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23愛知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市町村分担金内訳!$A$6:$DU$27</definedName>
    <definedName name="_xlnm._FilterDatabase" localSheetId="4" hidden="1">組合分担金内訳!$A$6:$BE$60</definedName>
    <definedName name="_xlnm._FilterDatabase" localSheetId="3" hidden="1">'廃棄物事業経費（歳出）'!$A$6:$CI$81</definedName>
    <definedName name="_xlnm._FilterDatabase" localSheetId="2" hidden="1">'廃棄物事業経費（歳入）'!$A$6:$AE$81</definedName>
    <definedName name="_xlnm._FilterDatabase" localSheetId="0" hidden="1">'廃棄物事業経費（市町村）'!$A$6:$DJ$60</definedName>
    <definedName name="_xlnm._FilterDatabase" localSheetId="1" hidden="1">'廃棄物事業経費（組合）'!$A$6:$DJ$27</definedName>
    <definedName name="_xlnm.Print_Area" localSheetId="6">経費集計!$A$1:$M$33</definedName>
    <definedName name="_xlnm.Print_Area" localSheetId="5">市町村分担金内訳!$2:$28</definedName>
    <definedName name="_xlnm.Print_Area" localSheetId="4">組合分担金内訳!$2:$61</definedName>
    <definedName name="_xlnm.Print_Area" localSheetId="3">'廃棄物事業経費（歳出）'!$2:$82</definedName>
    <definedName name="_xlnm.Print_Area" localSheetId="2">'廃棄物事業経費（歳入）'!$2:$82</definedName>
    <definedName name="_xlnm.Print_Area" localSheetId="0">'廃棄物事業経費（市町村）'!$2:$61</definedName>
    <definedName name="_xlnm.Print_Area" localSheetId="1">'廃棄物事業経費（組合）'!$2:$28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I10" i="5"/>
  <c r="I12" i="5"/>
  <c r="I13" i="5"/>
  <c r="I15" i="5"/>
  <c r="I18" i="5"/>
  <c r="I20" i="5"/>
  <c r="I26" i="5"/>
  <c r="I28" i="5"/>
  <c r="I29" i="5"/>
  <c r="I34" i="5"/>
  <c r="I36" i="5"/>
  <c r="I37" i="5"/>
  <c r="I42" i="5"/>
  <c r="I50" i="5"/>
  <c r="I52" i="5"/>
  <c r="I53" i="5"/>
  <c r="I55" i="5"/>
  <c r="I58" i="5"/>
  <c r="I6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I21" i="5" s="1"/>
  <c r="H22" i="5"/>
  <c r="H23" i="5"/>
  <c r="I23" i="5" s="1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I39" i="5" s="1"/>
  <c r="H40" i="5"/>
  <c r="H41" i="5"/>
  <c r="H42" i="5"/>
  <c r="H43" i="5"/>
  <c r="H44" i="5"/>
  <c r="I44" i="5" s="1"/>
  <c r="H45" i="5"/>
  <c r="I45" i="5" s="1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I60" i="5" s="1"/>
  <c r="H61" i="5"/>
  <c r="G8" i="5"/>
  <c r="I8" i="5" s="1"/>
  <c r="G9" i="5"/>
  <c r="G10" i="5"/>
  <c r="G11" i="5"/>
  <c r="I11" i="5" s="1"/>
  <c r="G12" i="5"/>
  <c r="G13" i="5"/>
  <c r="G14" i="5"/>
  <c r="I14" i="5" s="1"/>
  <c r="G15" i="5"/>
  <c r="G16" i="5"/>
  <c r="I16" i="5" s="1"/>
  <c r="G17" i="5"/>
  <c r="G18" i="5"/>
  <c r="G19" i="5"/>
  <c r="I19" i="5" s="1"/>
  <c r="G20" i="5"/>
  <c r="G21" i="5"/>
  <c r="G22" i="5"/>
  <c r="I22" i="5" s="1"/>
  <c r="G23" i="5"/>
  <c r="G24" i="5"/>
  <c r="I24" i="5" s="1"/>
  <c r="G25" i="5"/>
  <c r="G26" i="5"/>
  <c r="G27" i="5"/>
  <c r="I27" i="5" s="1"/>
  <c r="G28" i="5"/>
  <c r="G29" i="5"/>
  <c r="G30" i="5"/>
  <c r="I30" i="5" s="1"/>
  <c r="G31" i="5"/>
  <c r="I31" i="5" s="1"/>
  <c r="G32" i="5"/>
  <c r="I32" i="5" s="1"/>
  <c r="G33" i="5"/>
  <c r="G34" i="5"/>
  <c r="G35" i="5"/>
  <c r="I35" i="5" s="1"/>
  <c r="G36" i="5"/>
  <c r="G37" i="5"/>
  <c r="G38" i="5"/>
  <c r="I38" i="5" s="1"/>
  <c r="G39" i="5"/>
  <c r="G40" i="5"/>
  <c r="I40" i="5" s="1"/>
  <c r="G41" i="5"/>
  <c r="G42" i="5"/>
  <c r="G43" i="5"/>
  <c r="I43" i="5" s="1"/>
  <c r="G44" i="5"/>
  <c r="G45" i="5"/>
  <c r="G46" i="5"/>
  <c r="I46" i="5" s="1"/>
  <c r="G47" i="5"/>
  <c r="I47" i="5" s="1"/>
  <c r="G48" i="5"/>
  <c r="I48" i="5" s="1"/>
  <c r="G49" i="5"/>
  <c r="G50" i="5"/>
  <c r="G51" i="5"/>
  <c r="I51" i="5" s="1"/>
  <c r="G52" i="5"/>
  <c r="G53" i="5"/>
  <c r="G54" i="5"/>
  <c r="I54" i="5" s="1"/>
  <c r="G55" i="5"/>
  <c r="G56" i="5"/>
  <c r="I56" i="5" s="1"/>
  <c r="G57" i="5"/>
  <c r="G58" i="5"/>
  <c r="G59" i="5"/>
  <c r="I59" i="5" s="1"/>
  <c r="G60" i="5"/>
  <c r="G61" i="5"/>
  <c r="F8" i="5"/>
  <c r="F9" i="5"/>
  <c r="F16" i="5"/>
  <c r="F17" i="5"/>
  <c r="F18" i="5"/>
  <c r="F24" i="5"/>
  <c r="F25" i="5"/>
  <c r="F26" i="5"/>
  <c r="F32" i="5"/>
  <c r="F37" i="5"/>
  <c r="F40" i="5"/>
  <c r="F41" i="5"/>
  <c r="F42" i="5"/>
  <c r="F48" i="5"/>
  <c r="F50" i="5"/>
  <c r="F51" i="5"/>
  <c r="F53" i="5"/>
  <c r="F56" i="5"/>
  <c r="F57" i="5"/>
  <c r="E8" i="5"/>
  <c r="E9" i="5"/>
  <c r="E10" i="5"/>
  <c r="F10" i="5" s="1"/>
  <c r="E11" i="5"/>
  <c r="F11" i="5" s="1"/>
  <c r="E12" i="5"/>
  <c r="E13" i="5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E34" i="5"/>
  <c r="F34" i="5" s="1"/>
  <c r="E35" i="5"/>
  <c r="F35" i="5" s="1"/>
  <c r="E36" i="5"/>
  <c r="E37" i="5"/>
  <c r="E38" i="5"/>
  <c r="E39" i="5"/>
  <c r="E40" i="5"/>
  <c r="E41" i="5"/>
  <c r="E42" i="5"/>
  <c r="E43" i="5"/>
  <c r="F43" i="5" s="1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F58" i="5" s="1"/>
  <c r="E59" i="5"/>
  <c r="F59" i="5" s="1"/>
  <c r="E60" i="5"/>
  <c r="E61" i="5"/>
  <c r="D8" i="5"/>
  <c r="D9" i="5"/>
  <c r="D10" i="5"/>
  <c r="D11" i="5"/>
  <c r="D12" i="5"/>
  <c r="D13" i="5"/>
  <c r="F13" i="5" s="1"/>
  <c r="D14" i="5"/>
  <c r="F14" i="5" s="1"/>
  <c r="D15" i="5"/>
  <c r="F15" i="5" s="1"/>
  <c r="D16" i="5"/>
  <c r="D17" i="5"/>
  <c r="D18" i="5"/>
  <c r="D19" i="5"/>
  <c r="D20" i="5"/>
  <c r="D21" i="5"/>
  <c r="F21" i="5" s="1"/>
  <c r="D22" i="5"/>
  <c r="F22" i="5" s="1"/>
  <c r="D23" i="5"/>
  <c r="F23" i="5" s="1"/>
  <c r="D24" i="5"/>
  <c r="D25" i="5"/>
  <c r="D26" i="5"/>
  <c r="D27" i="5"/>
  <c r="D28" i="5"/>
  <c r="D29" i="5"/>
  <c r="F29" i="5" s="1"/>
  <c r="D30" i="5"/>
  <c r="F30" i="5" s="1"/>
  <c r="D31" i="5"/>
  <c r="F31" i="5" s="1"/>
  <c r="D32" i="5"/>
  <c r="D33" i="5"/>
  <c r="F33" i="5" s="1"/>
  <c r="D34" i="5"/>
  <c r="D35" i="5"/>
  <c r="D36" i="5"/>
  <c r="D37" i="5"/>
  <c r="D38" i="5"/>
  <c r="F38" i="5" s="1"/>
  <c r="D39" i="5"/>
  <c r="F39" i="5" s="1"/>
  <c r="D40" i="5"/>
  <c r="D41" i="5"/>
  <c r="D42" i="5"/>
  <c r="D43" i="5"/>
  <c r="D44" i="5"/>
  <c r="D45" i="5"/>
  <c r="F45" i="5" s="1"/>
  <c r="D46" i="5"/>
  <c r="F46" i="5" s="1"/>
  <c r="D47" i="5"/>
  <c r="F47" i="5" s="1"/>
  <c r="D48" i="5"/>
  <c r="D49" i="5"/>
  <c r="F49" i="5" s="1"/>
  <c r="D50" i="5"/>
  <c r="D51" i="5"/>
  <c r="D52" i="5"/>
  <c r="D53" i="5"/>
  <c r="D54" i="5"/>
  <c r="F54" i="5" s="1"/>
  <c r="D55" i="5"/>
  <c r="F55" i="5" s="1"/>
  <c r="D56" i="5"/>
  <c r="D57" i="5"/>
  <c r="D58" i="5"/>
  <c r="D59" i="5"/>
  <c r="D60" i="5"/>
  <c r="D61" i="5"/>
  <c r="F6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A8" i="4"/>
  <c r="CA9" i="4"/>
  <c r="CA25" i="4"/>
  <c r="CA33" i="4"/>
  <c r="CA40" i="4"/>
  <c r="CA47" i="4"/>
  <c r="CA48" i="4"/>
  <c r="CA65" i="4"/>
  <c r="CA72" i="4"/>
  <c r="CA7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V23" i="4"/>
  <c r="BV42" i="4"/>
  <c r="BV47" i="4"/>
  <c r="BV58" i="4"/>
  <c r="BV7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Q13" i="4"/>
  <c r="BQ21" i="4"/>
  <c r="BQ34" i="4"/>
  <c r="BQ35" i="4"/>
  <c r="BQ59" i="4"/>
  <c r="BQ61" i="4"/>
  <c r="BQ64" i="4"/>
  <c r="BQ7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I21" i="4"/>
  <c r="BI25" i="4"/>
  <c r="BI26" i="4"/>
  <c r="BI40" i="4"/>
  <c r="BI59" i="4"/>
  <c r="BI75" i="4"/>
  <c r="BG42" i="4"/>
  <c r="BG5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N31" i="4" s="1"/>
  <c r="BG31" i="4" s="1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N47" i="4" s="1"/>
  <c r="BG47" i="4" s="1"/>
  <c r="AY48" i="4"/>
  <c r="AY49" i="4"/>
  <c r="CA49" i="4" s="1"/>
  <c r="AY50" i="4"/>
  <c r="AY51" i="4"/>
  <c r="AY52" i="4"/>
  <c r="AY53" i="4"/>
  <c r="AY54" i="4"/>
  <c r="AY55" i="4"/>
  <c r="AN55" i="4" s="1"/>
  <c r="BG55" i="4" s="1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N71" i="4" s="1"/>
  <c r="BG71" i="4" s="1"/>
  <c r="AY72" i="4"/>
  <c r="AY73" i="4"/>
  <c r="AY74" i="4"/>
  <c r="AY75" i="4"/>
  <c r="AY76" i="4"/>
  <c r="AY77" i="4"/>
  <c r="AY78" i="4"/>
  <c r="AY79" i="4"/>
  <c r="AY80" i="4"/>
  <c r="AY81" i="4"/>
  <c r="AY82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BV20" i="4" s="1"/>
  <c r="AT21" i="4"/>
  <c r="AT22" i="4"/>
  <c r="AT23" i="4"/>
  <c r="AT24" i="4"/>
  <c r="AT25" i="4"/>
  <c r="AT26" i="4"/>
  <c r="AT27" i="4"/>
  <c r="AT28" i="4"/>
  <c r="BV28" i="4" s="1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N52" i="4" s="1"/>
  <c r="AT53" i="4"/>
  <c r="AT54" i="4"/>
  <c r="AT55" i="4"/>
  <c r="AT56" i="4"/>
  <c r="AT57" i="4"/>
  <c r="AT58" i="4"/>
  <c r="AT59" i="4"/>
  <c r="AT60" i="4"/>
  <c r="BV60" i="4" s="1"/>
  <c r="AT61" i="4"/>
  <c r="AT62" i="4"/>
  <c r="AT63" i="4"/>
  <c r="AT64" i="4"/>
  <c r="AT65" i="4"/>
  <c r="AT66" i="4"/>
  <c r="AT67" i="4"/>
  <c r="AT68" i="4"/>
  <c r="AN68" i="4" s="1"/>
  <c r="AT69" i="4"/>
  <c r="AT70" i="4"/>
  <c r="AN70" i="4" s="1"/>
  <c r="AT71" i="4"/>
  <c r="AT72" i="4"/>
  <c r="AT73" i="4"/>
  <c r="AT74" i="4"/>
  <c r="AT75" i="4"/>
  <c r="AT76" i="4"/>
  <c r="AN76" i="4" s="1"/>
  <c r="AT77" i="4"/>
  <c r="AT78" i="4"/>
  <c r="AT79" i="4"/>
  <c r="AT80" i="4"/>
  <c r="AT81" i="4"/>
  <c r="AT82" i="4"/>
  <c r="AO8" i="4"/>
  <c r="AO9" i="4"/>
  <c r="AN9" i="4" s="1"/>
  <c r="AO10" i="4"/>
  <c r="AO11" i="4"/>
  <c r="AN11" i="4" s="1"/>
  <c r="AO12" i="4"/>
  <c r="AO13" i="4"/>
  <c r="AO14" i="4"/>
  <c r="AO15" i="4"/>
  <c r="AO16" i="4"/>
  <c r="AO17" i="4"/>
  <c r="AO18" i="4"/>
  <c r="AO19" i="4"/>
  <c r="AN19" i="4" s="1"/>
  <c r="AO20" i="4"/>
  <c r="AO21" i="4"/>
  <c r="AO22" i="4"/>
  <c r="AO23" i="4"/>
  <c r="AO24" i="4"/>
  <c r="AO25" i="4"/>
  <c r="AN25" i="4" s="1"/>
  <c r="BG25" i="4" s="1"/>
  <c r="AO26" i="4"/>
  <c r="AN26" i="4" s="1"/>
  <c r="BG26" i="4" s="1"/>
  <c r="AO27" i="4"/>
  <c r="AN27" i="4" s="1"/>
  <c r="AO28" i="4"/>
  <c r="AO29" i="4"/>
  <c r="AO30" i="4"/>
  <c r="AO31" i="4"/>
  <c r="AO32" i="4"/>
  <c r="AO33" i="4"/>
  <c r="AO34" i="4"/>
  <c r="AN34" i="4" s="1"/>
  <c r="AO35" i="4"/>
  <c r="AN35" i="4" s="1"/>
  <c r="AO36" i="4"/>
  <c r="AO37" i="4"/>
  <c r="AO38" i="4"/>
  <c r="AO39" i="4"/>
  <c r="AO40" i="4"/>
  <c r="AO41" i="4"/>
  <c r="AO42" i="4"/>
  <c r="AO43" i="4"/>
  <c r="AN43" i="4" s="1"/>
  <c r="AO44" i="4"/>
  <c r="AO45" i="4"/>
  <c r="AO46" i="4"/>
  <c r="AO47" i="4"/>
  <c r="AO48" i="4"/>
  <c r="AO49" i="4"/>
  <c r="AN49" i="4" s="1"/>
  <c r="AO50" i="4"/>
  <c r="AO51" i="4"/>
  <c r="AN51" i="4" s="1"/>
  <c r="BG51" i="4" s="1"/>
  <c r="AO52" i="4"/>
  <c r="AO53" i="4"/>
  <c r="AO54" i="4"/>
  <c r="AO55" i="4"/>
  <c r="AO56" i="4"/>
  <c r="AO57" i="4"/>
  <c r="AN57" i="4" s="1"/>
  <c r="AO58" i="4"/>
  <c r="AN58" i="4" s="1"/>
  <c r="AO59" i="4"/>
  <c r="AN59" i="4" s="1"/>
  <c r="AO60" i="4"/>
  <c r="AO61" i="4"/>
  <c r="AO62" i="4"/>
  <c r="AO63" i="4"/>
  <c r="AO64" i="4"/>
  <c r="AO65" i="4"/>
  <c r="AN65" i="4" s="1"/>
  <c r="BG65" i="4" s="1"/>
  <c r="AO66" i="4"/>
  <c r="AN66" i="4" s="1"/>
  <c r="BG66" i="4" s="1"/>
  <c r="AO67" i="4"/>
  <c r="AN67" i="4" s="1"/>
  <c r="AO68" i="4"/>
  <c r="AO69" i="4"/>
  <c r="AO70" i="4"/>
  <c r="AO71" i="4"/>
  <c r="AO72" i="4"/>
  <c r="AO73" i="4"/>
  <c r="AO74" i="4"/>
  <c r="AO75" i="4"/>
  <c r="AN75" i="4" s="1"/>
  <c r="AO76" i="4"/>
  <c r="AO77" i="4"/>
  <c r="AO78" i="4"/>
  <c r="AO79" i="4"/>
  <c r="AO80" i="4"/>
  <c r="AO81" i="4"/>
  <c r="AO82" i="4"/>
  <c r="AN8" i="4"/>
  <c r="AN10" i="4"/>
  <c r="BG10" i="4" s="1"/>
  <c r="AN14" i="4"/>
  <c r="AN16" i="4"/>
  <c r="AN17" i="4"/>
  <c r="BG17" i="4" s="1"/>
  <c r="AN18" i="4"/>
  <c r="BG18" i="4" s="1"/>
  <c r="AN22" i="4"/>
  <c r="AN24" i="4"/>
  <c r="AN30" i="4"/>
  <c r="AN32" i="4"/>
  <c r="BG32" i="4" s="1"/>
  <c r="AN33" i="4"/>
  <c r="BG33" i="4" s="1"/>
  <c r="AN38" i="4"/>
  <c r="AN40" i="4"/>
  <c r="BG40" i="4" s="1"/>
  <c r="AN42" i="4"/>
  <c r="BP42" i="4" s="1"/>
  <c r="AN46" i="4"/>
  <c r="AN50" i="4"/>
  <c r="AN54" i="4"/>
  <c r="BG54" i="4" s="1"/>
  <c r="AN56" i="4"/>
  <c r="BG56" i="4" s="1"/>
  <c r="AN60" i="4"/>
  <c r="BG60" i="4" s="1"/>
  <c r="AN62" i="4"/>
  <c r="AN64" i="4"/>
  <c r="BG64" i="4" s="1"/>
  <c r="AN72" i="4"/>
  <c r="AN73" i="4"/>
  <c r="BG73" i="4" s="1"/>
  <c r="AN74" i="4"/>
  <c r="BG74" i="4" s="1"/>
  <c r="AN78" i="4"/>
  <c r="BG78" i="4" s="1"/>
  <c r="AN81" i="4"/>
  <c r="BG81" i="4" s="1"/>
  <c r="AN82" i="4"/>
  <c r="AG8" i="4"/>
  <c r="AG9" i="4"/>
  <c r="AG10" i="4"/>
  <c r="AG11" i="4"/>
  <c r="AG12" i="4"/>
  <c r="AF12" i="4" s="1"/>
  <c r="AG13" i="4"/>
  <c r="AF13" i="4" s="1"/>
  <c r="AG14" i="4"/>
  <c r="AF14" i="4" s="1"/>
  <c r="AG15" i="4"/>
  <c r="AF15" i="4" s="1"/>
  <c r="AG16" i="4"/>
  <c r="AG17" i="4"/>
  <c r="AF17" i="4" s="1"/>
  <c r="AG18" i="4"/>
  <c r="AG19" i="4"/>
  <c r="AG20" i="4"/>
  <c r="AF20" i="4" s="1"/>
  <c r="AG21" i="4"/>
  <c r="AF21" i="4" s="1"/>
  <c r="AG22" i="4"/>
  <c r="AF22" i="4" s="1"/>
  <c r="AG23" i="4"/>
  <c r="AF23" i="4" s="1"/>
  <c r="AG24" i="4"/>
  <c r="AG25" i="4"/>
  <c r="AF25" i="4" s="1"/>
  <c r="AG26" i="4"/>
  <c r="AG27" i="4"/>
  <c r="AG28" i="4"/>
  <c r="AF28" i="4" s="1"/>
  <c r="AG29" i="4"/>
  <c r="AF29" i="4" s="1"/>
  <c r="AG30" i="4"/>
  <c r="AF30" i="4" s="1"/>
  <c r="AG31" i="4"/>
  <c r="AF31" i="4" s="1"/>
  <c r="AG32" i="4"/>
  <c r="AG33" i="4"/>
  <c r="AF33" i="4" s="1"/>
  <c r="AG34" i="4"/>
  <c r="AG35" i="4"/>
  <c r="AG36" i="4"/>
  <c r="AF36" i="4" s="1"/>
  <c r="AG37" i="4"/>
  <c r="AF37" i="4" s="1"/>
  <c r="AG38" i="4"/>
  <c r="AF38" i="4" s="1"/>
  <c r="AG39" i="4"/>
  <c r="AF39" i="4" s="1"/>
  <c r="AG40" i="4"/>
  <c r="AG41" i="4"/>
  <c r="AF41" i="4" s="1"/>
  <c r="AG42" i="4"/>
  <c r="AG43" i="4"/>
  <c r="AF43" i="4" s="1"/>
  <c r="AG44" i="4"/>
  <c r="AF44" i="4" s="1"/>
  <c r="AG45" i="4"/>
  <c r="AF45" i="4" s="1"/>
  <c r="AG46" i="4"/>
  <c r="AF46" i="4" s="1"/>
  <c r="AG47" i="4"/>
  <c r="AF47" i="4" s="1"/>
  <c r="AG48" i="4"/>
  <c r="AG49" i="4"/>
  <c r="AF49" i="4" s="1"/>
  <c r="AG50" i="4"/>
  <c r="AG51" i="4"/>
  <c r="AG52" i="4"/>
  <c r="AF52" i="4" s="1"/>
  <c r="AG53" i="4"/>
  <c r="AF53" i="4" s="1"/>
  <c r="AG54" i="4"/>
  <c r="AF54" i="4" s="1"/>
  <c r="AG55" i="4"/>
  <c r="AF55" i="4" s="1"/>
  <c r="AG56" i="4"/>
  <c r="AG57" i="4"/>
  <c r="AG58" i="4"/>
  <c r="AG59" i="4"/>
  <c r="AG60" i="4"/>
  <c r="AF60" i="4" s="1"/>
  <c r="AG61" i="4"/>
  <c r="AF61" i="4" s="1"/>
  <c r="AG62" i="4"/>
  <c r="AF62" i="4" s="1"/>
  <c r="AG63" i="4"/>
  <c r="AF63" i="4" s="1"/>
  <c r="AG64" i="4"/>
  <c r="AG65" i="4"/>
  <c r="AG66" i="4"/>
  <c r="AG67" i="4"/>
  <c r="AG68" i="4"/>
  <c r="AF68" i="4" s="1"/>
  <c r="AG69" i="4"/>
  <c r="AF69" i="4" s="1"/>
  <c r="AG70" i="4"/>
  <c r="AG71" i="4"/>
  <c r="AF71" i="4" s="1"/>
  <c r="AG72" i="4"/>
  <c r="AG73" i="4"/>
  <c r="AF73" i="4" s="1"/>
  <c r="AG74" i="4"/>
  <c r="AG75" i="4"/>
  <c r="AG76" i="4"/>
  <c r="AF76" i="4" s="1"/>
  <c r="BG76" i="4" s="1"/>
  <c r="AG77" i="4"/>
  <c r="AF77" i="4" s="1"/>
  <c r="AG78" i="4"/>
  <c r="AF78" i="4" s="1"/>
  <c r="AG79" i="4"/>
  <c r="AF79" i="4" s="1"/>
  <c r="AG80" i="4"/>
  <c r="AG81" i="4"/>
  <c r="AF81" i="4" s="1"/>
  <c r="AG82" i="4"/>
  <c r="AF8" i="4"/>
  <c r="AF9" i="4"/>
  <c r="AF10" i="4"/>
  <c r="AF11" i="4"/>
  <c r="BG11" i="4" s="1"/>
  <c r="AF16" i="4"/>
  <c r="AF18" i="4"/>
  <c r="AF19" i="4"/>
  <c r="AF24" i="4"/>
  <c r="AF26" i="4"/>
  <c r="AF27" i="4"/>
  <c r="AF32" i="4"/>
  <c r="AF34" i="4"/>
  <c r="AF35" i="4"/>
  <c r="AF40" i="4"/>
  <c r="AF42" i="4"/>
  <c r="AF48" i="4"/>
  <c r="AF50" i="4"/>
  <c r="AF51" i="4"/>
  <c r="AF56" i="4"/>
  <c r="AF57" i="4"/>
  <c r="AF58" i="4"/>
  <c r="AF59" i="4"/>
  <c r="BG59" i="4" s="1"/>
  <c r="AF64" i="4"/>
  <c r="AF65" i="4"/>
  <c r="AF66" i="4"/>
  <c r="AF67" i="4"/>
  <c r="AF70" i="4"/>
  <c r="AF72" i="4"/>
  <c r="AF74" i="4"/>
  <c r="AF75" i="4"/>
  <c r="AF80" i="4"/>
  <c r="AF82" i="4"/>
  <c r="BG82" i="4" s="1"/>
  <c r="W8" i="4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W41" i="4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W49" i="4"/>
  <c r="W50" i="4"/>
  <c r="CA50" i="4" s="1"/>
  <c r="W51" i="4"/>
  <c r="CA51" i="4" s="1"/>
  <c r="W52" i="4"/>
  <c r="CA52" i="4" s="1"/>
  <c r="W53" i="4"/>
  <c r="CA53" i="4" s="1"/>
  <c r="W54" i="4"/>
  <c r="CA54" i="4" s="1"/>
  <c r="W55" i="4"/>
  <c r="W56" i="4"/>
  <c r="CA56" i="4" s="1"/>
  <c r="W57" i="4"/>
  <c r="W58" i="4"/>
  <c r="CA58" i="4" s="1"/>
  <c r="W59" i="4"/>
  <c r="CA59" i="4" s="1"/>
  <c r="W60" i="4"/>
  <c r="CA60" i="4" s="1"/>
  <c r="W61" i="4"/>
  <c r="CA61" i="4" s="1"/>
  <c r="W62" i="4"/>
  <c r="CA62" i="4" s="1"/>
  <c r="W63" i="4"/>
  <c r="W64" i="4"/>
  <c r="CA64" i="4" s="1"/>
  <c r="W65" i="4"/>
  <c r="W66" i="4"/>
  <c r="CA66" i="4" s="1"/>
  <c r="W67" i="4"/>
  <c r="CA67" i="4" s="1"/>
  <c r="W68" i="4"/>
  <c r="CA68" i="4" s="1"/>
  <c r="W69" i="4"/>
  <c r="CA69" i="4" s="1"/>
  <c r="W70" i="4"/>
  <c r="CA70" i="4" s="1"/>
  <c r="W71" i="4"/>
  <c r="W72" i="4"/>
  <c r="W73" i="4"/>
  <c r="W74" i="4"/>
  <c r="CA74" i="4" s="1"/>
  <c r="W75" i="4"/>
  <c r="CA75" i="4" s="1"/>
  <c r="W76" i="4"/>
  <c r="CA76" i="4" s="1"/>
  <c r="W77" i="4"/>
  <c r="CA77" i="4" s="1"/>
  <c r="W78" i="4"/>
  <c r="CA78" i="4" s="1"/>
  <c r="W79" i="4"/>
  <c r="W80" i="4"/>
  <c r="CA80" i="4" s="1"/>
  <c r="W81" i="4"/>
  <c r="W82" i="4"/>
  <c r="CA82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R15" i="4"/>
  <c r="BV15" i="4" s="1"/>
  <c r="R16" i="4"/>
  <c r="BV16" i="4" s="1"/>
  <c r="R17" i="4"/>
  <c r="R18" i="4"/>
  <c r="BV18" i="4" s="1"/>
  <c r="R19" i="4"/>
  <c r="R20" i="4"/>
  <c r="R21" i="4"/>
  <c r="BV21" i="4" s="1"/>
  <c r="R22" i="4"/>
  <c r="R23" i="4"/>
  <c r="R24" i="4"/>
  <c r="BV24" i="4" s="1"/>
  <c r="R25" i="4"/>
  <c r="R26" i="4"/>
  <c r="R27" i="4"/>
  <c r="BV27" i="4" s="1"/>
  <c r="R28" i="4"/>
  <c r="L28" i="4" s="1"/>
  <c r="R29" i="4"/>
  <c r="BV29" i="4" s="1"/>
  <c r="R30" i="4"/>
  <c r="R31" i="4"/>
  <c r="BV31" i="4" s="1"/>
  <c r="R32" i="4"/>
  <c r="BV32" i="4" s="1"/>
  <c r="R33" i="4"/>
  <c r="BV33" i="4" s="1"/>
  <c r="R34" i="4"/>
  <c r="R35" i="4"/>
  <c r="R36" i="4"/>
  <c r="R37" i="4"/>
  <c r="BV37" i="4" s="1"/>
  <c r="R38" i="4"/>
  <c r="R39" i="4"/>
  <c r="BV39" i="4" s="1"/>
  <c r="R40" i="4"/>
  <c r="BV40" i="4" s="1"/>
  <c r="R41" i="4"/>
  <c r="BV41" i="4" s="1"/>
  <c r="R42" i="4"/>
  <c r="R43" i="4"/>
  <c r="R44" i="4"/>
  <c r="BV44" i="4" s="1"/>
  <c r="R45" i="4"/>
  <c r="BV45" i="4" s="1"/>
  <c r="R46" i="4"/>
  <c r="R47" i="4"/>
  <c r="R48" i="4"/>
  <c r="BV48" i="4" s="1"/>
  <c r="R49" i="4"/>
  <c r="BV49" i="4" s="1"/>
  <c r="R50" i="4"/>
  <c r="BV50" i="4" s="1"/>
  <c r="R51" i="4"/>
  <c r="BV51" i="4" s="1"/>
  <c r="R52" i="4"/>
  <c r="R53" i="4"/>
  <c r="BV53" i="4" s="1"/>
  <c r="R54" i="4"/>
  <c r="R55" i="4"/>
  <c r="BV55" i="4" s="1"/>
  <c r="R56" i="4"/>
  <c r="BV56" i="4" s="1"/>
  <c r="R57" i="4"/>
  <c r="BV57" i="4" s="1"/>
  <c r="R58" i="4"/>
  <c r="R59" i="4"/>
  <c r="BV59" i="4" s="1"/>
  <c r="R60" i="4"/>
  <c r="R61" i="4"/>
  <c r="BV61" i="4" s="1"/>
  <c r="R62" i="4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R71" i="4"/>
  <c r="R72" i="4"/>
  <c r="BV72" i="4" s="1"/>
  <c r="R73" i="4"/>
  <c r="BV73" i="4" s="1"/>
  <c r="R74" i="4"/>
  <c r="BV74" i="4" s="1"/>
  <c r="R75" i="4"/>
  <c r="BV75" i="4" s="1"/>
  <c r="R76" i="4"/>
  <c r="R77" i="4"/>
  <c r="BV77" i="4" s="1"/>
  <c r="R78" i="4"/>
  <c r="R79" i="4"/>
  <c r="BV79" i="4" s="1"/>
  <c r="R80" i="4"/>
  <c r="BV80" i="4" s="1"/>
  <c r="R81" i="4"/>
  <c r="BV81" i="4" s="1"/>
  <c r="R82" i="4"/>
  <c r="BV82" i="4" s="1"/>
  <c r="M8" i="4"/>
  <c r="M9" i="4"/>
  <c r="M10" i="4"/>
  <c r="BQ10" i="4" s="1"/>
  <c r="M11" i="4"/>
  <c r="M12" i="4"/>
  <c r="BQ12" i="4" s="1"/>
  <c r="M13" i="4"/>
  <c r="M14" i="4"/>
  <c r="BQ14" i="4" s="1"/>
  <c r="M15" i="4"/>
  <c r="M16" i="4"/>
  <c r="M17" i="4"/>
  <c r="M18" i="4"/>
  <c r="BQ18" i="4" s="1"/>
  <c r="M19" i="4"/>
  <c r="M20" i="4"/>
  <c r="BQ20" i="4" s="1"/>
  <c r="M21" i="4"/>
  <c r="M22" i="4"/>
  <c r="BQ22" i="4" s="1"/>
  <c r="M23" i="4"/>
  <c r="BQ23" i="4" s="1"/>
  <c r="M24" i="4"/>
  <c r="M25" i="4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M33" i="4"/>
  <c r="M34" i="4"/>
  <c r="M35" i="4"/>
  <c r="M36" i="4"/>
  <c r="BQ36" i="4" s="1"/>
  <c r="M37" i="4"/>
  <c r="M38" i="4"/>
  <c r="BQ38" i="4" s="1"/>
  <c r="M39" i="4"/>
  <c r="BQ39" i="4" s="1"/>
  <c r="M40" i="4"/>
  <c r="M41" i="4"/>
  <c r="M42" i="4"/>
  <c r="BQ42" i="4" s="1"/>
  <c r="M43" i="4"/>
  <c r="M44" i="4"/>
  <c r="BQ44" i="4" s="1"/>
  <c r="M45" i="4"/>
  <c r="BQ45" i="4" s="1"/>
  <c r="M46" i="4"/>
  <c r="M47" i="4"/>
  <c r="BQ47" i="4" s="1"/>
  <c r="M48" i="4"/>
  <c r="M49" i="4"/>
  <c r="M50" i="4"/>
  <c r="BQ50" i="4" s="1"/>
  <c r="M51" i="4"/>
  <c r="M52" i="4"/>
  <c r="BQ52" i="4" s="1"/>
  <c r="M53" i="4"/>
  <c r="L53" i="4" s="1"/>
  <c r="M54" i="4"/>
  <c r="BQ54" i="4" s="1"/>
  <c r="M55" i="4"/>
  <c r="M56" i="4"/>
  <c r="M57" i="4"/>
  <c r="M58" i="4"/>
  <c r="BQ58" i="4" s="1"/>
  <c r="M59" i="4"/>
  <c r="M60" i="4"/>
  <c r="BQ60" i="4" s="1"/>
  <c r="M61" i="4"/>
  <c r="L61" i="4" s="1"/>
  <c r="M62" i="4"/>
  <c r="M63" i="4"/>
  <c r="BQ63" i="4" s="1"/>
  <c r="M64" i="4"/>
  <c r="M65" i="4"/>
  <c r="L65" i="4" s="1"/>
  <c r="BP65" i="4" s="1"/>
  <c r="M66" i="4"/>
  <c r="BQ66" i="4" s="1"/>
  <c r="M67" i="4"/>
  <c r="M68" i="4"/>
  <c r="BQ68" i="4" s="1"/>
  <c r="M69" i="4"/>
  <c r="BQ69" i="4" s="1"/>
  <c r="M70" i="4"/>
  <c r="M71" i="4"/>
  <c r="M72" i="4"/>
  <c r="BQ72" i="4" s="1"/>
  <c r="M73" i="4"/>
  <c r="L73" i="4" s="1"/>
  <c r="BP73" i="4" s="1"/>
  <c r="M74" i="4"/>
  <c r="BQ74" i="4" s="1"/>
  <c r="M75" i="4"/>
  <c r="M76" i="4"/>
  <c r="BQ76" i="4" s="1"/>
  <c r="M77" i="4"/>
  <c r="M78" i="4"/>
  <c r="M79" i="4"/>
  <c r="M80" i="4"/>
  <c r="BQ80" i="4" s="1"/>
  <c r="M81" i="4"/>
  <c r="L81" i="4" s="1"/>
  <c r="BP81" i="4" s="1"/>
  <c r="M82" i="4"/>
  <c r="BQ82" i="4" s="1"/>
  <c r="L9" i="4"/>
  <c r="BP9" i="4" s="1"/>
  <c r="L11" i="4"/>
  <c r="BP11" i="4" s="1"/>
  <c r="L12" i="4"/>
  <c r="L13" i="4"/>
  <c r="L14" i="4"/>
  <c r="BP14" i="4" s="1"/>
  <c r="L20" i="4"/>
  <c r="L21" i="4"/>
  <c r="L22" i="4"/>
  <c r="BP22" i="4" s="1"/>
  <c r="L23" i="4"/>
  <c r="L27" i="4"/>
  <c r="BP27" i="4" s="1"/>
  <c r="L29" i="4"/>
  <c r="L30" i="4"/>
  <c r="BP30" i="4" s="1"/>
  <c r="L33" i="4"/>
  <c r="L36" i="4"/>
  <c r="L38" i="4"/>
  <c r="BP38" i="4" s="1"/>
  <c r="L39" i="4"/>
  <c r="L41" i="4"/>
  <c r="L42" i="4"/>
  <c r="L45" i="4"/>
  <c r="L49" i="4"/>
  <c r="BP49" i="4" s="1"/>
  <c r="L50" i="4"/>
  <c r="BP50" i="4" s="1"/>
  <c r="L51" i="4"/>
  <c r="BP51" i="4" s="1"/>
  <c r="L54" i="4"/>
  <c r="BP54" i="4" s="1"/>
  <c r="L57" i="4"/>
  <c r="L58" i="4"/>
  <c r="BP58" i="4" s="1"/>
  <c r="L59" i="4"/>
  <c r="BP59" i="4" s="1"/>
  <c r="L60" i="4"/>
  <c r="L63" i="4"/>
  <c r="L66" i="4"/>
  <c r="BP66" i="4" s="1"/>
  <c r="L67" i="4"/>
  <c r="BP67" i="4" s="1"/>
  <c r="L68" i="4"/>
  <c r="BP68" i="4" s="1"/>
  <c r="L69" i="4"/>
  <c r="L72" i="4"/>
  <c r="BP72" i="4" s="1"/>
  <c r="L74" i="4"/>
  <c r="BP74" i="4" s="1"/>
  <c r="L76" i="4"/>
  <c r="BP76" i="4" s="1"/>
  <c r="L77" i="4"/>
  <c r="L80" i="4"/>
  <c r="L82" i="4"/>
  <c r="BP82" i="4" s="1"/>
  <c r="E8" i="4"/>
  <c r="E9" i="4"/>
  <c r="E10" i="4"/>
  <c r="BI10" i="4" s="1"/>
  <c r="E11" i="4"/>
  <c r="BI11" i="4" s="1"/>
  <c r="E12" i="4"/>
  <c r="E13" i="4"/>
  <c r="BI13" i="4" s="1"/>
  <c r="E14" i="4"/>
  <c r="E15" i="4"/>
  <c r="BI15" i="4" s="1"/>
  <c r="E16" i="4"/>
  <c r="E17" i="4"/>
  <c r="E18" i="4"/>
  <c r="BI18" i="4" s="1"/>
  <c r="E19" i="4"/>
  <c r="BI19" i="4" s="1"/>
  <c r="E20" i="4"/>
  <c r="E21" i="4"/>
  <c r="D21" i="4" s="1"/>
  <c r="E22" i="4"/>
  <c r="E23" i="4"/>
  <c r="E24" i="4"/>
  <c r="E25" i="4"/>
  <c r="D25" i="4" s="1"/>
  <c r="E26" i="4"/>
  <c r="E27" i="4"/>
  <c r="BI27" i="4" s="1"/>
  <c r="E28" i="4"/>
  <c r="E29" i="4"/>
  <c r="BI29" i="4" s="1"/>
  <c r="E30" i="4"/>
  <c r="E31" i="4"/>
  <c r="E32" i="4"/>
  <c r="E33" i="4"/>
  <c r="E34" i="4"/>
  <c r="BI34" i="4" s="1"/>
  <c r="E35" i="4"/>
  <c r="BI35" i="4" s="1"/>
  <c r="E36" i="4"/>
  <c r="E37" i="4"/>
  <c r="BI37" i="4" s="1"/>
  <c r="E38" i="4"/>
  <c r="E39" i="4"/>
  <c r="E40" i="4"/>
  <c r="D40" i="4" s="1"/>
  <c r="E41" i="4"/>
  <c r="E42" i="4"/>
  <c r="BI42" i="4" s="1"/>
  <c r="E43" i="4"/>
  <c r="BI43" i="4" s="1"/>
  <c r="E44" i="4"/>
  <c r="E45" i="4"/>
  <c r="E46" i="4"/>
  <c r="E47" i="4"/>
  <c r="E48" i="4"/>
  <c r="D48" i="4" s="1"/>
  <c r="E49" i="4"/>
  <c r="E50" i="4"/>
  <c r="BI50" i="4" s="1"/>
  <c r="E51" i="4"/>
  <c r="BI51" i="4" s="1"/>
  <c r="E52" i="4"/>
  <c r="E53" i="4"/>
  <c r="BI53" i="4" s="1"/>
  <c r="E54" i="4"/>
  <c r="E55" i="4"/>
  <c r="E56" i="4"/>
  <c r="E57" i="4"/>
  <c r="E58" i="4"/>
  <c r="BI58" i="4" s="1"/>
  <c r="E59" i="4"/>
  <c r="D59" i="4" s="1"/>
  <c r="E60" i="4"/>
  <c r="E61" i="4"/>
  <c r="E62" i="4"/>
  <c r="E63" i="4"/>
  <c r="E64" i="4"/>
  <c r="E65" i="4"/>
  <c r="D65" i="4" s="1"/>
  <c r="E66" i="4"/>
  <c r="BI66" i="4" s="1"/>
  <c r="E67" i="4"/>
  <c r="BI67" i="4" s="1"/>
  <c r="E68" i="4"/>
  <c r="E69" i="4"/>
  <c r="E70" i="4"/>
  <c r="E71" i="4"/>
  <c r="E72" i="4"/>
  <c r="E73" i="4"/>
  <c r="E74" i="4"/>
  <c r="BI74" i="4" s="1"/>
  <c r="E75" i="4"/>
  <c r="D75" i="4" s="1"/>
  <c r="E76" i="4"/>
  <c r="E77" i="4"/>
  <c r="BI77" i="4" s="1"/>
  <c r="E78" i="4"/>
  <c r="E79" i="4"/>
  <c r="E80" i="4"/>
  <c r="E81" i="4"/>
  <c r="E82" i="4"/>
  <c r="BI82" i="4" s="1"/>
  <c r="D12" i="4"/>
  <c r="D14" i="4"/>
  <c r="D20" i="4"/>
  <c r="D22" i="4"/>
  <c r="D26" i="4"/>
  <c r="D28" i="4"/>
  <c r="D30" i="4"/>
  <c r="AE30" i="4" s="1"/>
  <c r="D34" i="4"/>
  <c r="D36" i="4"/>
  <c r="D37" i="4"/>
  <c r="D38" i="4"/>
  <c r="D42" i="4"/>
  <c r="D44" i="4"/>
  <c r="D46" i="4"/>
  <c r="D50" i="4"/>
  <c r="D52" i="4"/>
  <c r="D53" i="4"/>
  <c r="D54" i="4"/>
  <c r="D58" i="4"/>
  <c r="D60" i="4"/>
  <c r="D62" i="4"/>
  <c r="D66" i="4"/>
  <c r="D68" i="4"/>
  <c r="D70" i="4"/>
  <c r="D76" i="4"/>
  <c r="D7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W21" i="3"/>
  <c r="W22" i="3"/>
  <c r="W23" i="3"/>
  <c r="W31" i="3"/>
  <c r="W45" i="3"/>
  <c r="W46" i="3"/>
  <c r="W47" i="3"/>
  <c r="W54" i="3"/>
  <c r="W56" i="3"/>
  <c r="W57" i="3"/>
  <c r="W64" i="3"/>
  <c r="W65" i="3"/>
  <c r="W72" i="3"/>
  <c r="W73" i="3"/>
  <c r="W80" i="3"/>
  <c r="W81" i="3"/>
  <c r="V22" i="3"/>
  <c r="V23" i="3"/>
  <c r="V45" i="3"/>
  <c r="V46" i="3"/>
  <c r="V54" i="3"/>
  <c r="V55" i="3"/>
  <c r="V56" i="3"/>
  <c r="V72" i="3"/>
  <c r="N8" i="3"/>
  <c r="N9" i="3"/>
  <c r="N10" i="3"/>
  <c r="N11" i="3"/>
  <c r="M11" i="3" s="1"/>
  <c r="N12" i="3"/>
  <c r="M12" i="3" s="1"/>
  <c r="N13" i="3"/>
  <c r="M13" i="3" s="1"/>
  <c r="N14" i="3"/>
  <c r="M14" i="3" s="1"/>
  <c r="N15" i="3"/>
  <c r="N16" i="3"/>
  <c r="N17" i="3"/>
  <c r="N18" i="3"/>
  <c r="M18" i="3" s="1"/>
  <c r="N19" i="3"/>
  <c r="M19" i="3" s="1"/>
  <c r="N20" i="3"/>
  <c r="M20" i="3" s="1"/>
  <c r="N21" i="3"/>
  <c r="M21" i="3" s="1"/>
  <c r="N22" i="3"/>
  <c r="M22" i="3" s="1"/>
  <c r="N23" i="3"/>
  <c r="N24" i="3"/>
  <c r="N25" i="3"/>
  <c r="N26" i="3"/>
  <c r="M26" i="3" s="1"/>
  <c r="N27" i="3"/>
  <c r="M27" i="3" s="1"/>
  <c r="N28" i="3"/>
  <c r="M28" i="3" s="1"/>
  <c r="N29" i="3"/>
  <c r="M29" i="3" s="1"/>
  <c r="N30" i="3"/>
  <c r="M30" i="3" s="1"/>
  <c r="N31" i="3"/>
  <c r="N32" i="3"/>
  <c r="N33" i="3"/>
  <c r="N34" i="3"/>
  <c r="N35" i="3"/>
  <c r="M35" i="3" s="1"/>
  <c r="N36" i="3"/>
  <c r="M36" i="3" s="1"/>
  <c r="N37" i="3"/>
  <c r="M37" i="3" s="1"/>
  <c r="N38" i="3"/>
  <c r="M38" i="3" s="1"/>
  <c r="N39" i="3"/>
  <c r="N40" i="3"/>
  <c r="N41" i="3"/>
  <c r="N42" i="3"/>
  <c r="M42" i="3" s="1"/>
  <c r="N43" i="3"/>
  <c r="M43" i="3" s="1"/>
  <c r="N44" i="3"/>
  <c r="M44" i="3" s="1"/>
  <c r="N45" i="3"/>
  <c r="M45" i="3" s="1"/>
  <c r="N46" i="3"/>
  <c r="M46" i="3" s="1"/>
  <c r="N47" i="3"/>
  <c r="N48" i="3"/>
  <c r="N49" i="3"/>
  <c r="N50" i="3"/>
  <c r="M50" i="3" s="1"/>
  <c r="N51" i="3"/>
  <c r="M51" i="3" s="1"/>
  <c r="N52" i="3"/>
  <c r="M52" i="3" s="1"/>
  <c r="N53" i="3"/>
  <c r="M53" i="3" s="1"/>
  <c r="N54" i="3"/>
  <c r="M54" i="3" s="1"/>
  <c r="N55" i="3"/>
  <c r="N56" i="3"/>
  <c r="N57" i="3"/>
  <c r="N58" i="3"/>
  <c r="M58" i="3" s="1"/>
  <c r="N59" i="3"/>
  <c r="M59" i="3" s="1"/>
  <c r="N60" i="3"/>
  <c r="M60" i="3" s="1"/>
  <c r="N61" i="3"/>
  <c r="M61" i="3" s="1"/>
  <c r="N62" i="3"/>
  <c r="M62" i="3" s="1"/>
  <c r="N63" i="3"/>
  <c r="N64" i="3"/>
  <c r="N65" i="3"/>
  <c r="N66" i="3"/>
  <c r="M66" i="3" s="1"/>
  <c r="N67" i="3"/>
  <c r="M67" i="3" s="1"/>
  <c r="N68" i="3"/>
  <c r="M68" i="3" s="1"/>
  <c r="N69" i="3"/>
  <c r="M69" i="3" s="1"/>
  <c r="N70" i="3"/>
  <c r="M70" i="3" s="1"/>
  <c r="N71" i="3"/>
  <c r="N72" i="3"/>
  <c r="N73" i="3"/>
  <c r="N74" i="3"/>
  <c r="N75" i="3"/>
  <c r="N76" i="3"/>
  <c r="M76" i="3" s="1"/>
  <c r="N77" i="3"/>
  <c r="M77" i="3" s="1"/>
  <c r="N78" i="3"/>
  <c r="M78" i="3" s="1"/>
  <c r="N79" i="3"/>
  <c r="N80" i="3"/>
  <c r="N81" i="3"/>
  <c r="N82" i="3"/>
  <c r="M82" i="3" s="1"/>
  <c r="M8" i="3"/>
  <c r="M9" i="3"/>
  <c r="M15" i="3"/>
  <c r="M16" i="3"/>
  <c r="M17" i="3"/>
  <c r="M23" i="3"/>
  <c r="M24" i="3"/>
  <c r="M25" i="3"/>
  <c r="M31" i="3"/>
  <c r="M32" i="3"/>
  <c r="M33" i="3"/>
  <c r="M39" i="3"/>
  <c r="M40" i="3"/>
  <c r="M41" i="3"/>
  <c r="M47" i="3"/>
  <c r="M48" i="3"/>
  <c r="M49" i="3"/>
  <c r="M55" i="3"/>
  <c r="M56" i="3"/>
  <c r="M57" i="3"/>
  <c r="M63" i="3"/>
  <c r="M64" i="3"/>
  <c r="M65" i="3"/>
  <c r="M71" i="3"/>
  <c r="M72" i="3"/>
  <c r="M73" i="3"/>
  <c r="M79" i="3"/>
  <c r="M80" i="3"/>
  <c r="M81" i="3"/>
  <c r="E8" i="3"/>
  <c r="W8" i="3" s="1"/>
  <c r="E9" i="3"/>
  <c r="W9" i="3" s="1"/>
  <c r="E10" i="3"/>
  <c r="E11" i="3"/>
  <c r="E12" i="3"/>
  <c r="W12" i="3" s="1"/>
  <c r="E13" i="3"/>
  <c r="E14" i="3"/>
  <c r="E15" i="3"/>
  <c r="E16" i="3"/>
  <c r="W16" i="3" s="1"/>
  <c r="E17" i="3"/>
  <c r="W17" i="3" s="1"/>
  <c r="E18" i="3"/>
  <c r="W18" i="3" s="1"/>
  <c r="E19" i="3"/>
  <c r="E20" i="3"/>
  <c r="W20" i="3" s="1"/>
  <c r="E21" i="3"/>
  <c r="D21" i="3" s="1"/>
  <c r="V21" i="3" s="1"/>
  <c r="E22" i="3"/>
  <c r="D22" i="3" s="1"/>
  <c r="E23" i="3"/>
  <c r="D23" i="3" s="1"/>
  <c r="E24" i="3"/>
  <c r="W24" i="3" s="1"/>
  <c r="E25" i="3"/>
  <c r="W25" i="3" s="1"/>
  <c r="E26" i="3"/>
  <c r="W26" i="3" s="1"/>
  <c r="E27" i="3"/>
  <c r="E28" i="3"/>
  <c r="D28" i="3" s="1"/>
  <c r="V28" i="3" s="1"/>
  <c r="E29" i="3"/>
  <c r="E30" i="3"/>
  <c r="E31" i="3"/>
  <c r="D31" i="3" s="1"/>
  <c r="V31" i="3" s="1"/>
  <c r="E32" i="3"/>
  <c r="W32" i="3" s="1"/>
  <c r="E33" i="3"/>
  <c r="W33" i="3" s="1"/>
  <c r="E34" i="3"/>
  <c r="E35" i="3"/>
  <c r="E36" i="3"/>
  <c r="W36" i="3" s="1"/>
  <c r="E37" i="3"/>
  <c r="D37" i="3" s="1"/>
  <c r="V37" i="3" s="1"/>
  <c r="E38" i="3"/>
  <c r="E39" i="3"/>
  <c r="E40" i="3"/>
  <c r="W40" i="3" s="1"/>
  <c r="E41" i="3"/>
  <c r="W41" i="3" s="1"/>
  <c r="E42" i="3"/>
  <c r="W42" i="3" s="1"/>
  <c r="E43" i="3"/>
  <c r="E44" i="3"/>
  <c r="W44" i="3" s="1"/>
  <c r="E45" i="3"/>
  <c r="D45" i="3" s="1"/>
  <c r="E46" i="3"/>
  <c r="D46" i="3" s="1"/>
  <c r="E47" i="3"/>
  <c r="D47" i="3" s="1"/>
  <c r="V47" i="3" s="1"/>
  <c r="E48" i="3"/>
  <c r="W48" i="3" s="1"/>
  <c r="E49" i="3"/>
  <c r="W49" i="3" s="1"/>
  <c r="E50" i="3"/>
  <c r="W50" i="3" s="1"/>
  <c r="E51" i="3"/>
  <c r="E52" i="3"/>
  <c r="E53" i="3"/>
  <c r="E54" i="3"/>
  <c r="D54" i="3" s="1"/>
  <c r="E55" i="3"/>
  <c r="D55" i="3" s="1"/>
  <c r="E56" i="3"/>
  <c r="D56" i="3" s="1"/>
  <c r="E57" i="3"/>
  <c r="E58" i="3"/>
  <c r="W58" i="3" s="1"/>
  <c r="E59" i="3"/>
  <c r="E60" i="3"/>
  <c r="D60" i="3" s="1"/>
  <c r="V60" i="3" s="1"/>
  <c r="E61" i="3"/>
  <c r="E62" i="3"/>
  <c r="E63" i="3"/>
  <c r="D63" i="3" s="1"/>
  <c r="V63" i="3" s="1"/>
  <c r="E64" i="3"/>
  <c r="D64" i="3" s="1"/>
  <c r="V64" i="3" s="1"/>
  <c r="E65" i="3"/>
  <c r="E66" i="3"/>
  <c r="E67" i="3"/>
  <c r="E68" i="3"/>
  <c r="E69" i="3"/>
  <c r="E70" i="3"/>
  <c r="E71" i="3"/>
  <c r="E72" i="3"/>
  <c r="D72" i="3" s="1"/>
  <c r="E73" i="3"/>
  <c r="E74" i="3"/>
  <c r="E75" i="3"/>
  <c r="E76" i="3"/>
  <c r="D76" i="3" s="1"/>
  <c r="V76" i="3" s="1"/>
  <c r="E77" i="3"/>
  <c r="E78" i="3"/>
  <c r="E79" i="3"/>
  <c r="E80" i="3"/>
  <c r="D80" i="3" s="1"/>
  <c r="V80" i="3" s="1"/>
  <c r="E81" i="3"/>
  <c r="E82" i="3"/>
  <c r="D9" i="3"/>
  <c r="D10" i="3"/>
  <c r="D11" i="3"/>
  <c r="D17" i="3"/>
  <c r="V17" i="3" s="1"/>
  <c r="D18" i="3"/>
  <c r="D19" i="3"/>
  <c r="D20" i="3"/>
  <c r="V20" i="3" s="1"/>
  <c r="D25" i="3"/>
  <c r="D26" i="3"/>
  <c r="D27" i="3"/>
  <c r="D33" i="3"/>
  <c r="V33" i="3" s="1"/>
  <c r="D34" i="3"/>
  <c r="D35" i="3"/>
  <c r="V35" i="3" s="1"/>
  <c r="D36" i="3"/>
  <c r="D41" i="3"/>
  <c r="D42" i="3"/>
  <c r="D43" i="3"/>
  <c r="D49" i="3"/>
  <c r="V49" i="3" s="1"/>
  <c r="D50" i="3"/>
  <c r="D51" i="3"/>
  <c r="V51" i="3" s="1"/>
  <c r="D52" i="3"/>
  <c r="V52" i="3" s="1"/>
  <c r="D57" i="3"/>
  <c r="D58" i="3"/>
  <c r="D59" i="3"/>
  <c r="D65" i="3"/>
  <c r="V65" i="3" s="1"/>
  <c r="D66" i="3"/>
  <c r="D67" i="3"/>
  <c r="D68" i="3"/>
  <c r="V68" i="3" s="1"/>
  <c r="D73" i="3"/>
  <c r="D74" i="3"/>
  <c r="D75" i="3"/>
  <c r="D81" i="3"/>
  <c r="V81" i="3" s="1"/>
  <c r="D82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B11" i="2"/>
  <c r="DB12" i="2"/>
  <c r="DB19" i="2"/>
  <c r="DB22" i="2"/>
  <c r="DB27" i="2"/>
  <c r="DB2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W11" i="2"/>
  <c r="CW12" i="2"/>
  <c r="CW13" i="2"/>
  <c r="CW27" i="2"/>
  <c r="CW2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R9" i="2"/>
  <c r="CR17" i="2"/>
  <c r="CR25" i="2"/>
  <c r="CR27" i="2"/>
  <c r="CQ1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J15" i="2"/>
  <c r="CJ16" i="2"/>
  <c r="CJ17" i="2"/>
  <c r="CJ22" i="2"/>
  <c r="CJ23" i="2"/>
  <c r="BZ8" i="2"/>
  <c r="DB8" i="2" s="1"/>
  <c r="BZ9" i="2"/>
  <c r="DB9" i="2" s="1"/>
  <c r="BZ10" i="2"/>
  <c r="DB10" i="2" s="1"/>
  <c r="BZ11" i="2"/>
  <c r="BZ12" i="2"/>
  <c r="BZ13" i="2"/>
  <c r="BZ14" i="2"/>
  <c r="BZ15" i="2"/>
  <c r="DB15" i="2" s="1"/>
  <c r="BZ16" i="2"/>
  <c r="DB16" i="2" s="1"/>
  <c r="BZ17" i="2"/>
  <c r="DB17" i="2" s="1"/>
  <c r="BZ18" i="2"/>
  <c r="DB18" i="2" s="1"/>
  <c r="BZ19" i="2"/>
  <c r="BZ20" i="2"/>
  <c r="BZ21" i="2"/>
  <c r="BZ22" i="2"/>
  <c r="BZ23" i="2"/>
  <c r="DB23" i="2" s="1"/>
  <c r="BZ24" i="2"/>
  <c r="DB24" i="2" s="1"/>
  <c r="BZ25" i="2"/>
  <c r="DB25" i="2" s="1"/>
  <c r="BZ26" i="2"/>
  <c r="DB26" i="2" s="1"/>
  <c r="BZ27" i="2"/>
  <c r="BZ28" i="2"/>
  <c r="BU8" i="2"/>
  <c r="CW8" i="2" s="1"/>
  <c r="BU9" i="2"/>
  <c r="CW9" i="2" s="1"/>
  <c r="BU10" i="2"/>
  <c r="BU11" i="2"/>
  <c r="BO11" i="2" s="1"/>
  <c r="BU12" i="2"/>
  <c r="BO12" i="2" s="1"/>
  <c r="BU13" i="2"/>
  <c r="BU14" i="2"/>
  <c r="CW14" i="2" s="1"/>
  <c r="BU15" i="2"/>
  <c r="BU16" i="2"/>
  <c r="CW16" i="2" s="1"/>
  <c r="BU17" i="2"/>
  <c r="CW17" i="2" s="1"/>
  <c r="BU18" i="2"/>
  <c r="CW18" i="2" s="1"/>
  <c r="BU19" i="2"/>
  <c r="CW19" i="2" s="1"/>
  <c r="BU20" i="2"/>
  <c r="BO20" i="2" s="1"/>
  <c r="BU21" i="2"/>
  <c r="CW21" i="2" s="1"/>
  <c r="BU22" i="2"/>
  <c r="CW22" i="2" s="1"/>
  <c r="BU23" i="2"/>
  <c r="BU24" i="2"/>
  <c r="CW24" i="2" s="1"/>
  <c r="BU25" i="2"/>
  <c r="CW25" i="2" s="1"/>
  <c r="BU26" i="2"/>
  <c r="BU27" i="2"/>
  <c r="BO27" i="2" s="1"/>
  <c r="BU28" i="2"/>
  <c r="BO28" i="2" s="1"/>
  <c r="BP8" i="2"/>
  <c r="CR8" i="2" s="1"/>
  <c r="BP9" i="2"/>
  <c r="BP10" i="2"/>
  <c r="BP11" i="2"/>
  <c r="BP12" i="2"/>
  <c r="BP13" i="2"/>
  <c r="BP14" i="2"/>
  <c r="BP15" i="2"/>
  <c r="BP16" i="2"/>
  <c r="CR16" i="2" s="1"/>
  <c r="BP17" i="2"/>
  <c r="BP18" i="2"/>
  <c r="BP19" i="2"/>
  <c r="BP20" i="2"/>
  <c r="BP21" i="2"/>
  <c r="BP22" i="2"/>
  <c r="BP23" i="2"/>
  <c r="BP24" i="2"/>
  <c r="CR24" i="2" s="1"/>
  <c r="BP25" i="2"/>
  <c r="BP26" i="2"/>
  <c r="BP27" i="2"/>
  <c r="BP28" i="2"/>
  <c r="BO8" i="2"/>
  <c r="BO9" i="2"/>
  <c r="BO17" i="2"/>
  <c r="BO18" i="2"/>
  <c r="BO19" i="2"/>
  <c r="BO24" i="2"/>
  <c r="BO25" i="2"/>
  <c r="BH8" i="2"/>
  <c r="BH9" i="2"/>
  <c r="BH10" i="2"/>
  <c r="BH11" i="2"/>
  <c r="BH12" i="2"/>
  <c r="BH13" i="2"/>
  <c r="BH14" i="2"/>
  <c r="CJ14" i="2" s="1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G8" i="2"/>
  <c r="CI8" i="2" s="1"/>
  <c r="BG9" i="2"/>
  <c r="CI9" i="2" s="1"/>
  <c r="BG10" i="2"/>
  <c r="BG15" i="2"/>
  <c r="CI15" i="2" s="1"/>
  <c r="BG16" i="2"/>
  <c r="CI16" i="2" s="1"/>
  <c r="BG17" i="2"/>
  <c r="CI17" i="2" s="1"/>
  <c r="BG18" i="2"/>
  <c r="BG22" i="2"/>
  <c r="BG23" i="2"/>
  <c r="CI23" i="2" s="1"/>
  <c r="BG24" i="2"/>
  <c r="BG25" i="2"/>
  <c r="CI25" i="2" s="1"/>
  <c r="BG26" i="2"/>
  <c r="AX8" i="2"/>
  <c r="AX9" i="2"/>
  <c r="AX10" i="2"/>
  <c r="AX11" i="2"/>
  <c r="AX12" i="2"/>
  <c r="AX13" i="2"/>
  <c r="DB13" i="2" s="1"/>
  <c r="AX14" i="2"/>
  <c r="AX15" i="2"/>
  <c r="AX16" i="2"/>
  <c r="AX17" i="2"/>
  <c r="AX18" i="2"/>
  <c r="AX19" i="2"/>
  <c r="AX20" i="2"/>
  <c r="DB20" i="2" s="1"/>
  <c r="AX21" i="2"/>
  <c r="DB21" i="2" s="1"/>
  <c r="AX22" i="2"/>
  <c r="AX23" i="2"/>
  <c r="AX24" i="2"/>
  <c r="AX25" i="2"/>
  <c r="AX26" i="2"/>
  <c r="AX27" i="2"/>
  <c r="AX28" i="2"/>
  <c r="AS8" i="2"/>
  <c r="AM8" i="2" s="1"/>
  <c r="BF8" i="2" s="1"/>
  <c r="AS9" i="2"/>
  <c r="AM9" i="2" s="1"/>
  <c r="BF9" i="2" s="1"/>
  <c r="AS10" i="2"/>
  <c r="AS11" i="2"/>
  <c r="AS12" i="2"/>
  <c r="AS13" i="2"/>
  <c r="AS14" i="2"/>
  <c r="AS15" i="2"/>
  <c r="AM15" i="2" s="1"/>
  <c r="BF15" i="2" s="1"/>
  <c r="AS16" i="2"/>
  <c r="AM16" i="2" s="1"/>
  <c r="BF16" i="2" s="1"/>
  <c r="AS17" i="2"/>
  <c r="AM17" i="2" s="1"/>
  <c r="BF17" i="2" s="1"/>
  <c r="AS18" i="2"/>
  <c r="AS19" i="2"/>
  <c r="AS20" i="2"/>
  <c r="AS21" i="2"/>
  <c r="AS22" i="2"/>
  <c r="AS23" i="2"/>
  <c r="AS24" i="2"/>
  <c r="AM24" i="2" s="1"/>
  <c r="BF24" i="2" s="1"/>
  <c r="AS25" i="2"/>
  <c r="AM25" i="2" s="1"/>
  <c r="BF25" i="2" s="1"/>
  <c r="AS26" i="2"/>
  <c r="AS27" i="2"/>
  <c r="AS28" i="2"/>
  <c r="AN8" i="2"/>
  <c r="AN9" i="2"/>
  <c r="AN10" i="2"/>
  <c r="AN11" i="2"/>
  <c r="AM11" i="2" s="1"/>
  <c r="BF11" i="2" s="1"/>
  <c r="AN12" i="2"/>
  <c r="AM12" i="2" s="1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M27" i="2" s="1"/>
  <c r="BF27" i="2" s="1"/>
  <c r="AN28" i="2"/>
  <c r="AM28" i="2" s="1"/>
  <c r="BF28" i="2" s="1"/>
  <c r="AM22" i="2"/>
  <c r="BF22" i="2" s="1"/>
  <c r="AM23" i="2"/>
  <c r="BF23" i="2" s="1"/>
  <c r="AF8" i="2"/>
  <c r="AE8" i="2" s="1"/>
  <c r="AF9" i="2"/>
  <c r="AE9" i="2" s="1"/>
  <c r="AF10" i="2"/>
  <c r="AF11" i="2"/>
  <c r="AF12" i="2"/>
  <c r="AF13" i="2"/>
  <c r="AF14" i="2"/>
  <c r="AF15" i="2"/>
  <c r="AF16" i="2"/>
  <c r="AE16" i="2" s="1"/>
  <c r="AF17" i="2"/>
  <c r="AE17" i="2" s="1"/>
  <c r="AF18" i="2"/>
  <c r="AF19" i="2"/>
  <c r="AE19" i="2" s="1"/>
  <c r="AF20" i="2"/>
  <c r="AF21" i="2"/>
  <c r="AF22" i="2"/>
  <c r="AF23" i="2"/>
  <c r="AF24" i="2"/>
  <c r="AE24" i="2" s="1"/>
  <c r="AF25" i="2"/>
  <c r="AE25" i="2" s="1"/>
  <c r="AF26" i="2"/>
  <c r="AF27" i="2"/>
  <c r="AE27" i="2" s="1"/>
  <c r="AF28" i="2"/>
  <c r="AE11" i="2"/>
  <c r="AE12" i="2"/>
  <c r="AE13" i="2"/>
  <c r="AE14" i="2"/>
  <c r="AE15" i="2"/>
  <c r="AE20" i="2"/>
  <c r="AE21" i="2"/>
  <c r="AE22" i="2"/>
  <c r="AE23" i="2"/>
  <c r="AE2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W11" i="2"/>
  <c r="W12" i="2"/>
  <c r="W13" i="2"/>
  <c r="W14" i="2"/>
  <c r="W21" i="2"/>
  <c r="W22" i="2"/>
  <c r="W27" i="2"/>
  <c r="W28" i="2"/>
  <c r="V22" i="2"/>
  <c r="N8" i="2"/>
  <c r="N9" i="2"/>
  <c r="M9" i="2" s="1"/>
  <c r="N10" i="2"/>
  <c r="M10" i="2" s="1"/>
  <c r="N11" i="2"/>
  <c r="M11" i="2" s="1"/>
  <c r="N12" i="2"/>
  <c r="N13" i="2"/>
  <c r="N14" i="2"/>
  <c r="N15" i="2"/>
  <c r="N16" i="2"/>
  <c r="N17" i="2"/>
  <c r="M17" i="2" s="1"/>
  <c r="N18" i="2"/>
  <c r="M18" i="2" s="1"/>
  <c r="N19" i="2"/>
  <c r="M19" i="2" s="1"/>
  <c r="N20" i="2"/>
  <c r="N21" i="2"/>
  <c r="N22" i="2"/>
  <c r="N23" i="2"/>
  <c r="N24" i="2"/>
  <c r="N25" i="2"/>
  <c r="M25" i="2" s="1"/>
  <c r="N26" i="2"/>
  <c r="M26" i="2" s="1"/>
  <c r="N27" i="2"/>
  <c r="M27" i="2" s="1"/>
  <c r="N28" i="2"/>
  <c r="M28" i="2" s="1"/>
  <c r="M8" i="2"/>
  <c r="M12" i="2"/>
  <c r="M13" i="2"/>
  <c r="M14" i="2"/>
  <c r="V14" i="2" s="1"/>
  <c r="M15" i="2"/>
  <c r="M16" i="2"/>
  <c r="M21" i="2"/>
  <c r="M22" i="2"/>
  <c r="M23" i="2"/>
  <c r="M24" i="2"/>
  <c r="E8" i="2"/>
  <c r="E9" i="2"/>
  <c r="E10" i="2"/>
  <c r="W10" i="2" s="1"/>
  <c r="E11" i="2"/>
  <c r="E12" i="2"/>
  <c r="E13" i="2"/>
  <c r="E14" i="2"/>
  <c r="E15" i="2"/>
  <c r="E16" i="2"/>
  <c r="E17" i="2"/>
  <c r="E18" i="2"/>
  <c r="W18" i="2" s="1"/>
  <c r="E19" i="2"/>
  <c r="E20" i="2"/>
  <c r="E21" i="2"/>
  <c r="E22" i="2"/>
  <c r="E23" i="2"/>
  <c r="E24" i="2"/>
  <c r="E25" i="2"/>
  <c r="E26" i="2"/>
  <c r="W26" i="2" s="1"/>
  <c r="E27" i="2"/>
  <c r="E28" i="2"/>
  <c r="D10" i="2"/>
  <c r="V10" i="2" s="1"/>
  <c r="D11" i="2"/>
  <c r="D12" i="2"/>
  <c r="D13" i="2"/>
  <c r="D14" i="2"/>
  <c r="D19" i="2"/>
  <c r="V19" i="2" s="1"/>
  <c r="D20" i="2"/>
  <c r="D21" i="2"/>
  <c r="V21" i="2" s="1"/>
  <c r="D22" i="2"/>
  <c r="D27" i="2"/>
  <c r="D28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B37" i="1"/>
  <c r="DB5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R9" i="1"/>
  <c r="CR25" i="1"/>
  <c r="CR26" i="1"/>
  <c r="CR57" i="1"/>
  <c r="CQ5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J18" i="1"/>
  <c r="CJ19" i="1"/>
  <c r="CJ20" i="1"/>
  <c r="CJ34" i="1"/>
  <c r="CJ35" i="1"/>
  <c r="CJ36" i="1"/>
  <c r="CJ50" i="1"/>
  <c r="CJ51" i="1"/>
  <c r="CJ52" i="1"/>
  <c r="CI12" i="1"/>
  <c r="CI13" i="1"/>
  <c r="CI28" i="1"/>
  <c r="CI44" i="1"/>
  <c r="CI45" i="1"/>
  <c r="CI57" i="1"/>
  <c r="CI60" i="1"/>
  <c r="CH21" i="1"/>
  <c r="CH29" i="1"/>
  <c r="DJ29" i="1" s="1"/>
  <c r="CH53" i="1"/>
  <c r="CH61" i="1"/>
  <c r="BZ8" i="1"/>
  <c r="DB8" i="1" s="1"/>
  <c r="BZ9" i="1"/>
  <c r="DB9" i="1" s="1"/>
  <c r="BZ10" i="1"/>
  <c r="BZ11" i="1"/>
  <c r="DB11" i="1" s="1"/>
  <c r="BZ12" i="1"/>
  <c r="BZ13" i="1"/>
  <c r="BZ14" i="1"/>
  <c r="BZ15" i="1"/>
  <c r="BZ16" i="1"/>
  <c r="DB16" i="1" s="1"/>
  <c r="BZ17" i="1"/>
  <c r="DB17" i="1" s="1"/>
  <c r="BZ18" i="1"/>
  <c r="BZ19" i="1"/>
  <c r="DB19" i="1" s="1"/>
  <c r="BZ20" i="1"/>
  <c r="BZ21" i="1"/>
  <c r="BZ22" i="1"/>
  <c r="BZ23" i="1"/>
  <c r="DB23" i="1" s="1"/>
  <c r="BZ24" i="1"/>
  <c r="DB24" i="1" s="1"/>
  <c r="BZ25" i="1"/>
  <c r="DB25" i="1" s="1"/>
  <c r="BZ26" i="1"/>
  <c r="BZ27" i="1"/>
  <c r="DB27" i="1" s="1"/>
  <c r="BZ28" i="1"/>
  <c r="BZ29" i="1"/>
  <c r="BZ30" i="1"/>
  <c r="BZ31" i="1"/>
  <c r="BZ32" i="1"/>
  <c r="DB32" i="1" s="1"/>
  <c r="BZ33" i="1"/>
  <c r="DB33" i="1" s="1"/>
  <c r="BZ34" i="1"/>
  <c r="BZ35" i="1"/>
  <c r="DB35" i="1" s="1"/>
  <c r="BZ36" i="1"/>
  <c r="BZ37" i="1"/>
  <c r="BZ38" i="1"/>
  <c r="BZ39" i="1"/>
  <c r="BO39" i="1" s="1"/>
  <c r="BZ40" i="1"/>
  <c r="DB40" i="1" s="1"/>
  <c r="BZ41" i="1"/>
  <c r="DB41" i="1" s="1"/>
  <c r="BZ42" i="1"/>
  <c r="BZ43" i="1"/>
  <c r="DB43" i="1" s="1"/>
  <c r="BZ44" i="1"/>
  <c r="BZ45" i="1"/>
  <c r="BZ46" i="1"/>
  <c r="BZ47" i="1"/>
  <c r="BZ48" i="1"/>
  <c r="DB48" i="1" s="1"/>
  <c r="BZ49" i="1"/>
  <c r="DB49" i="1" s="1"/>
  <c r="BZ50" i="1"/>
  <c r="BZ51" i="1"/>
  <c r="DB51" i="1" s="1"/>
  <c r="BZ52" i="1"/>
  <c r="BZ53" i="1"/>
  <c r="BZ54" i="1"/>
  <c r="BZ55" i="1"/>
  <c r="DB55" i="1" s="1"/>
  <c r="BZ56" i="1"/>
  <c r="DB56" i="1" s="1"/>
  <c r="BZ57" i="1"/>
  <c r="DB57" i="1" s="1"/>
  <c r="BZ58" i="1"/>
  <c r="DB58" i="1" s="1"/>
  <c r="BZ59" i="1"/>
  <c r="DB59" i="1" s="1"/>
  <c r="BZ60" i="1"/>
  <c r="BZ61" i="1"/>
  <c r="BU8" i="1"/>
  <c r="BU9" i="1"/>
  <c r="BU10" i="1"/>
  <c r="CW10" i="1" s="1"/>
  <c r="BU11" i="1"/>
  <c r="CW11" i="1" s="1"/>
  <c r="BU12" i="1"/>
  <c r="CW12" i="1" s="1"/>
  <c r="BU13" i="1"/>
  <c r="CW13" i="1" s="1"/>
  <c r="BU14" i="1"/>
  <c r="BU15" i="1"/>
  <c r="BU16" i="1"/>
  <c r="BU17" i="1"/>
  <c r="BO17" i="1" s="1"/>
  <c r="BU18" i="1"/>
  <c r="CW18" i="1" s="1"/>
  <c r="BU19" i="1"/>
  <c r="CW19" i="1" s="1"/>
  <c r="BU20" i="1"/>
  <c r="CW20" i="1" s="1"/>
  <c r="BU21" i="1"/>
  <c r="CW21" i="1" s="1"/>
  <c r="BU22" i="1"/>
  <c r="BU23" i="1"/>
  <c r="BU24" i="1"/>
  <c r="BU25" i="1"/>
  <c r="BU26" i="1"/>
  <c r="CW26" i="1" s="1"/>
  <c r="BU27" i="1"/>
  <c r="CW27" i="1" s="1"/>
  <c r="BU28" i="1"/>
  <c r="CW28" i="1" s="1"/>
  <c r="BU29" i="1"/>
  <c r="CW29" i="1" s="1"/>
  <c r="BU30" i="1"/>
  <c r="BU31" i="1"/>
  <c r="BU32" i="1"/>
  <c r="BU33" i="1"/>
  <c r="BO33" i="1" s="1"/>
  <c r="BU34" i="1"/>
  <c r="CW34" i="1" s="1"/>
  <c r="BU35" i="1"/>
  <c r="CW35" i="1" s="1"/>
  <c r="BU36" i="1"/>
  <c r="CW36" i="1" s="1"/>
  <c r="BU37" i="1"/>
  <c r="CW37" i="1" s="1"/>
  <c r="BU38" i="1"/>
  <c r="BU39" i="1"/>
  <c r="BU40" i="1"/>
  <c r="BU41" i="1"/>
  <c r="BU42" i="1"/>
  <c r="CW42" i="1" s="1"/>
  <c r="BU43" i="1"/>
  <c r="CW43" i="1" s="1"/>
  <c r="BU44" i="1"/>
  <c r="CW44" i="1" s="1"/>
  <c r="BU45" i="1"/>
  <c r="CW45" i="1" s="1"/>
  <c r="BU46" i="1"/>
  <c r="BU47" i="1"/>
  <c r="BU48" i="1"/>
  <c r="BU49" i="1"/>
  <c r="BO49" i="1" s="1"/>
  <c r="BU50" i="1"/>
  <c r="CW50" i="1" s="1"/>
  <c r="BU51" i="1"/>
  <c r="CW51" i="1" s="1"/>
  <c r="BU52" i="1"/>
  <c r="CW52" i="1" s="1"/>
  <c r="BU53" i="1"/>
  <c r="CW53" i="1" s="1"/>
  <c r="BU54" i="1"/>
  <c r="BU55" i="1"/>
  <c r="BU56" i="1"/>
  <c r="BU57" i="1"/>
  <c r="BU58" i="1"/>
  <c r="CW58" i="1" s="1"/>
  <c r="BU59" i="1"/>
  <c r="CW59" i="1" s="1"/>
  <c r="BU60" i="1"/>
  <c r="CW60" i="1" s="1"/>
  <c r="BU61" i="1"/>
  <c r="CW61" i="1" s="1"/>
  <c r="BP8" i="1"/>
  <c r="BP9" i="1"/>
  <c r="BP10" i="1"/>
  <c r="BP11" i="1"/>
  <c r="BO11" i="1" s="1"/>
  <c r="BP12" i="1"/>
  <c r="BP13" i="1"/>
  <c r="CR13" i="1" s="1"/>
  <c r="BP14" i="1"/>
  <c r="CR14" i="1" s="1"/>
  <c r="BP15" i="1"/>
  <c r="CR15" i="1" s="1"/>
  <c r="BP16" i="1"/>
  <c r="BP17" i="1"/>
  <c r="BP18" i="1"/>
  <c r="BP19" i="1"/>
  <c r="BP20" i="1"/>
  <c r="BP21" i="1"/>
  <c r="CR21" i="1" s="1"/>
  <c r="BP22" i="1"/>
  <c r="CR22" i="1" s="1"/>
  <c r="BP23" i="1"/>
  <c r="CR23" i="1" s="1"/>
  <c r="BP24" i="1"/>
  <c r="BP25" i="1"/>
  <c r="BP26" i="1"/>
  <c r="BP27" i="1"/>
  <c r="BO27" i="1" s="1"/>
  <c r="BP28" i="1"/>
  <c r="BP29" i="1"/>
  <c r="CR29" i="1" s="1"/>
  <c r="BP30" i="1"/>
  <c r="CR30" i="1" s="1"/>
  <c r="BP31" i="1"/>
  <c r="CR31" i="1" s="1"/>
  <c r="BP32" i="1"/>
  <c r="BP33" i="1"/>
  <c r="BP34" i="1"/>
  <c r="BP35" i="1"/>
  <c r="BP36" i="1"/>
  <c r="BP37" i="1"/>
  <c r="CR37" i="1" s="1"/>
  <c r="BP38" i="1"/>
  <c r="CR38" i="1" s="1"/>
  <c r="BP39" i="1"/>
  <c r="CR39" i="1" s="1"/>
  <c r="BP40" i="1"/>
  <c r="BP41" i="1"/>
  <c r="BP42" i="1"/>
  <c r="BP43" i="1"/>
  <c r="BO43" i="1" s="1"/>
  <c r="BP44" i="1"/>
  <c r="BP45" i="1"/>
  <c r="CR45" i="1" s="1"/>
  <c r="BP46" i="1"/>
  <c r="CR46" i="1" s="1"/>
  <c r="BP47" i="1"/>
  <c r="CR47" i="1" s="1"/>
  <c r="BP48" i="1"/>
  <c r="BP49" i="1"/>
  <c r="BP50" i="1"/>
  <c r="BP51" i="1"/>
  <c r="BP52" i="1"/>
  <c r="BP53" i="1"/>
  <c r="CR53" i="1" s="1"/>
  <c r="BP54" i="1"/>
  <c r="CR54" i="1" s="1"/>
  <c r="BP55" i="1"/>
  <c r="CR55" i="1" s="1"/>
  <c r="BP56" i="1"/>
  <c r="BP57" i="1"/>
  <c r="BP58" i="1"/>
  <c r="BP59" i="1"/>
  <c r="BO59" i="1" s="1"/>
  <c r="BP60" i="1"/>
  <c r="BP61" i="1"/>
  <c r="CR61" i="1" s="1"/>
  <c r="BO13" i="1"/>
  <c r="CQ13" i="1" s="1"/>
  <c r="BO14" i="1"/>
  <c r="BO21" i="1"/>
  <c r="CQ21" i="1" s="1"/>
  <c r="BO22" i="1"/>
  <c r="BO23" i="1"/>
  <c r="BO29" i="1"/>
  <c r="CQ29" i="1" s="1"/>
  <c r="BO30" i="1"/>
  <c r="BO31" i="1"/>
  <c r="BO37" i="1"/>
  <c r="CQ37" i="1" s="1"/>
  <c r="BO38" i="1"/>
  <c r="BO46" i="1"/>
  <c r="BO47" i="1"/>
  <c r="BO53" i="1"/>
  <c r="BO54" i="1"/>
  <c r="BO55" i="1"/>
  <c r="BO61" i="1"/>
  <c r="CQ61" i="1" s="1"/>
  <c r="BH8" i="1"/>
  <c r="BH9" i="1"/>
  <c r="CJ9" i="1" s="1"/>
  <c r="BH10" i="1"/>
  <c r="CJ10" i="1" s="1"/>
  <c r="BH11" i="1"/>
  <c r="CJ11" i="1" s="1"/>
  <c r="BH12" i="1"/>
  <c r="CJ12" i="1" s="1"/>
  <c r="BH13" i="1"/>
  <c r="BH14" i="1"/>
  <c r="BH15" i="1"/>
  <c r="BH16" i="1"/>
  <c r="BH17" i="1"/>
  <c r="CJ17" i="1" s="1"/>
  <c r="BH18" i="1"/>
  <c r="BH19" i="1"/>
  <c r="BH20" i="1"/>
  <c r="BH21" i="1"/>
  <c r="BH22" i="1"/>
  <c r="BG22" i="1" s="1"/>
  <c r="CI22" i="1" s="1"/>
  <c r="BH23" i="1"/>
  <c r="BH24" i="1"/>
  <c r="BH25" i="1"/>
  <c r="CJ25" i="1" s="1"/>
  <c r="BH26" i="1"/>
  <c r="CJ26" i="1" s="1"/>
  <c r="BH27" i="1"/>
  <c r="CJ27" i="1" s="1"/>
  <c r="BH28" i="1"/>
  <c r="CJ28" i="1" s="1"/>
  <c r="BH29" i="1"/>
  <c r="BH30" i="1"/>
  <c r="BH31" i="1"/>
  <c r="BH32" i="1"/>
  <c r="BH33" i="1"/>
  <c r="CJ33" i="1" s="1"/>
  <c r="BH34" i="1"/>
  <c r="BH35" i="1"/>
  <c r="BH36" i="1"/>
  <c r="BH37" i="1"/>
  <c r="BH38" i="1"/>
  <c r="BG38" i="1" s="1"/>
  <c r="BH39" i="1"/>
  <c r="BH40" i="1"/>
  <c r="BH41" i="1"/>
  <c r="CJ41" i="1" s="1"/>
  <c r="BH42" i="1"/>
  <c r="CJ42" i="1" s="1"/>
  <c r="BH43" i="1"/>
  <c r="CJ43" i="1" s="1"/>
  <c r="BH44" i="1"/>
  <c r="CJ44" i="1" s="1"/>
  <c r="BH45" i="1"/>
  <c r="BH46" i="1"/>
  <c r="BH47" i="1"/>
  <c r="BH48" i="1"/>
  <c r="BH49" i="1"/>
  <c r="CJ49" i="1" s="1"/>
  <c r="BH50" i="1"/>
  <c r="BH51" i="1"/>
  <c r="BH52" i="1"/>
  <c r="BH53" i="1"/>
  <c r="BH54" i="1"/>
  <c r="BH55" i="1"/>
  <c r="BH56" i="1"/>
  <c r="BH57" i="1"/>
  <c r="CJ57" i="1" s="1"/>
  <c r="BH58" i="1"/>
  <c r="CJ58" i="1" s="1"/>
  <c r="BH59" i="1"/>
  <c r="CJ59" i="1" s="1"/>
  <c r="BH60" i="1"/>
  <c r="CJ60" i="1" s="1"/>
  <c r="BH61" i="1"/>
  <c r="BG9" i="1"/>
  <c r="CI9" i="1" s="1"/>
  <c r="BG10" i="1"/>
  <c r="CI10" i="1" s="1"/>
  <c r="BG11" i="1"/>
  <c r="CI11" i="1" s="1"/>
  <c r="BG12" i="1"/>
  <c r="BG13" i="1"/>
  <c r="BG17" i="1"/>
  <c r="CI17" i="1" s="1"/>
  <c r="BG18" i="1"/>
  <c r="CI18" i="1" s="1"/>
  <c r="BG19" i="1"/>
  <c r="CI19" i="1" s="1"/>
  <c r="BG20" i="1"/>
  <c r="CI20" i="1" s="1"/>
  <c r="BG21" i="1"/>
  <c r="BG25" i="1"/>
  <c r="BG26" i="1"/>
  <c r="CI26" i="1" s="1"/>
  <c r="BG27" i="1"/>
  <c r="CI27" i="1" s="1"/>
  <c r="BG28" i="1"/>
  <c r="BG29" i="1"/>
  <c r="BG33" i="1"/>
  <c r="BG34" i="1"/>
  <c r="CI34" i="1" s="1"/>
  <c r="BG35" i="1"/>
  <c r="CI35" i="1" s="1"/>
  <c r="BG36" i="1"/>
  <c r="CI36" i="1" s="1"/>
  <c r="BG37" i="1"/>
  <c r="BG41" i="1"/>
  <c r="CI41" i="1" s="1"/>
  <c r="BG42" i="1"/>
  <c r="CI42" i="1" s="1"/>
  <c r="BG43" i="1"/>
  <c r="CI43" i="1" s="1"/>
  <c r="BG44" i="1"/>
  <c r="BG45" i="1"/>
  <c r="BG49" i="1"/>
  <c r="BG50" i="1"/>
  <c r="CI50" i="1" s="1"/>
  <c r="BG51" i="1"/>
  <c r="CI51" i="1" s="1"/>
  <c r="BG52" i="1"/>
  <c r="CI52" i="1" s="1"/>
  <c r="BG53" i="1"/>
  <c r="CI53" i="1" s="1"/>
  <c r="BG57" i="1"/>
  <c r="BG58" i="1"/>
  <c r="CI58" i="1" s="1"/>
  <c r="BG59" i="1"/>
  <c r="CI59" i="1" s="1"/>
  <c r="BG60" i="1"/>
  <c r="BG61" i="1"/>
  <c r="BF13" i="1"/>
  <c r="BF21" i="1"/>
  <c r="BF44" i="1"/>
  <c r="BF53" i="1"/>
  <c r="BF60" i="1"/>
  <c r="BF61" i="1"/>
  <c r="DJ61" i="1" s="1"/>
  <c r="AX8" i="1"/>
  <c r="AX9" i="1"/>
  <c r="AX10" i="1"/>
  <c r="AX11" i="1"/>
  <c r="AX12" i="1"/>
  <c r="AX13" i="1"/>
  <c r="DB13" i="1" s="1"/>
  <c r="AX14" i="1"/>
  <c r="AX15" i="1"/>
  <c r="AX16" i="1"/>
  <c r="AX17" i="1"/>
  <c r="AX18" i="1"/>
  <c r="AX19" i="1"/>
  <c r="AX20" i="1"/>
  <c r="AM20" i="1" s="1"/>
  <c r="BF20" i="1" s="1"/>
  <c r="AX21" i="1"/>
  <c r="DB21" i="1" s="1"/>
  <c r="AX22" i="1"/>
  <c r="DB22" i="1" s="1"/>
  <c r="AX23" i="1"/>
  <c r="AX24" i="1"/>
  <c r="AX25" i="1"/>
  <c r="AX26" i="1"/>
  <c r="AX27" i="1"/>
  <c r="AX28" i="1"/>
  <c r="AX29" i="1"/>
  <c r="DB29" i="1" s="1"/>
  <c r="AX30" i="1"/>
  <c r="AX31" i="1"/>
  <c r="AX32" i="1"/>
  <c r="AX33" i="1"/>
  <c r="AX34" i="1"/>
  <c r="AX35" i="1"/>
  <c r="AX36" i="1"/>
  <c r="AM36" i="1" s="1"/>
  <c r="BF36" i="1" s="1"/>
  <c r="AX37" i="1"/>
  <c r="AX38" i="1"/>
  <c r="DB38" i="1" s="1"/>
  <c r="AX39" i="1"/>
  <c r="DB39" i="1" s="1"/>
  <c r="AX40" i="1"/>
  <c r="AX41" i="1"/>
  <c r="AX42" i="1"/>
  <c r="AX43" i="1"/>
  <c r="AX44" i="1"/>
  <c r="AX45" i="1"/>
  <c r="DB45" i="1" s="1"/>
  <c r="AX46" i="1"/>
  <c r="AX47" i="1"/>
  <c r="AX48" i="1"/>
  <c r="AX49" i="1"/>
  <c r="AX50" i="1"/>
  <c r="AX51" i="1"/>
  <c r="AX52" i="1"/>
  <c r="AM52" i="1" s="1"/>
  <c r="BF52" i="1" s="1"/>
  <c r="AX53" i="1"/>
  <c r="AX54" i="1"/>
  <c r="DB54" i="1" s="1"/>
  <c r="AX55" i="1"/>
  <c r="AX56" i="1"/>
  <c r="AX57" i="1"/>
  <c r="AX58" i="1"/>
  <c r="AX59" i="1"/>
  <c r="AX60" i="1"/>
  <c r="AX61" i="1"/>
  <c r="DB61" i="1" s="1"/>
  <c r="AS8" i="1"/>
  <c r="AS9" i="1"/>
  <c r="AS10" i="1"/>
  <c r="AS11" i="1"/>
  <c r="AS12" i="1"/>
  <c r="AS13" i="1"/>
  <c r="AS14" i="1"/>
  <c r="AS15" i="1"/>
  <c r="AS16" i="1"/>
  <c r="CW16" i="1" s="1"/>
  <c r="AS17" i="1"/>
  <c r="CW17" i="1" s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CW32" i="1" s="1"/>
  <c r="AS33" i="1"/>
  <c r="CW33" i="1" s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CW48" i="1" s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N8" i="1"/>
  <c r="AN9" i="1"/>
  <c r="AN10" i="1"/>
  <c r="CR10" i="1" s="1"/>
  <c r="AN11" i="1"/>
  <c r="AM11" i="1" s="1"/>
  <c r="BF11" i="1" s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M26" i="1" s="1"/>
  <c r="BF26" i="1" s="1"/>
  <c r="AN27" i="1"/>
  <c r="AM27" i="1" s="1"/>
  <c r="BF27" i="1" s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CR42" i="1" s="1"/>
  <c r="AN43" i="1"/>
  <c r="AM43" i="1" s="1"/>
  <c r="BF43" i="1" s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M58" i="1" s="1"/>
  <c r="BF58" i="1" s="1"/>
  <c r="AN59" i="1"/>
  <c r="AM59" i="1" s="1"/>
  <c r="BF59" i="1" s="1"/>
  <c r="AN60" i="1"/>
  <c r="AN61" i="1"/>
  <c r="AM12" i="1"/>
  <c r="BF12" i="1" s="1"/>
  <c r="AM13" i="1"/>
  <c r="AM18" i="1"/>
  <c r="BF18" i="1" s="1"/>
  <c r="AM19" i="1"/>
  <c r="BF19" i="1" s="1"/>
  <c r="AM21" i="1"/>
  <c r="AM28" i="1"/>
  <c r="BF28" i="1" s="1"/>
  <c r="AM29" i="1"/>
  <c r="BF29" i="1" s="1"/>
  <c r="AM34" i="1"/>
  <c r="BF34" i="1" s="1"/>
  <c r="AM35" i="1"/>
  <c r="BF35" i="1" s="1"/>
  <c r="AM37" i="1"/>
  <c r="BF37" i="1" s="1"/>
  <c r="AM44" i="1"/>
  <c r="AM45" i="1"/>
  <c r="AM50" i="1"/>
  <c r="BF50" i="1" s="1"/>
  <c r="AM51" i="1"/>
  <c r="BF51" i="1" s="1"/>
  <c r="AM53" i="1"/>
  <c r="AM60" i="1"/>
  <c r="AM61" i="1"/>
  <c r="AF8" i="1"/>
  <c r="AF9" i="1"/>
  <c r="AF10" i="1"/>
  <c r="AF11" i="1"/>
  <c r="AF12" i="1"/>
  <c r="AE12" i="1" s="1"/>
  <c r="AF13" i="1"/>
  <c r="AE13" i="1" s="1"/>
  <c r="AF14" i="1"/>
  <c r="AE14" i="1" s="1"/>
  <c r="AF15" i="1"/>
  <c r="AF16" i="1"/>
  <c r="AF17" i="1"/>
  <c r="AF18" i="1"/>
  <c r="AF19" i="1"/>
  <c r="AF20" i="1"/>
  <c r="AE20" i="1" s="1"/>
  <c r="AF21" i="1"/>
  <c r="AE21" i="1" s="1"/>
  <c r="AF22" i="1"/>
  <c r="AF23" i="1"/>
  <c r="AF24" i="1"/>
  <c r="AF25" i="1"/>
  <c r="AF26" i="1"/>
  <c r="AF27" i="1"/>
  <c r="AF28" i="1"/>
  <c r="AE28" i="1" s="1"/>
  <c r="AF29" i="1"/>
  <c r="AE29" i="1" s="1"/>
  <c r="CI29" i="1" s="1"/>
  <c r="AF30" i="1"/>
  <c r="AF31" i="1"/>
  <c r="AF32" i="1"/>
  <c r="AF33" i="1"/>
  <c r="AF34" i="1"/>
  <c r="AF35" i="1"/>
  <c r="AF36" i="1"/>
  <c r="AE36" i="1" s="1"/>
  <c r="AF37" i="1"/>
  <c r="AE37" i="1" s="1"/>
  <c r="AF38" i="1"/>
  <c r="AE38" i="1" s="1"/>
  <c r="AF39" i="1"/>
  <c r="AF40" i="1"/>
  <c r="AF41" i="1"/>
  <c r="AF42" i="1"/>
  <c r="AF43" i="1"/>
  <c r="AF44" i="1"/>
  <c r="AE44" i="1" s="1"/>
  <c r="AF45" i="1"/>
  <c r="AE45" i="1" s="1"/>
  <c r="BF45" i="1" s="1"/>
  <c r="AF46" i="1"/>
  <c r="AE46" i="1" s="1"/>
  <c r="AF47" i="1"/>
  <c r="AF48" i="1"/>
  <c r="AF49" i="1"/>
  <c r="AF50" i="1"/>
  <c r="AF51" i="1"/>
  <c r="AF52" i="1"/>
  <c r="AE52" i="1" s="1"/>
  <c r="AF53" i="1"/>
  <c r="AE53" i="1" s="1"/>
  <c r="AF54" i="1"/>
  <c r="AF55" i="1"/>
  <c r="AF56" i="1"/>
  <c r="AF57" i="1"/>
  <c r="AF58" i="1"/>
  <c r="AF59" i="1"/>
  <c r="AF60" i="1"/>
  <c r="AE60" i="1" s="1"/>
  <c r="AF61" i="1"/>
  <c r="AE61" i="1" s="1"/>
  <c r="AE8" i="1"/>
  <c r="AE9" i="1"/>
  <c r="AE10" i="1"/>
  <c r="AE11" i="1"/>
  <c r="AE15" i="1"/>
  <c r="AE16" i="1"/>
  <c r="AE17" i="1"/>
  <c r="AE18" i="1"/>
  <c r="AE19" i="1"/>
  <c r="AE22" i="1"/>
  <c r="AE23" i="1"/>
  <c r="AE24" i="1"/>
  <c r="AE25" i="1"/>
  <c r="AE26" i="1"/>
  <c r="AE27" i="1"/>
  <c r="AE30" i="1"/>
  <c r="AE31" i="1"/>
  <c r="AE32" i="1"/>
  <c r="AE33" i="1"/>
  <c r="AE34" i="1"/>
  <c r="AE35" i="1"/>
  <c r="AE39" i="1"/>
  <c r="AE40" i="1"/>
  <c r="AE41" i="1"/>
  <c r="AE42" i="1"/>
  <c r="AE43" i="1"/>
  <c r="AE47" i="1"/>
  <c r="AE48" i="1"/>
  <c r="AE49" i="1"/>
  <c r="AE50" i="1"/>
  <c r="AE51" i="1"/>
  <c r="AE54" i="1"/>
  <c r="AE55" i="1"/>
  <c r="AE56" i="1"/>
  <c r="AE57" i="1"/>
  <c r="AE58" i="1"/>
  <c r="AE5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W8" i="1"/>
  <c r="W9" i="1"/>
  <c r="W22" i="1"/>
  <c r="W23" i="1"/>
  <c r="W24" i="1"/>
  <c r="W25" i="1"/>
  <c r="W38" i="1"/>
  <c r="W39" i="1"/>
  <c r="W40" i="1"/>
  <c r="W41" i="1"/>
  <c r="W54" i="1"/>
  <c r="W55" i="1"/>
  <c r="W56" i="1"/>
  <c r="W57" i="1"/>
  <c r="V32" i="1"/>
  <c r="N8" i="1"/>
  <c r="N9" i="1"/>
  <c r="N10" i="1"/>
  <c r="M10" i="1" s="1"/>
  <c r="N11" i="1"/>
  <c r="M11" i="1" s="1"/>
  <c r="N12" i="1"/>
  <c r="N13" i="1"/>
  <c r="N14" i="1"/>
  <c r="N15" i="1"/>
  <c r="N16" i="1"/>
  <c r="N17" i="1"/>
  <c r="N18" i="1"/>
  <c r="M18" i="1" s="1"/>
  <c r="V18" i="1" s="1"/>
  <c r="N19" i="1"/>
  <c r="M19" i="1" s="1"/>
  <c r="V19" i="1" s="1"/>
  <c r="N20" i="1"/>
  <c r="M20" i="1" s="1"/>
  <c r="N21" i="1"/>
  <c r="N22" i="1"/>
  <c r="N23" i="1"/>
  <c r="N24" i="1"/>
  <c r="N25" i="1"/>
  <c r="N26" i="1"/>
  <c r="M26" i="1" s="1"/>
  <c r="N27" i="1"/>
  <c r="M27" i="1" s="1"/>
  <c r="N28" i="1"/>
  <c r="N29" i="1"/>
  <c r="N30" i="1"/>
  <c r="N31" i="1"/>
  <c r="N32" i="1"/>
  <c r="N33" i="1"/>
  <c r="N34" i="1"/>
  <c r="M34" i="1" s="1"/>
  <c r="V34" i="1" s="1"/>
  <c r="N35" i="1"/>
  <c r="M35" i="1" s="1"/>
  <c r="V35" i="1" s="1"/>
  <c r="N36" i="1"/>
  <c r="N37" i="1"/>
  <c r="N38" i="1"/>
  <c r="N39" i="1"/>
  <c r="N40" i="1"/>
  <c r="N41" i="1"/>
  <c r="N42" i="1"/>
  <c r="M42" i="1" s="1"/>
  <c r="N43" i="1"/>
  <c r="M43" i="1" s="1"/>
  <c r="N44" i="1"/>
  <c r="N45" i="1"/>
  <c r="N46" i="1"/>
  <c r="N47" i="1"/>
  <c r="N48" i="1"/>
  <c r="N49" i="1"/>
  <c r="N50" i="1"/>
  <c r="M50" i="1" s="1"/>
  <c r="V50" i="1" s="1"/>
  <c r="N51" i="1"/>
  <c r="M51" i="1" s="1"/>
  <c r="V51" i="1" s="1"/>
  <c r="N52" i="1"/>
  <c r="M52" i="1" s="1"/>
  <c r="N53" i="1"/>
  <c r="N54" i="1"/>
  <c r="N55" i="1"/>
  <c r="N56" i="1"/>
  <c r="N57" i="1"/>
  <c r="N58" i="1"/>
  <c r="M58" i="1" s="1"/>
  <c r="N59" i="1"/>
  <c r="M59" i="1" s="1"/>
  <c r="N60" i="1"/>
  <c r="N61" i="1"/>
  <c r="M8" i="1"/>
  <c r="M9" i="1"/>
  <c r="M12" i="1"/>
  <c r="M13" i="1"/>
  <c r="M14" i="1"/>
  <c r="M15" i="1"/>
  <c r="M16" i="1"/>
  <c r="M17" i="1"/>
  <c r="M21" i="1"/>
  <c r="M22" i="1"/>
  <c r="M23" i="1"/>
  <c r="M24" i="1"/>
  <c r="M25" i="1"/>
  <c r="M28" i="1"/>
  <c r="M29" i="1"/>
  <c r="M30" i="1"/>
  <c r="M31" i="1"/>
  <c r="M32" i="1"/>
  <c r="M33" i="1"/>
  <c r="M36" i="1"/>
  <c r="M37" i="1"/>
  <c r="M38" i="1"/>
  <c r="M39" i="1"/>
  <c r="M40" i="1"/>
  <c r="M41" i="1"/>
  <c r="M44" i="1"/>
  <c r="M45" i="1"/>
  <c r="M46" i="1"/>
  <c r="M47" i="1"/>
  <c r="M48" i="1"/>
  <c r="M49" i="1"/>
  <c r="M53" i="1"/>
  <c r="M54" i="1"/>
  <c r="M55" i="1"/>
  <c r="M56" i="1"/>
  <c r="M57" i="1"/>
  <c r="M60" i="1"/>
  <c r="M61" i="1"/>
  <c r="E8" i="1"/>
  <c r="E9" i="1"/>
  <c r="D9" i="1" s="1"/>
  <c r="V9" i="1" s="1"/>
  <c r="E10" i="1"/>
  <c r="E11" i="1"/>
  <c r="E12" i="1"/>
  <c r="W12" i="1" s="1"/>
  <c r="E13" i="1"/>
  <c r="W13" i="1" s="1"/>
  <c r="E14" i="1"/>
  <c r="D14" i="1" s="1"/>
  <c r="E15" i="1"/>
  <c r="D15" i="1" s="1"/>
  <c r="E16" i="1"/>
  <c r="W16" i="1" s="1"/>
  <c r="E17" i="1"/>
  <c r="W17" i="1" s="1"/>
  <c r="E18" i="1"/>
  <c r="E19" i="1"/>
  <c r="E20" i="1"/>
  <c r="W20" i="1" s="1"/>
  <c r="E21" i="1"/>
  <c r="W21" i="1" s="1"/>
  <c r="E22" i="1"/>
  <c r="D22" i="1" s="1"/>
  <c r="E23" i="1"/>
  <c r="D23" i="1" s="1"/>
  <c r="E24" i="1"/>
  <c r="E25" i="1"/>
  <c r="D25" i="1" s="1"/>
  <c r="V25" i="1" s="1"/>
  <c r="E26" i="1"/>
  <c r="E27" i="1"/>
  <c r="E28" i="1"/>
  <c r="W28" i="1" s="1"/>
  <c r="E29" i="1"/>
  <c r="W29" i="1" s="1"/>
  <c r="E30" i="1"/>
  <c r="D30" i="1" s="1"/>
  <c r="V30" i="1" s="1"/>
  <c r="E31" i="1"/>
  <c r="D31" i="1" s="1"/>
  <c r="E32" i="1"/>
  <c r="W32" i="1" s="1"/>
  <c r="E33" i="1"/>
  <c r="W33" i="1" s="1"/>
  <c r="E34" i="1"/>
  <c r="E35" i="1"/>
  <c r="E36" i="1"/>
  <c r="W36" i="1" s="1"/>
  <c r="E37" i="1"/>
  <c r="W37" i="1" s="1"/>
  <c r="E38" i="1"/>
  <c r="D38" i="1" s="1"/>
  <c r="V38" i="1" s="1"/>
  <c r="E39" i="1"/>
  <c r="D39" i="1" s="1"/>
  <c r="V39" i="1" s="1"/>
  <c r="E40" i="1"/>
  <c r="E41" i="1"/>
  <c r="D41" i="1" s="1"/>
  <c r="V41" i="1" s="1"/>
  <c r="E42" i="1"/>
  <c r="E43" i="1"/>
  <c r="E44" i="1"/>
  <c r="W44" i="1" s="1"/>
  <c r="E45" i="1"/>
  <c r="W45" i="1" s="1"/>
  <c r="E46" i="1"/>
  <c r="D46" i="1" s="1"/>
  <c r="E47" i="1"/>
  <c r="D47" i="1" s="1"/>
  <c r="E48" i="1"/>
  <c r="W48" i="1" s="1"/>
  <c r="E49" i="1"/>
  <c r="W49" i="1" s="1"/>
  <c r="E50" i="1"/>
  <c r="E51" i="1"/>
  <c r="E52" i="1"/>
  <c r="W52" i="1" s="1"/>
  <c r="E53" i="1"/>
  <c r="W53" i="1" s="1"/>
  <c r="E54" i="1"/>
  <c r="D54" i="1" s="1"/>
  <c r="E55" i="1"/>
  <c r="D55" i="1" s="1"/>
  <c r="E56" i="1"/>
  <c r="E57" i="1"/>
  <c r="D57" i="1" s="1"/>
  <c r="V57" i="1" s="1"/>
  <c r="E58" i="1"/>
  <c r="E59" i="1"/>
  <c r="E60" i="1"/>
  <c r="W60" i="1" s="1"/>
  <c r="E61" i="1"/>
  <c r="W61" i="1" s="1"/>
  <c r="D8" i="1"/>
  <c r="V8" i="1" s="1"/>
  <c r="D10" i="1"/>
  <c r="V10" i="1" s="1"/>
  <c r="D11" i="1"/>
  <c r="V11" i="1" s="1"/>
  <c r="D12" i="1"/>
  <c r="V12" i="1" s="1"/>
  <c r="D13" i="1"/>
  <c r="V13" i="1" s="1"/>
  <c r="D16" i="1"/>
  <c r="V16" i="1" s="1"/>
  <c r="D17" i="1"/>
  <c r="V17" i="1" s="1"/>
  <c r="D18" i="1"/>
  <c r="D19" i="1"/>
  <c r="D20" i="1"/>
  <c r="D21" i="1"/>
  <c r="V21" i="1" s="1"/>
  <c r="D24" i="1"/>
  <c r="V24" i="1" s="1"/>
  <c r="D26" i="1"/>
  <c r="V26" i="1" s="1"/>
  <c r="D27" i="1"/>
  <c r="V27" i="1" s="1"/>
  <c r="D28" i="1"/>
  <c r="V28" i="1" s="1"/>
  <c r="D29" i="1"/>
  <c r="V29" i="1" s="1"/>
  <c r="D32" i="1"/>
  <c r="D33" i="1"/>
  <c r="V33" i="1" s="1"/>
  <c r="D34" i="1"/>
  <c r="D35" i="1"/>
  <c r="D36" i="1"/>
  <c r="V36" i="1" s="1"/>
  <c r="D37" i="1"/>
  <c r="V37" i="1" s="1"/>
  <c r="D40" i="1"/>
  <c r="V40" i="1" s="1"/>
  <c r="D42" i="1"/>
  <c r="V42" i="1" s="1"/>
  <c r="D43" i="1"/>
  <c r="V43" i="1" s="1"/>
  <c r="D44" i="1"/>
  <c r="V44" i="1" s="1"/>
  <c r="D45" i="1"/>
  <c r="V45" i="1" s="1"/>
  <c r="D48" i="1"/>
  <c r="V48" i="1" s="1"/>
  <c r="D49" i="1"/>
  <c r="V49" i="1" s="1"/>
  <c r="D50" i="1"/>
  <c r="D51" i="1"/>
  <c r="D52" i="1"/>
  <c r="D53" i="1"/>
  <c r="V53" i="1" s="1"/>
  <c r="D56" i="1"/>
  <c r="V56" i="1" s="1"/>
  <c r="D58" i="1"/>
  <c r="V58" i="1" s="1"/>
  <c r="D59" i="1"/>
  <c r="V59" i="1" s="1"/>
  <c r="D60" i="1"/>
  <c r="V60" i="1" s="1"/>
  <c r="D61" i="1"/>
  <c r="V61" i="1" s="1"/>
  <c r="CH39" i="1" l="1"/>
  <c r="CR59" i="1"/>
  <c r="W66" i="3"/>
  <c r="BI79" i="4"/>
  <c r="D79" i="4"/>
  <c r="BI71" i="4"/>
  <c r="D71" i="4"/>
  <c r="BI63" i="4"/>
  <c r="D63" i="4"/>
  <c r="BI55" i="4"/>
  <c r="D55" i="4"/>
  <c r="BI47" i="4"/>
  <c r="D47" i="4"/>
  <c r="BI39" i="4"/>
  <c r="D39" i="4"/>
  <c r="BI31" i="4"/>
  <c r="D31" i="4"/>
  <c r="BI23" i="4"/>
  <c r="D23" i="4"/>
  <c r="BP36" i="4"/>
  <c r="W59" i="1"/>
  <c r="W51" i="1"/>
  <c r="W43" i="1"/>
  <c r="W35" i="1"/>
  <c r="W27" i="1"/>
  <c r="W19" i="1"/>
  <c r="W11" i="1"/>
  <c r="AM57" i="1"/>
  <c r="BF57" i="1" s="1"/>
  <c r="CR49" i="1"/>
  <c r="AM49" i="1"/>
  <c r="BF49" i="1" s="1"/>
  <c r="AM41" i="1"/>
  <c r="BF41" i="1" s="1"/>
  <c r="CR33" i="1"/>
  <c r="AM33" i="1"/>
  <c r="BF33" i="1" s="1"/>
  <c r="AM25" i="1"/>
  <c r="BF25" i="1" s="1"/>
  <c r="CR17" i="1"/>
  <c r="AM17" i="1"/>
  <c r="BF17" i="1" s="1"/>
  <c r="AM9" i="1"/>
  <c r="BF9" i="1" s="1"/>
  <c r="CW55" i="1"/>
  <c r="AM55" i="1"/>
  <c r="BF55" i="1" s="1"/>
  <c r="AM47" i="1"/>
  <c r="BF47" i="1" s="1"/>
  <c r="CW39" i="1"/>
  <c r="AM39" i="1"/>
  <c r="BF39" i="1" s="1"/>
  <c r="AM31" i="1"/>
  <c r="BF31" i="1" s="1"/>
  <c r="CW23" i="1"/>
  <c r="AM23" i="1"/>
  <c r="BF23" i="1" s="1"/>
  <c r="AM15" i="1"/>
  <c r="BF15" i="1" s="1"/>
  <c r="CH22" i="1"/>
  <c r="CR58" i="1"/>
  <c r="CR11" i="1"/>
  <c r="CW31" i="1"/>
  <c r="AM21" i="2"/>
  <c r="BF21" i="2" s="1"/>
  <c r="AM13" i="2"/>
  <c r="BF13" i="2" s="1"/>
  <c r="CQ24" i="2"/>
  <c r="CH24" i="2"/>
  <c r="DJ24" i="2" s="1"/>
  <c r="CR28" i="2"/>
  <c r="V36" i="3"/>
  <c r="V19" i="3"/>
  <c r="BP80" i="4"/>
  <c r="BP33" i="4"/>
  <c r="CQ55" i="1"/>
  <c r="W34" i="3"/>
  <c r="M34" i="3"/>
  <c r="CI33" i="1"/>
  <c r="W50" i="1"/>
  <c r="W26" i="1"/>
  <c r="AM56" i="1"/>
  <c r="BF56" i="1" s="1"/>
  <c r="AM32" i="1"/>
  <c r="BF32" i="1" s="1"/>
  <c r="AM8" i="1"/>
  <c r="BF8" i="1" s="1"/>
  <c r="AM46" i="1"/>
  <c r="BF46" i="1" s="1"/>
  <c r="AM22" i="1"/>
  <c r="BF22" i="1" s="1"/>
  <c r="CR60" i="1"/>
  <c r="BO60" i="1"/>
  <c r="BO36" i="1"/>
  <c r="CR36" i="1"/>
  <c r="CR12" i="1"/>
  <c r="BO12" i="1"/>
  <c r="DJ21" i="1"/>
  <c r="CQ19" i="2"/>
  <c r="CH19" i="2"/>
  <c r="DJ19" i="2" s="1"/>
  <c r="BH37" i="4"/>
  <c r="CQ59" i="1"/>
  <c r="CH59" i="1"/>
  <c r="DJ59" i="1" s="1"/>
  <c r="CQ43" i="1"/>
  <c r="CH43" i="1"/>
  <c r="DJ43" i="1" s="1"/>
  <c r="CR35" i="1"/>
  <c r="BO35" i="1"/>
  <c r="CR19" i="1"/>
  <c r="BO19" i="1"/>
  <c r="CQ49" i="1"/>
  <c r="CH49" i="1"/>
  <c r="DJ49" i="1" s="1"/>
  <c r="CH33" i="1"/>
  <c r="DJ33" i="1" s="1"/>
  <c r="BO25" i="1"/>
  <c r="CW25" i="1"/>
  <c r="BO9" i="1"/>
  <c r="CW9" i="1"/>
  <c r="DB47" i="1"/>
  <c r="DB15" i="1"/>
  <c r="AM19" i="2"/>
  <c r="BF19" i="2" s="1"/>
  <c r="CR19" i="2"/>
  <c r="CJ28" i="2"/>
  <c r="BG28" i="2"/>
  <c r="CJ20" i="2"/>
  <c r="BG20" i="2"/>
  <c r="CI20" i="2" s="1"/>
  <c r="CJ12" i="2"/>
  <c r="BG12" i="2"/>
  <c r="CQ18" i="2"/>
  <c r="CH18" i="2"/>
  <c r="V34" i="3"/>
  <c r="W82" i="3"/>
  <c r="AE53" i="4"/>
  <c r="BH53" i="4"/>
  <c r="V52" i="1"/>
  <c r="V20" i="1"/>
  <c r="AM42" i="1"/>
  <c r="BF42" i="1" s="1"/>
  <c r="AM10" i="1"/>
  <c r="BF10" i="1" s="1"/>
  <c r="CI37" i="1"/>
  <c r="BO45" i="1"/>
  <c r="BO58" i="1"/>
  <c r="CR50" i="1"/>
  <c r="BO42" i="1"/>
  <c r="CR34" i="1"/>
  <c r="BO26" i="1"/>
  <c r="CR18" i="1"/>
  <c r="BO10" i="1"/>
  <c r="BO56" i="1"/>
  <c r="BO48" i="1"/>
  <c r="BO40" i="1"/>
  <c r="BO32" i="1"/>
  <c r="BO24" i="1"/>
  <c r="BO16" i="1"/>
  <c r="BO8" i="1"/>
  <c r="DB46" i="1"/>
  <c r="DB30" i="1"/>
  <c r="DB14" i="1"/>
  <c r="CH37" i="1"/>
  <c r="DJ37" i="1" s="1"/>
  <c r="CH14" i="1"/>
  <c r="CW49" i="1"/>
  <c r="CW15" i="1"/>
  <c r="M20" i="2"/>
  <c r="V20" i="2" s="1"/>
  <c r="W20" i="2"/>
  <c r="AM26" i="2"/>
  <c r="CR26" i="2"/>
  <c r="AM18" i="2"/>
  <c r="CR18" i="2"/>
  <c r="AM10" i="2"/>
  <c r="BF10" i="2" s="1"/>
  <c r="CR10" i="2"/>
  <c r="CJ27" i="2"/>
  <c r="BG27" i="2"/>
  <c r="CI27" i="2" s="1"/>
  <c r="CJ19" i="2"/>
  <c r="BG19" i="2"/>
  <c r="CI19" i="2" s="1"/>
  <c r="CJ11" i="2"/>
  <c r="BG11" i="2"/>
  <c r="CI11" i="2" s="1"/>
  <c r="CQ20" i="2"/>
  <c r="V67" i="3"/>
  <c r="V50" i="3"/>
  <c r="BH52" i="4"/>
  <c r="CI38" i="1"/>
  <c r="M74" i="3"/>
  <c r="W74" i="3"/>
  <c r="M10" i="3"/>
  <c r="V10" i="3" s="1"/>
  <c r="W10" i="3"/>
  <c r="W58" i="1"/>
  <c r="W34" i="1"/>
  <c r="W18" i="1"/>
  <c r="AM40" i="1"/>
  <c r="BF40" i="1" s="1"/>
  <c r="AM16" i="1"/>
  <c r="BF16" i="1" s="1"/>
  <c r="AM38" i="1"/>
  <c r="BF38" i="1" s="1"/>
  <c r="AM14" i="1"/>
  <c r="BF14" i="1" s="1"/>
  <c r="CQ47" i="1"/>
  <c r="CR52" i="1"/>
  <c r="BO52" i="1"/>
  <c r="CR28" i="1"/>
  <c r="BO28" i="1"/>
  <c r="AM20" i="2"/>
  <c r="BF20" i="2" s="1"/>
  <c r="CR20" i="2"/>
  <c r="DB14" i="2"/>
  <c r="AM14" i="2"/>
  <c r="BF14" i="2" s="1"/>
  <c r="V18" i="3"/>
  <c r="D15" i="4"/>
  <c r="V55" i="1"/>
  <c r="V47" i="1"/>
  <c r="V31" i="1"/>
  <c r="V23" i="1"/>
  <c r="V15" i="1"/>
  <c r="W47" i="1"/>
  <c r="W31" i="1"/>
  <c r="W15" i="1"/>
  <c r="CI61" i="1"/>
  <c r="CI25" i="1"/>
  <c r="CJ56" i="1"/>
  <c r="BG56" i="1"/>
  <c r="CI56" i="1" s="1"/>
  <c r="CJ48" i="1"/>
  <c r="BG48" i="1"/>
  <c r="CI48" i="1" s="1"/>
  <c r="CJ40" i="1"/>
  <c r="BG40" i="1"/>
  <c r="CI40" i="1" s="1"/>
  <c r="CJ32" i="1"/>
  <c r="BG32" i="1"/>
  <c r="CI32" i="1" s="1"/>
  <c r="CJ24" i="1"/>
  <c r="BG24" i="1"/>
  <c r="CI24" i="1" s="1"/>
  <c r="CJ16" i="1"/>
  <c r="BG16" i="1"/>
  <c r="CI16" i="1" s="1"/>
  <c r="CJ8" i="1"/>
  <c r="BG8" i="1"/>
  <c r="CI8" i="1" s="1"/>
  <c r="CH13" i="1"/>
  <c r="DJ13" i="1" s="1"/>
  <c r="CR41" i="1"/>
  <c r="CQ27" i="2"/>
  <c r="CH27" i="2"/>
  <c r="DJ27" i="2" s="1"/>
  <c r="CQ11" i="2"/>
  <c r="CQ28" i="2"/>
  <c r="CR12" i="2"/>
  <c r="V66" i="3"/>
  <c r="BH68" i="4"/>
  <c r="AE68" i="4"/>
  <c r="AE50" i="4"/>
  <c r="CI50" i="4" s="1"/>
  <c r="BH50" i="4"/>
  <c r="W42" i="1"/>
  <c r="W10" i="1"/>
  <c r="AM48" i="1"/>
  <c r="BF48" i="1" s="1"/>
  <c r="AM24" i="1"/>
  <c r="BF24" i="1" s="1"/>
  <c r="AM54" i="1"/>
  <c r="BF54" i="1" s="1"/>
  <c r="AM30" i="1"/>
  <c r="BF30" i="1" s="1"/>
  <c r="CR44" i="1"/>
  <c r="BO44" i="1"/>
  <c r="CR20" i="1"/>
  <c r="BO20" i="1"/>
  <c r="BF12" i="2"/>
  <c r="CQ23" i="1"/>
  <c r="CR51" i="1"/>
  <c r="BO51" i="1"/>
  <c r="CQ27" i="1"/>
  <c r="CH27" i="1"/>
  <c r="DJ27" i="1" s="1"/>
  <c r="CQ11" i="1"/>
  <c r="CH11" i="1"/>
  <c r="DJ11" i="1" s="1"/>
  <c r="BO57" i="1"/>
  <c r="CW57" i="1"/>
  <c r="BO41" i="1"/>
  <c r="CW41" i="1"/>
  <c r="CQ17" i="1"/>
  <c r="CH17" i="1"/>
  <c r="DJ17" i="1" s="1"/>
  <c r="DB31" i="1"/>
  <c r="CH38" i="1"/>
  <c r="CR43" i="1"/>
  <c r="V54" i="1"/>
  <c r="V46" i="1"/>
  <c r="V22" i="1"/>
  <c r="V14" i="1"/>
  <c r="W46" i="1"/>
  <c r="W30" i="1"/>
  <c r="W14" i="1"/>
  <c r="CI49" i="1"/>
  <c r="CI21" i="1"/>
  <c r="CJ55" i="1"/>
  <c r="BG55" i="1"/>
  <c r="CI55" i="1" s="1"/>
  <c r="CJ47" i="1"/>
  <c r="BG47" i="1"/>
  <c r="CJ39" i="1"/>
  <c r="BG39" i="1"/>
  <c r="CI39" i="1" s="1"/>
  <c r="CJ31" i="1"/>
  <c r="BG31" i="1"/>
  <c r="CI31" i="1" s="1"/>
  <c r="CJ23" i="1"/>
  <c r="BG23" i="1"/>
  <c r="CJ15" i="1"/>
  <c r="BG15" i="1"/>
  <c r="CI15" i="1" s="1"/>
  <c r="BO15" i="1"/>
  <c r="DJ53" i="1"/>
  <c r="CR27" i="1"/>
  <c r="CW47" i="1"/>
  <c r="CQ8" i="2"/>
  <c r="CH8" i="2"/>
  <c r="DJ8" i="2" s="1"/>
  <c r="CR21" i="2"/>
  <c r="BO21" i="2"/>
  <c r="CR13" i="2"/>
  <c r="BO13" i="2"/>
  <c r="CW26" i="2"/>
  <c r="BO26" i="2"/>
  <c r="BO10" i="2"/>
  <c r="CW10" i="2"/>
  <c r="CR11" i="2"/>
  <c r="V82" i="3"/>
  <c r="M75" i="3"/>
  <c r="W75" i="3"/>
  <c r="AE66" i="4"/>
  <c r="CI66" i="4" s="1"/>
  <c r="BH66" i="4"/>
  <c r="CJ54" i="1"/>
  <c r="CJ30" i="1"/>
  <c r="CW15" i="2"/>
  <c r="D71" i="3"/>
  <c r="V71" i="3" s="1"/>
  <c r="W71" i="3"/>
  <c r="W39" i="3"/>
  <c r="D39" i="3"/>
  <c r="V39" i="3" s="1"/>
  <c r="BH21" i="4"/>
  <c r="AE21" i="4"/>
  <c r="CI21" i="4" s="1"/>
  <c r="CJ61" i="1"/>
  <c r="CJ53" i="1"/>
  <c r="CJ45" i="1"/>
  <c r="CJ37" i="1"/>
  <c r="CJ29" i="1"/>
  <c r="CJ21" i="1"/>
  <c r="CJ13" i="1"/>
  <c r="V28" i="2"/>
  <c r="W25" i="2"/>
  <c r="D25" i="2"/>
  <c r="V25" i="2" s="1"/>
  <c r="W17" i="2"/>
  <c r="D17" i="2"/>
  <c r="V17" i="2" s="1"/>
  <c r="W9" i="2"/>
  <c r="D9" i="2"/>
  <c r="V9" i="2" s="1"/>
  <c r="CJ26" i="2"/>
  <c r="AE26" i="2"/>
  <c r="CI26" i="2" s="1"/>
  <c r="CJ18" i="2"/>
  <c r="AE18" i="2"/>
  <c r="CI18" i="2" s="1"/>
  <c r="CJ10" i="2"/>
  <c r="AE10" i="2"/>
  <c r="CI10" i="2" s="1"/>
  <c r="BG14" i="2"/>
  <c r="CI14" i="2" s="1"/>
  <c r="BO16" i="2"/>
  <c r="CH20" i="2"/>
  <c r="DJ20" i="2" s="1"/>
  <c r="D44" i="3"/>
  <c r="V44" i="3" s="1"/>
  <c r="D12" i="3"/>
  <c r="V12" i="3" s="1"/>
  <c r="D78" i="3"/>
  <c r="V78" i="3" s="1"/>
  <c r="W78" i="3"/>
  <c r="D70" i="3"/>
  <c r="V70" i="3" s="1"/>
  <c r="W70" i="3"/>
  <c r="D62" i="3"/>
  <c r="V62" i="3" s="1"/>
  <c r="W62" i="3"/>
  <c r="W38" i="3"/>
  <c r="D38" i="3"/>
  <c r="V38" i="3" s="1"/>
  <c r="D30" i="3"/>
  <c r="V30" i="3" s="1"/>
  <c r="W30" i="3"/>
  <c r="W14" i="3"/>
  <c r="D14" i="3"/>
  <c r="V14" i="3" s="1"/>
  <c r="W63" i="3"/>
  <c r="BH62" i="4"/>
  <c r="AE62" i="4"/>
  <c r="CI62" i="4" s="1"/>
  <c r="D29" i="4"/>
  <c r="D13" i="4"/>
  <c r="BG57" i="4"/>
  <c r="BG49" i="4"/>
  <c r="AN41" i="4"/>
  <c r="BG41" i="4" s="1"/>
  <c r="BQ41" i="4"/>
  <c r="BG9" i="4"/>
  <c r="BG68" i="4"/>
  <c r="BG52" i="4"/>
  <c r="CA79" i="4"/>
  <c r="AN79" i="4"/>
  <c r="BG79" i="4" s="1"/>
  <c r="AN63" i="4"/>
  <c r="BG63" i="4" s="1"/>
  <c r="CA63" i="4"/>
  <c r="CA39" i="4"/>
  <c r="AN39" i="4"/>
  <c r="BG39" i="4" s="1"/>
  <c r="AN23" i="4"/>
  <c r="BG23" i="4" s="1"/>
  <c r="CA23" i="4"/>
  <c r="CA15" i="4"/>
  <c r="AN15" i="4"/>
  <c r="BG15" i="4" s="1"/>
  <c r="CJ46" i="1"/>
  <c r="CJ14" i="1"/>
  <c r="CQ17" i="2"/>
  <c r="CH17" i="2"/>
  <c r="DJ17" i="2" s="1"/>
  <c r="CW23" i="2"/>
  <c r="BG54" i="1"/>
  <c r="CI54" i="1" s="1"/>
  <c r="BG46" i="1"/>
  <c r="BG30" i="1"/>
  <c r="BG14" i="1"/>
  <c r="CI14" i="1" s="1"/>
  <c r="BO50" i="1"/>
  <c r="BO34" i="1"/>
  <c r="BO18" i="1"/>
  <c r="CR56" i="1"/>
  <c r="CR48" i="1"/>
  <c r="CR40" i="1"/>
  <c r="CR32" i="1"/>
  <c r="CR24" i="1"/>
  <c r="CR16" i="1"/>
  <c r="CR8" i="1"/>
  <c r="CW54" i="1"/>
  <c r="CW46" i="1"/>
  <c r="CW38" i="1"/>
  <c r="CW30" i="1"/>
  <c r="CW22" i="1"/>
  <c r="CW14" i="1"/>
  <c r="DB60" i="1"/>
  <c r="DB52" i="1"/>
  <c r="DB44" i="1"/>
  <c r="DB36" i="1"/>
  <c r="DB28" i="1"/>
  <c r="DB20" i="1"/>
  <c r="DB12" i="1"/>
  <c r="CW56" i="1"/>
  <c r="CW40" i="1"/>
  <c r="CW24" i="1"/>
  <c r="CW8" i="1"/>
  <c r="V27" i="2"/>
  <c r="V13" i="2"/>
  <c r="W24" i="2"/>
  <c r="D24" i="2"/>
  <c r="V24" i="2" s="1"/>
  <c r="W16" i="2"/>
  <c r="D16" i="2"/>
  <c r="V16" i="2" s="1"/>
  <c r="W8" i="2"/>
  <c r="D8" i="2"/>
  <c r="V8" i="2" s="1"/>
  <c r="CI24" i="2"/>
  <c r="CJ25" i="2"/>
  <c r="CJ9" i="2"/>
  <c r="CW20" i="2"/>
  <c r="V75" i="3"/>
  <c r="V59" i="3"/>
  <c r="V43" i="3"/>
  <c r="V27" i="3"/>
  <c r="V11" i="3"/>
  <c r="D77" i="3"/>
  <c r="V77" i="3" s="1"/>
  <c r="W77" i="3"/>
  <c r="D69" i="3"/>
  <c r="V69" i="3" s="1"/>
  <c r="W69" i="3"/>
  <c r="D61" i="3"/>
  <c r="V61" i="3" s="1"/>
  <c r="W61" i="3"/>
  <c r="D53" i="3"/>
  <c r="V53" i="3" s="1"/>
  <c r="W53" i="3"/>
  <c r="D29" i="3"/>
  <c r="V29" i="3" s="1"/>
  <c r="W29" i="3"/>
  <c r="W13" i="3"/>
  <c r="D13" i="3"/>
  <c r="V13" i="3" s="1"/>
  <c r="W37" i="3"/>
  <c r="BH78" i="4"/>
  <c r="AE78" i="4"/>
  <c r="CI78" i="4" s="1"/>
  <c r="BH42" i="4"/>
  <c r="AE42" i="4"/>
  <c r="CI42" i="4" s="1"/>
  <c r="BH28" i="4"/>
  <c r="AE28" i="4"/>
  <c r="BH12" i="4"/>
  <c r="AE12" i="4"/>
  <c r="CJ22" i="1"/>
  <c r="D18" i="2"/>
  <c r="V18" i="2" s="1"/>
  <c r="D79" i="3"/>
  <c r="V79" i="3" s="1"/>
  <c r="W79" i="3"/>
  <c r="W15" i="3"/>
  <c r="D15" i="3"/>
  <c r="V15" i="3" s="1"/>
  <c r="BH14" i="4"/>
  <c r="AE14" i="4"/>
  <c r="CI14" i="4" s="1"/>
  <c r="BI61" i="4"/>
  <c r="D61" i="4"/>
  <c r="BP63" i="4"/>
  <c r="D26" i="2"/>
  <c r="V26" i="2" s="1"/>
  <c r="V12" i="2"/>
  <c r="W23" i="2"/>
  <c r="D23" i="2"/>
  <c r="V23" i="2" s="1"/>
  <c r="W15" i="2"/>
  <c r="D15" i="2"/>
  <c r="V15" i="2" s="1"/>
  <c r="W19" i="2"/>
  <c r="CR23" i="2"/>
  <c r="BO23" i="2"/>
  <c r="CR15" i="2"/>
  <c r="BO15" i="2"/>
  <c r="CJ24" i="2"/>
  <c r="CJ8" i="2"/>
  <c r="V74" i="3"/>
  <c r="V58" i="3"/>
  <c r="V42" i="3"/>
  <c r="V26" i="3"/>
  <c r="W76" i="3"/>
  <c r="W68" i="3"/>
  <c r="W60" i="3"/>
  <c r="W52" i="3"/>
  <c r="W28" i="3"/>
  <c r="D77" i="4"/>
  <c r="AE26" i="4"/>
  <c r="CI26" i="4" s="1"/>
  <c r="BH26" i="4"/>
  <c r="CJ38" i="1"/>
  <c r="BI69" i="4"/>
  <c r="D69" i="4"/>
  <c r="BI45" i="4"/>
  <c r="D45" i="4"/>
  <c r="DB50" i="1"/>
  <c r="DB42" i="1"/>
  <c r="DB34" i="1"/>
  <c r="DB26" i="1"/>
  <c r="DB18" i="1"/>
  <c r="DB10" i="1"/>
  <c r="V11" i="2"/>
  <c r="CI22" i="2"/>
  <c r="CJ21" i="2"/>
  <c r="BG21" i="2"/>
  <c r="CI21" i="2" s="1"/>
  <c r="CJ13" i="2"/>
  <c r="BG13" i="2"/>
  <c r="CI13" i="2" s="1"/>
  <c r="CQ25" i="2"/>
  <c r="CH25" i="2"/>
  <c r="DJ25" i="2" s="1"/>
  <c r="CQ9" i="2"/>
  <c r="CH9" i="2"/>
  <c r="DJ9" i="2" s="1"/>
  <c r="CR22" i="2"/>
  <c r="BO22" i="2"/>
  <c r="CR14" i="2"/>
  <c r="BO14" i="2"/>
  <c r="V73" i="3"/>
  <c r="V57" i="3"/>
  <c r="V41" i="3"/>
  <c r="V25" i="3"/>
  <c r="V9" i="3"/>
  <c r="W55" i="3"/>
  <c r="BH76" i="4"/>
  <c r="AE76" i="4"/>
  <c r="CI76" i="4" s="1"/>
  <c r="BH54" i="4"/>
  <c r="AE54" i="4"/>
  <c r="CI54" i="4" s="1"/>
  <c r="BH38" i="4"/>
  <c r="AE38" i="4"/>
  <c r="BG62" i="4"/>
  <c r="D48" i="3"/>
  <c r="V48" i="3" s="1"/>
  <c r="D40" i="3"/>
  <c r="V40" i="3" s="1"/>
  <c r="D32" i="3"/>
  <c r="V32" i="3" s="1"/>
  <c r="D24" i="3"/>
  <c r="V24" i="3" s="1"/>
  <c r="D16" i="3"/>
  <c r="V16" i="3" s="1"/>
  <c r="D8" i="3"/>
  <c r="V8" i="3" s="1"/>
  <c r="W67" i="3"/>
  <c r="W59" i="3"/>
  <c r="W51" i="3"/>
  <c r="W43" i="3"/>
  <c r="W35" i="3"/>
  <c r="W27" i="3"/>
  <c r="W19" i="3"/>
  <c r="W11" i="3"/>
  <c r="D74" i="4"/>
  <c r="BH36" i="4"/>
  <c r="AE36" i="4"/>
  <c r="BH22" i="4"/>
  <c r="AE22" i="4"/>
  <c r="D10" i="4"/>
  <c r="BH75" i="4"/>
  <c r="BH59" i="4"/>
  <c r="AE59" i="4"/>
  <c r="CI59" i="4" s="1"/>
  <c r="L75" i="4"/>
  <c r="BP75" i="4" s="1"/>
  <c r="BP60" i="4"/>
  <c r="L47" i="4"/>
  <c r="BP47" i="4" s="1"/>
  <c r="L31" i="4"/>
  <c r="BP31" i="4" s="1"/>
  <c r="L18" i="4"/>
  <c r="BP18" i="4" s="1"/>
  <c r="L64" i="4"/>
  <c r="BP64" i="4" s="1"/>
  <c r="BQ56" i="4"/>
  <c r="L56" i="4"/>
  <c r="BP56" i="4" s="1"/>
  <c r="BQ48" i="4"/>
  <c r="L48" i="4"/>
  <c r="AE48" i="4" s="1"/>
  <c r="CI48" i="4" s="1"/>
  <c r="L40" i="4"/>
  <c r="BP40" i="4" s="1"/>
  <c r="BQ40" i="4"/>
  <c r="BQ32" i="4"/>
  <c r="L32" i="4"/>
  <c r="BP32" i="4" s="1"/>
  <c r="L24" i="4"/>
  <c r="BP24" i="4" s="1"/>
  <c r="BQ24" i="4"/>
  <c r="L16" i="4"/>
  <c r="BP16" i="4" s="1"/>
  <c r="BQ16" i="4"/>
  <c r="BQ8" i="4"/>
  <c r="L8" i="4"/>
  <c r="BP8" i="4" s="1"/>
  <c r="BV43" i="4"/>
  <c r="L43" i="4"/>
  <c r="BP43" i="4" s="1"/>
  <c r="BV35" i="4"/>
  <c r="L35" i="4"/>
  <c r="BP35" i="4" s="1"/>
  <c r="BV19" i="4"/>
  <c r="L19" i="4"/>
  <c r="BP19" i="4" s="1"/>
  <c r="BG72" i="4"/>
  <c r="BH48" i="4"/>
  <c r="BI65" i="4"/>
  <c r="BQ53" i="4"/>
  <c r="BH60" i="4"/>
  <c r="AE60" i="4"/>
  <c r="CI60" i="4" s="1"/>
  <c r="BH46" i="4"/>
  <c r="AE46" i="4"/>
  <c r="CI46" i="4" s="1"/>
  <c r="AE34" i="4"/>
  <c r="BP45" i="4"/>
  <c r="BQ79" i="4"/>
  <c r="L79" i="4"/>
  <c r="BP79" i="4" s="1"/>
  <c r="BQ71" i="4"/>
  <c r="L71" i="4"/>
  <c r="BP71" i="4" s="1"/>
  <c r="BQ55" i="4"/>
  <c r="L55" i="4"/>
  <c r="BP55" i="4" s="1"/>
  <c r="BQ15" i="4"/>
  <c r="L15" i="4"/>
  <c r="BP15" i="4" s="1"/>
  <c r="BV34" i="4"/>
  <c r="L34" i="4"/>
  <c r="BP34" i="4" s="1"/>
  <c r="BV26" i="4"/>
  <c r="L26" i="4"/>
  <c r="BP26" i="4" s="1"/>
  <c r="BG30" i="4"/>
  <c r="CI30" i="4" s="1"/>
  <c r="BH70" i="4"/>
  <c r="AE70" i="4"/>
  <c r="AE58" i="4"/>
  <c r="CI58" i="4" s="1"/>
  <c r="BH58" i="4"/>
  <c r="BH20" i="4"/>
  <c r="AE20" i="4"/>
  <c r="BI81" i="4"/>
  <c r="D81" i="4"/>
  <c r="BI73" i="4"/>
  <c r="D73" i="4"/>
  <c r="BH65" i="4"/>
  <c r="AE65" i="4"/>
  <c r="CI65" i="4" s="1"/>
  <c r="BI57" i="4"/>
  <c r="D57" i="4"/>
  <c r="D49" i="4"/>
  <c r="BI49" i="4"/>
  <c r="BI41" i="4"/>
  <c r="D41" i="4"/>
  <c r="BI33" i="4"/>
  <c r="D33" i="4"/>
  <c r="BH25" i="4"/>
  <c r="BI17" i="4"/>
  <c r="D17" i="4"/>
  <c r="BI9" i="4"/>
  <c r="D9" i="4"/>
  <c r="BP29" i="4"/>
  <c r="BQ78" i="4"/>
  <c r="L78" i="4"/>
  <c r="BP78" i="4" s="1"/>
  <c r="BQ70" i="4"/>
  <c r="L70" i="4"/>
  <c r="BP70" i="4" s="1"/>
  <c r="BQ62" i="4"/>
  <c r="L62" i="4"/>
  <c r="BP62" i="4" s="1"/>
  <c r="BQ46" i="4"/>
  <c r="L46" i="4"/>
  <c r="BP46" i="4" s="1"/>
  <c r="BV25" i="4"/>
  <c r="L25" i="4"/>
  <c r="BP25" i="4" s="1"/>
  <c r="BV17" i="4"/>
  <c r="L17" i="4"/>
  <c r="BP17" i="4" s="1"/>
  <c r="BH34" i="4"/>
  <c r="D82" i="4"/>
  <c r="BH44" i="4"/>
  <c r="BH30" i="4"/>
  <c r="D18" i="4"/>
  <c r="BI80" i="4"/>
  <c r="D80" i="4"/>
  <c r="D72" i="4"/>
  <c r="BI72" i="4"/>
  <c r="D64" i="4"/>
  <c r="BI64" i="4"/>
  <c r="BI56" i="4"/>
  <c r="D56" i="4"/>
  <c r="BH40" i="4"/>
  <c r="BI32" i="4"/>
  <c r="D32" i="4"/>
  <c r="D24" i="4"/>
  <c r="BI24" i="4"/>
  <c r="BI16" i="4"/>
  <c r="D16" i="4"/>
  <c r="BI8" i="4"/>
  <c r="D8" i="4"/>
  <c r="BP57" i="4"/>
  <c r="BP41" i="4"/>
  <c r="BQ37" i="4"/>
  <c r="L37" i="4"/>
  <c r="BP37" i="4" s="1"/>
  <c r="BG67" i="4"/>
  <c r="BG70" i="4"/>
  <c r="BI48" i="4"/>
  <c r="BG46" i="4"/>
  <c r="BG16" i="4"/>
  <c r="D67" i="4"/>
  <c r="D51" i="4"/>
  <c r="D43" i="4"/>
  <c r="D35" i="4"/>
  <c r="D27" i="4"/>
  <c r="D19" i="4"/>
  <c r="D11" i="4"/>
  <c r="BI78" i="4"/>
  <c r="BI70" i="4"/>
  <c r="BI62" i="4"/>
  <c r="BI54" i="4"/>
  <c r="BI46" i="4"/>
  <c r="BI38" i="4"/>
  <c r="BI30" i="4"/>
  <c r="BI22" i="4"/>
  <c r="BI14" i="4"/>
  <c r="L10" i="4"/>
  <c r="BP10" i="4" s="1"/>
  <c r="BG14" i="4"/>
  <c r="AN77" i="4"/>
  <c r="BG77" i="4" s="1"/>
  <c r="AN69" i="4"/>
  <c r="BG69" i="4" s="1"/>
  <c r="AN61" i="4"/>
  <c r="BG61" i="4" s="1"/>
  <c r="AN53" i="4"/>
  <c r="BG53" i="4" s="1"/>
  <c r="AN45" i="4"/>
  <c r="BG45" i="4" s="1"/>
  <c r="AN37" i="4"/>
  <c r="BG37" i="4" s="1"/>
  <c r="AN29" i="4"/>
  <c r="BG29" i="4" s="1"/>
  <c r="AN21" i="4"/>
  <c r="BG21" i="4" s="1"/>
  <c r="AN13" i="4"/>
  <c r="BG13" i="4" s="1"/>
  <c r="AN80" i="4"/>
  <c r="BG80" i="4" s="1"/>
  <c r="AN48" i="4"/>
  <c r="BG48" i="4" s="1"/>
  <c r="BQ51" i="4"/>
  <c r="BI76" i="4"/>
  <c r="BI68" i="4"/>
  <c r="BI60" i="4"/>
  <c r="BI52" i="4"/>
  <c r="BI44" i="4"/>
  <c r="BI36" i="4"/>
  <c r="BI28" i="4"/>
  <c r="BI20" i="4"/>
  <c r="BI12" i="4"/>
  <c r="L44" i="4"/>
  <c r="BG24" i="4"/>
  <c r="BG8" i="4"/>
  <c r="BG75" i="4"/>
  <c r="BG43" i="4"/>
  <c r="BG35" i="4"/>
  <c r="BG27" i="4"/>
  <c r="BG19" i="4"/>
  <c r="BQ75" i="4"/>
  <c r="BQ11" i="4"/>
  <c r="L52" i="4"/>
  <c r="BP52" i="4" s="1"/>
  <c r="BQ81" i="4"/>
  <c r="BQ73" i="4"/>
  <c r="BQ65" i="4"/>
  <c r="BQ57" i="4"/>
  <c r="BQ49" i="4"/>
  <c r="BQ33" i="4"/>
  <c r="BQ25" i="4"/>
  <c r="BQ17" i="4"/>
  <c r="BQ9" i="4"/>
  <c r="BV76" i="4"/>
  <c r="BV52" i="4"/>
  <c r="BV36" i="4"/>
  <c r="BV12" i="4"/>
  <c r="CA71" i="4"/>
  <c r="CA55" i="4"/>
  <c r="CA31" i="4"/>
  <c r="BG50" i="4"/>
  <c r="BG38" i="4"/>
  <c r="BG22" i="4"/>
  <c r="BG34" i="4"/>
  <c r="I57" i="5"/>
  <c r="I49" i="5"/>
  <c r="I41" i="5"/>
  <c r="I33" i="5"/>
  <c r="I25" i="5"/>
  <c r="I17" i="5"/>
  <c r="I9" i="5"/>
  <c r="BQ67" i="4"/>
  <c r="BQ43" i="4"/>
  <c r="BQ19" i="4"/>
  <c r="BV78" i="4"/>
  <c r="BV70" i="4"/>
  <c r="BV62" i="4"/>
  <c r="BV54" i="4"/>
  <c r="BV46" i="4"/>
  <c r="BV38" i="4"/>
  <c r="BV30" i="4"/>
  <c r="CA81" i="4"/>
  <c r="CA57" i="4"/>
  <c r="CA41" i="4"/>
  <c r="CA17" i="4"/>
  <c r="AN44" i="4"/>
  <c r="BG44" i="4" s="1"/>
  <c r="AN36" i="4"/>
  <c r="BG36" i="4" s="1"/>
  <c r="AN28" i="4"/>
  <c r="BG28" i="4" s="1"/>
  <c r="AN20" i="4"/>
  <c r="BG20" i="4" s="1"/>
  <c r="AN12" i="4"/>
  <c r="BG12" i="4" s="1"/>
  <c r="F60" i="5"/>
  <c r="F52" i="5"/>
  <c r="F44" i="5"/>
  <c r="F36" i="5"/>
  <c r="F28" i="5"/>
  <c r="F20" i="5"/>
  <c r="F12" i="5"/>
  <c r="BV22" i="4"/>
  <c r="BV14" i="4"/>
  <c r="C1" i="8"/>
  <c r="B1" i="8"/>
  <c r="BH24" i="4" l="1"/>
  <c r="AE24" i="4"/>
  <c r="CI24" i="4" s="1"/>
  <c r="CQ10" i="2"/>
  <c r="CH10" i="2"/>
  <c r="DJ10" i="2" s="1"/>
  <c r="CQ45" i="1"/>
  <c r="CH45" i="1"/>
  <c r="DJ45" i="1" s="1"/>
  <c r="CH35" i="1"/>
  <c r="DJ35" i="1" s="1"/>
  <c r="CQ35" i="1"/>
  <c r="BH27" i="4"/>
  <c r="AE27" i="4"/>
  <c r="CI27" i="4" s="1"/>
  <c r="BH32" i="4"/>
  <c r="AE32" i="4"/>
  <c r="CI32" i="4" s="1"/>
  <c r="AE82" i="4"/>
  <c r="CI82" i="4" s="1"/>
  <c r="BH82" i="4"/>
  <c r="BH41" i="4"/>
  <c r="AE41" i="4"/>
  <c r="CI41" i="4" s="1"/>
  <c r="BH61" i="4"/>
  <c r="AE61" i="4"/>
  <c r="CI61" i="4" s="1"/>
  <c r="CQ8" i="1"/>
  <c r="CH8" i="1"/>
  <c r="DJ8" i="1" s="1"/>
  <c r="CQ25" i="1"/>
  <c r="CH25" i="1"/>
  <c r="DJ25" i="1" s="1"/>
  <c r="BH35" i="4"/>
  <c r="AE35" i="4"/>
  <c r="CI35" i="4" s="1"/>
  <c r="CQ14" i="2"/>
  <c r="CH14" i="2"/>
  <c r="DJ14" i="2" s="1"/>
  <c r="CQ34" i="1"/>
  <c r="CH34" i="1"/>
  <c r="DJ34" i="1" s="1"/>
  <c r="CQ16" i="2"/>
  <c r="CH16" i="2"/>
  <c r="DJ16" i="2" s="1"/>
  <c r="CQ26" i="1"/>
  <c r="CH26" i="1"/>
  <c r="DJ26" i="1" s="1"/>
  <c r="BP28" i="4"/>
  <c r="BH81" i="4"/>
  <c r="AE81" i="4"/>
  <c r="CI81" i="4" s="1"/>
  <c r="CI12" i="4"/>
  <c r="CQ50" i="1"/>
  <c r="CH50" i="1"/>
  <c r="DJ50" i="1" s="1"/>
  <c r="DJ14" i="1"/>
  <c r="CQ33" i="1"/>
  <c r="DJ22" i="1"/>
  <c r="BH31" i="4"/>
  <c r="AE31" i="4"/>
  <c r="CI31" i="4" s="1"/>
  <c r="AE63" i="4"/>
  <c r="CI63" i="4" s="1"/>
  <c r="BH63" i="4"/>
  <c r="BH49" i="4"/>
  <c r="AE49" i="4"/>
  <c r="CI49" i="4" s="1"/>
  <c r="CQ22" i="2"/>
  <c r="CH22" i="2"/>
  <c r="DJ22" i="2" s="1"/>
  <c r="CQ57" i="1"/>
  <c r="CH57" i="1"/>
  <c r="DJ57" i="1" s="1"/>
  <c r="BF18" i="2"/>
  <c r="CQ32" i="1"/>
  <c r="CH32" i="1"/>
  <c r="DJ32" i="1" s="1"/>
  <c r="CQ42" i="1"/>
  <c r="CH42" i="1"/>
  <c r="DJ42" i="1" s="1"/>
  <c r="CI12" i="2"/>
  <c r="CH12" i="2"/>
  <c r="DJ12" i="2" s="1"/>
  <c r="CH12" i="1"/>
  <c r="DJ12" i="1" s="1"/>
  <c r="CQ12" i="1"/>
  <c r="CQ30" i="1"/>
  <c r="CQ54" i="1"/>
  <c r="BH64" i="4"/>
  <c r="AE64" i="4"/>
  <c r="CI64" i="4" s="1"/>
  <c r="CI70" i="4"/>
  <c r="CI22" i="4"/>
  <c r="BH69" i="4"/>
  <c r="AE69" i="4"/>
  <c r="CI69" i="4" s="1"/>
  <c r="CQ18" i="1"/>
  <c r="CH18" i="1"/>
  <c r="DJ18" i="1" s="1"/>
  <c r="CQ26" i="2"/>
  <c r="CH26" i="2"/>
  <c r="DJ26" i="2" s="1"/>
  <c r="CI23" i="1"/>
  <c r="CH23" i="1"/>
  <c r="DJ23" i="1" s="1"/>
  <c r="CI68" i="4"/>
  <c r="CQ16" i="1"/>
  <c r="CH16" i="1"/>
  <c r="DJ16" i="1" s="1"/>
  <c r="CI36" i="4"/>
  <c r="CQ13" i="2"/>
  <c r="CH13" i="2"/>
  <c r="DJ13" i="2" s="1"/>
  <c r="CQ24" i="1"/>
  <c r="CH24" i="1"/>
  <c r="DJ24" i="1" s="1"/>
  <c r="CQ31" i="1"/>
  <c r="BH51" i="4"/>
  <c r="AE51" i="4"/>
  <c r="CI51" i="4" s="1"/>
  <c r="BH67" i="4"/>
  <c r="AE67" i="4"/>
  <c r="CI67" i="4" s="1"/>
  <c r="BP53" i="4"/>
  <c r="BH16" i="4"/>
  <c r="AE16" i="4"/>
  <c r="CI16" i="4" s="1"/>
  <c r="BH56" i="4"/>
  <c r="AE56" i="4"/>
  <c r="CI56" i="4" s="1"/>
  <c r="AE18" i="4"/>
  <c r="CI18" i="4" s="1"/>
  <c r="BH18" i="4"/>
  <c r="AE25" i="4"/>
  <c r="CI25" i="4" s="1"/>
  <c r="BH57" i="4"/>
  <c r="AE57" i="4"/>
  <c r="CI57" i="4" s="1"/>
  <c r="CI20" i="4"/>
  <c r="AE74" i="4"/>
  <c r="CI74" i="4" s="1"/>
  <c r="BH74" i="4"/>
  <c r="BP39" i="4"/>
  <c r="BP23" i="4"/>
  <c r="CQ15" i="2"/>
  <c r="CH15" i="2"/>
  <c r="DJ15" i="2" s="1"/>
  <c r="CI28" i="4"/>
  <c r="CH30" i="1"/>
  <c r="DJ30" i="1" s="1"/>
  <c r="CI30" i="1"/>
  <c r="CQ21" i="2"/>
  <c r="CH21" i="2"/>
  <c r="DJ21" i="2" s="1"/>
  <c r="CQ15" i="1"/>
  <c r="CH15" i="1"/>
  <c r="DJ15" i="1" s="1"/>
  <c r="DJ38" i="1"/>
  <c r="CH20" i="1"/>
  <c r="DJ20" i="1" s="1"/>
  <c r="CQ20" i="1"/>
  <c r="CH31" i="1"/>
  <c r="DJ31" i="1" s="1"/>
  <c r="CQ28" i="1"/>
  <c r="CH28" i="1"/>
  <c r="DJ28" i="1" s="1"/>
  <c r="CH55" i="1"/>
  <c r="DJ55" i="1" s="1"/>
  <c r="CQ40" i="1"/>
  <c r="CH40" i="1"/>
  <c r="DJ40" i="1" s="1"/>
  <c r="BH39" i="4"/>
  <c r="AE39" i="4"/>
  <c r="CI39" i="4" s="1"/>
  <c r="BH71" i="4"/>
  <c r="AE71" i="4"/>
  <c r="CI71" i="4" s="1"/>
  <c r="CQ14" i="1"/>
  <c r="BH19" i="4"/>
  <c r="AE19" i="4"/>
  <c r="CI19" i="4" s="1"/>
  <c r="AE10" i="4"/>
  <c r="CI10" i="4" s="1"/>
  <c r="BH10" i="4"/>
  <c r="BH77" i="4"/>
  <c r="AE77" i="4"/>
  <c r="CI77" i="4" s="1"/>
  <c r="CQ10" i="1"/>
  <c r="CH10" i="1"/>
  <c r="DJ10" i="1" s="1"/>
  <c r="CH28" i="2"/>
  <c r="DJ28" i="2" s="1"/>
  <c r="CI28" i="2"/>
  <c r="BH73" i="4"/>
  <c r="AE73" i="4"/>
  <c r="CI73" i="4" s="1"/>
  <c r="CH51" i="1"/>
  <c r="DJ51" i="1" s="1"/>
  <c r="CQ51" i="1"/>
  <c r="BH55" i="4"/>
  <c r="AE55" i="4"/>
  <c r="CI55" i="4" s="1"/>
  <c r="BH72" i="4"/>
  <c r="AE72" i="4"/>
  <c r="CI72" i="4" s="1"/>
  <c r="BH43" i="4"/>
  <c r="AE43" i="4"/>
  <c r="CI43" i="4" s="1"/>
  <c r="BH80" i="4"/>
  <c r="AE80" i="4"/>
  <c r="CI80" i="4" s="1"/>
  <c r="AE75" i="4"/>
  <c r="CI75" i="4" s="1"/>
  <c r="CI38" i="4"/>
  <c r="BP77" i="4"/>
  <c r="CI46" i="1"/>
  <c r="CH46" i="1"/>
  <c r="DJ46" i="1" s="1"/>
  <c r="BH13" i="4"/>
  <c r="AE13" i="4"/>
  <c r="CI13" i="4" s="1"/>
  <c r="CQ38" i="1"/>
  <c r="CH54" i="1"/>
  <c r="DJ54" i="1" s="1"/>
  <c r="AE52" i="4"/>
  <c r="CI52" i="4" s="1"/>
  <c r="BF26" i="2"/>
  <c r="CQ48" i="1"/>
  <c r="CH48" i="1"/>
  <c r="DJ48" i="1" s="1"/>
  <c r="CQ58" i="1"/>
  <c r="CH58" i="1"/>
  <c r="DJ58" i="1" s="1"/>
  <c r="CH19" i="1"/>
  <c r="DJ19" i="1" s="1"/>
  <c r="CQ19" i="1"/>
  <c r="CQ46" i="1"/>
  <c r="DJ39" i="1"/>
  <c r="CQ60" i="1"/>
  <c r="CH60" i="1"/>
  <c r="DJ60" i="1" s="1"/>
  <c r="BH9" i="4"/>
  <c r="AE9" i="4"/>
  <c r="CI9" i="4" s="1"/>
  <c r="CI34" i="4"/>
  <c r="AE23" i="4"/>
  <c r="CI23" i="4" s="1"/>
  <c r="BH23" i="4"/>
  <c r="BP69" i="4"/>
  <c r="BP48" i="4"/>
  <c r="CQ41" i="1"/>
  <c r="CH41" i="1"/>
  <c r="DJ41" i="1" s="1"/>
  <c r="DJ18" i="2"/>
  <c r="AE8" i="4"/>
  <c r="CI8" i="4" s="1"/>
  <c r="BH8" i="4"/>
  <c r="AE40" i="4"/>
  <c r="CI40" i="4" s="1"/>
  <c r="BH17" i="4"/>
  <c r="AE17" i="4"/>
  <c r="CI17" i="4" s="1"/>
  <c r="BP44" i="4"/>
  <c r="BP61" i="4"/>
  <c r="BH11" i="4"/>
  <c r="AE11" i="4"/>
  <c r="CI11" i="4" s="1"/>
  <c r="BP12" i="4"/>
  <c r="AE44" i="4"/>
  <c r="CI44" i="4" s="1"/>
  <c r="BP13" i="4"/>
  <c r="BH33" i="4"/>
  <c r="AE33" i="4"/>
  <c r="CI33" i="4" s="1"/>
  <c r="BH45" i="4"/>
  <c r="AE45" i="4"/>
  <c r="CI45" i="4" s="1"/>
  <c r="CQ23" i="2"/>
  <c r="CH23" i="2"/>
  <c r="DJ23" i="2" s="1"/>
  <c r="BH29" i="4"/>
  <c r="AE29" i="4"/>
  <c r="CI29" i="4" s="1"/>
  <c r="CI47" i="1"/>
  <c r="CH47" i="1"/>
  <c r="DJ47" i="1" s="1"/>
  <c r="CH44" i="1"/>
  <c r="DJ44" i="1" s="1"/>
  <c r="CQ44" i="1"/>
  <c r="BP21" i="4"/>
  <c r="CH11" i="2"/>
  <c r="DJ11" i="2" s="1"/>
  <c r="BH15" i="4"/>
  <c r="AE15" i="4"/>
  <c r="CI15" i="4" s="1"/>
  <c r="CH52" i="1"/>
  <c r="DJ52" i="1" s="1"/>
  <c r="CQ52" i="1"/>
  <c r="CQ56" i="1"/>
  <c r="CH56" i="1"/>
  <c r="DJ56" i="1" s="1"/>
  <c r="CQ22" i="1"/>
  <c r="CI53" i="4"/>
  <c r="CH9" i="1"/>
  <c r="DJ9" i="1" s="1"/>
  <c r="CQ9" i="1"/>
  <c r="AE37" i="4"/>
  <c r="CI37" i="4" s="1"/>
  <c r="CH36" i="1"/>
  <c r="DJ36" i="1" s="1"/>
  <c r="CQ36" i="1"/>
  <c r="BP20" i="4"/>
  <c r="BH47" i="4"/>
  <c r="AE47" i="4"/>
  <c r="CI47" i="4" s="1"/>
  <c r="BH79" i="4"/>
  <c r="AE79" i="4"/>
  <c r="CI79" i="4" s="1"/>
  <c r="CQ3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CZ7" i="1" s="1"/>
  <c r="AU7" i="1"/>
  <c r="CY7" i="1" s="1"/>
  <c r="AT7" i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CM7" i="2" s="1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CH7" i="4" s="1"/>
  <c r="AC7" i="4"/>
  <c r="AB7" i="4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D7" i="1"/>
  <c r="AB7" i="1"/>
  <c r="BU7" i="2" l="1"/>
  <c r="X7" i="1"/>
  <c r="BO7" i="4"/>
  <c r="AC7" i="1"/>
  <c r="Y7" i="3"/>
  <c r="CL7" i="2"/>
  <c r="AA7" i="2"/>
  <c r="BZ7" i="4"/>
  <c r="CX7" i="2"/>
  <c r="E7" i="6"/>
  <c r="Y7" i="2"/>
  <c r="CU7" i="2"/>
  <c r="DH7" i="2"/>
  <c r="DE7" i="2"/>
  <c r="CO7" i="2"/>
  <c r="DA7" i="2"/>
  <c r="AS7" i="2"/>
  <c r="CW7" i="2" s="1"/>
  <c r="AC7" i="2"/>
  <c r="CY7" i="2"/>
  <c r="CT7" i="2"/>
  <c r="BZ7" i="2"/>
  <c r="CV7" i="2"/>
  <c r="AB7" i="2"/>
  <c r="AD7" i="2"/>
  <c r="DF7" i="2"/>
  <c r="DD7" i="2"/>
  <c r="E7" i="2"/>
  <c r="D7" i="2" s="1"/>
  <c r="CN7" i="2"/>
  <c r="CZ7" i="2"/>
  <c r="BH7" i="2"/>
  <c r="BG7" i="2" s="1"/>
  <c r="N7" i="2"/>
  <c r="M7" i="2" s="1"/>
  <c r="BP7" i="2"/>
  <c r="Z7" i="2"/>
  <c r="N7" i="1"/>
  <c r="M7" i="1" s="1"/>
  <c r="DF7" i="1"/>
  <c r="AG7" i="4"/>
  <c r="AF7" i="4" s="1"/>
  <c r="CT7" i="1"/>
  <c r="DD7" i="1"/>
  <c r="AD7" i="5"/>
  <c r="AL7" i="5"/>
  <c r="Z7" i="1"/>
  <c r="BE7" i="5"/>
  <c r="W7" i="4"/>
  <c r="AB7" i="3"/>
  <c r="CK7" i="1"/>
  <c r="CU7" i="1"/>
  <c r="V7" i="5"/>
  <c r="BW7" i="4"/>
  <c r="CF7" i="4"/>
  <c r="AC7" i="3"/>
  <c r="N7" i="5"/>
  <c r="AT7" i="5"/>
  <c r="BK7" i="4"/>
  <c r="BU7" i="4"/>
  <c r="CE7" i="4"/>
  <c r="AN7" i="1"/>
  <c r="Z7" i="3"/>
  <c r="AO7" i="4"/>
  <c r="BR7" i="4"/>
  <c r="AA7" i="3"/>
  <c r="R7" i="4"/>
  <c r="Q7" i="5"/>
  <c r="BL7" i="4"/>
  <c r="AT7" i="4"/>
  <c r="CG7" i="4"/>
  <c r="CM7" i="1"/>
  <c r="CX7" i="1"/>
  <c r="DG7" i="1"/>
  <c r="BJ7" i="4"/>
  <c r="CB7" i="4"/>
  <c r="CC7" i="4"/>
  <c r="BS7" i="4"/>
  <c r="Y7" i="1"/>
  <c r="H7" i="5"/>
  <c r="CD7" i="4"/>
  <c r="CS7" i="1"/>
  <c r="AX7" i="1"/>
  <c r="CL7" i="1"/>
  <c r="CV7" i="1"/>
  <c r="AA7" i="1"/>
  <c r="BM7" i="4"/>
  <c r="DE7" i="1"/>
  <c r="CN7" i="1"/>
  <c r="BU7" i="1"/>
  <c r="DH7" i="1"/>
  <c r="BT7" i="4"/>
  <c r="E7" i="1"/>
  <c r="BX7" i="4"/>
  <c r="E7" i="3"/>
  <c r="D7" i="3" s="1"/>
  <c r="N7" i="3"/>
  <c r="M7" i="3" s="1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DB7" i="2"/>
  <c r="BO7" i="2"/>
  <c r="CH7" i="2" s="1"/>
  <c r="AM7" i="2"/>
  <c r="BF7" i="2" s="1"/>
  <c r="V7" i="2"/>
  <c r="W7" i="2"/>
  <c r="BI7" i="4"/>
  <c r="CJ7" i="2"/>
  <c r="CR7" i="2"/>
  <c r="W7" i="1"/>
  <c r="CA7" i="4"/>
  <c r="CR7" i="1"/>
  <c r="W7" i="3"/>
  <c r="BV7" i="4"/>
  <c r="V7" i="3"/>
  <c r="D7" i="4"/>
  <c r="BH7" i="4" s="1"/>
  <c r="CI7" i="1"/>
  <c r="AM7" i="1"/>
  <c r="BF7" i="1" s="1"/>
  <c r="DB7" i="1"/>
  <c r="CW7" i="1"/>
  <c r="I7" i="5"/>
  <c r="AN7" i="4"/>
  <c r="BG7" i="4" s="1"/>
  <c r="D7" i="1"/>
  <c r="V7" i="1" s="1"/>
  <c r="BO7" i="1"/>
  <c r="CH7" i="1" s="1"/>
  <c r="F7" i="5"/>
  <c r="CJ7" i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DJ7" i="2" l="1"/>
  <c r="CQ7" i="2"/>
  <c r="AE7" i="4"/>
  <c r="CI7" i="4" s="1"/>
  <c r="CQ7" i="1"/>
  <c r="DJ7" i="1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<sst xmlns="http://schemas.openxmlformats.org/spreadsheetml/2006/main" count="2930" uniqueCount="552">
  <si>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</si>
  <si>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</si>
  <si>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</si>
  <si>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</si>
  <si>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</si>
  <si>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</si>
  <si>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</si>
  <si>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</si>
  <si>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</si>
  <si>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</si>
  <si>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</si>
  <si>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</si>
  <si>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</si>
  <si>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</si>
  <si>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</si>
  <si>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</si>
  <si>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</si>
  <si>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</si>
  <si>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</si>
  <si>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</si>
  <si>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</si>
  <si>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</si>
  <si>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</si>
  <si>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</si>
  <si>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</si>
  <si>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</si>
  <si>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</si>
  <si>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</si>
  <si>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</si>
  <si>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</si>
  <si>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</si>
  <si>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</si>
  <si>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</si>
  <si>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</si>
  <si>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</si>
  <si>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</si>
  <si>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</si>
  <si>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</si>
  <si>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</si>
  <si>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</si>
  <si>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</si>
  <si>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</si>
  <si>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</si>
  <si>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</si>
  <si>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</si>
  <si>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</si>
  <si>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</si>
  <si>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</si>
  <si>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</si>
  <si>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</si>
  <si>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</si>
  <si>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</si>
  <si>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</si>
  <si>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</si>
  <si>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</si>
  <si>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</si>
  <si>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</si>
  <si>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</si>
  <si>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</si>
  <si>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</si>
  <si>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</si>
  <si>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</si>
  <si>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</si>
  <si>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</si>
  <si>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</si>
  <si>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</si>
  <si>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</si>
  <si>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</si>
  <si>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</si>
  <si>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</si>
  <si>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</si>
  <si>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</si>
  <si>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</si>
  <si>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</si>
  <si>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</si>
  <si>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</si>
  <si>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</si>
  <si>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</si>
  <si>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</si>
  <si>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</si>
  <si>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</si>
  <si>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</si>
  <si>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</si>
  <si>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</si>
  <si>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</si>
  <si>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</si>
  <si>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</si>
  <si>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</si>
  <si>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</si>
  <si>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</si>
  <si>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</si>
  <si>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</si>
  <si>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</si>
  <si>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</si>
  <si>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</si>
  <si>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</si>
  <si>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</si>
  <si>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</si>
  <si>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</si>
  <si>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</si>
  <si>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</si>
  <si>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</si>
  <si>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</si>
  <si>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</si>
  <si>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</si>
  <si>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</si>
  <si>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</si>
  <si>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</si>
  <si>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</si>
  <si>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</si>
  <si>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</si>
  <si>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</si>
  <si>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</si>
  <si>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</si>
  <si>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</si>
  <si>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</si>
  <si>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</si>
  <si>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</si>
  <si>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</si>
  <si>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</si>
  <si>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</si>
  <si>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</si>
  <si>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</si>
  <si>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</si>
  <si>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</si>
  <si>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</si>
  <si>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</si>
  <si>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</si>
  <si>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</si>
  <si>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</si>
  <si>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</si>
  <si>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</si>
  <si>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</si>
  <si>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</si>
  <si>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</si>
  <si>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</si>
  <si>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</si>
  <si>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</si>
  <si>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</si>
  <si>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</si>
  <si>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</si>
  <si>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</si>
  <si>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</si>
  <si>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</si>
  <si>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</si>
  <si>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</si>
  <si>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</si>
  <si>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</si>
  <si>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</si>
  <si>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</si>
  <si>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</si>
  <si>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</si>
  <si>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</si>
  <si>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</si>
  <si>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</si>
  <si>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</si>
  <si>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</si>
  <si>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</si>
  <si>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</si>
  <si>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</si>
  <si>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</si>
  <si>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</si>
  <si>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</si>
  <si>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</si>
  <si>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</si>
  <si>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</si>
  <si>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</si>
  <si>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</si>
  <si>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</si>
  <si>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</si>
  <si>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</si>
  <si>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</si>
  <si>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</si>
  <si>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</si>
  <si>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</si>
  <si>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</si>
  <si>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</si>
  <si>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</si>
  <si>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</si>
  <si>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</si>
  <si>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</si>
  <si>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</si>
  <si>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</si>
  <si>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</si>
  <si>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</si>
  <si>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</si>
  <si>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</si>
  <si>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</si>
  <si>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</si>
  <si>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</si>
  <si>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</si>
  <si>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</si>
  <si>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</si>
  <si>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</si>
  <si>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</si>
  <si>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</si>
  <si>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</si>
  <si>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</si>
  <si>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</si>
  <si>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</si>
  <si>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</si>
  <si>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</si>
  <si>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</si>
  <si>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</si>
  <si>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</si>
  <si>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</si>
  <si>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</si>
  <si>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</si>
  <si>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</si>
  <si>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</si>
  <si>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</si>
  <si>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</si>
  <si>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</si>
  <si>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</si>
  <si>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</si>
  <si>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</si>
  <si>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</si>
  <si>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</si>
  <si>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</si>
  <si>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</si>
  <si>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</si>
  <si>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</si>
  <si>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</si>
  <si>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</si>
  <si>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</si>
  <si>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</si>
  <si>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</si>
  <si>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</si>
  <si>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</si>
  <si>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</si>
  <si>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</si>
  <si>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</si>
  <si>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</si>
  <si>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</si>
  <si>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</si>
  <si>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</si>
  <si>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</si>
  <si>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</si>
  <si>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</si>
  <si>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</si>
  <si>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</si>
  <si>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</si>
  <si>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</si>
  <si>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</si>
  <si>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</si>
  <si>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</si>
  <si>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</si>
  <si>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</si>
  <si>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</si>
  <si>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</si>
  <si>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</si>
  <si>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</si>
  <si>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</si>
  <si>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</si>
  <si>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</si>
  <si>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</si>
  <si>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</si>
  <si>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</si>
  <si>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</si>
  <si>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</si>
  <si>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</si>
  <si>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</si>
  <si>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</si>
  <si>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</si>
  <si>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</si>
  <si>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</si>
  <si>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</si>
  <si>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</si>
  <si>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</si>
  <si>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</si>
  <si>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</si>
  <si>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</si>
  <si>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</si>
  <si>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</si>
  <si>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</si>
  <si>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</si>
  <si>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</si>
  <si>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</si>
  <si>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</si>
  <si>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</si>
  <si>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</si>
  <si>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</si>
  <si>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</si>
  <si>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</si>
  <si>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</si>
  <si>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</si>
  <si>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</si>
  <si>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</si>
  <si>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</si>
  <si>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</si>
  <si>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</si>
  <si>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</si>
  <si>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</si>
  <si>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</si>
  <si>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</si>
  <si>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</si>
  <si>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</si>
  <si>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</si>
  <si>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</si>
  <si>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</si>
  <si>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</si>
  <si>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</si>
  <si>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</si>
  <si>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</si>
  <si>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</si>
  <si>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</si>
  <si>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</si>
  <si>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</si>
  <si>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</si>
  <si>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</si>
  <si>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</si>
  <si>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</si>
  <si>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</si>
  <si>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</si>
  <si>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</si>
  <si>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</si>
  <si>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</si>
  <si>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23000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</si>
  <si>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</si>
  <si>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</si>
  <si>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</si>
  <si>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</si>
  <si>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</si>
  <si>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</si>
  <si>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23100</t>
  </si>
  <si>
    <t>名古屋市</t>
  </si>
  <si>
    <t>231084</t>
  </si>
  <si>
    <t>23201</t>
  </si>
  <si>
    <t>豊橋市</t>
  </si>
  <si>
    <t>231085</t>
  </si>
  <si>
    <t>23202</t>
  </si>
  <si>
    <t>岡崎市</t>
  </si>
  <si>
    <t>231086</t>
  </si>
  <si>
    <t>23203</t>
  </si>
  <si>
    <t>一宮市</t>
  </si>
  <si>
    <t>231087</t>
  </si>
  <si>
    <t>23204</t>
  </si>
  <si>
    <t>瀬戸市</t>
  </si>
  <si>
    <t>231138</t>
  </si>
  <si>
    <t>23848</t>
  </si>
  <si>
    <t>尾張東部衛生組合</t>
  </si>
  <si>
    <t>23205</t>
  </si>
  <si>
    <t>半田市</t>
  </si>
  <si>
    <t>231089</t>
  </si>
  <si>
    <t>23835</t>
  </si>
  <si>
    <t>中部知多衛生組合</t>
  </si>
  <si>
    <t>23932</t>
  </si>
  <si>
    <t>知多南部広域環境組合</t>
  </si>
  <si>
    <t>23206</t>
  </si>
  <si>
    <t>春日井市</t>
  </si>
  <si>
    <t>231090</t>
  </si>
  <si>
    <t>23207</t>
  </si>
  <si>
    <t>豊川市</t>
  </si>
  <si>
    <t>231091</t>
  </si>
  <si>
    <t>23208</t>
  </si>
  <si>
    <t>津島市</t>
  </si>
  <si>
    <t>231175</t>
  </si>
  <si>
    <t>23849</t>
  </si>
  <si>
    <t>海部地区環境事務組合</t>
  </si>
  <si>
    <t>23209</t>
  </si>
  <si>
    <t>碧南市</t>
  </si>
  <si>
    <t>231176</t>
  </si>
  <si>
    <t>23838</t>
  </si>
  <si>
    <t>衣浦衛生組合</t>
  </si>
  <si>
    <t>23210</t>
  </si>
  <si>
    <t>刈谷市</t>
  </si>
  <si>
    <t>231141</t>
  </si>
  <si>
    <t>23858</t>
  </si>
  <si>
    <t>刈谷知立環境組合</t>
  </si>
  <si>
    <t>23211</t>
  </si>
  <si>
    <t>豊田市</t>
  </si>
  <si>
    <t>231095</t>
  </si>
  <si>
    <t>23212</t>
  </si>
  <si>
    <t>安城市</t>
  </si>
  <si>
    <t>231096</t>
  </si>
  <si>
    <t>23213</t>
  </si>
  <si>
    <t>西尾市</t>
  </si>
  <si>
    <t>231097</t>
  </si>
  <si>
    <t>23214</t>
  </si>
  <si>
    <t>蒲郡市</t>
  </si>
  <si>
    <t>231098</t>
  </si>
  <si>
    <t>23842</t>
  </si>
  <si>
    <t>蒲郡市幸田町衛生組合</t>
  </si>
  <si>
    <t>23215</t>
  </si>
  <si>
    <t>犬山市</t>
  </si>
  <si>
    <t>231099</t>
  </si>
  <si>
    <t>23833</t>
  </si>
  <si>
    <t>愛北広域事務組合</t>
  </si>
  <si>
    <t>23934</t>
  </si>
  <si>
    <t>尾張北部環境組合</t>
  </si>
  <si>
    <t>23216</t>
  </si>
  <si>
    <t>常滑市</t>
  </si>
  <si>
    <t>231232</t>
  </si>
  <si>
    <t>23841</t>
  </si>
  <si>
    <t>常滑武豊衛生組合</t>
  </si>
  <si>
    <t>23217</t>
  </si>
  <si>
    <t>江南市</t>
  </si>
  <si>
    <t>231178</t>
  </si>
  <si>
    <t>23859</t>
  </si>
  <si>
    <t>江南丹羽環境管理組合</t>
  </si>
  <si>
    <t>23219</t>
  </si>
  <si>
    <t>小牧市</t>
  </si>
  <si>
    <t>231144</t>
  </si>
  <si>
    <t>23851</t>
  </si>
  <si>
    <t>小牧岩倉衛生組合</t>
  </si>
  <si>
    <t>23220</t>
  </si>
  <si>
    <t>稲沢市</t>
  </si>
  <si>
    <t>231103</t>
  </si>
  <si>
    <t>23221</t>
  </si>
  <si>
    <t>新城市</t>
  </si>
  <si>
    <t>231104</t>
  </si>
  <si>
    <t>23222</t>
  </si>
  <si>
    <t>東海市</t>
  </si>
  <si>
    <t>231105</t>
  </si>
  <si>
    <t>23846</t>
  </si>
  <si>
    <t>西知多医療厚生組合</t>
  </si>
  <si>
    <t>23223</t>
  </si>
  <si>
    <t>大府市</t>
  </si>
  <si>
    <t>231145</t>
  </si>
  <si>
    <t>23837</t>
  </si>
  <si>
    <t>東部知多衛生組合</t>
  </si>
  <si>
    <t>23224</t>
  </si>
  <si>
    <t>知多市</t>
  </si>
  <si>
    <t>231107</t>
  </si>
  <si>
    <t>23225</t>
  </si>
  <si>
    <t>知立市</t>
  </si>
  <si>
    <t>231256</t>
  </si>
  <si>
    <t>23226</t>
  </si>
  <si>
    <t>尾張旭市</t>
  </si>
  <si>
    <t>231279</t>
  </si>
  <si>
    <t>23854</t>
  </si>
  <si>
    <t>尾張旭市長久手市衛生組合</t>
  </si>
  <si>
    <t>23227</t>
  </si>
  <si>
    <t>高浜市</t>
  </si>
  <si>
    <t>231210</t>
  </si>
  <si>
    <t>23228</t>
  </si>
  <si>
    <t>岩倉市</t>
  </si>
  <si>
    <t>231182</t>
  </si>
  <si>
    <t>23229</t>
  </si>
  <si>
    <t>豊明市</t>
  </si>
  <si>
    <t>231183</t>
  </si>
  <si>
    <t>23230</t>
  </si>
  <si>
    <t>日進市</t>
  </si>
  <si>
    <t>231151</t>
  </si>
  <si>
    <t>23887</t>
  </si>
  <si>
    <t>尾三衛生組合</t>
  </si>
  <si>
    <t>23893</t>
  </si>
  <si>
    <t>日東衛生組合</t>
  </si>
  <si>
    <t>23231</t>
  </si>
  <si>
    <t>田原市</t>
  </si>
  <si>
    <t>231114</t>
  </si>
  <si>
    <t>23232</t>
  </si>
  <si>
    <t>愛西市</t>
  </si>
  <si>
    <t>231280</t>
  </si>
  <si>
    <t>23233</t>
  </si>
  <si>
    <t>清須市</t>
  </si>
  <si>
    <t>231308</t>
  </si>
  <si>
    <t>23899</t>
  </si>
  <si>
    <t>五条広域事務組合</t>
  </si>
  <si>
    <t>23234</t>
  </si>
  <si>
    <t>北名古屋市</t>
  </si>
  <si>
    <t>231282</t>
  </si>
  <si>
    <t>23874</t>
  </si>
  <si>
    <t>北名古屋衛生組合</t>
  </si>
  <si>
    <t>23235</t>
  </si>
  <si>
    <t>弥富市</t>
  </si>
  <si>
    <t>231261</t>
  </si>
  <si>
    <t>23236</t>
  </si>
  <si>
    <t>みよし市</t>
  </si>
  <si>
    <t>231283</t>
  </si>
  <si>
    <t>23237</t>
  </si>
  <si>
    <t>あま市</t>
  </si>
  <si>
    <t>231284</t>
  </si>
  <si>
    <t>23238</t>
  </si>
  <si>
    <t>長久手市</t>
  </si>
  <si>
    <t>231317</t>
  </si>
  <si>
    <t>23302</t>
  </si>
  <si>
    <t>東郷町</t>
  </si>
  <si>
    <t>231327</t>
  </si>
  <si>
    <t>23342</t>
  </si>
  <si>
    <t>豊山町</t>
  </si>
  <si>
    <t>231324</t>
  </si>
  <si>
    <t>23361</t>
  </si>
  <si>
    <t>大口町</t>
  </si>
  <si>
    <t>231193</t>
  </si>
  <si>
    <t>23362</t>
  </si>
  <si>
    <t>扶桑町</t>
  </si>
  <si>
    <t>231328</t>
  </si>
  <si>
    <t>23424</t>
  </si>
  <si>
    <t>大治町</t>
  </si>
  <si>
    <t>231313</t>
  </si>
  <si>
    <t>23425</t>
  </si>
  <si>
    <t>蟹江町</t>
  </si>
  <si>
    <t>231290</t>
  </si>
  <si>
    <t>23427</t>
  </si>
  <si>
    <t>飛島村</t>
  </si>
  <si>
    <t>231270</t>
  </si>
  <si>
    <t>23441</t>
  </si>
  <si>
    <t>阿久比町</t>
  </si>
  <si>
    <t>231326</t>
  </si>
  <si>
    <t>23442</t>
  </si>
  <si>
    <t>東浦町</t>
  </si>
  <si>
    <t>231322</t>
  </si>
  <si>
    <t>23445</t>
  </si>
  <si>
    <t>南知多町</t>
  </si>
  <si>
    <t>231293</t>
  </si>
  <si>
    <t>23853</t>
  </si>
  <si>
    <t>知多南部衛生組合</t>
  </si>
  <si>
    <t>23446</t>
  </si>
  <si>
    <t>美浜町</t>
  </si>
  <si>
    <t>231316</t>
  </si>
  <si>
    <t>23447</t>
  </si>
  <si>
    <t>武豊町</t>
  </si>
  <si>
    <t>231295</t>
  </si>
  <si>
    <t>23501</t>
  </si>
  <si>
    <t>幸田町</t>
  </si>
  <si>
    <t>231203</t>
  </si>
  <si>
    <t>23561</t>
  </si>
  <si>
    <t>設楽町</t>
  </si>
  <si>
    <t>231307</t>
  </si>
  <si>
    <t>23869</t>
  </si>
  <si>
    <t>北設広域事務組合</t>
  </si>
  <si>
    <t>23562</t>
  </si>
  <si>
    <t>東栄町</t>
  </si>
  <si>
    <t>231297</t>
  </si>
  <si>
    <t>23563</t>
  </si>
  <si>
    <t>豊根村</t>
  </si>
  <si>
    <t>231278</t>
  </si>
  <si>
    <t>232876</t>
  </si>
  <si>
    <t>232867</t>
  </si>
  <si>
    <t>232847</t>
  </si>
  <si>
    <t>232848</t>
  </si>
  <si>
    <t>232850</t>
  </si>
  <si>
    <t>232877</t>
  </si>
  <si>
    <t>232870</t>
  </si>
  <si>
    <t>232853</t>
  </si>
  <si>
    <t>232854</t>
  </si>
  <si>
    <t>232855</t>
  </si>
  <si>
    <t>232856</t>
  </si>
  <si>
    <t>232871</t>
  </si>
  <si>
    <t>232858</t>
  </si>
  <si>
    <t>232859</t>
  </si>
  <si>
    <t>232860</t>
  </si>
  <si>
    <t>20410</t>
  </si>
  <si>
    <t>根羽村</t>
  </si>
  <si>
    <t>232878</t>
  </si>
  <si>
    <t>232862</t>
  </si>
  <si>
    <t>232893</t>
  </si>
  <si>
    <t>232892</t>
  </si>
  <si>
    <t>232894</t>
  </si>
  <si>
    <t>232890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</si>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</sst>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25</v>
      </c>
      <c r="B7" s="154" t="s">
        <v>317</v>
      </c>
      <c r="C7" s="138" t="s">
        <v>33</v>
      </c>
      <c r="D7" s="140">
        <f>SUM(E7,+L7)</f>
        <v>105069552</v>
      </c>
      <c r="E7" s="140">
        <f>SUM(F7:I7,K7)</f>
        <v>23566144</v>
      </c>
      <c r="F7" s="140">
        <f>SUM(F$8:F$207)</f>
        <v>2475626</v>
      </c>
      <c r="G7" s="140">
        <f>SUM(G$8:G$207)</f>
        <v>61991</v>
      </c>
      <c r="H7" s="140">
        <f>SUM(H$8:H$207)</f>
        <v>4492800</v>
      </c>
      <c r="I7" s="140">
        <f>SUM(I$8:I$207)</f>
        <v>9379581</v>
      </c>
      <c r="J7" s="143" t="s">
        <v>314</v>
      </c>
      <c r="K7" s="140">
        <f>SUM(K$8:K$207)</f>
        <v>7156146</v>
      </c>
      <c r="L7" s="140">
        <f>SUM(L$8:L$207)</f>
        <v>81503408</v>
      </c>
      <c r="M7" s="140">
        <f>SUM(N7,+U7)</f>
        <v>9353729</v>
      </c>
      <c r="N7" s="140">
        <f>SUM(O7:R7,T7)</f>
        <v>906971</v>
      </c>
      <c r="O7" s="140">
        <f>SUM(O$8:O$207)</f>
        <v>233726</v>
      </c>
      <c r="P7" s="140">
        <f>SUM(P$8:P$207)</f>
        <v>13773</v>
      </c>
      <c r="Q7" s="140">
        <f>SUM(Q$8:Q$207)</f>
        <v>0</v>
      </c>
      <c r="R7" s="140">
        <f>SUM(R$8:R$207)</f>
        <v>407840</v>
      </c>
      <c r="S7" s="143" t="s">
        <v>314</v>
      </c>
      <c r="T7" s="140">
        <f>SUM(T$8:T$207)</f>
        <v>251632</v>
      </c>
      <c r="U7" s="140">
        <f>SUM(U$8:U$207)</f>
        <v>8446758</v>
      </c>
      <c r="V7" s="140">
        <f t="shared" ref="V7:AA7" si="0">+SUM(D7,M7)</f>
        <v>114423281</v>
      </c>
      <c r="W7" s="140">
        <f t="shared" si="0"/>
        <v>24473115</v>
      </c>
      <c r="X7" s="140">
        <f t="shared" si="0"/>
        <v>2709352</v>
      </c>
      <c r="Y7" s="140">
        <f t="shared" si="0"/>
        <v>75764</v>
      </c>
      <c r="Z7" s="140">
        <f t="shared" si="0"/>
        <v>4492800</v>
      </c>
      <c r="AA7" s="140">
        <f t="shared" si="0"/>
        <v>9787421</v>
      </c>
      <c r="AB7" s="142" t="str">
        <f>IF(+SUM(J7,S7)=0,"-",+SUM(J7,S7))</f>
        <v>-</v>
      </c>
      <c r="AC7" s="140">
        <f>+SUM(K7,T7)</f>
        <v>7407778</v>
      </c>
      <c r="AD7" s="140">
        <f>+SUM(L7,U7)</f>
        <v>89950166</v>
      </c>
      <c r="AE7" s="140">
        <f>SUM(AF7,+AK7)</f>
        <v>10816955</v>
      </c>
      <c r="AF7" s="140">
        <f>SUM(AG7:AJ7)</f>
        <v>10684430</v>
      </c>
      <c r="AG7" s="140">
        <f t="shared" ref="AG7:AL7" si="1">SUM(AG$8:AG$207)</f>
        <v>17418</v>
      </c>
      <c r="AH7" s="140">
        <f t="shared" si="1"/>
        <v>10319756</v>
      </c>
      <c r="AI7" s="140">
        <f t="shared" si="1"/>
        <v>305920</v>
      </c>
      <c r="AJ7" s="140">
        <f t="shared" si="1"/>
        <v>41336</v>
      </c>
      <c r="AK7" s="140">
        <f t="shared" si="1"/>
        <v>132525</v>
      </c>
      <c r="AL7" s="140">
        <f t="shared" si="1"/>
        <v>5507846</v>
      </c>
      <c r="AM7" s="140">
        <f>SUM(AN7,AS7,AW7,AX7,BD7)</f>
        <v>75853607</v>
      </c>
      <c r="AN7" s="140">
        <f>SUM(AO7:AR7)</f>
        <v>22227009</v>
      </c>
      <c r="AO7" s="140">
        <f>SUM(AO$8:AO$207)</f>
        <v>7486543</v>
      </c>
      <c r="AP7" s="140">
        <f>SUM(AP$8:AP$207)</f>
        <v>12126517</v>
      </c>
      <c r="AQ7" s="140">
        <f>SUM(AQ$8:AQ$207)</f>
        <v>2245801</v>
      </c>
      <c r="AR7" s="140">
        <f>SUM(AR$8:AR$207)</f>
        <v>368148</v>
      </c>
      <c r="AS7" s="140">
        <f>SUM(AT7:AV7)</f>
        <v>15876059</v>
      </c>
      <c r="AT7" s="140">
        <f>SUM(AT$8:AT$207)</f>
        <v>4808223</v>
      </c>
      <c r="AU7" s="140">
        <f>SUM(AU$8:AU$207)</f>
        <v>9575468</v>
      </c>
      <c r="AV7" s="140">
        <f>SUM(AV$8:AV$207)</f>
        <v>1492368</v>
      </c>
      <c r="AW7" s="140">
        <f>SUM(AW$8:AW$207)</f>
        <v>332324</v>
      </c>
      <c r="AX7" s="140">
        <f>SUM(AY7:BB7)</f>
        <v>37390092</v>
      </c>
      <c r="AY7" s="140">
        <f t="shared" ref="AY7:BE7" si="2">SUM(AY$8:AY$207)</f>
        <v>16642462</v>
      </c>
      <c r="AZ7" s="140">
        <f t="shared" si="2"/>
        <v>17415989</v>
      </c>
      <c r="BA7" s="140">
        <f t="shared" si="2"/>
        <v>1330808</v>
      </c>
      <c r="BB7" s="140">
        <f t="shared" si="2"/>
        <v>2000833</v>
      </c>
      <c r="BC7" s="140">
        <f t="shared" si="2"/>
        <v>9633135</v>
      </c>
      <c r="BD7" s="140">
        <f t="shared" si="2"/>
        <v>28123</v>
      </c>
      <c r="BE7" s="140">
        <f t="shared" si="2"/>
        <v>3258009</v>
      </c>
      <c r="BF7" s="140">
        <f>SUM(AE7,+AM7,+BE7)</f>
        <v>89928571</v>
      </c>
      <c r="BG7" s="140">
        <f>SUM(BH7,+BM7)</f>
        <v>916550</v>
      </c>
      <c r="BH7" s="140">
        <f>SUM(BI7:BL7)</f>
        <v>916520</v>
      </c>
      <c r="BI7" s="140">
        <f t="shared" ref="BI7:BN7" si="3">SUM(BI$8:BI$207)</f>
        <v>0</v>
      </c>
      <c r="BJ7" s="140">
        <f t="shared" si="3"/>
        <v>916520</v>
      </c>
      <c r="BK7" s="140">
        <f t="shared" si="3"/>
        <v>0</v>
      </c>
      <c r="BL7" s="140">
        <f t="shared" si="3"/>
        <v>0</v>
      </c>
      <c r="BM7" s="140">
        <f t="shared" si="3"/>
        <v>30</v>
      </c>
      <c r="BN7" s="140">
        <f t="shared" si="3"/>
        <v>13166</v>
      </c>
      <c r="BO7" s="140">
        <f>SUM(BP7,BU7,BY7,BZ7,CF7)</f>
        <v>5214766</v>
      </c>
      <c r="BP7" s="140">
        <f>SUM(BQ7:BT7)</f>
        <v>1620861</v>
      </c>
      <c r="BQ7" s="140">
        <f>SUM(BQ$8:BQ$207)</f>
        <v>697270</v>
      </c>
      <c r="BR7" s="140">
        <f>SUM(BR$8:BR$207)</f>
        <v>616800</v>
      </c>
      <c r="BS7" s="140">
        <f>SUM(BS$8:BS$207)</f>
        <v>171516</v>
      </c>
      <c r="BT7" s="140">
        <f>SUM(BT$8:BT$207)</f>
        <v>135275</v>
      </c>
      <c r="BU7" s="140">
        <f>SUM(BV7:BX7)</f>
        <v>1065813</v>
      </c>
      <c r="BV7" s="140">
        <f>SUM(BV$8:BV$207)</f>
        <v>82990</v>
      </c>
      <c r="BW7" s="140">
        <f>SUM(BW$8:BW$207)</f>
        <v>822458</v>
      </c>
      <c r="BX7" s="140">
        <f>SUM(BX$8:BX$207)</f>
        <v>160365</v>
      </c>
      <c r="BY7" s="140">
        <f>SUM(BY$8:BY$207)</f>
        <v>30435</v>
      </c>
      <c r="BZ7" s="140">
        <f>SUM(CA7:CD7)</f>
        <v>2493254</v>
      </c>
      <c r="CA7" s="140">
        <f t="shared" ref="CA7:CG7" si="4">SUM(CA$8:CA$207)</f>
        <v>808205</v>
      </c>
      <c r="CB7" s="140">
        <f t="shared" si="4"/>
        <v>1183600</v>
      </c>
      <c r="CC7" s="140">
        <f t="shared" si="4"/>
        <v>160378</v>
      </c>
      <c r="CD7" s="140">
        <f t="shared" si="4"/>
        <v>341071</v>
      </c>
      <c r="CE7" s="140">
        <f t="shared" si="4"/>
        <v>3044802</v>
      </c>
      <c r="CF7" s="140">
        <f t="shared" si="4"/>
        <v>4403</v>
      </c>
      <c r="CG7" s="140">
        <f t="shared" si="4"/>
        <v>164445</v>
      </c>
      <c r="CH7" s="140">
        <f>SUM(BG7,+BO7,+CG7)</f>
        <v>6295761</v>
      </c>
      <c r="CI7" s="140">
        <f t="shared" ref="CI7:DJ7" si="5">SUM(AE7,+BG7)</f>
        <v>11733505</v>
      </c>
      <c r="CJ7" s="140">
        <f t="shared" si="5"/>
        <v>11600950</v>
      </c>
      <c r="CK7" s="140">
        <f t="shared" si="5"/>
        <v>17418</v>
      </c>
      <c r="CL7" s="140">
        <f t="shared" si="5"/>
        <v>11236276</v>
      </c>
      <c r="CM7" s="140">
        <f t="shared" si="5"/>
        <v>305920</v>
      </c>
      <c r="CN7" s="140">
        <f t="shared" si="5"/>
        <v>41336</v>
      </c>
      <c r="CO7" s="140">
        <f t="shared" si="5"/>
        <v>132555</v>
      </c>
      <c r="CP7" s="140">
        <f t="shared" si="5"/>
        <v>5521012</v>
      </c>
      <c r="CQ7" s="140">
        <f t="shared" si="5"/>
        <v>81068373</v>
      </c>
      <c r="CR7" s="140">
        <f t="shared" si="5"/>
        <v>23847870</v>
      </c>
      <c r="CS7" s="140">
        <f t="shared" si="5"/>
        <v>8183813</v>
      </c>
      <c r="CT7" s="140">
        <f t="shared" si="5"/>
        <v>12743317</v>
      </c>
      <c r="CU7" s="140">
        <f t="shared" si="5"/>
        <v>2417317</v>
      </c>
      <c r="CV7" s="140">
        <f t="shared" si="5"/>
        <v>503423</v>
      </c>
      <c r="CW7" s="140">
        <f t="shared" si="5"/>
        <v>16941872</v>
      </c>
      <c r="CX7" s="140">
        <f t="shared" si="5"/>
        <v>4891213</v>
      </c>
      <c r="CY7" s="140">
        <f t="shared" si="5"/>
        <v>10397926</v>
      </c>
      <c r="CZ7" s="140">
        <f t="shared" si="5"/>
        <v>1652733</v>
      </c>
      <c r="DA7" s="140">
        <f t="shared" si="5"/>
        <v>362759</v>
      </c>
      <c r="DB7" s="140">
        <f t="shared" si="5"/>
        <v>39883346</v>
      </c>
      <c r="DC7" s="140">
        <f t="shared" si="5"/>
        <v>17450667</v>
      </c>
      <c r="DD7" s="140">
        <f t="shared" si="5"/>
        <v>18599589</v>
      </c>
      <c r="DE7" s="140">
        <f t="shared" si="5"/>
        <v>1491186</v>
      </c>
      <c r="DF7" s="140">
        <f t="shared" si="5"/>
        <v>2341904</v>
      </c>
      <c r="DG7" s="140">
        <f t="shared" si="5"/>
        <v>12677937</v>
      </c>
      <c r="DH7" s="140">
        <f t="shared" si="5"/>
        <v>32526</v>
      </c>
      <c r="DI7" s="140">
        <f t="shared" si="5"/>
        <v>3422454</v>
      </c>
      <c r="DJ7" s="140">
        <f t="shared" si="5"/>
        <v>96224332</v>
      </c>
    </row>
    <row r="8" spans="1:114" s="136" customFormat="1" ht="13.5" customHeight="1" x14ac:dyDescent="0.15">
      <c r="A8" s="119" t="s">
        <v>25</v>
      </c>
      <c r="B8" s="120" t="s">
        <v>324</v>
      </c>
      <c r="C8" s="119" t="s">
        <v>325</v>
      </c>
      <c r="D8" s="121">
        <f>SUM(E8,+L8)</f>
        <v>32481528</v>
      </c>
      <c r="E8" s="121">
        <f>SUM(F8:I8,K8)</f>
        <v>10665510</v>
      </c>
      <c r="F8" s="121">
        <v>1182613</v>
      </c>
      <c r="G8" s="121">
        <v>9003</v>
      </c>
      <c r="H8" s="121">
        <v>2156000</v>
      </c>
      <c r="I8" s="121">
        <v>4174315</v>
      </c>
      <c r="J8" s="122" t="s">
        <v>551</v>
      </c>
      <c r="K8" s="121">
        <v>3143579</v>
      </c>
      <c r="L8" s="121">
        <v>21816018</v>
      </c>
      <c r="M8" s="121">
        <f>SUM(N8,+U8)</f>
        <v>1145820</v>
      </c>
      <c r="N8" s="121">
        <f>SUM(O8:R8,T8)</f>
        <v>134497</v>
      </c>
      <c r="O8" s="121">
        <v>0</v>
      </c>
      <c r="P8" s="121">
        <v>3330</v>
      </c>
      <c r="Q8" s="121">
        <v>0</v>
      </c>
      <c r="R8" s="121">
        <v>52600</v>
      </c>
      <c r="S8" s="122" t="s">
        <v>551</v>
      </c>
      <c r="T8" s="121">
        <v>78567</v>
      </c>
      <c r="U8" s="121">
        <v>1011323</v>
      </c>
      <c r="V8" s="121">
        <f>+SUM(D8,M8)</f>
        <v>33627348</v>
      </c>
      <c r="W8" s="121">
        <f>+SUM(E8,N8)</f>
        <v>10800007</v>
      </c>
      <c r="X8" s="121">
        <f>+SUM(F8,O8)</f>
        <v>1182613</v>
      </c>
      <c r="Y8" s="121">
        <f>+SUM(G8,P8)</f>
        <v>12333</v>
      </c>
      <c r="Z8" s="121">
        <f>+SUM(H8,Q8)</f>
        <v>2156000</v>
      </c>
      <c r="AA8" s="121">
        <f>+SUM(I8,R8)</f>
        <v>4226915</v>
      </c>
      <c r="AB8" s="122" t="str">
        <f>IF(+SUM(J8,S8)=0,"-",+SUM(J8,S8))</f>
        <v>-</v>
      </c>
      <c r="AC8" s="121">
        <f>+SUM(K8,T8)</f>
        <v>3222146</v>
      </c>
      <c r="AD8" s="121">
        <f>+SUM(L8,U8)</f>
        <v>22827341</v>
      </c>
      <c r="AE8" s="121">
        <f>SUM(AF8,+AK8)</f>
        <v>4123391</v>
      </c>
      <c r="AF8" s="121">
        <f>SUM(AG8:AJ8)</f>
        <v>4083169</v>
      </c>
      <c r="AG8" s="121">
        <v>0</v>
      </c>
      <c r="AH8" s="121">
        <v>3897574</v>
      </c>
      <c r="AI8" s="121">
        <v>185595</v>
      </c>
      <c r="AJ8" s="121">
        <v>0</v>
      </c>
      <c r="AK8" s="121">
        <v>40222</v>
      </c>
      <c r="AL8" s="121">
        <v>0</v>
      </c>
      <c r="AM8" s="121">
        <f>SUM(AN8,AS8,AW8,AX8,BD8)</f>
        <v>27555286</v>
      </c>
      <c r="AN8" s="121">
        <f>SUM(AO8:AR8)</f>
        <v>11600826</v>
      </c>
      <c r="AO8" s="121">
        <v>3745574</v>
      </c>
      <c r="AP8" s="121">
        <v>7170533</v>
      </c>
      <c r="AQ8" s="121">
        <v>637169</v>
      </c>
      <c r="AR8" s="121">
        <v>47550</v>
      </c>
      <c r="AS8" s="121">
        <f>SUM(AT8:AV8)</f>
        <v>8874146</v>
      </c>
      <c r="AT8" s="121">
        <v>3665234</v>
      </c>
      <c r="AU8" s="121">
        <v>4688381</v>
      </c>
      <c r="AV8" s="121">
        <v>520531</v>
      </c>
      <c r="AW8" s="121">
        <v>85550</v>
      </c>
      <c r="AX8" s="121">
        <f>SUM(AY8:BB8)</f>
        <v>6983840</v>
      </c>
      <c r="AY8" s="121">
        <v>3587619</v>
      </c>
      <c r="AZ8" s="121">
        <v>3350861</v>
      </c>
      <c r="BA8" s="121">
        <v>45360</v>
      </c>
      <c r="BB8" s="121">
        <v>0</v>
      </c>
      <c r="BC8" s="121">
        <v>0</v>
      </c>
      <c r="BD8" s="121">
        <v>10924</v>
      </c>
      <c r="BE8" s="121">
        <v>802851</v>
      </c>
      <c r="BF8" s="121">
        <f>SUM(AE8,+AM8,+BE8)</f>
        <v>32481528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1093807</v>
      </c>
      <c r="BP8" s="121">
        <f>SUM(BQ8:BT8)</f>
        <v>914225</v>
      </c>
      <c r="BQ8" s="121">
        <v>208862</v>
      </c>
      <c r="BR8" s="121">
        <v>570088</v>
      </c>
      <c r="BS8" s="121">
        <v>0</v>
      </c>
      <c r="BT8" s="121">
        <v>135275</v>
      </c>
      <c r="BU8" s="121">
        <f>SUM(BV8:BX8)</f>
        <v>83914</v>
      </c>
      <c r="BV8" s="121">
        <v>17060</v>
      </c>
      <c r="BW8" s="121">
        <v>0</v>
      </c>
      <c r="BX8" s="121">
        <v>66854</v>
      </c>
      <c r="BY8" s="121">
        <v>15988</v>
      </c>
      <c r="BZ8" s="121">
        <f>SUM(CA8:CD8)</f>
        <v>79680</v>
      </c>
      <c r="CA8" s="121">
        <v>0</v>
      </c>
      <c r="CB8" s="121">
        <v>0</v>
      </c>
      <c r="CC8" s="121">
        <v>79680</v>
      </c>
      <c r="CD8" s="121">
        <v>0</v>
      </c>
      <c r="CE8" s="121">
        <v>0</v>
      </c>
      <c r="CF8" s="121">
        <v>0</v>
      </c>
      <c r="CG8" s="121">
        <v>52013</v>
      </c>
      <c r="CH8" s="121">
        <f>SUM(BG8,+BO8,+CG8)</f>
        <v>1145820</v>
      </c>
      <c r="CI8" s="121">
        <f>SUM(AE8,+BG8)</f>
        <v>4123391</v>
      </c>
      <c r="CJ8" s="121">
        <f>SUM(AF8,+BH8)</f>
        <v>4083169</v>
      </c>
      <c r="CK8" s="121">
        <f>SUM(AG8,+BI8)</f>
        <v>0</v>
      </c>
      <c r="CL8" s="121">
        <f>SUM(AH8,+BJ8)</f>
        <v>3897574</v>
      </c>
      <c r="CM8" s="121">
        <f>SUM(AI8,+BK8)</f>
        <v>185595</v>
      </c>
      <c r="CN8" s="121">
        <f>SUM(AJ8,+BL8)</f>
        <v>0</v>
      </c>
      <c r="CO8" s="121">
        <f>SUM(AK8,+BM8)</f>
        <v>40222</v>
      </c>
      <c r="CP8" s="121">
        <f>SUM(AL8,+BN8)</f>
        <v>0</v>
      </c>
      <c r="CQ8" s="121">
        <f>SUM(AM8,+BO8)</f>
        <v>28649093</v>
      </c>
      <c r="CR8" s="121">
        <f>SUM(AN8,+BP8)</f>
        <v>12515051</v>
      </c>
      <c r="CS8" s="121">
        <f>SUM(AO8,+BQ8)</f>
        <v>3954436</v>
      </c>
      <c r="CT8" s="121">
        <f>SUM(AP8,+BR8)</f>
        <v>7740621</v>
      </c>
      <c r="CU8" s="121">
        <f>SUM(AQ8,+BS8)</f>
        <v>637169</v>
      </c>
      <c r="CV8" s="121">
        <f>SUM(AR8,+BT8)</f>
        <v>182825</v>
      </c>
      <c r="CW8" s="121">
        <f>SUM(AS8,+BU8)</f>
        <v>8958060</v>
      </c>
      <c r="CX8" s="121">
        <f>SUM(AT8,+BV8)</f>
        <v>3682294</v>
      </c>
      <c r="CY8" s="121">
        <f>SUM(AU8,+BW8)</f>
        <v>4688381</v>
      </c>
      <c r="CZ8" s="121">
        <f>SUM(AV8,+BX8)</f>
        <v>587385</v>
      </c>
      <c r="DA8" s="121">
        <f>SUM(AW8,+BY8)</f>
        <v>101538</v>
      </c>
      <c r="DB8" s="121">
        <f>SUM(AX8,+BZ8)</f>
        <v>7063520</v>
      </c>
      <c r="DC8" s="121">
        <f>SUM(AY8,+CA8)</f>
        <v>3587619</v>
      </c>
      <c r="DD8" s="121">
        <f>SUM(AZ8,+CB8)</f>
        <v>3350861</v>
      </c>
      <c r="DE8" s="121">
        <f>SUM(BA8,+CC8)</f>
        <v>125040</v>
      </c>
      <c r="DF8" s="121">
        <f>SUM(BB8,+CD8)</f>
        <v>0</v>
      </c>
      <c r="DG8" s="121">
        <f>SUM(BC8,+CE8)</f>
        <v>0</v>
      </c>
      <c r="DH8" s="121">
        <f>SUM(BD8,+CF8)</f>
        <v>10924</v>
      </c>
      <c r="DI8" s="121">
        <f>SUM(BE8,+CG8)</f>
        <v>854864</v>
      </c>
      <c r="DJ8" s="121">
        <f>SUM(BF8,+CH8)</f>
        <v>33627348</v>
      </c>
    </row>
    <row r="9" spans="1:114" s="136" customFormat="1" ht="13.5" customHeight="1" x14ac:dyDescent="0.15">
      <c r="A9" s="119" t="s">
        <v>25</v>
      </c>
      <c r="B9" s="120" t="s">
        <v>327</v>
      </c>
      <c r="C9" s="119" t="s">
        <v>328</v>
      </c>
      <c r="D9" s="121">
        <f>SUM(E9,+L9)</f>
        <v>5360065</v>
      </c>
      <c r="E9" s="121">
        <f>SUM(F9:I9,K9)</f>
        <v>675552</v>
      </c>
      <c r="F9" s="121">
        <v>27326</v>
      </c>
      <c r="G9" s="121">
        <v>0</v>
      </c>
      <c r="H9" s="121">
        <v>31700</v>
      </c>
      <c r="I9" s="121">
        <v>466509</v>
      </c>
      <c r="J9" s="122" t="s">
        <v>551</v>
      </c>
      <c r="K9" s="121">
        <v>150017</v>
      </c>
      <c r="L9" s="121">
        <v>4684513</v>
      </c>
      <c r="M9" s="121">
        <f>SUM(N9,+U9)</f>
        <v>252197</v>
      </c>
      <c r="N9" s="121">
        <f>SUM(O9:R9,T9)</f>
        <v>2710</v>
      </c>
      <c r="O9" s="121">
        <v>0</v>
      </c>
      <c r="P9" s="121">
        <v>0</v>
      </c>
      <c r="Q9" s="121">
        <v>0</v>
      </c>
      <c r="R9" s="121">
        <v>2710</v>
      </c>
      <c r="S9" s="122" t="s">
        <v>551</v>
      </c>
      <c r="T9" s="121">
        <v>0</v>
      </c>
      <c r="U9" s="121">
        <v>249487</v>
      </c>
      <c r="V9" s="121">
        <f>+SUM(D9,M9)</f>
        <v>5612262</v>
      </c>
      <c r="W9" s="121">
        <f>+SUM(E9,N9)</f>
        <v>678262</v>
      </c>
      <c r="X9" s="121">
        <f>+SUM(F9,O9)</f>
        <v>27326</v>
      </c>
      <c r="Y9" s="121">
        <f>+SUM(G9,P9)</f>
        <v>0</v>
      </c>
      <c r="Z9" s="121">
        <f>+SUM(H9,Q9)</f>
        <v>31700</v>
      </c>
      <c r="AA9" s="121">
        <f>+SUM(I9,R9)</f>
        <v>469219</v>
      </c>
      <c r="AB9" s="122" t="str">
        <f>IF(+SUM(J9,S9)=0,"-",+SUM(J9,S9))</f>
        <v>-</v>
      </c>
      <c r="AC9" s="121">
        <f>+SUM(K9,T9)</f>
        <v>150017</v>
      </c>
      <c r="AD9" s="121">
        <f>+SUM(L9,U9)</f>
        <v>4934000</v>
      </c>
      <c r="AE9" s="121">
        <f>SUM(AF9,+AK9)</f>
        <v>948824</v>
      </c>
      <c r="AF9" s="121">
        <f>SUM(AG9:AJ9)</f>
        <v>856590</v>
      </c>
      <c r="AG9" s="121">
        <v>11880</v>
      </c>
      <c r="AH9" s="121">
        <v>828915</v>
      </c>
      <c r="AI9" s="121">
        <v>15795</v>
      </c>
      <c r="AJ9" s="121">
        <v>0</v>
      </c>
      <c r="AK9" s="121">
        <v>92234</v>
      </c>
      <c r="AL9" s="121">
        <v>0</v>
      </c>
      <c r="AM9" s="121">
        <f>SUM(AN9,AS9,AW9,AX9,BD9)</f>
        <v>4411241</v>
      </c>
      <c r="AN9" s="121">
        <f>SUM(AO9:AR9)</f>
        <v>1691171</v>
      </c>
      <c r="AO9" s="121">
        <v>451554</v>
      </c>
      <c r="AP9" s="121">
        <v>713259</v>
      </c>
      <c r="AQ9" s="121">
        <v>468245</v>
      </c>
      <c r="AR9" s="121">
        <v>58113</v>
      </c>
      <c r="AS9" s="121">
        <f>SUM(AT9:AV9)</f>
        <v>794655</v>
      </c>
      <c r="AT9" s="121">
        <v>195674</v>
      </c>
      <c r="AU9" s="121">
        <v>515396</v>
      </c>
      <c r="AV9" s="121">
        <v>83585</v>
      </c>
      <c r="AW9" s="121">
        <v>45503</v>
      </c>
      <c r="AX9" s="121">
        <f>SUM(AY9:BB9)</f>
        <v>1879912</v>
      </c>
      <c r="AY9" s="121">
        <v>219805</v>
      </c>
      <c r="AZ9" s="121">
        <v>182439</v>
      </c>
      <c r="BA9" s="121">
        <v>0</v>
      </c>
      <c r="BB9" s="121">
        <v>1477668</v>
      </c>
      <c r="BC9" s="121">
        <v>0</v>
      </c>
      <c r="BD9" s="121">
        <v>0</v>
      </c>
      <c r="BE9" s="121">
        <v>0</v>
      </c>
      <c r="BF9" s="121">
        <f>SUM(AE9,+AM9,+BE9)</f>
        <v>5360065</v>
      </c>
      <c r="BG9" s="121">
        <f>SUM(BH9,+BM9)</f>
        <v>81799</v>
      </c>
      <c r="BH9" s="121">
        <f>SUM(BI9:BL9)</f>
        <v>81799</v>
      </c>
      <c r="BI9" s="121">
        <v>0</v>
      </c>
      <c r="BJ9" s="121">
        <v>81799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170398</v>
      </c>
      <c r="BP9" s="121">
        <f>SUM(BQ9:BT9)</f>
        <v>54120</v>
      </c>
      <c r="BQ9" s="121">
        <v>24333</v>
      </c>
      <c r="BR9" s="121">
        <v>0</v>
      </c>
      <c r="BS9" s="121">
        <v>29787</v>
      </c>
      <c r="BT9" s="121">
        <v>0</v>
      </c>
      <c r="BU9" s="121">
        <f>SUM(BV9:BX9)</f>
        <v>116278</v>
      </c>
      <c r="BV9" s="121">
        <v>0</v>
      </c>
      <c r="BW9" s="121">
        <v>116278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252197</v>
      </c>
      <c r="CI9" s="121">
        <f>SUM(AE9,+BG9)</f>
        <v>1030623</v>
      </c>
      <c r="CJ9" s="121">
        <f>SUM(AF9,+BH9)</f>
        <v>938389</v>
      </c>
      <c r="CK9" s="121">
        <f>SUM(AG9,+BI9)</f>
        <v>11880</v>
      </c>
      <c r="CL9" s="121">
        <f>SUM(AH9,+BJ9)</f>
        <v>910714</v>
      </c>
      <c r="CM9" s="121">
        <f>SUM(AI9,+BK9)</f>
        <v>15795</v>
      </c>
      <c r="CN9" s="121">
        <f>SUM(AJ9,+BL9)</f>
        <v>0</v>
      </c>
      <c r="CO9" s="121">
        <f>SUM(AK9,+BM9)</f>
        <v>92234</v>
      </c>
      <c r="CP9" s="121">
        <f>SUM(AL9,+BN9)</f>
        <v>0</v>
      </c>
      <c r="CQ9" s="121">
        <f>SUM(AM9,+BO9)</f>
        <v>4581639</v>
      </c>
      <c r="CR9" s="121">
        <f>SUM(AN9,+BP9)</f>
        <v>1745291</v>
      </c>
      <c r="CS9" s="121">
        <f>SUM(AO9,+BQ9)</f>
        <v>475887</v>
      </c>
      <c r="CT9" s="121">
        <f>SUM(AP9,+BR9)</f>
        <v>713259</v>
      </c>
      <c r="CU9" s="121">
        <f>SUM(AQ9,+BS9)</f>
        <v>498032</v>
      </c>
      <c r="CV9" s="121">
        <f>SUM(AR9,+BT9)</f>
        <v>58113</v>
      </c>
      <c r="CW9" s="121">
        <f>SUM(AS9,+BU9)</f>
        <v>910933</v>
      </c>
      <c r="CX9" s="121">
        <f>SUM(AT9,+BV9)</f>
        <v>195674</v>
      </c>
      <c r="CY9" s="121">
        <f>SUM(AU9,+BW9)</f>
        <v>631674</v>
      </c>
      <c r="CZ9" s="121">
        <f>SUM(AV9,+BX9)</f>
        <v>83585</v>
      </c>
      <c r="DA9" s="121">
        <f>SUM(AW9,+BY9)</f>
        <v>45503</v>
      </c>
      <c r="DB9" s="121">
        <f>SUM(AX9,+BZ9)</f>
        <v>1879912</v>
      </c>
      <c r="DC9" s="121">
        <f>SUM(AY9,+CA9)</f>
        <v>219805</v>
      </c>
      <c r="DD9" s="121">
        <f>SUM(AZ9,+CB9)</f>
        <v>182439</v>
      </c>
      <c r="DE9" s="121">
        <f>SUM(BA9,+CC9)</f>
        <v>0</v>
      </c>
      <c r="DF9" s="121">
        <f>SUM(BB9,+CD9)</f>
        <v>1477668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5612262</v>
      </c>
    </row>
    <row r="10" spans="1:114" s="136" customFormat="1" ht="13.5" customHeight="1" x14ac:dyDescent="0.15">
      <c r="A10" s="119" t="s">
        <v>25</v>
      </c>
      <c r="B10" s="120" t="s">
        <v>330</v>
      </c>
      <c r="C10" s="119" t="s">
        <v>331</v>
      </c>
      <c r="D10" s="121">
        <f>SUM(E10,+L10)</f>
        <v>3993531</v>
      </c>
      <c r="E10" s="121">
        <f>SUM(F10:I10,K10)</f>
        <v>1255480</v>
      </c>
      <c r="F10" s="121">
        <v>0</v>
      </c>
      <c r="G10" s="121">
        <v>0</v>
      </c>
      <c r="H10" s="121">
        <v>0</v>
      </c>
      <c r="I10" s="121">
        <v>420543</v>
      </c>
      <c r="J10" s="122" t="s">
        <v>551</v>
      </c>
      <c r="K10" s="121">
        <v>834937</v>
      </c>
      <c r="L10" s="121">
        <v>2738051</v>
      </c>
      <c r="M10" s="121">
        <f>SUM(N10,+U10)</f>
        <v>236377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551</v>
      </c>
      <c r="T10" s="121">
        <v>0</v>
      </c>
      <c r="U10" s="121">
        <v>236377</v>
      </c>
      <c r="V10" s="121">
        <f>+SUM(D10,M10)</f>
        <v>4229908</v>
      </c>
      <c r="W10" s="121">
        <f>+SUM(E10,N10)</f>
        <v>1255480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420543</v>
      </c>
      <c r="AB10" s="122" t="str">
        <f>IF(+SUM(J10,S10)=0,"-",+SUM(J10,S10))</f>
        <v>-</v>
      </c>
      <c r="AC10" s="121">
        <f>+SUM(K10,T10)</f>
        <v>834937</v>
      </c>
      <c r="AD10" s="121">
        <f>+SUM(L10,U10)</f>
        <v>2974428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3835873</v>
      </c>
      <c r="AN10" s="121">
        <f>SUM(AO10:AR10)</f>
        <v>1079127</v>
      </c>
      <c r="AO10" s="121">
        <v>172107</v>
      </c>
      <c r="AP10" s="121">
        <v>588543</v>
      </c>
      <c r="AQ10" s="121">
        <v>280313</v>
      </c>
      <c r="AR10" s="121">
        <v>38164</v>
      </c>
      <c r="AS10" s="121">
        <f>SUM(AT10:AV10)</f>
        <v>825456</v>
      </c>
      <c r="AT10" s="121">
        <v>68847</v>
      </c>
      <c r="AU10" s="121">
        <v>700526</v>
      </c>
      <c r="AV10" s="121">
        <v>56083</v>
      </c>
      <c r="AW10" s="121">
        <v>6782</v>
      </c>
      <c r="AX10" s="121">
        <f>SUM(AY10:BB10)</f>
        <v>1924508</v>
      </c>
      <c r="AY10" s="121">
        <v>469142</v>
      </c>
      <c r="AZ10" s="121">
        <v>1424660</v>
      </c>
      <c r="BA10" s="121">
        <v>30706</v>
      </c>
      <c r="BB10" s="121">
        <v>0</v>
      </c>
      <c r="BC10" s="121">
        <v>0</v>
      </c>
      <c r="BD10" s="121">
        <v>0</v>
      </c>
      <c r="BE10" s="121">
        <v>157658</v>
      </c>
      <c r="BF10" s="121">
        <f>SUM(AE10,+AM10,+BE10)</f>
        <v>3993531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229528</v>
      </c>
      <c r="BP10" s="121">
        <f>SUM(BQ10:BT10)</f>
        <v>102166</v>
      </c>
      <c r="BQ10" s="121">
        <v>17028</v>
      </c>
      <c r="BR10" s="121">
        <v>0</v>
      </c>
      <c r="BS10" s="121">
        <v>85138</v>
      </c>
      <c r="BT10" s="121">
        <v>0</v>
      </c>
      <c r="BU10" s="121">
        <f>SUM(BV10:BX10)</f>
        <v>127362</v>
      </c>
      <c r="BV10" s="121">
        <v>5267</v>
      </c>
      <c r="BW10" s="121">
        <v>122095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6849</v>
      </c>
      <c r="CH10" s="121">
        <f>SUM(BG10,+BO10,+CG10)</f>
        <v>236377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4065401</v>
      </c>
      <c r="CR10" s="121">
        <f>SUM(AN10,+BP10)</f>
        <v>1181293</v>
      </c>
      <c r="CS10" s="121">
        <f>SUM(AO10,+BQ10)</f>
        <v>189135</v>
      </c>
      <c r="CT10" s="121">
        <f>SUM(AP10,+BR10)</f>
        <v>588543</v>
      </c>
      <c r="CU10" s="121">
        <f>SUM(AQ10,+BS10)</f>
        <v>365451</v>
      </c>
      <c r="CV10" s="121">
        <f>SUM(AR10,+BT10)</f>
        <v>38164</v>
      </c>
      <c r="CW10" s="121">
        <f>SUM(AS10,+BU10)</f>
        <v>952818</v>
      </c>
      <c r="CX10" s="121">
        <f>SUM(AT10,+BV10)</f>
        <v>74114</v>
      </c>
      <c r="CY10" s="121">
        <f>SUM(AU10,+BW10)</f>
        <v>822621</v>
      </c>
      <c r="CZ10" s="121">
        <f>SUM(AV10,+BX10)</f>
        <v>56083</v>
      </c>
      <c r="DA10" s="121">
        <f>SUM(AW10,+BY10)</f>
        <v>6782</v>
      </c>
      <c r="DB10" s="121">
        <f>SUM(AX10,+BZ10)</f>
        <v>1924508</v>
      </c>
      <c r="DC10" s="121">
        <f>SUM(AY10,+CA10)</f>
        <v>469142</v>
      </c>
      <c r="DD10" s="121">
        <f>SUM(AZ10,+CB10)</f>
        <v>1424660</v>
      </c>
      <c r="DE10" s="121">
        <f>SUM(BA10,+CC10)</f>
        <v>30706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164507</v>
      </c>
      <c r="DJ10" s="121">
        <f>SUM(BF10,+CH10)</f>
        <v>4229908</v>
      </c>
    </row>
    <row r="11" spans="1:114" s="136" customFormat="1" ht="13.5" customHeight="1" x14ac:dyDescent="0.15">
      <c r="A11" s="119" t="s">
        <v>25</v>
      </c>
      <c r="B11" s="120" t="s">
        <v>333</v>
      </c>
      <c r="C11" s="119" t="s">
        <v>334</v>
      </c>
      <c r="D11" s="121">
        <f>SUM(E11,+L11)</f>
        <v>6111683</v>
      </c>
      <c r="E11" s="121">
        <f>SUM(F11:I11,K11)</f>
        <v>3289413</v>
      </c>
      <c r="F11" s="121">
        <v>1100256</v>
      </c>
      <c r="G11" s="121">
        <v>0</v>
      </c>
      <c r="H11" s="121">
        <v>1491500</v>
      </c>
      <c r="I11" s="121">
        <v>521175</v>
      </c>
      <c r="J11" s="122" t="s">
        <v>551</v>
      </c>
      <c r="K11" s="121">
        <v>176482</v>
      </c>
      <c r="L11" s="121">
        <v>2822270</v>
      </c>
      <c r="M11" s="121">
        <f>SUM(N11,+U11)</f>
        <v>189315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551</v>
      </c>
      <c r="T11" s="121">
        <v>0</v>
      </c>
      <c r="U11" s="121">
        <v>189315</v>
      </c>
      <c r="V11" s="121">
        <f>+SUM(D11,M11)</f>
        <v>6300998</v>
      </c>
      <c r="W11" s="121">
        <f>+SUM(E11,N11)</f>
        <v>3289413</v>
      </c>
      <c r="X11" s="121">
        <f>+SUM(F11,O11)</f>
        <v>1100256</v>
      </c>
      <c r="Y11" s="121">
        <f>+SUM(G11,P11)</f>
        <v>0</v>
      </c>
      <c r="Z11" s="121">
        <f>+SUM(H11,Q11)</f>
        <v>1491500</v>
      </c>
      <c r="AA11" s="121">
        <f>+SUM(I11,R11)</f>
        <v>521175</v>
      </c>
      <c r="AB11" s="122" t="str">
        <f>IF(+SUM(J11,S11)=0,"-",+SUM(J11,S11))</f>
        <v>-</v>
      </c>
      <c r="AC11" s="121">
        <f>+SUM(K11,T11)</f>
        <v>176482</v>
      </c>
      <c r="AD11" s="121">
        <f>+SUM(L11,U11)</f>
        <v>3011585</v>
      </c>
      <c r="AE11" s="121">
        <f>SUM(AF11,+AK11)</f>
        <v>3014692</v>
      </c>
      <c r="AF11" s="121">
        <f>SUM(AG11:AJ11)</f>
        <v>3014692</v>
      </c>
      <c r="AG11" s="121">
        <v>0</v>
      </c>
      <c r="AH11" s="121">
        <v>3014298</v>
      </c>
      <c r="AI11" s="121">
        <v>394</v>
      </c>
      <c r="AJ11" s="121">
        <v>0</v>
      </c>
      <c r="AK11" s="121">
        <v>0</v>
      </c>
      <c r="AL11" s="121">
        <v>0</v>
      </c>
      <c r="AM11" s="121">
        <f>SUM(AN11,AS11,AW11,AX11,BD11)</f>
        <v>3076169</v>
      </c>
      <c r="AN11" s="121">
        <f>SUM(AO11:AR11)</f>
        <v>832703</v>
      </c>
      <c r="AO11" s="121">
        <v>219132</v>
      </c>
      <c r="AP11" s="121">
        <v>460178</v>
      </c>
      <c r="AQ11" s="121">
        <v>153393</v>
      </c>
      <c r="AR11" s="121">
        <v>0</v>
      </c>
      <c r="AS11" s="121">
        <f>SUM(AT11:AV11)</f>
        <v>767589</v>
      </c>
      <c r="AT11" s="121">
        <v>12032</v>
      </c>
      <c r="AU11" s="121">
        <v>457190</v>
      </c>
      <c r="AV11" s="121">
        <v>298367</v>
      </c>
      <c r="AW11" s="121">
        <v>28491</v>
      </c>
      <c r="AX11" s="121">
        <f>SUM(AY11:BB11)</f>
        <v>1447386</v>
      </c>
      <c r="AY11" s="121">
        <v>627109</v>
      </c>
      <c r="AZ11" s="121">
        <v>685088</v>
      </c>
      <c r="BA11" s="121">
        <v>97349</v>
      </c>
      <c r="BB11" s="121">
        <v>37840</v>
      </c>
      <c r="BC11" s="121">
        <v>0</v>
      </c>
      <c r="BD11" s="121">
        <v>0</v>
      </c>
      <c r="BE11" s="121">
        <v>20822</v>
      </c>
      <c r="BF11" s="121">
        <f>SUM(AE11,+AM11,+BE11)</f>
        <v>6111683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189198</v>
      </c>
      <c r="BP11" s="121">
        <f>SUM(BQ11:BT11)</f>
        <v>20897</v>
      </c>
      <c r="BQ11" s="121">
        <v>20897</v>
      </c>
      <c r="BR11" s="121">
        <v>0</v>
      </c>
      <c r="BS11" s="121">
        <v>0</v>
      </c>
      <c r="BT11" s="121">
        <v>0</v>
      </c>
      <c r="BU11" s="121">
        <f>SUM(BV11:BX11)</f>
        <v>89774</v>
      </c>
      <c r="BV11" s="121">
        <v>0</v>
      </c>
      <c r="BW11" s="121">
        <v>1308</v>
      </c>
      <c r="BX11" s="121">
        <v>88466</v>
      </c>
      <c r="BY11" s="121">
        <v>0</v>
      </c>
      <c r="BZ11" s="121">
        <f>SUM(CA11:CD11)</f>
        <v>78527</v>
      </c>
      <c r="CA11" s="121">
        <v>0</v>
      </c>
      <c r="CB11" s="121">
        <v>0</v>
      </c>
      <c r="CC11" s="121">
        <v>78527</v>
      </c>
      <c r="CD11" s="121">
        <v>0</v>
      </c>
      <c r="CE11" s="121">
        <v>0</v>
      </c>
      <c r="CF11" s="121">
        <v>0</v>
      </c>
      <c r="CG11" s="121">
        <v>117</v>
      </c>
      <c r="CH11" s="121">
        <f>SUM(BG11,+BO11,+CG11)</f>
        <v>189315</v>
      </c>
      <c r="CI11" s="121">
        <f>SUM(AE11,+BG11)</f>
        <v>3014692</v>
      </c>
      <c r="CJ11" s="121">
        <f>SUM(AF11,+BH11)</f>
        <v>3014692</v>
      </c>
      <c r="CK11" s="121">
        <f>SUM(AG11,+BI11)</f>
        <v>0</v>
      </c>
      <c r="CL11" s="121">
        <f>SUM(AH11,+BJ11)</f>
        <v>3014298</v>
      </c>
      <c r="CM11" s="121">
        <f>SUM(AI11,+BK11)</f>
        <v>394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3265367</v>
      </c>
      <c r="CR11" s="121">
        <f>SUM(AN11,+BP11)</f>
        <v>853600</v>
      </c>
      <c r="CS11" s="121">
        <f>SUM(AO11,+BQ11)</f>
        <v>240029</v>
      </c>
      <c r="CT11" s="121">
        <f>SUM(AP11,+BR11)</f>
        <v>460178</v>
      </c>
      <c r="CU11" s="121">
        <f>SUM(AQ11,+BS11)</f>
        <v>153393</v>
      </c>
      <c r="CV11" s="121">
        <f>SUM(AR11,+BT11)</f>
        <v>0</v>
      </c>
      <c r="CW11" s="121">
        <f>SUM(AS11,+BU11)</f>
        <v>857363</v>
      </c>
      <c r="CX11" s="121">
        <f>SUM(AT11,+BV11)</f>
        <v>12032</v>
      </c>
      <c r="CY11" s="121">
        <f>SUM(AU11,+BW11)</f>
        <v>458498</v>
      </c>
      <c r="CZ11" s="121">
        <f>SUM(AV11,+BX11)</f>
        <v>386833</v>
      </c>
      <c r="DA11" s="121">
        <f>SUM(AW11,+BY11)</f>
        <v>28491</v>
      </c>
      <c r="DB11" s="121">
        <f>SUM(AX11,+BZ11)</f>
        <v>1525913</v>
      </c>
      <c r="DC11" s="121">
        <f>SUM(AY11,+CA11)</f>
        <v>627109</v>
      </c>
      <c r="DD11" s="121">
        <f>SUM(AZ11,+CB11)</f>
        <v>685088</v>
      </c>
      <c r="DE11" s="121">
        <f>SUM(BA11,+CC11)</f>
        <v>175876</v>
      </c>
      <c r="DF11" s="121">
        <f>SUM(BB11,+CD11)</f>
        <v>37840</v>
      </c>
      <c r="DG11" s="121">
        <f>SUM(BC11,+CE11)</f>
        <v>0</v>
      </c>
      <c r="DH11" s="121">
        <f>SUM(BD11,+CF11)</f>
        <v>0</v>
      </c>
      <c r="DI11" s="121">
        <f>SUM(BE11,+CG11)</f>
        <v>20939</v>
      </c>
      <c r="DJ11" s="121">
        <f>SUM(BF11,+CH11)</f>
        <v>6300998</v>
      </c>
    </row>
    <row r="12" spans="1:114" s="136" customFormat="1" ht="13.5" customHeight="1" x14ac:dyDescent="0.15">
      <c r="A12" s="119" t="s">
        <v>25</v>
      </c>
      <c r="B12" s="120" t="s">
        <v>336</v>
      </c>
      <c r="C12" s="119" t="s">
        <v>337</v>
      </c>
      <c r="D12" s="121">
        <f>SUM(E12,+L12)</f>
        <v>832992</v>
      </c>
      <c r="E12" s="121">
        <f>SUM(F12:I12,K12)</f>
        <v>52071</v>
      </c>
      <c r="F12" s="121">
        <v>0</v>
      </c>
      <c r="G12" s="121">
        <v>0</v>
      </c>
      <c r="H12" s="121">
        <v>0</v>
      </c>
      <c r="I12" s="121">
        <v>13039</v>
      </c>
      <c r="J12" s="122" t="s">
        <v>551</v>
      </c>
      <c r="K12" s="121">
        <v>39032</v>
      </c>
      <c r="L12" s="121">
        <v>780921</v>
      </c>
      <c r="M12" s="121">
        <f>SUM(N12,+U12)</f>
        <v>217867</v>
      </c>
      <c r="N12" s="121">
        <f>SUM(O12:R12,T12)</f>
        <v>35546</v>
      </c>
      <c r="O12" s="121">
        <v>0</v>
      </c>
      <c r="P12" s="121">
        <v>0</v>
      </c>
      <c r="Q12" s="121">
        <v>0</v>
      </c>
      <c r="R12" s="121">
        <v>35546</v>
      </c>
      <c r="S12" s="122" t="s">
        <v>551</v>
      </c>
      <c r="T12" s="121">
        <v>0</v>
      </c>
      <c r="U12" s="121">
        <v>182321</v>
      </c>
      <c r="V12" s="121">
        <f>+SUM(D12,M12)</f>
        <v>1050859</v>
      </c>
      <c r="W12" s="121">
        <f>+SUM(E12,N12)</f>
        <v>87617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48585</v>
      </c>
      <c r="AB12" s="122" t="str">
        <f>IF(+SUM(J12,S12)=0,"-",+SUM(J12,S12))</f>
        <v>-</v>
      </c>
      <c r="AC12" s="121">
        <f>+SUM(K12,T12)</f>
        <v>39032</v>
      </c>
      <c r="AD12" s="121">
        <f>+SUM(L12,U12)</f>
        <v>963242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495452</v>
      </c>
      <c r="AN12" s="121">
        <f>SUM(AO12:AR12)</f>
        <v>142377</v>
      </c>
      <c r="AO12" s="121">
        <v>43644</v>
      </c>
      <c r="AP12" s="121">
        <v>98733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353075</v>
      </c>
      <c r="AY12" s="121">
        <v>336652</v>
      </c>
      <c r="AZ12" s="121">
        <v>16423</v>
      </c>
      <c r="BA12" s="121">
        <v>0</v>
      </c>
      <c r="BB12" s="121">
        <v>0</v>
      </c>
      <c r="BC12" s="121">
        <v>303010</v>
      </c>
      <c r="BD12" s="121">
        <v>0</v>
      </c>
      <c r="BE12" s="121">
        <v>34530</v>
      </c>
      <c r="BF12" s="121">
        <f>SUM(AE12,+AM12,+BE12)</f>
        <v>529982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217220</v>
      </c>
      <c r="BP12" s="121">
        <f>SUM(BQ12:BT12)</f>
        <v>62032</v>
      </c>
      <c r="BQ12" s="121">
        <v>19732</v>
      </c>
      <c r="BR12" s="121">
        <v>0</v>
      </c>
      <c r="BS12" s="121">
        <v>42300</v>
      </c>
      <c r="BT12" s="121">
        <v>0</v>
      </c>
      <c r="BU12" s="121">
        <f>SUM(BV12:BX12)</f>
        <v>88114</v>
      </c>
      <c r="BV12" s="121">
        <v>0</v>
      </c>
      <c r="BW12" s="121">
        <v>88114</v>
      </c>
      <c r="BX12" s="121">
        <v>0</v>
      </c>
      <c r="BY12" s="121">
        <v>0</v>
      </c>
      <c r="BZ12" s="121">
        <f>SUM(CA12:CD12)</f>
        <v>67074</v>
      </c>
      <c r="CA12" s="121">
        <v>47833</v>
      </c>
      <c r="CB12" s="121">
        <v>19241</v>
      </c>
      <c r="CC12" s="121">
        <v>0</v>
      </c>
      <c r="CD12" s="121">
        <v>0</v>
      </c>
      <c r="CE12" s="121">
        <v>0</v>
      </c>
      <c r="CF12" s="121">
        <v>0</v>
      </c>
      <c r="CG12" s="121">
        <v>647</v>
      </c>
      <c r="CH12" s="121">
        <f>SUM(BG12,+BO12,+CG12)</f>
        <v>217867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712672</v>
      </c>
      <c r="CR12" s="121">
        <f>SUM(AN12,+BP12)</f>
        <v>204409</v>
      </c>
      <c r="CS12" s="121">
        <f>SUM(AO12,+BQ12)</f>
        <v>63376</v>
      </c>
      <c r="CT12" s="121">
        <f>SUM(AP12,+BR12)</f>
        <v>98733</v>
      </c>
      <c r="CU12" s="121">
        <f>SUM(AQ12,+BS12)</f>
        <v>42300</v>
      </c>
      <c r="CV12" s="121">
        <f>SUM(AR12,+BT12)</f>
        <v>0</v>
      </c>
      <c r="CW12" s="121">
        <f>SUM(AS12,+BU12)</f>
        <v>88114</v>
      </c>
      <c r="CX12" s="121">
        <f>SUM(AT12,+BV12)</f>
        <v>0</v>
      </c>
      <c r="CY12" s="121">
        <f>SUM(AU12,+BW12)</f>
        <v>88114</v>
      </c>
      <c r="CZ12" s="121">
        <f>SUM(AV12,+BX12)</f>
        <v>0</v>
      </c>
      <c r="DA12" s="121">
        <f>SUM(AW12,+BY12)</f>
        <v>0</v>
      </c>
      <c r="DB12" s="121">
        <f>SUM(AX12,+BZ12)</f>
        <v>420149</v>
      </c>
      <c r="DC12" s="121">
        <f>SUM(AY12,+CA12)</f>
        <v>384485</v>
      </c>
      <c r="DD12" s="121">
        <f>SUM(AZ12,+CB12)</f>
        <v>35664</v>
      </c>
      <c r="DE12" s="121">
        <f>SUM(BA12,+CC12)</f>
        <v>0</v>
      </c>
      <c r="DF12" s="121">
        <f>SUM(BB12,+CD12)</f>
        <v>0</v>
      </c>
      <c r="DG12" s="121">
        <f>SUM(BC12,+CE12)</f>
        <v>303010</v>
      </c>
      <c r="DH12" s="121">
        <f>SUM(BD12,+CF12)</f>
        <v>0</v>
      </c>
      <c r="DI12" s="121">
        <f>SUM(BE12,+CG12)</f>
        <v>35177</v>
      </c>
      <c r="DJ12" s="121">
        <f>SUM(BF12,+CH12)</f>
        <v>747849</v>
      </c>
    </row>
    <row r="13" spans="1:114" s="136" customFormat="1" ht="13.5" customHeight="1" x14ac:dyDescent="0.15">
      <c r="A13" s="119" t="s">
        <v>25</v>
      </c>
      <c r="B13" s="120" t="s">
        <v>341</v>
      </c>
      <c r="C13" s="119" t="s">
        <v>342</v>
      </c>
      <c r="D13" s="121">
        <f>SUM(E13,+L13)</f>
        <v>1269058</v>
      </c>
      <c r="E13" s="121">
        <f>SUM(F13:I13,K13)</f>
        <v>332282</v>
      </c>
      <c r="F13" s="121">
        <v>0</v>
      </c>
      <c r="G13" s="121">
        <v>0</v>
      </c>
      <c r="H13" s="121">
        <v>0</v>
      </c>
      <c r="I13" s="121">
        <v>120079</v>
      </c>
      <c r="J13" s="122" t="s">
        <v>551</v>
      </c>
      <c r="K13" s="121">
        <v>212203</v>
      </c>
      <c r="L13" s="121">
        <v>936776</v>
      </c>
      <c r="M13" s="121">
        <f>SUM(N13,+U13)</f>
        <v>135792</v>
      </c>
      <c r="N13" s="121">
        <f>SUM(O13:R13,T13)</f>
        <v>9501</v>
      </c>
      <c r="O13" s="121">
        <v>0</v>
      </c>
      <c r="P13" s="121">
        <v>0</v>
      </c>
      <c r="Q13" s="121">
        <v>0</v>
      </c>
      <c r="R13" s="121">
        <v>9501</v>
      </c>
      <c r="S13" s="122" t="s">
        <v>551</v>
      </c>
      <c r="T13" s="121">
        <v>0</v>
      </c>
      <c r="U13" s="121">
        <v>126291</v>
      </c>
      <c r="V13" s="121">
        <f>+SUM(D13,M13)</f>
        <v>1404850</v>
      </c>
      <c r="W13" s="121">
        <f>+SUM(E13,N13)</f>
        <v>341783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129580</v>
      </c>
      <c r="AB13" s="122" t="str">
        <f>IF(+SUM(J13,S13)=0,"-",+SUM(J13,S13))</f>
        <v>-</v>
      </c>
      <c r="AC13" s="121">
        <f>+SUM(K13,T13)</f>
        <v>212203</v>
      </c>
      <c r="AD13" s="121">
        <f>+SUM(L13,U13)</f>
        <v>1063067</v>
      </c>
      <c r="AE13" s="121">
        <f>SUM(AF13,+AK13)</f>
        <v>126177</v>
      </c>
      <c r="AF13" s="121">
        <f>SUM(AG13:AJ13)</f>
        <v>126177</v>
      </c>
      <c r="AG13" s="121">
        <v>151</v>
      </c>
      <c r="AH13" s="121">
        <v>118822</v>
      </c>
      <c r="AI13" s="121">
        <v>6912</v>
      </c>
      <c r="AJ13" s="121">
        <v>292</v>
      </c>
      <c r="AK13" s="121">
        <v>0</v>
      </c>
      <c r="AL13" s="121">
        <v>47474</v>
      </c>
      <c r="AM13" s="121">
        <f>SUM(AN13,AS13,AW13,AX13,BD13)</f>
        <v>1009011</v>
      </c>
      <c r="AN13" s="121">
        <f>SUM(AO13:AR13)</f>
        <v>156202</v>
      </c>
      <c r="AO13" s="121">
        <v>42496</v>
      </c>
      <c r="AP13" s="121">
        <v>113706</v>
      </c>
      <c r="AQ13" s="121">
        <v>0</v>
      </c>
      <c r="AR13" s="121">
        <v>0</v>
      </c>
      <c r="AS13" s="121">
        <f>SUM(AT13:AV13)</f>
        <v>207486</v>
      </c>
      <c r="AT13" s="121">
        <v>51450</v>
      </c>
      <c r="AU13" s="121">
        <v>156036</v>
      </c>
      <c r="AV13" s="121">
        <v>0</v>
      </c>
      <c r="AW13" s="121">
        <v>2612</v>
      </c>
      <c r="AX13" s="121">
        <f>SUM(AY13:BB13)</f>
        <v>642711</v>
      </c>
      <c r="AY13" s="121">
        <v>253821</v>
      </c>
      <c r="AZ13" s="121">
        <v>386224</v>
      </c>
      <c r="BA13" s="121">
        <v>0</v>
      </c>
      <c r="BB13" s="121">
        <v>2666</v>
      </c>
      <c r="BC13" s="121">
        <v>0</v>
      </c>
      <c r="BD13" s="121">
        <v>0</v>
      </c>
      <c r="BE13" s="121">
        <v>86396</v>
      </c>
      <c r="BF13" s="121">
        <f>SUM(AE13,+AM13,+BE13)</f>
        <v>1221584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34150</v>
      </c>
      <c r="BP13" s="121">
        <f>SUM(BQ13:BT13)</f>
        <v>4184</v>
      </c>
      <c r="BQ13" s="121">
        <v>4184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29966</v>
      </c>
      <c r="CA13" s="121">
        <v>23406</v>
      </c>
      <c r="CB13" s="121">
        <v>0</v>
      </c>
      <c r="CC13" s="121">
        <v>0</v>
      </c>
      <c r="CD13" s="121">
        <v>6560</v>
      </c>
      <c r="CE13" s="121">
        <v>100247</v>
      </c>
      <c r="CF13" s="121">
        <v>0</v>
      </c>
      <c r="CG13" s="121">
        <v>1395</v>
      </c>
      <c r="CH13" s="121">
        <f>SUM(BG13,+BO13,+CG13)</f>
        <v>35545</v>
      </c>
      <c r="CI13" s="121">
        <f>SUM(AE13,+BG13)</f>
        <v>126177</v>
      </c>
      <c r="CJ13" s="121">
        <f>SUM(AF13,+BH13)</f>
        <v>126177</v>
      </c>
      <c r="CK13" s="121">
        <f>SUM(AG13,+BI13)</f>
        <v>151</v>
      </c>
      <c r="CL13" s="121">
        <f>SUM(AH13,+BJ13)</f>
        <v>118822</v>
      </c>
      <c r="CM13" s="121">
        <f>SUM(AI13,+BK13)</f>
        <v>6912</v>
      </c>
      <c r="CN13" s="121">
        <f>SUM(AJ13,+BL13)</f>
        <v>292</v>
      </c>
      <c r="CO13" s="121">
        <f>SUM(AK13,+BM13)</f>
        <v>0</v>
      </c>
      <c r="CP13" s="121">
        <f>SUM(AL13,+BN13)</f>
        <v>47474</v>
      </c>
      <c r="CQ13" s="121">
        <f>SUM(AM13,+BO13)</f>
        <v>1043161</v>
      </c>
      <c r="CR13" s="121">
        <f>SUM(AN13,+BP13)</f>
        <v>160386</v>
      </c>
      <c r="CS13" s="121">
        <f>SUM(AO13,+BQ13)</f>
        <v>46680</v>
      </c>
      <c r="CT13" s="121">
        <f>SUM(AP13,+BR13)</f>
        <v>113706</v>
      </c>
      <c r="CU13" s="121">
        <f>SUM(AQ13,+BS13)</f>
        <v>0</v>
      </c>
      <c r="CV13" s="121">
        <f>SUM(AR13,+BT13)</f>
        <v>0</v>
      </c>
      <c r="CW13" s="121">
        <f>SUM(AS13,+BU13)</f>
        <v>207486</v>
      </c>
      <c r="CX13" s="121">
        <f>SUM(AT13,+BV13)</f>
        <v>51450</v>
      </c>
      <c r="CY13" s="121">
        <f>SUM(AU13,+BW13)</f>
        <v>156036</v>
      </c>
      <c r="CZ13" s="121">
        <f>SUM(AV13,+BX13)</f>
        <v>0</v>
      </c>
      <c r="DA13" s="121">
        <f>SUM(AW13,+BY13)</f>
        <v>2612</v>
      </c>
      <c r="DB13" s="121">
        <f>SUM(AX13,+BZ13)</f>
        <v>672677</v>
      </c>
      <c r="DC13" s="121">
        <f>SUM(AY13,+CA13)</f>
        <v>277227</v>
      </c>
      <c r="DD13" s="121">
        <f>SUM(AZ13,+CB13)</f>
        <v>386224</v>
      </c>
      <c r="DE13" s="121">
        <f>SUM(BA13,+CC13)</f>
        <v>0</v>
      </c>
      <c r="DF13" s="121">
        <f>SUM(BB13,+CD13)</f>
        <v>9226</v>
      </c>
      <c r="DG13" s="121">
        <f>SUM(BC13,+CE13)</f>
        <v>100247</v>
      </c>
      <c r="DH13" s="121">
        <f>SUM(BD13,+CF13)</f>
        <v>0</v>
      </c>
      <c r="DI13" s="121">
        <f>SUM(BE13,+CG13)</f>
        <v>87791</v>
      </c>
      <c r="DJ13" s="121">
        <f>SUM(BF13,+CH13)</f>
        <v>1257129</v>
      </c>
    </row>
    <row r="14" spans="1:114" s="136" customFormat="1" ht="13.5" customHeight="1" x14ac:dyDescent="0.15">
      <c r="A14" s="119" t="s">
        <v>25</v>
      </c>
      <c r="B14" s="120" t="s">
        <v>348</v>
      </c>
      <c r="C14" s="119" t="s">
        <v>349</v>
      </c>
      <c r="D14" s="121">
        <f>SUM(E14,+L14)</f>
        <v>4005605</v>
      </c>
      <c r="E14" s="121">
        <f>SUM(F14:I14,K14)</f>
        <v>1087398</v>
      </c>
      <c r="F14" s="121">
        <v>0</v>
      </c>
      <c r="G14" s="121">
        <v>0</v>
      </c>
      <c r="H14" s="121">
        <v>413400</v>
      </c>
      <c r="I14" s="121">
        <v>397625</v>
      </c>
      <c r="J14" s="122" t="s">
        <v>551</v>
      </c>
      <c r="K14" s="121">
        <v>276373</v>
      </c>
      <c r="L14" s="121">
        <v>2918207</v>
      </c>
      <c r="M14" s="121">
        <f>SUM(N14,+U14)</f>
        <v>837067</v>
      </c>
      <c r="N14" s="121">
        <f>SUM(O14:R14,T14)</f>
        <v>238350</v>
      </c>
      <c r="O14" s="121">
        <v>219000</v>
      </c>
      <c r="P14" s="121">
        <v>0</v>
      </c>
      <c r="Q14" s="121">
        <v>0</v>
      </c>
      <c r="R14" s="121">
        <v>19350</v>
      </c>
      <c r="S14" s="122" t="s">
        <v>551</v>
      </c>
      <c r="T14" s="121">
        <v>0</v>
      </c>
      <c r="U14" s="121">
        <v>598717</v>
      </c>
      <c r="V14" s="121">
        <f>+SUM(D14,M14)</f>
        <v>4842672</v>
      </c>
      <c r="W14" s="121">
        <f>+SUM(E14,N14)</f>
        <v>1325748</v>
      </c>
      <c r="X14" s="121">
        <f>+SUM(F14,O14)</f>
        <v>219000</v>
      </c>
      <c r="Y14" s="121">
        <f>+SUM(G14,P14)</f>
        <v>0</v>
      </c>
      <c r="Z14" s="121">
        <f>+SUM(H14,Q14)</f>
        <v>413400</v>
      </c>
      <c r="AA14" s="121">
        <f>+SUM(I14,R14)</f>
        <v>416975</v>
      </c>
      <c r="AB14" s="122" t="str">
        <f>IF(+SUM(J14,S14)=0,"-",+SUM(J14,S14))</f>
        <v>-</v>
      </c>
      <c r="AC14" s="121">
        <f>+SUM(K14,T14)</f>
        <v>276373</v>
      </c>
      <c r="AD14" s="121">
        <f>+SUM(L14,U14)</f>
        <v>3516924</v>
      </c>
      <c r="AE14" s="121">
        <f>SUM(AF14,+AK14)</f>
        <v>152398</v>
      </c>
      <c r="AF14" s="121">
        <f>SUM(AG14:AJ14)</f>
        <v>152329</v>
      </c>
      <c r="AG14" s="121">
        <v>0</v>
      </c>
      <c r="AH14" s="121">
        <v>149040</v>
      </c>
      <c r="AI14" s="121">
        <v>3289</v>
      </c>
      <c r="AJ14" s="121">
        <v>0</v>
      </c>
      <c r="AK14" s="121">
        <v>69</v>
      </c>
      <c r="AL14" s="121">
        <v>0</v>
      </c>
      <c r="AM14" s="121">
        <f>SUM(AN14,AS14,AW14,AX14,BD14)</f>
        <v>3767988</v>
      </c>
      <c r="AN14" s="121">
        <f>SUM(AO14:AR14)</f>
        <v>1294199</v>
      </c>
      <c r="AO14" s="121">
        <v>292113</v>
      </c>
      <c r="AP14" s="121">
        <v>758562</v>
      </c>
      <c r="AQ14" s="121">
        <v>205109</v>
      </c>
      <c r="AR14" s="121">
        <v>38415</v>
      </c>
      <c r="AS14" s="121">
        <f>SUM(AT14:AV14)</f>
        <v>810111</v>
      </c>
      <c r="AT14" s="121">
        <v>43674</v>
      </c>
      <c r="AU14" s="121">
        <v>700253</v>
      </c>
      <c r="AV14" s="121">
        <v>66184</v>
      </c>
      <c r="AW14" s="121">
        <v>21773</v>
      </c>
      <c r="AX14" s="121">
        <f>SUM(AY14:BB14)</f>
        <v>1641905</v>
      </c>
      <c r="AY14" s="121">
        <v>621017</v>
      </c>
      <c r="AZ14" s="121">
        <v>1009523</v>
      </c>
      <c r="BA14" s="121">
        <v>6639</v>
      </c>
      <c r="BB14" s="121">
        <v>4726</v>
      </c>
      <c r="BC14" s="121">
        <v>0</v>
      </c>
      <c r="BD14" s="121">
        <v>0</v>
      </c>
      <c r="BE14" s="121">
        <v>85219</v>
      </c>
      <c r="BF14" s="121">
        <f>SUM(AE14,+AM14,+BE14)</f>
        <v>4005605</v>
      </c>
      <c r="BG14" s="121">
        <f>SUM(BH14,+BM14)</f>
        <v>521030</v>
      </c>
      <c r="BH14" s="121">
        <f>SUM(BI14:BL14)</f>
        <v>521000</v>
      </c>
      <c r="BI14" s="121">
        <v>0</v>
      </c>
      <c r="BJ14" s="121">
        <v>521000</v>
      </c>
      <c r="BK14" s="121">
        <v>0</v>
      </c>
      <c r="BL14" s="121">
        <v>0</v>
      </c>
      <c r="BM14" s="121">
        <v>30</v>
      </c>
      <c r="BN14" s="121">
        <v>0</v>
      </c>
      <c r="BO14" s="121">
        <f>SUM(BP14,BU14,BY14,BZ14,CF14)</f>
        <v>313852</v>
      </c>
      <c r="BP14" s="121">
        <f>SUM(BQ14:BT14)</f>
        <v>74712</v>
      </c>
      <c r="BQ14" s="121">
        <v>45140</v>
      </c>
      <c r="BR14" s="121">
        <v>23705</v>
      </c>
      <c r="BS14" s="121">
        <v>5867</v>
      </c>
      <c r="BT14" s="121">
        <v>0</v>
      </c>
      <c r="BU14" s="121">
        <f>SUM(BV14:BX14)</f>
        <v>120660</v>
      </c>
      <c r="BV14" s="121">
        <v>1647</v>
      </c>
      <c r="BW14" s="121">
        <v>119013</v>
      </c>
      <c r="BX14" s="121">
        <v>0</v>
      </c>
      <c r="BY14" s="121">
        <v>4698</v>
      </c>
      <c r="BZ14" s="121">
        <f>SUM(CA14:CD14)</f>
        <v>113782</v>
      </c>
      <c r="CA14" s="121">
        <v>45575</v>
      </c>
      <c r="CB14" s="121">
        <v>68207</v>
      </c>
      <c r="CC14" s="121">
        <v>0</v>
      </c>
      <c r="CD14" s="121">
        <v>0</v>
      </c>
      <c r="CE14" s="121">
        <v>0</v>
      </c>
      <c r="CF14" s="121">
        <v>0</v>
      </c>
      <c r="CG14" s="121">
        <v>2185</v>
      </c>
      <c r="CH14" s="121">
        <f>SUM(BG14,+BO14,+CG14)</f>
        <v>837067</v>
      </c>
      <c r="CI14" s="121">
        <f>SUM(AE14,+BG14)</f>
        <v>673428</v>
      </c>
      <c r="CJ14" s="121">
        <f>SUM(AF14,+BH14)</f>
        <v>673329</v>
      </c>
      <c r="CK14" s="121">
        <f>SUM(AG14,+BI14)</f>
        <v>0</v>
      </c>
      <c r="CL14" s="121">
        <f>SUM(AH14,+BJ14)</f>
        <v>670040</v>
      </c>
      <c r="CM14" s="121">
        <f>SUM(AI14,+BK14)</f>
        <v>3289</v>
      </c>
      <c r="CN14" s="121">
        <f>SUM(AJ14,+BL14)</f>
        <v>0</v>
      </c>
      <c r="CO14" s="121">
        <f>SUM(AK14,+BM14)</f>
        <v>99</v>
      </c>
      <c r="CP14" s="121">
        <f>SUM(AL14,+BN14)</f>
        <v>0</v>
      </c>
      <c r="CQ14" s="121">
        <f>SUM(AM14,+BO14)</f>
        <v>4081840</v>
      </c>
      <c r="CR14" s="121">
        <f>SUM(AN14,+BP14)</f>
        <v>1368911</v>
      </c>
      <c r="CS14" s="121">
        <f>SUM(AO14,+BQ14)</f>
        <v>337253</v>
      </c>
      <c r="CT14" s="121">
        <f>SUM(AP14,+BR14)</f>
        <v>782267</v>
      </c>
      <c r="CU14" s="121">
        <f>SUM(AQ14,+BS14)</f>
        <v>210976</v>
      </c>
      <c r="CV14" s="121">
        <f>SUM(AR14,+BT14)</f>
        <v>38415</v>
      </c>
      <c r="CW14" s="121">
        <f>SUM(AS14,+BU14)</f>
        <v>930771</v>
      </c>
      <c r="CX14" s="121">
        <f>SUM(AT14,+BV14)</f>
        <v>45321</v>
      </c>
      <c r="CY14" s="121">
        <f>SUM(AU14,+BW14)</f>
        <v>819266</v>
      </c>
      <c r="CZ14" s="121">
        <f>SUM(AV14,+BX14)</f>
        <v>66184</v>
      </c>
      <c r="DA14" s="121">
        <f>SUM(AW14,+BY14)</f>
        <v>26471</v>
      </c>
      <c r="DB14" s="121">
        <f>SUM(AX14,+BZ14)</f>
        <v>1755687</v>
      </c>
      <c r="DC14" s="121">
        <f>SUM(AY14,+CA14)</f>
        <v>666592</v>
      </c>
      <c r="DD14" s="121">
        <f>SUM(AZ14,+CB14)</f>
        <v>1077730</v>
      </c>
      <c r="DE14" s="121">
        <f>SUM(BA14,+CC14)</f>
        <v>6639</v>
      </c>
      <c r="DF14" s="121">
        <f>SUM(BB14,+CD14)</f>
        <v>4726</v>
      </c>
      <c r="DG14" s="121">
        <f>SUM(BC14,+CE14)</f>
        <v>0</v>
      </c>
      <c r="DH14" s="121">
        <f>SUM(BD14,+CF14)</f>
        <v>0</v>
      </c>
      <c r="DI14" s="121">
        <f>SUM(BE14,+CG14)</f>
        <v>87404</v>
      </c>
      <c r="DJ14" s="121">
        <f>SUM(BF14,+CH14)</f>
        <v>4842672</v>
      </c>
    </row>
    <row r="15" spans="1:114" s="136" customFormat="1" ht="13.5" customHeight="1" x14ac:dyDescent="0.15">
      <c r="A15" s="119" t="s">
        <v>25</v>
      </c>
      <c r="B15" s="120" t="s">
        <v>351</v>
      </c>
      <c r="C15" s="119" t="s">
        <v>352</v>
      </c>
      <c r="D15" s="121">
        <f>SUM(E15,+L15)</f>
        <v>3231874</v>
      </c>
      <c r="E15" s="121">
        <f>SUM(F15:I15,K15)</f>
        <v>881974</v>
      </c>
      <c r="F15" s="121">
        <v>165351</v>
      </c>
      <c r="G15" s="121">
        <v>0</v>
      </c>
      <c r="H15" s="121">
        <v>379700</v>
      </c>
      <c r="I15" s="121">
        <v>197214</v>
      </c>
      <c r="J15" s="122" t="s">
        <v>551</v>
      </c>
      <c r="K15" s="121">
        <v>139709</v>
      </c>
      <c r="L15" s="121">
        <v>2349900</v>
      </c>
      <c r="M15" s="121">
        <f>SUM(N15,+U15)</f>
        <v>200104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551</v>
      </c>
      <c r="T15" s="121">
        <v>0</v>
      </c>
      <c r="U15" s="121">
        <v>200104</v>
      </c>
      <c r="V15" s="121">
        <f>+SUM(D15,M15)</f>
        <v>3431978</v>
      </c>
      <c r="W15" s="121">
        <f>+SUM(E15,N15)</f>
        <v>881974</v>
      </c>
      <c r="X15" s="121">
        <f>+SUM(F15,O15)</f>
        <v>165351</v>
      </c>
      <c r="Y15" s="121">
        <f>+SUM(G15,P15)</f>
        <v>0</v>
      </c>
      <c r="Z15" s="121">
        <f>+SUM(H15,Q15)</f>
        <v>379700</v>
      </c>
      <c r="AA15" s="121">
        <f>+SUM(I15,R15)</f>
        <v>197214</v>
      </c>
      <c r="AB15" s="122" t="str">
        <f>IF(+SUM(J15,S15)=0,"-",+SUM(J15,S15))</f>
        <v>-</v>
      </c>
      <c r="AC15" s="121">
        <f>+SUM(K15,T15)</f>
        <v>139709</v>
      </c>
      <c r="AD15" s="121">
        <f>+SUM(L15,U15)</f>
        <v>2550004</v>
      </c>
      <c r="AE15" s="121">
        <f>SUM(AF15,+AK15)</f>
        <v>1164331</v>
      </c>
      <c r="AF15" s="121">
        <f>SUM(AG15:AJ15)</f>
        <v>1164331</v>
      </c>
      <c r="AG15" s="121">
        <v>0</v>
      </c>
      <c r="AH15" s="121">
        <v>1125046</v>
      </c>
      <c r="AI15" s="121">
        <v>39285</v>
      </c>
      <c r="AJ15" s="121">
        <v>0</v>
      </c>
      <c r="AK15" s="121">
        <v>0</v>
      </c>
      <c r="AL15" s="121">
        <v>0</v>
      </c>
      <c r="AM15" s="121">
        <f>SUM(AN15,AS15,AW15,AX15,BD15)</f>
        <v>2041202</v>
      </c>
      <c r="AN15" s="121">
        <f>SUM(AO15:AR15)</f>
        <v>275725</v>
      </c>
      <c r="AO15" s="121">
        <v>137287</v>
      </c>
      <c r="AP15" s="121">
        <v>111983</v>
      </c>
      <c r="AQ15" s="121">
        <v>15747</v>
      </c>
      <c r="AR15" s="121">
        <v>10708</v>
      </c>
      <c r="AS15" s="121">
        <f>SUM(AT15:AV15)</f>
        <v>177560</v>
      </c>
      <c r="AT15" s="121">
        <v>9012</v>
      </c>
      <c r="AU15" s="121">
        <v>119298</v>
      </c>
      <c r="AV15" s="121">
        <v>49250</v>
      </c>
      <c r="AW15" s="121">
        <v>1361</v>
      </c>
      <c r="AX15" s="121">
        <f>SUM(AY15:BB15)</f>
        <v>1585573</v>
      </c>
      <c r="AY15" s="121">
        <v>492037</v>
      </c>
      <c r="AZ15" s="121">
        <v>1025032</v>
      </c>
      <c r="BA15" s="121">
        <v>66617</v>
      </c>
      <c r="BB15" s="121">
        <v>1887</v>
      </c>
      <c r="BC15" s="121">
        <v>0</v>
      </c>
      <c r="BD15" s="121">
        <v>983</v>
      </c>
      <c r="BE15" s="121">
        <v>26341</v>
      </c>
      <c r="BF15" s="121">
        <f>SUM(AE15,+AM15,+BE15)</f>
        <v>3231874</v>
      </c>
      <c r="BG15" s="121">
        <f>SUM(BH15,+BM15)</f>
        <v>28868</v>
      </c>
      <c r="BH15" s="121">
        <f>SUM(BI15:BL15)</f>
        <v>28868</v>
      </c>
      <c r="BI15" s="121">
        <v>0</v>
      </c>
      <c r="BJ15" s="121">
        <v>28868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171236</v>
      </c>
      <c r="BP15" s="121">
        <f>SUM(BQ15:BT15)</f>
        <v>7643</v>
      </c>
      <c r="BQ15" s="121">
        <v>7643</v>
      </c>
      <c r="BR15" s="121">
        <v>0</v>
      </c>
      <c r="BS15" s="121">
        <v>0</v>
      </c>
      <c r="BT15" s="121">
        <v>0</v>
      </c>
      <c r="BU15" s="121">
        <f>SUM(BV15:BX15)</f>
        <v>318</v>
      </c>
      <c r="BV15" s="121">
        <v>0</v>
      </c>
      <c r="BW15" s="121">
        <v>318</v>
      </c>
      <c r="BX15" s="121">
        <v>0</v>
      </c>
      <c r="BY15" s="121">
        <v>0</v>
      </c>
      <c r="BZ15" s="121">
        <f>SUM(CA15:CD15)</f>
        <v>162195</v>
      </c>
      <c r="CA15" s="121">
        <v>0</v>
      </c>
      <c r="CB15" s="121">
        <v>162195</v>
      </c>
      <c r="CC15" s="121">
        <v>0</v>
      </c>
      <c r="CD15" s="121">
        <v>0</v>
      </c>
      <c r="CE15" s="121">
        <v>0</v>
      </c>
      <c r="CF15" s="121">
        <v>1080</v>
      </c>
      <c r="CG15" s="121">
        <v>0</v>
      </c>
      <c r="CH15" s="121">
        <f>SUM(BG15,+BO15,+CG15)</f>
        <v>200104</v>
      </c>
      <c r="CI15" s="121">
        <f>SUM(AE15,+BG15)</f>
        <v>1193199</v>
      </c>
      <c r="CJ15" s="121">
        <f>SUM(AF15,+BH15)</f>
        <v>1193199</v>
      </c>
      <c r="CK15" s="121">
        <f>SUM(AG15,+BI15)</f>
        <v>0</v>
      </c>
      <c r="CL15" s="121">
        <f>SUM(AH15,+BJ15)</f>
        <v>1153914</v>
      </c>
      <c r="CM15" s="121">
        <f>SUM(AI15,+BK15)</f>
        <v>39285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2212438</v>
      </c>
      <c r="CR15" s="121">
        <f>SUM(AN15,+BP15)</f>
        <v>283368</v>
      </c>
      <c r="CS15" s="121">
        <f>SUM(AO15,+BQ15)</f>
        <v>144930</v>
      </c>
      <c r="CT15" s="121">
        <f>SUM(AP15,+BR15)</f>
        <v>111983</v>
      </c>
      <c r="CU15" s="121">
        <f>SUM(AQ15,+BS15)</f>
        <v>15747</v>
      </c>
      <c r="CV15" s="121">
        <f>SUM(AR15,+BT15)</f>
        <v>10708</v>
      </c>
      <c r="CW15" s="121">
        <f>SUM(AS15,+BU15)</f>
        <v>177878</v>
      </c>
      <c r="CX15" s="121">
        <f>SUM(AT15,+BV15)</f>
        <v>9012</v>
      </c>
      <c r="CY15" s="121">
        <f>SUM(AU15,+BW15)</f>
        <v>119616</v>
      </c>
      <c r="CZ15" s="121">
        <f>SUM(AV15,+BX15)</f>
        <v>49250</v>
      </c>
      <c r="DA15" s="121">
        <f>SUM(AW15,+BY15)</f>
        <v>1361</v>
      </c>
      <c r="DB15" s="121">
        <f>SUM(AX15,+BZ15)</f>
        <v>1747768</v>
      </c>
      <c r="DC15" s="121">
        <f>SUM(AY15,+CA15)</f>
        <v>492037</v>
      </c>
      <c r="DD15" s="121">
        <f>SUM(AZ15,+CB15)</f>
        <v>1187227</v>
      </c>
      <c r="DE15" s="121">
        <f>SUM(BA15,+CC15)</f>
        <v>66617</v>
      </c>
      <c r="DF15" s="121">
        <f>SUM(BB15,+CD15)</f>
        <v>1887</v>
      </c>
      <c r="DG15" s="121">
        <f>SUM(BC15,+CE15)</f>
        <v>0</v>
      </c>
      <c r="DH15" s="121">
        <f>SUM(BD15,+CF15)</f>
        <v>2063</v>
      </c>
      <c r="DI15" s="121">
        <f>SUM(BE15,+CG15)</f>
        <v>26341</v>
      </c>
      <c r="DJ15" s="121">
        <f>SUM(BF15,+CH15)</f>
        <v>3431978</v>
      </c>
    </row>
    <row r="16" spans="1:114" s="136" customFormat="1" ht="13.5" customHeight="1" x14ac:dyDescent="0.15">
      <c r="A16" s="119" t="s">
        <v>25</v>
      </c>
      <c r="B16" s="120" t="s">
        <v>354</v>
      </c>
      <c r="C16" s="119" t="s">
        <v>355</v>
      </c>
      <c r="D16" s="121">
        <f>SUM(E16,+L16)</f>
        <v>687532</v>
      </c>
      <c r="E16" s="121">
        <f>SUM(F16:I16,K16)</f>
        <v>71934</v>
      </c>
      <c r="F16" s="121">
        <v>0</v>
      </c>
      <c r="G16" s="121">
        <v>0</v>
      </c>
      <c r="H16" s="121">
        <v>0</v>
      </c>
      <c r="I16" s="121">
        <v>5545</v>
      </c>
      <c r="J16" s="122" t="s">
        <v>551</v>
      </c>
      <c r="K16" s="121">
        <v>66389</v>
      </c>
      <c r="L16" s="121">
        <v>615598</v>
      </c>
      <c r="M16" s="121">
        <f>SUM(N16,+U16)</f>
        <v>141451</v>
      </c>
      <c r="N16" s="121">
        <f>SUM(O16:R16,T16)</f>
        <v>12729</v>
      </c>
      <c r="O16" s="121">
        <v>3457</v>
      </c>
      <c r="P16" s="121">
        <v>2179</v>
      </c>
      <c r="Q16" s="121">
        <v>0</v>
      </c>
      <c r="R16" s="121">
        <v>4058</v>
      </c>
      <c r="S16" s="122" t="s">
        <v>551</v>
      </c>
      <c r="T16" s="121">
        <v>3035</v>
      </c>
      <c r="U16" s="121">
        <v>128722</v>
      </c>
      <c r="V16" s="121">
        <f>+SUM(D16,M16)</f>
        <v>828983</v>
      </c>
      <c r="W16" s="121">
        <f>+SUM(E16,N16)</f>
        <v>84663</v>
      </c>
      <c r="X16" s="121">
        <f>+SUM(F16,O16)</f>
        <v>3457</v>
      </c>
      <c r="Y16" s="121">
        <f>+SUM(G16,P16)</f>
        <v>2179</v>
      </c>
      <c r="Z16" s="121">
        <f>+SUM(H16,Q16)</f>
        <v>0</v>
      </c>
      <c r="AA16" s="121">
        <f>+SUM(I16,R16)</f>
        <v>9603</v>
      </c>
      <c r="AB16" s="122" t="str">
        <f>IF(+SUM(J16,S16)=0,"-",+SUM(J16,S16))</f>
        <v>-</v>
      </c>
      <c r="AC16" s="121">
        <f>+SUM(K16,T16)</f>
        <v>69424</v>
      </c>
      <c r="AD16" s="121">
        <f>+SUM(L16,U16)</f>
        <v>744320</v>
      </c>
      <c r="AE16" s="121">
        <f>SUM(AF16,+AK16)</f>
        <v>25</v>
      </c>
      <c r="AF16" s="121">
        <f>SUM(AG16:AJ16)</f>
        <v>25</v>
      </c>
      <c r="AG16" s="121">
        <v>0</v>
      </c>
      <c r="AH16" s="121">
        <v>0</v>
      </c>
      <c r="AI16" s="121">
        <v>0</v>
      </c>
      <c r="AJ16" s="121">
        <v>25</v>
      </c>
      <c r="AK16" s="121">
        <v>0</v>
      </c>
      <c r="AL16" s="121">
        <v>0</v>
      </c>
      <c r="AM16" s="121">
        <f>SUM(AN16,AS16,AW16,AX16,BD16)</f>
        <v>308097</v>
      </c>
      <c r="AN16" s="121">
        <f>SUM(AO16:AR16)</f>
        <v>70617</v>
      </c>
      <c r="AO16" s="121">
        <v>47078</v>
      </c>
      <c r="AP16" s="121">
        <v>15693</v>
      </c>
      <c r="AQ16" s="121">
        <v>0</v>
      </c>
      <c r="AR16" s="121">
        <v>7846</v>
      </c>
      <c r="AS16" s="121">
        <f>SUM(AT16:AV16)</f>
        <v>19210</v>
      </c>
      <c r="AT16" s="121">
        <v>1219</v>
      </c>
      <c r="AU16" s="121">
        <v>233</v>
      </c>
      <c r="AV16" s="121">
        <v>17758</v>
      </c>
      <c r="AW16" s="121">
        <v>0</v>
      </c>
      <c r="AX16" s="121">
        <f>SUM(AY16:BB16)</f>
        <v>218270</v>
      </c>
      <c r="AY16" s="121">
        <v>188820</v>
      </c>
      <c r="AZ16" s="121">
        <v>26714</v>
      </c>
      <c r="BA16" s="121">
        <v>223</v>
      </c>
      <c r="BB16" s="121">
        <v>2513</v>
      </c>
      <c r="BC16" s="121">
        <v>352214</v>
      </c>
      <c r="BD16" s="121">
        <v>0</v>
      </c>
      <c r="BE16" s="121">
        <v>27196</v>
      </c>
      <c r="BF16" s="121">
        <f>SUM(AE16,+AM16,+BE16)</f>
        <v>335318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21152</v>
      </c>
      <c r="BP16" s="121">
        <f>SUM(BQ16:BT16)</f>
        <v>17094</v>
      </c>
      <c r="BQ16" s="121">
        <v>17094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4058</v>
      </c>
      <c r="CA16" s="121">
        <v>0</v>
      </c>
      <c r="CB16" s="121">
        <v>4058</v>
      </c>
      <c r="CC16" s="121">
        <v>0</v>
      </c>
      <c r="CD16" s="121">
        <v>0</v>
      </c>
      <c r="CE16" s="121">
        <v>109165</v>
      </c>
      <c r="CF16" s="121">
        <v>0</v>
      </c>
      <c r="CG16" s="121">
        <v>11134</v>
      </c>
      <c r="CH16" s="121">
        <f>SUM(BG16,+BO16,+CG16)</f>
        <v>32286</v>
      </c>
      <c r="CI16" s="121">
        <f>SUM(AE16,+BG16)</f>
        <v>25</v>
      </c>
      <c r="CJ16" s="121">
        <f>SUM(AF16,+BH16)</f>
        <v>25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25</v>
      </c>
      <c r="CO16" s="121">
        <f>SUM(AK16,+BM16)</f>
        <v>0</v>
      </c>
      <c r="CP16" s="121">
        <f>SUM(AL16,+BN16)</f>
        <v>0</v>
      </c>
      <c r="CQ16" s="121">
        <f>SUM(AM16,+BO16)</f>
        <v>329249</v>
      </c>
      <c r="CR16" s="121">
        <f>SUM(AN16,+BP16)</f>
        <v>87711</v>
      </c>
      <c r="CS16" s="121">
        <f>SUM(AO16,+BQ16)</f>
        <v>64172</v>
      </c>
      <c r="CT16" s="121">
        <f>SUM(AP16,+BR16)</f>
        <v>15693</v>
      </c>
      <c r="CU16" s="121">
        <f>SUM(AQ16,+BS16)</f>
        <v>0</v>
      </c>
      <c r="CV16" s="121">
        <f>SUM(AR16,+BT16)</f>
        <v>7846</v>
      </c>
      <c r="CW16" s="121">
        <f>SUM(AS16,+BU16)</f>
        <v>19210</v>
      </c>
      <c r="CX16" s="121">
        <f>SUM(AT16,+BV16)</f>
        <v>1219</v>
      </c>
      <c r="CY16" s="121">
        <f>SUM(AU16,+BW16)</f>
        <v>233</v>
      </c>
      <c r="CZ16" s="121">
        <f>SUM(AV16,+BX16)</f>
        <v>17758</v>
      </c>
      <c r="DA16" s="121">
        <f>SUM(AW16,+BY16)</f>
        <v>0</v>
      </c>
      <c r="DB16" s="121">
        <f>SUM(AX16,+BZ16)</f>
        <v>222328</v>
      </c>
      <c r="DC16" s="121">
        <f>SUM(AY16,+CA16)</f>
        <v>188820</v>
      </c>
      <c r="DD16" s="121">
        <f>SUM(AZ16,+CB16)</f>
        <v>30772</v>
      </c>
      <c r="DE16" s="121">
        <f>SUM(BA16,+CC16)</f>
        <v>223</v>
      </c>
      <c r="DF16" s="121">
        <f>SUM(BB16,+CD16)</f>
        <v>2513</v>
      </c>
      <c r="DG16" s="121">
        <f>SUM(BC16,+CE16)</f>
        <v>461379</v>
      </c>
      <c r="DH16" s="121">
        <f>SUM(BD16,+CF16)</f>
        <v>0</v>
      </c>
      <c r="DI16" s="121">
        <f>SUM(BE16,+CG16)</f>
        <v>38330</v>
      </c>
      <c r="DJ16" s="121">
        <f>SUM(BF16,+CH16)</f>
        <v>367604</v>
      </c>
    </row>
    <row r="17" spans="1:114" s="136" customFormat="1" ht="13.5" customHeight="1" x14ac:dyDescent="0.15">
      <c r="A17" s="119" t="s">
        <v>25</v>
      </c>
      <c r="B17" s="120" t="s">
        <v>359</v>
      </c>
      <c r="C17" s="119" t="s">
        <v>360</v>
      </c>
      <c r="D17" s="121">
        <f>SUM(E17,+L17)</f>
        <v>924365</v>
      </c>
      <c r="E17" s="121">
        <f>SUM(F17:I17,K17)</f>
        <v>24780</v>
      </c>
      <c r="F17" s="121">
        <v>0</v>
      </c>
      <c r="G17" s="121">
        <v>0</v>
      </c>
      <c r="H17" s="121">
        <v>0</v>
      </c>
      <c r="I17" s="121">
        <v>8855</v>
      </c>
      <c r="J17" s="122" t="s">
        <v>551</v>
      </c>
      <c r="K17" s="121">
        <v>15925</v>
      </c>
      <c r="L17" s="121">
        <v>899585</v>
      </c>
      <c r="M17" s="121">
        <f>SUM(N17,+U17)</f>
        <v>1426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551</v>
      </c>
      <c r="T17" s="121">
        <v>0</v>
      </c>
      <c r="U17" s="121">
        <v>1426</v>
      </c>
      <c r="V17" s="121">
        <f>+SUM(D17,M17)</f>
        <v>925791</v>
      </c>
      <c r="W17" s="121">
        <f>+SUM(E17,N17)</f>
        <v>24780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8855</v>
      </c>
      <c r="AB17" s="122" t="str">
        <f>IF(+SUM(J17,S17)=0,"-",+SUM(J17,S17))</f>
        <v>-</v>
      </c>
      <c r="AC17" s="121">
        <f>+SUM(K17,T17)</f>
        <v>15925</v>
      </c>
      <c r="AD17" s="121">
        <f>+SUM(L17,U17)</f>
        <v>901011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55178</v>
      </c>
      <c r="AM17" s="121">
        <f>SUM(AN17,AS17,AW17,AX17,BD17)</f>
        <v>354786</v>
      </c>
      <c r="AN17" s="121">
        <f>SUM(AO17:AR17)</f>
        <v>28381</v>
      </c>
      <c r="AO17" s="121">
        <v>19028</v>
      </c>
      <c r="AP17" s="121">
        <v>0</v>
      </c>
      <c r="AQ17" s="121">
        <v>0</v>
      </c>
      <c r="AR17" s="121">
        <v>9353</v>
      </c>
      <c r="AS17" s="121">
        <f>SUM(AT17:AV17)</f>
        <v>41149</v>
      </c>
      <c r="AT17" s="121">
        <v>37999</v>
      </c>
      <c r="AU17" s="121">
        <v>0</v>
      </c>
      <c r="AV17" s="121">
        <v>3150</v>
      </c>
      <c r="AW17" s="121">
        <v>0</v>
      </c>
      <c r="AX17" s="121">
        <f>SUM(AY17:BB17)</f>
        <v>285256</v>
      </c>
      <c r="AY17" s="121">
        <v>233638</v>
      </c>
      <c r="AZ17" s="121">
        <v>47087</v>
      </c>
      <c r="BA17" s="121">
        <v>4531</v>
      </c>
      <c r="BB17" s="121">
        <v>0</v>
      </c>
      <c r="BC17" s="121">
        <v>514401</v>
      </c>
      <c r="BD17" s="121">
        <v>0</v>
      </c>
      <c r="BE17" s="121">
        <v>0</v>
      </c>
      <c r="BF17" s="121">
        <f>SUM(AE17,+AM17,+BE17)</f>
        <v>354786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1426</v>
      </c>
      <c r="BP17" s="121">
        <f>SUM(BQ17:BT17)</f>
        <v>1426</v>
      </c>
      <c r="BQ17" s="121">
        <v>1426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1426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55178</v>
      </c>
      <c r="CQ17" s="121">
        <f>SUM(AM17,+BO17)</f>
        <v>356212</v>
      </c>
      <c r="CR17" s="121">
        <f>SUM(AN17,+BP17)</f>
        <v>29807</v>
      </c>
      <c r="CS17" s="121">
        <f>SUM(AO17,+BQ17)</f>
        <v>20454</v>
      </c>
      <c r="CT17" s="121">
        <f>SUM(AP17,+BR17)</f>
        <v>0</v>
      </c>
      <c r="CU17" s="121">
        <f>SUM(AQ17,+BS17)</f>
        <v>0</v>
      </c>
      <c r="CV17" s="121">
        <f>SUM(AR17,+BT17)</f>
        <v>9353</v>
      </c>
      <c r="CW17" s="121">
        <f>SUM(AS17,+BU17)</f>
        <v>41149</v>
      </c>
      <c r="CX17" s="121">
        <f>SUM(AT17,+BV17)</f>
        <v>37999</v>
      </c>
      <c r="CY17" s="121">
        <f>SUM(AU17,+BW17)</f>
        <v>0</v>
      </c>
      <c r="CZ17" s="121">
        <f>SUM(AV17,+BX17)</f>
        <v>3150</v>
      </c>
      <c r="DA17" s="121">
        <f>SUM(AW17,+BY17)</f>
        <v>0</v>
      </c>
      <c r="DB17" s="121">
        <f>SUM(AX17,+BZ17)</f>
        <v>285256</v>
      </c>
      <c r="DC17" s="121">
        <f>SUM(AY17,+CA17)</f>
        <v>233638</v>
      </c>
      <c r="DD17" s="121">
        <f>SUM(AZ17,+CB17)</f>
        <v>47087</v>
      </c>
      <c r="DE17" s="121">
        <f>SUM(BA17,+CC17)</f>
        <v>4531</v>
      </c>
      <c r="DF17" s="121">
        <f>SUM(BB17,+CD17)</f>
        <v>0</v>
      </c>
      <c r="DG17" s="121">
        <f>SUM(BC17,+CE17)</f>
        <v>514401</v>
      </c>
      <c r="DH17" s="121">
        <f>SUM(BD17,+CF17)</f>
        <v>0</v>
      </c>
      <c r="DI17" s="121">
        <f>SUM(BE17,+CG17)</f>
        <v>0</v>
      </c>
      <c r="DJ17" s="121">
        <f>SUM(BF17,+CH17)</f>
        <v>356212</v>
      </c>
    </row>
    <row r="18" spans="1:114" s="136" customFormat="1" ht="13.5" customHeight="1" x14ac:dyDescent="0.15">
      <c r="A18" s="119" t="s">
        <v>25</v>
      </c>
      <c r="B18" s="120" t="s">
        <v>364</v>
      </c>
      <c r="C18" s="119" t="s">
        <v>365</v>
      </c>
      <c r="D18" s="121">
        <f>SUM(E18,+L18)</f>
        <v>1790479</v>
      </c>
      <c r="E18" s="121">
        <f>SUM(F18:I18,K18)</f>
        <v>118996</v>
      </c>
      <c r="F18" s="121">
        <v>0</v>
      </c>
      <c r="G18" s="121">
        <v>0</v>
      </c>
      <c r="H18" s="121">
        <v>0</v>
      </c>
      <c r="I18" s="121">
        <v>7440</v>
      </c>
      <c r="J18" s="122" t="s">
        <v>551</v>
      </c>
      <c r="K18" s="121">
        <v>111556</v>
      </c>
      <c r="L18" s="121">
        <v>1671483</v>
      </c>
      <c r="M18" s="121">
        <f>SUM(N18,+U18)</f>
        <v>323492</v>
      </c>
      <c r="N18" s="121">
        <f>SUM(O18:R18,T18)</f>
        <v>11102</v>
      </c>
      <c r="O18" s="121">
        <v>0</v>
      </c>
      <c r="P18" s="121">
        <v>0</v>
      </c>
      <c r="Q18" s="121">
        <v>0</v>
      </c>
      <c r="R18" s="121">
        <v>11102</v>
      </c>
      <c r="S18" s="122" t="s">
        <v>551</v>
      </c>
      <c r="T18" s="121">
        <v>0</v>
      </c>
      <c r="U18" s="121">
        <v>312390</v>
      </c>
      <c r="V18" s="121">
        <f>+SUM(D18,M18)</f>
        <v>2113971</v>
      </c>
      <c r="W18" s="121">
        <f>+SUM(E18,N18)</f>
        <v>130098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18542</v>
      </c>
      <c r="AB18" s="122" t="str">
        <f>IF(+SUM(J18,S18)=0,"-",+SUM(J18,S18))</f>
        <v>-</v>
      </c>
      <c r="AC18" s="121">
        <f>+SUM(K18,T18)</f>
        <v>111556</v>
      </c>
      <c r="AD18" s="121">
        <f>+SUM(L18,U18)</f>
        <v>1983873</v>
      </c>
      <c r="AE18" s="121">
        <f>SUM(AF18,+AK18)</f>
        <v>19138</v>
      </c>
      <c r="AF18" s="121">
        <f>SUM(AG18:AJ18)</f>
        <v>19138</v>
      </c>
      <c r="AG18" s="121">
        <v>0</v>
      </c>
      <c r="AH18" s="121">
        <v>0</v>
      </c>
      <c r="AI18" s="121">
        <v>19138</v>
      </c>
      <c r="AJ18" s="121">
        <v>0</v>
      </c>
      <c r="AK18" s="121">
        <v>0</v>
      </c>
      <c r="AL18" s="121">
        <v>0</v>
      </c>
      <c r="AM18" s="121">
        <f>SUM(AN18,AS18,AW18,AX18,BD18)</f>
        <v>790268</v>
      </c>
      <c r="AN18" s="121">
        <f>SUM(AO18:AR18)</f>
        <v>155414</v>
      </c>
      <c r="AO18" s="121">
        <v>33472</v>
      </c>
      <c r="AP18" s="121">
        <v>101996</v>
      </c>
      <c r="AQ18" s="121">
        <v>0</v>
      </c>
      <c r="AR18" s="121">
        <v>19946</v>
      </c>
      <c r="AS18" s="121">
        <f>SUM(AT18:AV18)</f>
        <v>69944</v>
      </c>
      <c r="AT18" s="121">
        <v>10090</v>
      </c>
      <c r="AU18" s="121">
        <v>254</v>
      </c>
      <c r="AV18" s="121">
        <v>59600</v>
      </c>
      <c r="AW18" s="121">
        <v>23077</v>
      </c>
      <c r="AX18" s="121">
        <f>SUM(AY18:BB18)</f>
        <v>541833</v>
      </c>
      <c r="AY18" s="121">
        <v>429226</v>
      </c>
      <c r="AZ18" s="121">
        <v>78148</v>
      </c>
      <c r="BA18" s="121">
        <v>21965</v>
      </c>
      <c r="BB18" s="121">
        <v>12494</v>
      </c>
      <c r="BC18" s="121">
        <v>893871</v>
      </c>
      <c r="BD18" s="121">
        <v>0</v>
      </c>
      <c r="BE18" s="121">
        <v>87202</v>
      </c>
      <c r="BF18" s="121">
        <f>SUM(AE18,+AM18,+BE18)</f>
        <v>896608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322948</v>
      </c>
      <c r="BP18" s="121">
        <f>SUM(BQ18:BT18)</f>
        <v>49780</v>
      </c>
      <c r="BQ18" s="121">
        <v>49780</v>
      </c>
      <c r="BR18" s="121">
        <v>0</v>
      </c>
      <c r="BS18" s="121">
        <v>0</v>
      </c>
      <c r="BT18" s="121">
        <v>0</v>
      </c>
      <c r="BU18" s="121">
        <f>SUM(BV18:BX18)</f>
        <v>29362</v>
      </c>
      <c r="BV18" s="121">
        <v>0</v>
      </c>
      <c r="BW18" s="121">
        <v>24786</v>
      </c>
      <c r="BX18" s="121">
        <v>4576</v>
      </c>
      <c r="BY18" s="121">
        <v>0</v>
      </c>
      <c r="BZ18" s="121">
        <f>SUM(CA18:CD18)</f>
        <v>243806</v>
      </c>
      <c r="CA18" s="121">
        <v>47438</v>
      </c>
      <c r="CB18" s="121">
        <v>194197</v>
      </c>
      <c r="CC18" s="121">
        <v>2171</v>
      </c>
      <c r="CD18" s="121">
        <v>0</v>
      </c>
      <c r="CE18" s="121">
        <v>0</v>
      </c>
      <c r="CF18" s="121">
        <v>0</v>
      </c>
      <c r="CG18" s="121">
        <v>544</v>
      </c>
      <c r="CH18" s="121">
        <f>SUM(BG18,+BO18,+CG18)</f>
        <v>323492</v>
      </c>
      <c r="CI18" s="121">
        <f>SUM(AE18,+BG18)</f>
        <v>19138</v>
      </c>
      <c r="CJ18" s="121">
        <f>SUM(AF18,+BH18)</f>
        <v>19138</v>
      </c>
      <c r="CK18" s="121">
        <f>SUM(AG18,+BI18)</f>
        <v>0</v>
      </c>
      <c r="CL18" s="121">
        <f>SUM(AH18,+BJ18)</f>
        <v>0</v>
      </c>
      <c r="CM18" s="121">
        <f>SUM(AI18,+BK18)</f>
        <v>19138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1113216</v>
      </c>
      <c r="CR18" s="121">
        <f>SUM(AN18,+BP18)</f>
        <v>205194</v>
      </c>
      <c r="CS18" s="121">
        <f>SUM(AO18,+BQ18)</f>
        <v>83252</v>
      </c>
      <c r="CT18" s="121">
        <f>SUM(AP18,+BR18)</f>
        <v>101996</v>
      </c>
      <c r="CU18" s="121">
        <f>SUM(AQ18,+BS18)</f>
        <v>0</v>
      </c>
      <c r="CV18" s="121">
        <f>SUM(AR18,+BT18)</f>
        <v>19946</v>
      </c>
      <c r="CW18" s="121">
        <f>SUM(AS18,+BU18)</f>
        <v>99306</v>
      </c>
      <c r="CX18" s="121">
        <f>SUM(AT18,+BV18)</f>
        <v>10090</v>
      </c>
      <c r="CY18" s="121">
        <f>SUM(AU18,+BW18)</f>
        <v>25040</v>
      </c>
      <c r="CZ18" s="121">
        <f>SUM(AV18,+BX18)</f>
        <v>64176</v>
      </c>
      <c r="DA18" s="121">
        <f>SUM(AW18,+BY18)</f>
        <v>23077</v>
      </c>
      <c r="DB18" s="121">
        <f>SUM(AX18,+BZ18)</f>
        <v>785639</v>
      </c>
      <c r="DC18" s="121">
        <f>SUM(AY18,+CA18)</f>
        <v>476664</v>
      </c>
      <c r="DD18" s="121">
        <f>SUM(AZ18,+CB18)</f>
        <v>272345</v>
      </c>
      <c r="DE18" s="121">
        <f>SUM(BA18,+CC18)</f>
        <v>24136</v>
      </c>
      <c r="DF18" s="121">
        <f>SUM(BB18,+CD18)</f>
        <v>12494</v>
      </c>
      <c r="DG18" s="121">
        <f>SUM(BC18,+CE18)</f>
        <v>893871</v>
      </c>
      <c r="DH18" s="121">
        <f>SUM(BD18,+CF18)</f>
        <v>0</v>
      </c>
      <c r="DI18" s="121">
        <f>SUM(BE18,+CG18)</f>
        <v>87746</v>
      </c>
      <c r="DJ18" s="121">
        <f>SUM(BF18,+CH18)</f>
        <v>1220100</v>
      </c>
    </row>
    <row r="19" spans="1:114" s="136" customFormat="1" ht="13.5" customHeight="1" x14ac:dyDescent="0.15">
      <c r="A19" s="119" t="s">
        <v>25</v>
      </c>
      <c r="B19" s="120" t="s">
        <v>369</v>
      </c>
      <c r="C19" s="119" t="s">
        <v>370</v>
      </c>
      <c r="D19" s="121">
        <f>SUM(E19,+L19)</f>
        <v>5784332</v>
      </c>
      <c r="E19" s="121">
        <f>SUM(F19:I19,K19)</f>
        <v>1062985</v>
      </c>
      <c r="F19" s="121">
        <v>0</v>
      </c>
      <c r="G19" s="121">
        <v>51071</v>
      </c>
      <c r="H19" s="121">
        <v>0</v>
      </c>
      <c r="I19" s="121">
        <v>470905</v>
      </c>
      <c r="J19" s="122" t="s">
        <v>551</v>
      </c>
      <c r="K19" s="121">
        <v>541009</v>
      </c>
      <c r="L19" s="121">
        <v>4721347</v>
      </c>
      <c r="M19" s="121">
        <f>SUM(N19,+U19)</f>
        <v>781161</v>
      </c>
      <c r="N19" s="121">
        <f>SUM(O19:R19,T19)</f>
        <v>152453</v>
      </c>
      <c r="O19" s="121">
        <v>0</v>
      </c>
      <c r="P19" s="121">
        <v>0</v>
      </c>
      <c r="Q19" s="121">
        <v>0</v>
      </c>
      <c r="R19" s="121">
        <v>0</v>
      </c>
      <c r="S19" s="122" t="s">
        <v>551</v>
      </c>
      <c r="T19" s="121">
        <v>152453</v>
      </c>
      <c r="U19" s="121">
        <v>628708</v>
      </c>
      <c r="V19" s="121">
        <f>+SUM(D19,M19)</f>
        <v>6565493</v>
      </c>
      <c r="W19" s="121">
        <f>+SUM(E19,N19)</f>
        <v>1215438</v>
      </c>
      <c r="X19" s="121">
        <f>+SUM(F19,O19)</f>
        <v>0</v>
      </c>
      <c r="Y19" s="121">
        <f>+SUM(G19,P19)</f>
        <v>51071</v>
      </c>
      <c r="Z19" s="121">
        <f>+SUM(H19,Q19)</f>
        <v>0</v>
      </c>
      <c r="AA19" s="121">
        <f>+SUM(I19,R19)</f>
        <v>470905</v>
      </c>
      <c r="AB19" s="122" t="str">
        <f>IF(+SUM(J19,S19)=0,"-",+SUM(J19,S19))</f>
        <v>-</v>
      </c>
      <c r="AC19" s="121">
        <f>+SUM(K19,T19)</f>
        <v>693462</v>
      </c>
      <c r="AD19" s="121">
        <f>+SUM(L19,U19)</f>
        <v>5350055</v>
      </c>
      <c r="AE19" s="121">
        <f>SUM(AF19,+AK19)</f>
        <v>23652</v>
      </c>
      <c r="AF19" s="121">
        <f>SUM(AG19:AJ19)</f>
        <v>23652</v>
      </c>
      <c r="AG19" s="121">
        <v>0</v>
      </c>
      <c r="AH19" s="121">
        <v>23652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5760680</v>
      </c>
      <c r="AN19" s="121">
        <f>SUM(AO19:AR19)</f>
        <v>1418822</v>
      </c>
      <c r="AO19" s="121">
        <v>244917</v>
      </c>
      <c r="AP19" s="121">
        <v>1037567</v>
      </c>
      <c r="AQ19" s="121">
        <v>73234</v>
      </c>
      <c r="AR19" s="121">
        <v>63104</v>
      </c>
      <c r="AS19" s="121">
        <f>SUM(AT19:AV19)</f>
        <v>802364</v>
      </c>
      <c r="AT19" s="121">
        <v>147579</v>
      </c>
      <c r="AU19" s="121">
        <v>545152</v>
      </c>
      <c r="AV19" s="121">
        <v>109633</v>
      </c>
      <c r="AW19" s="121">
        <v>58552</v>
      </c>
      <c r="AX19" s="121">
        <f>SUM(AY19:BB19)</f>
        <v>3480942</v>
      </c>
      <c r="AY19" s="121">
        <v>642717</v>
      </c>
      <c r="AZ19" s="121">
        <v>2525591</v>
      </c>
      <c r="BA19" s="121">
        <v>308632</v>
      </c>
      <c r="BB19" s="121">
        <v>4002</v>
      </c>
      <c r="BC19" s="121">
        <v>0</v>
      </c>
      <c r="BD19" s="121">
        <v>0</v>
      </c>
      <c r="BE19" s="121">
        <v>0</v>
      </c>
      <c r="BF19" s="121">
        <f>SUM(AE19,+AM19,+BE19)</f>
        <v>5784332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781161</v>
      </c>
      <c r="BP19" s="121">
        <f>SUM(BQ19:BT19)</f>
        <v>32159</v>
      </c>
      <c r="BQ19" s="121">
        <v>13706</v>
      </c>
      <c r="BR19" s="121">
        <v>18453</v>
      </c>
      <c r="BS19" s="121">
        <v>0</v>
      </c>
      <c r="BT19" s="121">
        <v>0</v>
      </c>
      <c r="BU19" s="121">
        <f>SUM(BV19:BX19)</f>
        <v>126069</v>
      </c>
      <c r="BV19" s="121">
        <v>2636</v>
      </c>
      <c r="BW19" s="121">
        <v>122964</v>
      </c>
      <c r="BX19" s="121">
        <v>469</v>
      </c>
      <c r="BY19" s="121">
        <v>9749</v>
      </c>
      <c r="BZ19" s="121">
        <f>SUM(CA19:CD19)</f>
        <v>613184</v>
      </c>
      <c r="CA19" s="121">
        <v>161744</v>
      </c>
      <c r="CB19" s="121">
        <v>451440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781161</v>
      </c>
      <c r="CI19" s="121">
        <f>SUM(AE19,+BG19)</f>
        <v>23652</v>
      </c>
      <c r="CJ19" s="121">
        <f>SUM(AF19,+BH19)</f>
        <v>23652</v>
      </c>
      <c r="CK19" s="121">
        <f>SUM(AG19,+BI19)</f>
        <v>0</v>
      </c>
      <c r="CL19" s="121">
        <f>SUM(AH19,+BJ19)</f>
        <v>23652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6541841</v>
      </c>
      <c r="CR19" s="121">
        <f>SUM(AN19,+BP19)</f>
        <v>1450981</v>
      </c>
      <c r="CS19" s="121">
        <f>SUM(AO19,+BQ19)</f>
        <v>258623</v>
      </c>
      <c r="CT19" s="121">
        <f>SUM(AP19,+BR19)</f>
        <v>1056020</v>
      </c>
      <c r="CU19" s="121">
        <f>SUM(AQ19,+BS19)</f>
        <v>73234</v>
      </c>
      <c r="CV19" s="121">
        <f>SUM(AR19,+BT19)</f>
        <v>63104</v>
      </c>
      <c r="CW19" s="121">
        <f>SUM(AS19,+BU19)</f>
        <v>928433</v>
      </c>
      <c r="CX19" s="121">
        <f>SUM(AT19,+BV19)</f>
        <v>150215</v>
      </c>
      <c r="CY19" s="121">
        <f>SUM(AU19,+BW19)</f>
        <v>668116</v>
      </c>
      <c r="CZ19" s="121">
        <f>SUM(AV19,+BX19)</f>
        <v>110102</v>
      </c>
      <c r="DA19" s="121">
        <f>SUM(AW19,+BY19)</f>
        <v>68301</v>
      </c>
      <c r="DB19" s="121">
        <f>SUM(AX19,+BZ19)</f>
        <v>4094126</v>
      </c>
      <c r="DC19" s="121">
        <f>SUM(AY19,+CA19)</f>
        <v>804461</v>
      </c>
      <c r="DD19" s="121">
        <f>SUM(AZ19,+CB19)</f>
        <v>2977031</v>
      </c>
      <c r="DE19" s="121">
        <f>SUM(BA19,+CC19)</f>
        <v>308632</v>
      </c>
      <c r="DF19" s="121">
        <f>SUM(BB19,+CD19)</f>
        <v>4002</v>
      </c>
      <c r="DG19" s="121">
        <f>SUM(BC19,+CE19)</f>
        <v>0</v>
      </c>
      <c r="DH19" s="121">
        <f>SUM(BD19,+CF19)</f>
        <v>0</v>
      </c>
      <c r="DI19" s="121">
        <f>SUM(BE19,+CG19)</f>
        <v>0</v>
      </c>
      <c r="DJ19" s="121">
        <f>SUM(BF19,+CH19)</f>
        <v>6565493</v>
      </c>
    </row>
    <row r="20" spans="1:114" s="136" customFormat="1" ht="13.5" customHeight="1" x14ac:dyDescent="0.15">
      <c r="A20" s="119" t="s">
        <v>25</v>
      </c>
      <c r="B20" s="120" t="s">
        <v>372</v>
      </c>
      <c r="C20" s="119" t="s">
        <v>373</v>
      </c>
      <c r="D20" s="121">
        <f>SUM(E20,+L20)</f>
        <v>2784965</v>
      </c>
      <c r="E20" s="121">
        <f>SUM(F20:I20,K20)</f>
        <v>428573</v>
      </c>
      <c r="F20" s="121">
        <v>0</v>
      </c>
      <c r="G20" s="121">
        <v>0</v>
      </c>
      <c r="H20" s="121">
        <v>0</v>
      </c>
      <c r="I20" s="121">
        <v>181462</v>
      </c>
      <c r="J20" s="122" t="s">
        <v>551</v>
      </c>
      <c r="K20" s="121">
        <v>247111</v>
      </c>
      <c r="L20" s="121">
        <v>2356392</v>
      </c>
      <c r="M20" s="121">
        <f>SUM(N20,+U20)</f>
        <v>170510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551</v>
      </c>
      <c r="T20" s="121">
        <v>0</v>
      </c>
      <c r="U20" s="121">
        <v>170510</v>
      </c>
      <c r="V20" s="121">
        <f>+SUM(D20,M20)</f>
        <v>2955475</v>
      </c>
      <c r="W20" s="121">
        <f>+SUM(E20,N20)</f>
        <v>428573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181462</v>
      </c>
      <c r="AB20" s="122" t="str">
        <f>IF(+SUM(J20,S20)=0,"-",+SUM(J20,S20))</f>
        <v>-</v>
      </c>
      <c r="AC20" s="121">
        <f>+SUM(K20,T20)</f>
        <v>247111</v>
      </c>
      <c r="AD20" s="121">
        <f>+SUM(L20,U20)</f>
        <v>2526902</v>
      </c>
      <c r="AE20" s="121">
        <f>SUM(AF20,+AK20)</f>
        <v>511490</v>
      </c>
      <c r="AF20" s="121">
        <f>SUM(AG20:AJ20)</f>
        <v>511490</v>
      </c>
      <c r="AG20" s="121">
        <v>0</v>
      </c>
      <c r="AH20" s="121">
        <v>496154</v>
      </c>
      <c r="AI20" s="121">
        <v>15336</v>
      </c>
      <c r="AJ20" s="121">
        <v>0</v>
      </c>
      <c r="AK20" s="121">
        <v>0</v>
      </c>
      <c r="AL20" s="121">
        <v>0</v>
      </c>
      <c r="AM20" s="121">
        <f>SUM(AN20,AS20,AW20,AX20,BD20)</f>
        <v>2273475</v>
      </c>
      <c r="AN20" s="121">
        <f>SUM(AO20:AR20)</f>
        <v>356024</v>
      </c>
      <c r="AO20" s="121">
        <v>95036</v>
      </c>
      <c r="AP20" s="121">
        <v>198083</v>
      </c>
      <c r="AQ20" s="121">
        <v>61554</v>
      </c>
      <c r="AR20" s="121">
        <v>1351</v>
      </c>
      <c r="AS20" s="121">
        <f>SUM(AT20:AV20)</f>
        <v>374437</v>
      </c>
      <c r="AT20" s="121">
        <v>144389</v>
      </c>
      <c r="AU20" s="121">
        <v>214925</v>
      </c>
      <c r="AV20" s="121">
        <v>15123</v>
      </c>
      <c r="AW20" s="121">
        <v>14913</v>
      </c>
      <c r="AX20" s="121">
        <f>SUM(AY20:BB20)</f>
        <v>1528101</v>
      </c>
      <c r="AY20" s="121">
        <v>415359</v>
      </c>
      <c r="AZ20" s="121">
        <v>1104324</v>
      </c>
      <c r="BA20" s="121">
        <v>8418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2784965</v>
      </c>
      <c r="BG20" s="121">
        <f>SUM(BH20,+BM20)</f>
        <v>64472</v>
      </c>
      <c r="BH20" s="121">
        <f>SUM(BI20:BL20)</f>
        <v>64472</v>
      </c>
      <c r="BI20" s="121">
        <v>0</v>
      </c>
      <c r="BJ20" s="121">
        <v>64472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106038</v>
      </c>
      <c r="BP20" s="121">
        <f>SUM(BQ20:BT20)</f>
        <v>10607</v>
      </c>
      <c r="BQ20" s="121">
        <v>9932</v>
      </c>
      <c r="BR20" s="121">
        <v>0</v>
      </c>
      <c r="BS20" s="121">
        <v>675</v>
      </c>
      <c r="BT20" s="121">
        <v>0</v>
      </c>
      <c r="BU20" s="121">
        <f>SUM(BV20:BX20)</f>
        <v>18436</v>
      </c>
      <c r="BV20" s="121">
        <v>0</v>
      </c>
      <c r="BW20" s="121">
        <v>18436</v>
      </c>
      <c r="BX20" s="121">
        <v>0</v>
      </c>
      <c r="BY20" s="121">
        <v>0</v>
      </c>
      <c r="BZ20" s="121">
        <f>SUM(CA20:CD20)</f>
        <v>76995</v>
      </c>
      <c r="CA20" s="121">
        <v>0</v>
      </c>
      <c r="CB20" s="121">
        <v>76995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170510</v>
      </c>
      <c r="CI20" s="121">
        <f>SUM(AE20,+BG20)</f>
        <v>575962</v>
      </c>
      <c r="CJ20" s="121">
        <f>SUM(AF20,+BH20)</f>
        <v>575962</v>
      </c>
      <c r="CK20" s="121">
        <f>SUM(AG20,+BI20)</f>
        <v>0</v>
      </c>
      <c r="CL20" s="121">
        <f>SUM(AH20,+BJ20)</f>
        <v>560626</v>
      </c>
      <c r="CM20" s="121">
        <f>SUM(AI20,+BK20)</f>
        <v>15336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2379513</v>
      </c>
      <c r="CR20" s="121">
        <f>SUM(AN20,+BP20)</f>
        <v>366631</v>
      </c>
      <c r="CS20" s="121">
        <f>SUM(AO20,+BQ20)</f>
        <v>104968</v>
      </c>
      <c r="CT20" s="121">
        <f>SUM(AP20,+BR20)</f>
        <v>198083</v>
      </c>
      <c r="CU20" s="121">
        <f>SUM(AQ20,+BS20)</f>
        <v>62229</v>
      </c>
      <c r="CV20" s="121">
        <f>SUM(AR20,+BT20)</f>
        <v>1351</v>
      </c>
      <c r="CW20" s="121">
        <f>SUM(AS20,+BU20)</f>
        <v>392873</v>
      </c>
      <c r="CX20" s="121">
        <f>SUM(AT20,+BV20)</f>
        <v>144389</v>
      </c>
      <c r="CY20" s="121">
        <f>SUM(AU20,+BW20)</f>
        <v>233361</v>
      </c>
      <c r="CZ20" s="121">
        <f>SUM(AV20,+BX20)</f>
        <v>15123</v>
      </c>
      <c r="DA20" s="121">
        <f>SUM(AW20,+BY20)</f>
        <v>14913</v>
      </c>
      <c r="DB20" s="121">
        <f>SUM(AX20,+BZ20)</f>
        <v>1605096</v>
      </c>
      <c r="DC20" s="121">
        <f>SUM(AY20,+CA20)</f>
        <v>415359</v>
      </c>
      <c r="DD20" s="121">
        <f>SUM(AZ20,+CB20)</f>
        <v>1181319</v>
      </c>
      <c r="DE20" s="121">
        <f>SUM(BA20,+CC20)</f>
        <v>8418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2955475</v>
      </c>
    </row>
    <row r="21" spans="1:114" s="136" customFormat="1" ht="13.5" customHeight="1" x14ac:dyDescent="0.15">
      <c r="A21" s="119" t="s">
        <v>25</v>
      </c>
      <c r="B21" s="120" t="s">
        <v>375</v>
      </c>
      <c r="C21" s="119" t="s">
        <v>376</v>
      </c>
      <c r="D21" s="121">
        <f>SUM(E21,+L21)</f>
        <v>2040483</v>
      </c>
      <c r="E21" s="121">
        <f>SUM(F21:I21,K21)</f>
        <v>375192</v>
      </c>
      <c r="F21" s="121">
        <v>0</v>
      </c>
      <c r="G21" s="121">
        <v>0</v>
      </c>
      <c r="H21" s="121">
        <v>0</v>
      </c>
      <c r="I21" s="121">
        <v>191741</v>
      </c>
      <c r="J21" s="122" t="s">
        <v>551</v>
      </c>
      <c r="K21" s="121">
        <v>183451</v>
      </c>
      <c r="L21" s="121">
        <v>1665291</v>
      </c>
      <c r="M21" s="121">
        <f>SUM(N21,+U21)</f>
        <v>191131</v>
      </c>
      <c r="N21" s="121">
        <f>SUM(O21:R21,T21)</f>
        <v>29660</v>
      </c>
      <c r="O21" s="121">
        <v>0</v>
      </c>
      <c r="P21" s="121">
        <v>0</v>
      </c>
      <c r="Q21" s="121">
        <v>0</v>
      </c>
      <c r="R21" s="121">
        <v>29660</v>
      </c>
      <c r="S21" s="122" t="s">
        <v>551</v>
      </c>
      <c r="T21" s="121">
        <v>0</v>
      </c>
      <c r="U21" s="121">
        <v>161471</v>
      </c>
      <c r="V21" s="121">
        <f>+SUM(D21,M21)</f>
        <v>2231614</v>
      </c>
      <c r="W21" s="121">
        <f>+SUM(E21,N21)</f>
        <v>404852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221401</v>
      </c>
      <c r="AB21" s="122" t="str">
        <f>IF(+SUM(J21,S21)=0,"-",+SUM(J21,S21))</f>
        <v>-</v>
      </c>
      <c r="AC21" s="121">
        <f>+SUM(K21,T21)</f>
        <v>183451</v>
      </c>
      <c r="AD21" s="121">
        <f>+SUM(L21,U21)</f>
        <v>1826762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1808716</v>
      </c>
      <c r="AN21" s="121">
        <f>SUM(AO21:AR21)</f>
        <v>540089</v>
      </c>
      <c r="AO21" s="121">
        <v>445466</v>
      </c>
      <c r="AP21" s="121">
        <v>28772</v>
      </c>
      <c r="AQ21" s="121">
        <v>8983</v>
      </c>
      <c r="AR21" s="121">
        <v>56868</v>
      </c>
      <c r="AS21" s="121">
        <f>SUM(AT21:AV21)</f>
        <v>249912</v>
      </c>
      <c r="AT21" s="121">
        <v>32881</v>
      </c>
      <c r="AU21" s="121">
        <v>186467</v>
      </c>
      <c r="AV21" s="121">
        <v>30564</v>
      </c>
      <c r="AW21" s="121">
        <v>12438</v>
      </c>
      <c r="AX21" s="121">
        <f>SUM(AY21:BB21)</f>
        <v>1006277</v>
      </c>
      <c r="AY21" s="121">
        <v>474949</v>
      </c>
      <c r="AZ21" s="121">
        <v>403792</v>
      </c>
      <c r="BA21" s="121">
        <v>115509</v>
      </c>
      <c r="BB21" s="121">
        <v>12027</v>
      </c>
      <c r="BC21" s="121">
        <v>0</v>
      </c>
      <c r="BD21" s="121">
        <v>0</v>
      </c>
      <c r="BE21" s="121">
        <v>231767</v>
      </c>
      <c r="BF21" s="121">
        <f>SUM(AE21,+AM21,+BE21)</f>
        <v>2040483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188431</v>
      </c>
      <c r="BP21" s="121">
        <f>SUM(BQ21:BT21)</f>
        <v>12885</v>
      </c>
      <c r="BQ21" s="121">
        <v>12885</v>
      </c>
      <c r="BR21" s="121">
        <v>0</v>
      </c>
      <c r="BS21" s="121">
        <v>0</v>
      </c>
      <c r="BT21" s="121">
        <v>0</v>
      </c>
      <c r="BU21" s="121">
        <f>SUM(BV21:BX21)</f>
        <v>73098</v>
      </c>
      <c r="BV21" s="121">
        <v>2463</v>
      </c>
      <c r="BW21" s="121">
        <v>70635</v>
      </c>
      <c r="BX21" s="121">
        <v>0</v>
      </c>
      <c r="BY21" s="121">
        <v>0</v>
      </c>
      <c r="BZ21" s="121">
        <f>SUM(CA21:CD21)</f>
        <v>102448</v>
      </c>
      <c r="CA21" s="121">
        <v>51311</v>
      </c>
      <c r="CB21" s="121">
        <v>51137</v>
      </c>
      <c r="CC21" s="121">
        <v>0</v>
      </c>
      <c r="CD21" s="121">
        <v>0</v>
      </c>
      <c r="CE21" s="121">
        <v>0</v>
      </c>
      <c r="CF21" s="121">
        <v>0</v>
      </c>
      <c r="CG21" s="121">
        <v>2700</v>
      </c>
      <c r="CH21" s="121">
        <f>SUM(BG21,+BO21,+CG21)</f>
        <v>191131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1997147</v>
      </c>
      <c r="CR21" s="121">
        <f>SUM(AN21,+BP21)</f>
        <v>552974</v>
      </c>
      <c r="CS21" s="121">
        <f>SUM(AO21,+BQ21)</f>
        <v>458351</v>
      </c>
      <c r="CT21" s="121">
        <f>SUM(AP21,+BR21)</f>
        <v>28772</v>
      </c>
      <c r="CU21" s="121">
        <f>SUM(AQ21,+BS21)</f>
        <v>8983</v>
      </c>
      <c r="CV21" s="121">
        <f>SUM(AR21,+BT21)</f>
        <v>56868</v>
      </c>
      <c r="CW21" s="121">
        <f>SUM(AS21,+BU21)</f>
        <v>323010</v>
      </c>
      <c r="CX21" s="121">
        <f>SUM(AT21,+BV21)</f>
        <v>35344</v>
      </c>
      <c r="CY21" s="121">
        <f>SUM(AU21,+BW21)</f>
        <v>257102</v>
      </c>
      <c r="CZ21" s="121">
        <f>SUM(AV21,+BX21)</f>
        <v>30564</v>
      </c>
      <c r="DA21" s="121">
        <f>SUM(AW21,+BY21)</f>
        <v>12438</v>
      </c>
      <c r="DB21" s="121">
        <f>SUM(AX21,+BZ21)</f>
        <v>1108725</v>
      </c>
      <c r="DC21" s="121">
        <f>SUM(AY21,+CA21)</f>
        <v>526260</v>
      </c>
      <c r="DD21" s="121">
        <f>SUM(AZ21,+CB21)</f>
        <v>454929</v>
      </c>
      <c r="DE21" s="121">
        <f>SUM(BA21,+CC21)</f>
        <v>115509</v>
      </c>
      <c r="DF21" s="121">
        <f>SUM(BB21,+CD21)</f>
        <v>12027</v>
      </c>
      <c r="DG21" s="121">
        <f>SUM(BC21,+CE21)</f>
        <v>0</v>
      </c>
      <c r="DH21" s="121">
        <f>SUM(BD21,+CF21)</f>
        <v>0</v>
      </c>
      <c r="DI21" s="121">
        <f>SUM(BE21,+CG21)</f>
        <v>234467</v>
      </c>
      <c r="DJ21" s="121">
        <f>SUM(BF21,+CH21)</f>
        <v>2231614</v>
      </c>
    </row>
    <row r="22" spans="1:114" s="136" customFormat="1" ht="13.5" customHeight="1" x14ac:dyDescent="0.15">
      <c r="A22" s="119" t="s">
        <v>25</v>
      </c>
      <c r="B22" s="120" t="s">
        <v>378</v>
      </c>
      <c r="C22" s="119" t="s">
        <v>379</v>
      </c>
      <c r="D22" s="121">
        <f>SUM(E22,+L22)</f>
        <v>1064957</v>
      </c>
      <c r="E22" s="121">
        <f>SUM(F22:I22,K22)</f>
        <v>214637</v>
      </c>
      <c r="F22" s="121">
        <v>0</v>
      </c>
      <c r="G22" s="121">
        <v>0</v>
      </c>
      <c r="H22" s="121">
        <v>0</v>
      </c>
      <c r="I22" s="121">
        <v>94698</v>
      </c>
      <c r="J22" s="122" t="s">
        <v>551</v>
      </c>
      <c r="K22" s="121">
        <v>119939</v>
      </c>
      <c r="L22" s="121">
        <v>850320</v>
      </c>
      <c r="M22" s="121">
        <f>SUM(N22,+U22)</f>
        <v>114188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551</v>
      </c>
      <c r="T22" s="121">
        <v>0</v>
      </c>
      <c r="U22" s="121">
        <v>114188</v>
      </c>
      <c r="V22" s="121">
        <f>+SUM(D22,M22)</f>
        <v>1179145</v>
      </c>
      <c r="W22" s="121">
        <f>+SUM(E22,N22)</f>
        <v>214637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94698</v>
      </c>
      <c r="AB22" s="122" t="str">
        <f>IF(+SUM(J22,S22)=0,"-",+SUM(J22,S22))</f>
        <v>-</v>
      </c>
      <c r="AC22" s="121">
        <f>+SUM(K22,T22)</f>
        <v>119939</v>
      </c>
      <c r="AD22" s="121">
        <f>+SUM(L22,U22)</f>
        <v>964508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1064957</v>
      </c>
      <c r="AN22" s="121">
        <f>SUM(AO22:AR22)</f>
        <v>117642</v>
      </c>
      <c r="AO22" s="121">
        <v>22481</v>
      </c>
      <c r="AP22" s="121">
        <v>0</v>
      </c>
      <c r="AQ22" s="121">
        <v>83920</v>
      </c>
      <c r="AR22" s="121">
        <v>11241</v>
      </c>
      <c r="AS22" s="121">
        <f>SUM(AT22:AV22)</f>
        <v>394230</v>
      </c>
      <c r="AT22" s="121">
        <v>1658</v>
      </c>
      <c r="AU22" s="121">
        <v>345656</v>
      </c>
      <c r="AV22" s="121">
        <v>46916</v>
      </c>
      <c r="AW22" s="121">
        <v>1928</v>
      </c>
      <c r="AX22" s="121">
        <f>SUM(AY22:BB22)</f>
        <v>551157</v>
      </c>
      <c r="AY22" s="121">
        <v>229792</v>
      </c>
      <c r="AZ22" s="121">
        <v>311654</v>
      </c>
      <c r="BA22" s="121">
        <v>9711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1064957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9058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105130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9058</v>
      </c>
      <c r="CQ22" s="121">
        <f>SUM(AM22,+BO22)</f>
        <v>1064957</v>
      </c>
      <c r="CR22" s="121">
        <f>SUM(AN22,+BP22)</f>
        <v>117642</v>
      </c>
      <c r="CS22" s="121">
        <f>SUM(AO22,+BQ22)</f>
        <v>22481</v>
      </c>
      <c r="CT22" s="121">
        <f>SUM(AP22,+BR22)</f>
        <v>0</v>
      </c>
      <c r="CU22" s="121">
        <f>SUM(AQ22,+BS22)</f>
        <v>83920</v>
      </c>
      <c r="CV22" s="121">
        <f>SUM(AR22,+BT22)</f>
        <v>11241</v>
      </c>
      <c r="CW22" s="121">
        <f>SUM(AS22,+BU22)</f>
        <v>394230</v>
      </c>
      <c r="CX22" s="121">
        <f>SUM(AT22,+BV22)</f>
        <v>1658</v>
      </c>
      <c r="CY22" s="121">
        <f>SUM(AU22,+BW22)</f>
        <v>345656</v>
      </c>
      <c r="CZ22" s="121">
        <f>SUM(AV22,+BX22)</f>
        <v>46916</v>
      </c>
      <c r="DA22" s="121">
        <f>SUM(AW22,+BY22)</f>
        <v>1928</v>
      </c>
      <c r="DB22" s="121">
        <f>SUM(AX22,+BZ22)</f>
        <v>551157</v>
      </c>
      <c r="DC22" s="121">
        <f>SUM(AY22,+CA22)</f>
        <v>229792</v>
      </c>
      <c r="DD22" s="121">
        <f>SUM(AZ22,+CB22)</f>
        <v>311654</v>
      </c>
      <c r="DE22" s="121">
        <f>SUM(BA22,+CC22)</f>
        <v>9711</v>
      </c>
      <c r="DF22" s="121">
        <f>SUM(BB22,+CD22)</f>
        <v>0</v>
      </c>
      <c r="DG22" s="121">
        <f>SUM(BC22,+CE22)</f>
        <v>105130</v>
      </c>
      <c r="DH22" s="121">
        <f>SUM(BD22,+CF22)</f>
        <v>0</v>
      </c>
      <c r="DI22" s="121">
        <f>SUM(BE22,+CG22)</f>
        <v>0</v>
      </c>
      <c r="DJ22" s="121">
        <f>SUM(BF22,+CH22)</f>
        <v>1064957</v>
      </c>
    </row>
    <row r="23" spans="1:114" s="136" customFormat="1" ht="13.5" customHeight="1" x14ac:dyDescent="0.15">
      <c r="A23" s="119" t="s">
        <v>25</v>
      </c>
      <c r="B23" s="120" t="s">
        <v>383</v>
      </c>
      <c r="C23" s="119" t="s">
        <v>384</v>
      </c>
      <c r="D23" s="121">
        <f>SUM(E23,+L23)</f>
        <v>1133683</v>
      </c>
      <c r="E23" s="121">
        <f>SUM(F23:I23,K23)</f>
        <v>212352</v>
      </c>
      <c r="F23" s="121">
        <v>0</v>
      </c>
      <c r="G23" s="121">
        <v>0</v>
      </c>
      <c r="H23" s="121">
        <v>0</v>
      </c>
      <c r="I23" s="121">
        <v>176115</v>
      </c>
      <c r="J23" s="122" t="s">
        <v>551</v>
      </c>
      <c r="K23" s="121">
        <v>36237</v>
      </c>
      <c r="L23" s="121">
        <v>921331</v>
      </c>
      <c r="M23" s="121">
        <f>SUM(N23,+U23)</f>
        <v>101193</v>
      </c>
      <c r="N23" s="121">
        <f>SUM(O23:R23,T23)</f>
        <v>35564</v>
      </c>
      <c r="O23" s="121">
        <v>800</v>
      </c>
      <c r="P23" s="121">
        <v>405</v>
      </c>
      <c r="Q23" s="121">
        <v>0</v>
      </c>
      <c r="R23" s="121">
        <v>18090</v>
      </c>
      <c r="S23" s="122" t="s">
        <v>551</v>
      </c>
      <c r="T23" s="121">
        <v>16269</v>
      </c>
      <c r="U23" s="121">
        <v>65629</v>
      </c>
      <c r="V23" s="121">
        <f>+SUM(D23,M23)</f>
        <v>1234876</v>
      </c>
      <c r="W23" s="121">
        <f>+SUM(E23,N23)</f>
        <v>247916</v>
      </c>
      <c r="X23" s="121">
        <f>+SUM(F23,O23)</f>
        <v>800</v>
      </c>
      <c r="Y23" s="121">
        <f>+SUM(G23,P23)</f>
        <v>405</v>
      </c>
      <c r="Z23" s="121">
        <f>+SUM(H23,Q23)</f>
        <v>0</v>
      </c>
      <c r="AA23" s="121">
        <f>+SUM(I23,R23)</f>
        <v>194205</v>
      </c>
      <c r="AB23" s="122" t="str">
        <f>IF(+SUM(J23,S23)=0,"-",+SUM(J23,S23))</f>
        <v>-</v>
      </c>
      <c r="AC23" s="121">
        <f>+SUM(K23,T23)</f>
        <v>52506</v>
      </c>
      <c r="AD23" s="121">
        <f>+SUM(L23,U23)</f>
        <v>986960</v>
      </c>
      <c r="AE23" s="121">
        <f>SUM(AF23,+AK23)</f>
        <v>131083</v>
      </c>
      <c r="AF23" s="121">
        <f>SUM(AG23:AJ23)</f>
        <v>131083</v>
      </c>
      <c r="AG23" s="121">
        <v>1620</v>
      </c>
      <c r="AH23" s="121">
        <v>123372</v>
      </c>
      <c r="AI23" s="121">
        <v>5894</v>
      </c>
      <c r="AJ23" s="121">
        <v>197</v>
      </c>
      <c r="AK23" s="121">
        <v>0</v>
      </c>
      <c r="AL23" s="121">
        <v>21179</v>
      </c>
      <c r="AM23" s="121">
        <f>SUM(AN23,AS23,AW23,AX23,BD23)</f>
        <v>809643</v>
      </c>
      <c r="AN23" s="121">
        <f>SUM(AO23:AR23)</f>
        <v>124385</v>
      </c>
      <c r="AO23" s="121">
        <v>103334</v>
      </c>
      <c r="AP23" s="121">
        <v>0</v>
      </c>
      <c r="AQ23" s="121">
        <v>21051</v>
      </c>
      <c r="AR23" s="121">
        <v>0</v>
      </c>
      <c r="AS23" s="121">
        <f>SUM(AT23:AV23)</f>
        <v>7338</v>
      </c>
      <c r="AT23" s="121">
        <v>0</v>
      </c>
      <c r="AU23" s="121">
        <v>3899</v>
      </c>
      <c r="AV23" s="121">
        <v>3439</v>
      </c>
      <c r="AW23" s="121">
        <v>0</v>
      </c>
      <c r="AX23" s="121">
        <f>SUM(AY23:BB23)</f>
        <v>677920</v>
      </c>
      <c r="AY23" s="121">
        <v>312212</v>
      </c>
      <c r="AZ23" s="121">
        <v>324884</v>
      </c>
      <c r="BA23" s="121">
        <v>40763</v>
      </c>
      <c r="BB23" s="121">
        <v>61</v>
      </c>
      <c r="BC23" s="121">
        <v>0</v>
      </c>
      <c r="BD23" s="121">
        <v>0</v>
      </c>
      <c r="BE23" s="121">
        <v>171778</v>
      </c>
      <c r="BF23" s="121">
        <f>SUM(AE23,+AM23,+BE23)</f>
        <v>1112504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32592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2627</v>
      </c>
      <c r="BV23" s="121">
        <v>2627</v>
      </c>
      <c r="BW23" s="121">
        <v>0</v>
      </c>
      <c r="BX23" s="121">
        <v>0</v>
      </c>
      <c r="BY23" s="121">
        <v>0</v>
      </c>
      <c r="BZ23" s="121">
        <f>SUM(CA23:CD23)</f>
        <v>29965</v>
      </c>
      <c r="CA23" s="121">
        <v>29965</v>
      </c>
      <c r="CB23" s="121">
        <v>0</v>
      </c>
      <c r="CC23" s="121">
        <v>0</v>
      </c>
      <c r="CD23" s="121">
        <v>0</v>
      </c>
      <c r="CE23" s="121">
        <v>66301</v>
      </c>
      <c r="CF23" s="121">
        <v>0</v>
      </c>
      <c r="CG23" s="121">
        <v>2300</v>
      </c>
      <c r="CH23" s="121">
        <f>SUM(BG23,+BO23,+CG23)</f>
        <v>34892</v>
      </c>
      <c r="CI23" s="121">
        <f>SUM(AE23,+BG23)</f>
        <v>131083</v>
      </c>
      <c r="CJ23" s="121">
        <f>SUM(AF23,+BH23)</f>
        <v>131083</v>
      </c>
      <c r="CK23" s="121">
        <f>SUM(AG23,+BI23)</f>
        <v>1620</v>
      </c>
      <c r="CL23" s="121">
        <f>SUM(AH23,+BJ23)</f>
        <v>123372</v>
      </c>
      <c r="CM23" s="121">
        <f>SUM(AI23,+BK23)</f>
        <v>5894</v>
      </c>
      <c r="CN23" s="121">
        <f>SUM(AJ23,+BL23)</f>
        <v>197</v>
      </c>
      <c r="CO23" s="121">
        <f>SUM(AK23,+BM23)</f>
        <v>0</v>
      </c>
      <c r="CP23" s="121">
        <f>SUM(AL23,+BN23)</f>
        <v>21179</v>
      </c>
      <c r="CQ23" s="121">
        <f>SUM(AM23,+BO23)</f>
        <v>842235</v>
      </c>
      <c r="CR23" s="121">
        <f>SUM(AN23,+BP23)</f>
        <v>124385</v>
      </c>
      <c r="CS23" s="121">
        <f>SUM(AO23,+BQ23)</f>
        <v>103334</v>
      </c>
      <c r="CT23" s="121">
        <f>SUM(AP23,+BR23)</f>
        <v>0</v>
      </c>
      <c r="CU23" s="121">
        <f>SUM(AQ23,+BS23)</f>
        <v>21051</v>
      </c>
      <c r="CV23" s="121">
        <f>SUM(AR23,+BT23)</f>
        <v>0</v>
      </c>
      <c r="CW23" s="121">
        <f>SUM(AS23,+BU23)</f>
        <v>9965</v>
      </c>
      <c r="CX23" s="121">
        <f>SUM(AT23,+BV23)</f>
        <v>2627</v>
      </c>
      <c r="CY23" s="121">
        <f>SUM(AU23,+BW23)</f>
        <v>3899</v>
      </c>
      <c r="CZ23" s="121">
        <f>SUM(AV23,+BX23)</f>
        <v>3439</v>
      </c>
      <c r="DA23" s="121">
        <f>SUM(AW23,+BY23)</f>
        <v>0</v>
      </c>
      <c r="DB23" s="121">
        <f>SUM(AX23,+BZ23)</f>
        <v>707885</v>
      </c>
      <c r="DC23" s="121">
        <f>SUM(AY23,+CA23)</f>
        <v>342177</v>
      </c>
      <c r="DD23" s="121">
        <f>SUM(AZ23,+CB23)</f>
        <v>324884</v>
      </c>
      <c r="DE23" s="121">
        <f>SUM(BA23,+CC23)</f>
        <v>40763</v>
      </c>
      <c r="DF23" s="121">
        <f>SUM(BB23,+CD23)</f>
        <v>61</v>
      </c>
      <c r="DG23" s="121">
        <f>SUM(BC23,+CE23)</f>
        <v>66301</v>
      </c>
      <c r="DH23" s="121">
        <f>SUM(BD23,+CF23)</f>
        <v>0</v>
      </c>
      <c r="DI23" s="121">
        <f>SUM(BE23,+CG23)</f>
        <v>174078</v>
      </c>
      <c r="DJ23" s="121">
        <f>SUM(BF23,+CH23)</f>
        <v>1147396</v>
      </c>
    </row>
    <row r="24" spans="1:114" s="136" customFormat="1" ht="13.5" customHeight="1" x14ac:dyDescent="0.15">
      <c r="A24" s="119" t="s">
        <v>25</v>
      </c>
      <c r="B24" s="120" t="s">
        <v>390</v>
      </c>
      <c r="C24" s="119" t="s">
        <v>391</v>
      </c>
      <c r="D24" s="121">
        <f>SUM(E24,+L24)</f>
        <v>724055</v>
      </c>
      <c r="E24" s="121">
        <f>SUM(F24:I24,K24)</f>
        <v>45363</v>
      </c>
      <c r="F24" s="121">
        <v>0</v>
      </c>
      <c r="G24" s="121">
        <v>1000</v>
      </c>
      <c r="H24" s="121">
        <v>0</v>
      </c>
      <c r="I24" s="121">
        <v>0</v>
      </c>
      <c r="J24" s="122" t="s">
        <v>551</v>
      </c>
      <c r="K24" s="121">
        <v>44363</v>
      </c>
      <c r="L24" s="121">
        <v>678692</v>
      </c>
      <c r="M24" s="121">
        <f>SUM(N24,+U24)</f>
        <v>171263</v>
      </c>
      <c r="N24" s="121">
        <f>SUM(O24:R24,T24)</f>
        <v>18257</v>
      </c>
      <c r="O24" s="121">
        <v>0</v>
      </c>
      <c r="P24" s="121">
        <v>0</v>
      </c>
      <c r="Q24" s="121">
        <v>0</v>
      </c>
      <c r="R24" s="121">
        <v>18257</v>
      </c>
      <c r="S24" s="122" t="s">
        <v>551</v>
      </c>
      <c r="T24" s="121">
        <v>0</v>
      </c>
      <c r="U24" s="121">
        <v>153006</v>
      </c>
      <c r="V24" s="121">
        <f>+SUM(D24,M24)</f>
        <v>895318</v>
      </c>
      <c r="W24" s="121">
        <f>+SUM(E24,N24)</f>
        <v>63620</v>
      </c>
      <c r="X24" s="121">
        <f>+SUM(F24,O24)</f>
        <v>0</v>
      </c>
      <c r="Y24" s="121">
        <f>+SUM(G24,P24)</f>
        <v>1000</v>
      </c>
      <c r="Z24" s="121">
        <f>+SUM(H24,Q24)</f>
        <v>0</v>
      </c>
      <c r="AA24" s="121">
        <f>+SUM(I24,R24)</f>
        <v>18257</v>
      </c>
      <c r="AB24" s="122" t="str">
        <f>IF(+SUM(J24,S24)=0,"-",+SUM(J24,S24))</f>
        <v>-</v>
      </c>
      <c r="AC24" s="121">
        <f>+SUM(K24,T24)</f>
        <v>44363</v>
      </c>
      <c r="AD24" s="121">
        <f>+SUM(L24,U24)</f>
        <v>831698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24484</v>
      </c>
      <c r="AM24" s="121">
        <f>SUM(AN24,AS24,AW24,AX24,BD24)</f>
        <v>319133</v>
      </c>
      <c r="AN24" s="121">
        <f>SUM(AO24:AR24)</f>
        <v>59837</v>
      </c>
      <c r="AO24" s="121">
        <v>59837</v>
      </c>
      <c r="AP24" s="121">
        <v>0</v>
      </c>
      <c r="AQ24" s="121">
        <v>0</v>
      </c>
      <c r="AR24" s="121">
        <v>0</v>
      </c>
      <c r="AS24" s="121">
        <f>SUM(AT24:AV24)</f>
        <v>4884</v>
      </c>
      <c r="AT24" s="121">
        <v>0</v>
      </c>
      <c r="AU24" s="121">
        <v>0</v>
      </c>
      <c r="AV24" s="121">
        <v>4884</v>
      </c>
      <c r="AW24" s="121">
        <v>0</v>
      </c>
      <c r="AX24" s="121">
        <f>SUM(AY24:BB24)</f>
        <v>254412</v>
      </c>
      <c r="AY24" s="121">
        <v>176477</v>
      </c>
      <c r="AZ24" s="121">
        <v>38312</v>
      </c>
      <c r="BA24" s="121">
        <v>11322</v>
      </c>
      <c r="BB24" s="121">
        <v>28301</v>
      </c>
      <c r="BC24" s="121">
        <v>380438</v>
      </c>
      <c r="BD24" s="121">
        <v>0</v>
      </c>
      <c r="BE24" s="121">
        <v>0</v>
      </c>
      <c r="BF24" s="121">
        <f>SUM(AE24,+AM24,+BE24)</f>
        <v>319133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47744</v>
      </c>
      <c r="BP24" s="121">
        <f>SUM(BQ24:BT24)</f>
        <v>4760</v>
      </c>
      <c r="BQ24" s="121">
        <v>4760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42984</v>
      </c>
      <c r="CA24" s="121">
        <v>42984</v>
      </c>
      <c r="CB24" s="121">
        <v>0</v>
      </c>
      <c r="CC24" s="121">
        <v>0</v>
      </c>
      <c r="CD24" s="121">
        <v>0</v>
      </c>
      <c r="CE24" s="121">
        <v>123519</v>
      </c>
      <c r="CF24" s="121">
        <v>0</v>
      </c>
      <c r="CG24" s="121">
        <v>0</v>
      </c>
      <c r="CH24" s="121">
        <f>SUM(BG24,+BO24,+CG24)</f>
        <v>47744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24484</v>
      </c>
      <c r="CQ24" s="121">
        <f>SUM(AM24,+BO24)</f>
        <v>366877</v>
      </c>
      <c r="CR24" s="121">
        <f>SUM(AN24,+BP24)</f>
        <v>64597</v>
      </c>
      <c r="CS24" s="121">
        <f>SUM(AO24,+BQ24)</f>
        <v>64597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4884</v>
      </c>
      <c r="CX24" s="121">
        <f>SUM(AT24,+BV24)</f>
        <v>0</v>
      </c>
      <c r="CY24" s="121">
        <f>SUM(AU24,+BW24)</f>
        <v>0</v>
      </c>
      <c r="CZ24" s="121">
        <f>SUM(AV24,+BX24)</f>
        <v>4884</v>
      </c>
      <c r="DA24" s="121">
        <f>SUM(AW24,+BY24)</f>
        <v>0</v>
      </c>
      <c r="DB24" s="121">
        <f>SUM(AX24,+BZ24)</f>
        <v>297396</v>
      </c>
      <c r="DC24" s="121">
        <f>SUM(AY24,+CA24)</f>
        <v>219461</v>
      </c>
      <c r="DD24" s="121">
        <f>SUM(AZ24,+CB24)</f>
        <v>38312</v>
      </c>
      <c r="DE24" s="121">
        <f>SUM(BA24,+CC24)</f>
        <v>11322</v>
      </c>
      <c r="DF24" s="121">
        <f>SUM(BB24,+CD24)</f>
        <v>28301</v>
      </c>
      <c r="DG24" s="121">
        <f>SUM(BC24,+CE24)</f>
        <v>503957</v>
      </c>
      <c r="DH24" s="121">
        <f>SUM(BD24,+CF24)</f>
        <v>0</v>
      </c>
      <c r="DI24" s="121">
        <f>SUM(BE24,+CG24)</f>
        <v>0</v>
      </c>
      <c r="DJ24" s="121">
        <f>SUM(BF24,+CH24)</f>
        <v>366877</v>
      </c>
    </row>
    <row r="25" spans="1:114" s="136" customFormat="1" ht="13.5" customHeight="1" x14ac:dyDescent="0.15">
      <c r="A25" s="119" t="s">
        <v>25</v>
      </c>
      <c r="B25" s="120" t="s">
        <v>395</v>
      </c>
      <c r="C25" s="119" t="s">
        <v>396</v>
      </c>
      <c r="D25" s="121">
        <f>SUM(E25,+L25)</f>
        <v>1143517</v>
      </c>
      <c r="E25" s="121">
        <f>SUM(F25:I25,K25)</f>
        <v>77462</v>
      </c>
      <c r="F25" s="121">
        <v>0</v>
      </c>
      <c r="G25" s="121">
        <v>0</v>
      </c>
      <c r="H25" s="121">
        <v>0</v>
      </c>
      <c r="I25" s="121">
        <v>8404</v>
      </c>
      <c r="J25" s="122" t="s">
        <v>551</v>
      </c>
      <c r="K25" s="121">
        <v>69058</v>
      </c>
      <c r="L25" s="121">
        <v>1066055</v>
      </c>
      <c r="M25" s="121">
        <f>SUM(N25,+U25)</f>
        <v>169098</v>
      </c>
      <c r="N25" s="121">
        <f>SUM(O25:R25,T25)</f>
        <v>3606</v>
      </c>
      <c r="O25" s="121">
        <v>1212</v>
      </c>
      <c r="P25" s="121">
        <v>2394</v>
      </c>
      <c r="Q25" s="121">
        <v>0</v>
      </c>
      <c r="R25" s="121">
        <v>0</v>
      </c>
      <c r="S25" s="122" t="s">
        <v>551</v>
      </c>
      <c r="T25" s="121">
        <v>0</v>
      </c>
      <c r="U25" s="121">
        <v>165492</v>
      </c>
      <c r="V25" s="121">
        <f>+SUM(D25,M25)</f>
        <v>1312615</v>
      </c>
      <c r="W25" s="121">
        <f>+SUM(E25,N25)</f>
        <v>81068</v>
      </c>
      <c r="X25" s="121">
        <f>+SUM(F25,O25)</f>
        <v>1212</v>
      </c>
      <c r="Y25" s="121">
        <f>+SUM(G25,P25)</f>
        <v>2394</v>
      </c>
      <c r="Z25" s="121">
        <f>+SUM(H25,Q25)</f>
        <v>0</v>
      </c>
      <c r="AA25" s="121">
        <f>+SUM(I25,R25)</f>
        <v>8404</v>
      </c>
      <c r="AB25" s="122" t="str">
        <f>IF(+SUM(J25,S25)=0,"-",+SUM(J25,S25))</f>
        <v>-</v>
      </c>
      <c r="AC25" s="121">
        <f>+SUM(K25,T25)</f>
        <v>69058</v>
      </c>
      <c r="AD25" s="121">
        <f>+SUM(L25,U25)</f>
        <v>1231547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27710</v>
      </c>
      <c r="AM25" s="121">
        <f>SUM(AN25,AS25,AW25,AX25,BD25)</f>
        <v>534465</v>
      </c>
      <c r="AN25" s="121">
        <f>SUM(AO25:AR25)</f>
        <v>92439</v>
      </c>
      <c r="AO25" s="121">
        <v>78165</v>
      </c>
      <c r="AP25" s="121">
        <v>11423</v>
      </c>
      <c r="AQ25" s="121">
        <v>0</v>
      </c>
      <c r="AR25" s="121">
        <v>2851</v>
      </c>
      <c r="AS25" s="121">
        <f>SUM(AT25:AV25)</f>
        <v>10191</v>
      </c>
      <c r="AT25" s="121">
        <v>6421</v>
      </c>
      <c r="AU25" s="121">
        <v>469</v>
      </c>
      <c r="AV25" s="121">
        <v>3301</v>
      </c>
      <c r="AW25" s="121">
        <v>0</v>
      </c>
      <c r="AX25" s="121">
        <f>SUM(AY25:BB25)</f>
        <v>431835</v>
      </c>
      <c r="AY25" s="121">
        <v>343939</v>
      </c>
      <c r="AZ25" s="121">
        <v>53085</v>
      </c>
      <c r="BA25" s="121">
        <v>27351</v>
      </c>
      <c r="BB25" s="121">
        <v>7460</v>
      </c>
      <c r="BC25" s="121">
        <v>488325</v>
      </c>
      <c r="BD25" s="121">
        <v>0</v>
      </c>
      <c r="BE25" s="121">
        <v>93017</v>
      </c>
      <c r="BF25" s="121">
        <f>SUM(AE25,+AM25,+BE25)</f>
        <v>627482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4659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4659</v>
      </c>
      <c r="CA25" s="121">
        <v>4659</v>
      </c>
      <c r="CB25" s="121">
        <v>0</v>
      </c>
      <c r="CC25" s="121">
        <v>0</v>
      </c>
      <c r="CD25" s="121">
        <v>0</v>
      </c>
      <c r="CE25" s="121">
        <v>143583</v>
      </c>
      <c r="CF25" s="121">
        <v>0</v>
      </c>
      <c r="CG25" s="121">
        <v>20856</v>
      </c>
      <c r="CH25" s="121">
        <f>SUM(BG25,+BO25,+CG25)</f>
        <v>25515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27710</v>
      </c>
      <c r="CQ25" s="121">
        <f>SUM(AM25,+BO25)</f>
        <v>539124</v>
      </c>
      <c r="CR25" s="121">
        <f>SUM(AN25,+BP25)</f>
        <v>92439</v>
      </c>
      <c r="CS25" s="121">
        <f>SUM(AO25,+BQ25)</f>
        <v>78165</v>
      </c>
      <c r="CT25" s="121">
        <f>SUM(AP25,+BR25)</f>
        <v>11423</v>
      </c>
      <c r="CU25" s="121">
        <f>SUM(AQ25,+BS25)</f>
        <v>0</v>
      </c>
      <c r="CV25" s="121">
        <f>SUM(AR25,+BT25)</f>
        <v>2851</v>
      </c>
      <c r="CW25" s="121">
        <f>SUM(AS25,+BU25)</f>
        <v>10191</v>
      </c>
      <c r="CX25" s="121">
        <f>SUM(AT25,+BV25)</f>
        <v>6421</v>
      </c>
      <c r="CY25" s="121">
        <f>SUM(AU25,+BW25)</f>
        <v>469</v>
      </c>
      <c r="CZ25" s="121">
        <f>SUM(AV25,+BX25)</f>
        <v>3301</v>
      </c>
      <c r="DA25" s="121">
        <f>SUM(AW25,+BY25)</f>
        <v>0</v>
      </c>
      <c r="DB25" s="121">
        <f>SUM(AX25,+BZ25)</f>
        <v>436494</v>
      </c>
      <c r="DC25" s="121">
        <f>SUM(AY25,+CA25)</f>
        <v>348598</v>
      </c>
      <c r="DD25" s="121">
        <f>SUM(AZ25,+CB25)</f>
        <v>53085</v>
      </c>
      <c r="DE25" s="121">
        <f>SUM(BA25,+CC25)</f>
        <v>27351</v>
      </c>
      <c r="DF25" s="121">
        <f>SUM(BB25,+CD25)</f>
        <v>7460</v>
      </c>
      <c r="DG25" s="121">
        <f>SUM(BC25,+CE25)</f>
        <v>631908</v>
      </c>
      <c r="DH25" s="121">
        <f>SUM(BD25,+CF25)</f>
        <v>0</v>
      </c>
      <c r="DI25" s="121">
        <f>SUM(BE25,+CG25)</f>
        <v>113873</v>
      </c>
      <c r="DJ25" s="121">
        <f>SUM(BF25,+CH25)</f>
        <v>652997</v>
      </c>
    </row>
    <row r="26" spans="1:114" s="136" customFormat="1" ht="13.5" customHeight="1" x14ac:dyDescent="0.15">
      <c r="A26" s="119" t="s">
        <v>25</v>
      </c>
      <c r="B26" s="120" t="s">
        <v>400</v>
      </c>
      <c r="C26" s="119" t="s">
        <v>401</v>
      </c>
      <c r="D26" s="121">
        <f>SUM(E26,+L26)</f>
        <v>1510032</v>
      </c>
      <c r="E26" s="121">
        <f>SUM(F26:I26,K26)</f>
        <v>155041</v>
      </c>
      <c r="F26" s="121">
        <v>0</v>
      </c>
      <c r="G26" s="121">
        <v>0</v>
      </c>
      <c r="H26" s="121">
        <v>0</v>
      </c>
      <c r="I26" s="121">
        <v>7545</v>
      </c>
      <c r="J26" s="122" t="s">
        <v>551</v>
      </c>
      <c r="K26" s="121">
        <v>147496</v>
      </c>
      <c r="L26" s="121">
        <v>1354991</v>
      </c>
      <c r="M26" s="121">
        <f>SUM(N26,+U26)</f>
        <v>208430</v>
      </c>
      <c r="N26" s="121">
        <f>SUM(O26:R26,T26)</f>
        <v>23091</v>
      </c>
      <c r="O26" s="121">
        <v>0</v>
      </c>
      <c r="P26" s="121">
        <v>0</v>
      </c>
      <c r="Q26" s="121">
        <v>0</v>
      </c>
      <c r="R26" s="121">
        <v>23091</v>
      </c>
      <c r="S26" s="122" t="s">
        <v>551</v>
      </c>
      <c r="T26" s="121">
        <v>0</v>
      </c>
      <c r="U26" s="121">
        <v>185339</v>
      </c>
      <c r="V26" s="121">
        <f>+SUM(D26,M26)</f>
        <v>1718462</v>
      </c>
      <c r="W26" s="121">
        <f>+SUM(E26,N26)</f>
        <v>178132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30636</v>
      </c>
      <c r="AB26" s="122" t="str">
        <f>IF(+SUM(J26,S26)=0,"-",+SUM(J26,S26))</f>
        <v>-</v>
      </c>
      <c r="AC26" s="121">
        <f>+SUM(K26,T26)</f>
        <v>147496</v>
      </c>
      <c r="AD26" s="121">
        <f>+SUM(L26,U26)</f>
        <v>1540330</v>
      </c>
      <c r="AE26" s="121">
        <f>SUM(AF26,+AK26)</f>
        <v>39623</v>
      </c>
      <c r="AF26" s="121">
        <f>SUM(AG26:AJ26)</f>
        <v>39623</v>
      </c>
      <c r="AG26" s="121">
        <v>3767</v>
      </c>
      <c r="AH26" s="121">
        <v>0</v>
      </c>
      <c r="AI26" s="121">
        <v>0</v>
      </c>
      <c r="AJ26" s="121">
        <v>35856</v>
      </c>
      <c r="AK26" s="121">
        <v>0</v>
      </c>
      <c r="AL26" s="121">
        <v>49610</v>
      </c>
      <c r="AM26" s="121">
        <f>SUM(AN26,AS26,AW26,AX26,BD26)</f>
        <v>849499</v>
      </c>
      <c r="AN26" s="121">
        <f>SUM(AO26:AR26)</f>
        <v>187110</v>
      </c>
      <c r="AO26" s="121">
        <v>113141</v>
      </c>
      <c r="AP26" s="121">
        <v>73969</v>
      </c>
      <c r="AQ26" s="121">
        <v>0</v>
      </c>
      <c r="AR26" s="121">
        <v>0</v>
      </c>
      <c r="AS26" s="121">
        <f>SUM(AT26:AV26)</f>
        <v>40350</v>
      </c>
      <c r="AT26" s="121">
        <v>7050</v>
      </c>
      <c r="AU26" s="121">
        <v>33300</v>
      </c>
      <c r="AV26" s="121">
        <v>0</v>
      </c>
      <c r="AW26" s="121">
        <v>0</v>
      </c>
      <c r="AX26" s="121">
        <f>SUM(AY26:BB26)</f>
        <v>622039</v>
      </c>
      <c r="AY26" s="121">
        <v>397098</v>
      </c>
      <c r="AZ26" s="121">
        <v>92190</v>
      </c>
      <c r="BA26" s="121">
        <v>0</v>
      </c>
      <c r="BB26" s="121">
        <v>132751</v>
      </c>
      <c r="BC26" s="121">
        <v>525860</v>
      </c>
      <c r="BD26" s="121">
        <v>0</v>
      </c>
      <c r="BE26" s="121">
        <v>45440</v>
      </c>
      <c r="BF26" s="121">
        <f>SUM(AE26,+AM26,+BE26)</f>
        <v>934562</v>
      </c>
      <c r="BG26" s="121">
        <f>SUM(BH26,+BM26)</f>
        <v>78447</v>
      </c>
      <c r="BH26" s="121">
        <f>SUM(BI26:BL26)</f>
        <v>78447</v>
      </c>
      <c r="BI26" s="121">
        <v>0</v>
      </c>
      <c r="BJ26" s="121">
        <v>78447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129983</v>
      </c>
      <c r="BP26" s="121">
        <f>SUM(BQ26:BT26)</f>
        <v>6858</v>
      </c>
      <c r="BQ26" s="121">
        <v>6858</v>
      </c>
      <c r="BR26" s="121">
        <v>0</v>
      </c>
      <c r="BS26" s="121">
        <v>0</v>
      </c>
      <c r="BT26" s="121">
        <v>0</v>
      </c>
      <c r="BU26" s="121">
        <f>SUM(BV26:BX26)</f>
        <v>49586</v>
      </c>
      <c r="BV26" s="121">
        <v>11438</v>
      </c>
      <c r="BW26" s="121">
        <v>38148</v>
      </c>
      <c r="BX26" s="121">
        <v>0</v>
      </c>
      <c r="BY26" s="121">
        <v>0</v>
      </c>
      <c r="BZ26" s="121">
        <f>SUM(CA26:CD26)</f>
        <v>73539</v>
      </c>
      <c r="CA26" s="121">
        <v>0</v>
      </c>
      <c r="CB26" s="121">
        <v>73539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208430</v>
      </c>
      <c r="CI26" s="121">
        <f>SUM(AE26,+BG26)</f>
        <v>118070</v>
      </c>
      <c r="CJ26" s="121">
        <f>SUM(AF26,+BH26)</f>
        <v>118070</v>
      </c>
      <c r="CK26" s="121">
        <f>SUM(AG26,+BI26)</f>
        <v>3767</v>
      </c>
      <c r="CL26" s="121">
        <f>SUM(AH26,+BJ26)</f>
        <v>78447</v>
      </c>
      <c r="CM26" s="121">
        <f>SUM(AI26,+BK26)</f>
        <v>0</v>
      </c>
      <c r="CN26" s="121">
        <f>SUM(AJ26,+BL26)</f>
        <v>35856</v>
      </c>
      <c r="CO26" s="121">
        <f>SUM(AK26,+BM26)</f>
        <v>0</v>
      </c>
      <c r="CP26" s="121">
        <f>SUM(AL26,+BN26)</f>
        <v>49610</v>
      </c>
      <c r="CQ26" s="121">
        <f>SUM(AM26,+BO26)</f>
        <v>979482</v>
      </c>
      <c r="CR26" s="121">
        <f>SUM(AN26,+BP26)</f>
        <v>193968</v>
      </c>
      <c r="CS26" s="121">
        <f>SUM(AO26,+BQ26)</f>
        <v>119999</v>
      </c>
      <c r="CT26" s="121">
        <f>SUM(AP26,+BR26)</f>
        <v>73969</v>
      </c>
      <c r="CU26" s="121">
        <f>SUM(AQ26,+BS26)</f>
        <v>0</v>
      </c>
      <c r="CV26" s="121">
        <f>SUM(AR26,+BT26)</f>
        <v>0</v>
      </c>
      <c r="CW26" s="121">
        <f>SUM(AS26,+BU26)</f>
        <v>89936</v>
      </c>
      <c r="CX26" s="121">
        <f>SUM(AT26,+BV26)</f>
        <v>18488</v>
      </c>
      <c r="CY26" s="121">
        <f>SUM(AU26,+BW26)</f>
        <v>71448</v>
      </c>
      <c r="CZ26" s="121">
        <f>SUM(AV26,+BX26)</f>
        <v>0</v>
      </c>
      <c r="DA26" s="121">
        <f>SUM(AW26,+BY26)</f>
        <v>0</v>
      </c>
      <c r="DB26" s="121">
        <f>SUM(AX26,+BZ26)</f>
        <v>695578</v>
      </c>
      <c r="DC26" s="121">
        <f>SUM(AY26,+CA26)</f>
        <v>397098</v>
      </c>
      <c r="DD26" s="121">
        <f>SUM(AZ26,+CB26)</f>
        <v>165729</v>
      </c>
      <c r="DE26" s="121">
        <f>SUM(BA26,+CC26)</f>
        <v>0</v>
      </c>
      <c r="DF26" s="121">
        <f>SUM(BB26,+CD26)</f>
        <v>132751</v>
      </c>
      <c r="DG26" s="121">
        <f>SUM(BC26,+CE26)</f>
        <v>525860</v>
      </c>
      <c r="DH26" s="121">
        <f>SUM(BD26,+CF26)</f>
        <v>0</v>
      </c>
      <c r="DI26" s="121">
        <f>SUM(BE26,+CG26)</f>
        <v>45440</v>
      </c>
      <c r="DJ26" s="121">
        <f>SUM(BF26,+CH26)</f>
        <v>1142992</v>
      </c>
    </row>
    <row r="27" spans="1:114" s="136" customFormat="1" ht="13.5" customHeight="1" x14ac:dyDescent="0.15">
      <c r="A27" s="119" t="s">
        <v>25</v>
      </c>
      <c r="B27" s="120" t="s">
        <v>405</v>
      </c>
      <c r="C27" s="119" t="s">
        <v>406</v>
      </c>
      <c r="D27" s="121">
        <f>SUM(E27,+L27)</f>
        <v>1328683</v>
      </c>
      <c r="E27" s="121">
        <f>SUM(F27:I27,K27)</f>
        <v>244318</v>
      </c>
      <c r="F27" s="121">
        <v>0</v>
      </c>
      <c r="G27" s="121">
        <v>0</v>
      </c>
      <c r="H27" s="121">
        <v>0</v>
      </c>
      <c r="I27" s="121">
        <v>173569</v>
      </c>
      <c r="J27" s="122" t="s">
        <v>551</v>
      </c>
      <c r="K27" s="121">
        <v>70749</v>
      </c>
      <c r="L27" s="121">
        <v>1084365</v>
      </c>
      <c r="M27" s="121">
        <f>SUM(N27,+U27)</f>
        <v>118208</v>
      </c>
      <c r="N27" s="121">
        <f>SUM(O27:R27,T27)</f>
        <v>30</v>
      </c>
      <c r="O27" s="121">
        <v>0</v>
      </c>
      <c r="P27" s="121">
        <v>0</v>
      </c>
      <c r="Q27" s="121">
        <v>0</v>
      </c>
      <c r="R27" s="121">
        <v>30</v>
      </c>
      <c r="S27" s="122" t="s">
        <v>551</v>
      </c>
      <c r="T27" s="121">
        <v>0</v>
      </c>
      <c r="U27" s="121">
        <v>118178</v>
      </c>
      <c r="V27" s="121">
        <f>+SUM(D27,M27)</f>
        <v>1446891</v>
      </c>
      <c r="W27" s="121">
        <f>+SUM(E27,N27)</f>
        <v>244348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173599</v>
      </c>
      <c r="AB27" s="122" t="str">
        <f>IF(+SUM(J27,S27)=0,"-",+SUM(J27,S27))</f>
        <v>-</v>
      </c>
      <c r="AC27" s="121">
        <f>+SUM(K27,T27)</f>
        <v>70749</v>
      </c>
      <c r="AD27" s="121">
        <f>+SUM(L27,U27)</f>
        <v>1202543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1328683</v>
      </c>
      <c r="AN27" s="121">
        <f>SUM(AO27:AR27)</f>
        <v>352502</v>
      </c>
      <c r="AO27" s="121">
        <v>128336</v>
      </c>
      <c r="AP27" s="121">
        <v>79842</v>
      </c>
      <c r="AQ27" s="121">
        <v>144324</v>
      </c>
      <c r="AR27" s="121">
        <v>0</v>
      </c>
      <c r="AS27" s="121">
        <f>SUM(AT27:AV27)</f>
        <v>437039</v>
      </c>
      <c r="AT27" s="121">
        <v>40211</v>
      </c>
      <c r="AU27" s="121">
        <v>396223</v>
      </c>
      <c r="AV27" s="121">
        <v>605</v>
      </c>
      <c r="AW27" s="121">
        <v>0</v>
      </c>
      <c r="AX27" s="121">
        <f>SUM(AY27:BB27)</f>
        <v>539142</v>
      </c>
      <c r="AY27" s="121">
        <v>362941</v>
      </c>
      <c r="AZ27" s="121">
        <v>89372</v>
      </c>
      <c r="BA27" s="121">
        <v>86829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1328683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118208</v>
      </c>
      <c r="BP27" s="121">
        <f>SUM(BQ27:BT27)</f>
        <v>30</v>
      </c>
      <c r="BQ27" s="121">
        <v>30</v>
      </c>
      <c r="BR27" s="121">
        <v>0</v>
      </c>
      <c r="BS27" s="121">
        <v>0</v>
      </c>
      <c r="BT27" s="121">
        <v>0</v>
      </c>
      <c r="BU27" s="121">
        <f>SUM(BV27:BX27)</f>
        <v>65042</v>
      </c>
      <c r="BV27" s="121">
        <v>0</v>
      </c>
      <c r="BW27" s="121">
        <v>65042</v>
      </c>
      <c r="BX27" s="121">
        <v>0</v>
      </c>
      <c r="BY27" s="121">
        <v>0</v>
      </c>
      <c r="BZ27" s="121">
        <f>SUM(CA27:CD27)</f>
        <v>53136</v>
      </c>
      <c r="CA27" s="121">
        <v>0</v>
      </c>
      <c r="CB27" s="121">
        <v>53136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118208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1446891</v>
      </c>
      <c r="CR27" s="121">
        <f>SUM(AN27,+BP27)</f>
        <v>352532</v>
      </c>
      <c r="CS27" s="121">
        <f>SUM(AO27,+BQ27)</f>
        <v>128366</v>
      </c>
      <c r="CT27" s="121">
        <f>SUM(AP27,+BR27)</f>
        <v>79842</v>
      </c>
      <c r="CU27" s="121">
        <f>SUM(AQ27,+BS27)</f>
        <v>144324</v>
      </c>
      <c r="CV27" s="121">
        <f>SUM(AR27,+BT27)</f>
        <v>0</v>
      </c>
      <c r="CW27" s="121">
        <f>SUM(AS27,+BU27)</f>
        <v>502081</v>
      </c>
      <c r="CX27" s="121">
        <f>SUM(AT27,+BV27)</f>
        <v>40211</v>
      </c>
      <c r="CY27" s="121">
        <f>SUM(AU27,+BW27)</f>
        <v>461265</v>
      </c>
      <c r="CZ27" s="121">
        <f>SUM(AV27,+BX27)</f>
        <v>605</v>
      </c>
      <c r="DA27" s="121">
        <f>SUM(AW27,+BY27)</f>
        <v>0</v>
      </c>
      <c r="DB27" s="121">
        <f>SUM(AX27,+BZ27)</f>
        <v>592278</v>
      </c>
      <c r="DC27" s="121">
        <f>SUM(AY27,+CA27)</f>
        <v>362941</v>
      </c>
      <c r="DD27" s="121">
        <f>SUM(AZ27,+CB27)</f>
        <v>142508</v>
      </c>
      <c r="DE27" s="121">
        <f>SUM(BA27,+CC27)</f>
        <v>86829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1446891</v>
      </c>
    </row>
    <row r="28" spans="1:114" s="136" customFormat="1" ht="13.5" customHeight="1" x14ac:dyDescent="0.15">
      <c r="A28" s="119" t="s">
        <v>25</v>
      </c>
      <c r="B28" s="120" t="s">
        <v>408</v>
      </c>
      <c r="C28" s="119" t="s">
        <v>409</v>
      </c>
      <c r="D28" s="121">
        <f>SUM(E28,+L28)</f>
        <v>793306</v>
      </c>
      <c r="E28" s="121">
        <f>SUM(F28:I28,K28)</f>
        <v>45712</v>
      </c>
      <c r="F28" s="121">
        <v>0</v>
      </c>
      <c r="G28" s="121">
        <v>0</v>
      </c>
      <c r="H28" s="121">
        <v>0</v>
      </c>
      <c r="I28" s="121">
        <v>34362</v>
      </c>
      <c r="J28" s="122" t="s">
        <v>551</v>
      </c>
      <c r="K28" s="121">
        <v>11350</v>
      </c>
      <c r="L28" s="121">
        <v>747594</v>
      </c>
      <c r="M28" s="121">
        <f>SUM(N28,+U28)</f>
        <v>268538</v>
      </c>
      <c r="N28" s="121">
        <f>SUM(O28:R28,T28)</f>
        <v>49203</v>
      </c>
      <c r="O28" s="121">
        <v>0</v>
      </c>
      <c r="P28" s="121">
        <v>0</v>
      </c>
      <c r="Q28" s="121">
        <v>0</v>
      </c>
      <c r="R28" s="121">
        <v>48906</v>
      </c>
      <c r="S28" s="122" t="s">
        <v>551</v>
      </c>
      <c r="T28" s="121">
        <v>297</v>
      </c>
      <c r="U28" s="121">
        <v>219335</v>
      </c>
      <c r="V28" s="121">
        <f>+SUM(D28,M28)</f>
        <v>1061844</v>
      </c>
      <c r="W28" s="121">
        <f>+SUM(E28,N28)</f>
        <v>94915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83268</v>
      </c>
      <c r="AB28" s="122" t="str">
        <f>IF(+SUM(J28,S28)=0,"-",+SUM(J28,S28))</f>
        <v>-</v>
      </c>
      <c r="AC28" s="121">
        <f>+SUM(K28,T28)</f>
        <v>11647</v>
      </c>
      <c r="AD28" s="121">
        <f>+SUM(L28,U28)</f>
        <v>966929</v>
      </c>
      <c r="AE28" s="121">
        <f>SUM(AF28,+AK28)</f>
        <v>172637</v>
      </c>
      <c r="AF28" s="121">
        <f>SUM(AG28:AJ28)</f>
        <v>172637</v>
      </c>
      <c r="AG28" s="121">
        <v>0</v>
      </c>
      <c r="AH28" s="121">
        <v>168264</v>
      </c>
      <c r="AI28" s="121">
        <v>0</v>
      </c>
      <c r="AJ28" s="121">
        <v>4373</v>
      </c>
      <c r="AK28" s="121">
        <v>0</v>
      </c>
      <c r="AL28" s="121">
        <v>0</v>
      </c>
      <c r="AM28" s="121">
        <f>SUM(AN28,AS28,AW28,AX28,BD28)</f>
        <v>614220</v>
      </c>
      <c r="AN28" s="121">
        <f>SUM(AO28:AR28)</f>
        <v>108650</v>
      </c>
      <c r="AO28" s="121">
        <v>48433</v>
      </c>
      <c r="AP28" s="121">
        <v>19722</v>
      </c>
      <c r="AQ28" s="121">
        <v>37857</v>
      </c>
      <c r="AR28" s="121">
        <v>2638</v>
      </c>
      <c r="AS28" s="121">
        <f>SUM(AT28:AV28)</f>
        <v>114270</v>
      </c>
      <c r="AT28" s="121">
        <v>7969</v>
      </c>
      <c r="AU28" s="121">
        <v>91800</v>
      </c>
      <c r="AV28" s="121">
        <v>14501</v>
      </c>
      <c r="AW28" s="121">
        <v>0</v>
      </c>
      <c r="AX28" s="121">
        <f>SUM(AY28:BB28)</f>
        <v>391111</v>
      </c>
      <c r="AY28" s="121">
        <v>118065</v>
      </c>
      <c r="AZ28" s="121">
        <v>253962</v>
      </c>
      <c r="BA28" s="121">
        <v>18814</v>
      </c>
      <c r="BB28" s="121">
        <v>270</v>
      </c>
      <c r="BC28" s="121">
        <v>0</v>
      </c>
      <c r="BD28" s="121">
        <v>189</v>
      </c>
      <c r="BE28" s="121">
        <v>6449</v>
      </c>
      <c r="BF28" s="121">
        <f>SUM(AE28,+AM28,+BE28)</f>
        <v>793306</v>
      </c>
      <c r="BG28" s="121">
        <f>SUM(BH28,+BM28)</f>
        <v>139558</v>
      </c>
      <c r="BH28" s="121">
        <f>SUM(BI28:BL28)</f>
        <v>139558</v>
      </c>
      <c r="BI28" s="121">
        <v>0</v>
      </c>
      <c r="BJ28" s="121">
        <v>139558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128980</v>
      </c>
      <c r="BP28" s="121">
        <f>SUM(BQ28:BT28)</f>
        <v>38158</v>
      </c>
      <c r="BQ28" s="121">
        <v>38158</v>
      </c>
      <c r="BR28" s="121">
        <v>0</v>
      </c>
      <c r="BS28" s="121">
        <v>0</v>
      </c>
      <c r="BT28" s="121">
        <v>0</v>
      </c>
      <c r="BU28" s="121">
        <f>SUM(BV28:BX28)</f>
        <v>22925</v>
      </c>
      <c r="BV28" s="121">
        <v>5235</v>
      </c>
      <c r="BW28" s="121">
        <v>17690</v>
      </c>
      <c r="BX28" s="121">
        <v>0</v>
      </c>
      <c r="BY28" s="121">
        <v>0</v>
      </c>
      <c r="BZ28" s="121">
        <f>SUM(CA28:CD28)</f>
        <v>67897</v>
      </c>
      <c r="CA28" s="121">
        <v>38539</v>
      </c>
      <c r="CB28" s="121">
        <v>29358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268538</v>
      </c>
      <c r="CI28" s="121">
        <f>SUM(AE28,+BG28)</f>
        <v>312195</v>
      </c>
      <c r="CJ28" s="121">
        <f>SUM(AF28,+BH28)</f>
        <v>312195</v>
      </c>
      <c r="CK28" s="121">
        <f>SUM(AG28,+BI28)</f>
        <v>0</v>
      </c>
      <c r="CL28" s="121">
        <f>SUM(AH28,+BJ28)</f>
        <v>307822</v>
      </c>
      <c r="CM28" s="121">
        <f>SUM(AI28,+BK28)</f>
        <v>0</v>
      </c>
      <c r="CN28" s="121">
        <f>SUM(AJ28,+BL28)</f>
        <v>4373</v>
      </c>
      <c r="CO28" s="121">
        <f>SUM(AK28,+BM28)</f>
        <v>0</v>
      </c>
      <c r="CP28" s="121">
        <f>SUM(AL28,+BN28)</f>
        <v>0</v>
      </c>
      <c r="CQ28" s="121">
        <f>SUM(AM28,+BO28)</f>
        <v>743200</v>
      </c>
      <c r="CR28" s="121">
        <f>SUM(AN28,+BP28)</f>
        <v>146808</v>
      </c>
      <c r="CS28" s="121">
        <f>SUM(AO28,+BQ28)</f>
        <v>86591</v>
      </c>
      <c r="CT28" s="121">
        <f>SUM(AP28,+BR28)</f>
        <v>19722</v>
      </c>
      <c r="CU28" s="121">
        <f>SUM(AQ28,+BS28)</f>
        <v>37857</v>
      </c>
      <c r="CV28" s="121">
        <f>SUM(AR28,+BT28)</f>
        <v>2638</v>
      </c>
      <c r="CW28" s="121">
        <f>SUM(AS28,+BU28)</f>
        <v>137195</v>
      </c>
      <c r="CX28" s="121">
        <f>SUM(AT28,+BV28)</f>
        <v>13204</v>
      </c>
      <c r="CY28" s="121">
        <f>SUM(AU28,+BW28)</f>
        <v>109490</v>
      </c>
      <c r="CZ28" s="121">
        <f>SUM(AV28,+BX28)</f>
        <v>14501</v>
      </c>
      <c r="DA28" s="121">
        <f>SUM(AW28,+BY28)</f>
        <v>0</v>
      </c>
      <c r="DB28" s="121">
        <f>SUM(AX28,+BZ28)</f>
        <v>459008</v>
      </c>
      <c r="DC28" s="121">
        <f>SUM(AY28,+CA28)</f>
        <v>156604</v>
      </c>
      <c r="DD28" s="121">
        <f>SUM(AZ28,+CB28)</f>
        <v>283320</v>
      </c>
      <c r="DE28" s="121">
        <f>SUM(BA28,+CC28)</f>
        <v>18814</v>
      </c>
      <c r="DF28" s="121">
        <f>SUM(BB28,+CD28)</f>
        <v>270</v>
      </c>
      <c r="DG28" s="121">
        <f>SUM(BC28,+CE28)</f>
        <v>0</v>
      </c>
      <c r="DH28" s="121">
        <f>SUM(BD28,+CF28)</f>
        <v>189</v>
      </c>
      <c r="DI28" s="121">
        <f>SUM(BE28,+CG28)</f>
        <v>6449</v>
      </c>
      <c r="DJ28" s="121">
        <f>SUM(BF28,+CH28)</f>
        <v>1061844</v>
      </c>
    </row>
    <row r="29" spans="1:114" s="136" customFormat="1" ht="13.5" customHeight="1" x14ac:dyDescent="0.15">
      <c r="A29" s="119" t="s">
        <v>25</v>
      </c>
      <c r="B29" s="120" t="s">
        <v>411</v>
      </c>
      <c r="C29" s="119" t="s">
        <v>412</v>
      </c>
      <c r="D29" s="121">
        <f>SUM(E29,+L29)</f>
        <v>1757871</v>
      </c>
      <c r="E29" s="121">
        <f>SUM(F29:I29,K29)</f>
        <v>209803</v>
      </c>
      <c r="F29" s="121">
        <v>0</v>
      </c>
      <c r="G29" s="121">
        <v>0</v>
      </c>
      <c r="H29" s="121">
        <v>0</v>
      </c>
      <c r="I29" s="121">
        <v>209531</v>
      </c>
      <c r="J29" s="122" t="s">
        <v>551</v>
      </c>
      <c r="K29" s="121">
        <v>272</v>
      </c>
      <c r="L29" s="121">
        <v>1548068</v>
      </c>
      <c r="M29" s="121">
        <f>SUM(N29,+U29)</f>
        <v>178420</v>
      </c>
      <c r="N29" s="121">
        <f>SUM(O29:R29,T29)</f>
        <v>11680</v>
      </c>
      <c r="O29" s="121">
        <v>1310</v>
      </c>
      <c r="P29" s="121">
        <v>769</v>
      </c>
      <c r="Q29" s="121">
        <v>0</v>
      </c>
      <c r="R29" s="121">
        <v>9601</v>
      </c>
      <c r="S29" s="122" t="s">
        <v>551</v>
      </c>
      <c r="T29" s="121">
        <v>0</v>
      </c>
      <c r="U29" s="121">
        <v>166740</v>
      </c>
      <c r="V29" s="121">
        <f>+SUM(D29,M29)</f>
        <v>1936291</v>
      </c>
      <c r="W29" s="121">
        <f>+SUM(E29,N29)</f>
        <v>221483</v>
      </c>
      <c r="X29" s="121">
        <f>+SUM(F29,O29)</f>
        <v>1310</v>
      </c>
      <c r="Y29" s="121">
        <f>+SUM(G29,P29)</f>
        <v>769</v>
      </c>
      <c r="Z29" s="121">
        <f>+SUM(H29,Q29)</f>
        <v>0</v>
      </c>
      <c r="AA29" s="121">
        <f>+SUM(I29,R29)</f>
        <v>219132</v>
      </c>
      <c r="AB29" s="122" t="str">
        <f>IF(+SUM(J29,S29)=0,"-",+SUM(J29,S29))</f>
        <v>-</v>
      </c>
      <c r="AC29" s="121">
        <f>+SUM(K29,T29)</f>
        <v>272</v>
      </c>
      <c r="AD29" s="121">
        <f>+SUM(L29,U29)</f>
        <v>1714808</v>
      </c>
      <c r="AE29" s="121">
        <f>SUM(AF29,+AK29)</f>
        <v>356908</v>
      </c>
      <c r="AF29" s="121">
        <f>SUM(AG29:AJ29)</f>
        <v>356908</v>
      </c>
      <c r="AG29" s="121">
        <v>0</v>
      </c>
      <c r="AH29" s="121">
        <v>356908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1037487</v>
      </c>
      <c r="AN29" s="121">
        <f>SUM(AO29:AR29)</f>
        <v>97148</v>
      </c>
      <c r="AO29" s="121">
        <v>97148</v>
      </c>
      <c r="AP29" s="121">
        <v>0</v>
      </c>
      <c r="AQ29" s="121">
        <v>0</v>
      </c>
      <c r="AR29" s="121">
        <v>0</v>
      </c>
      <c r="AS29" s="121">
        <f>SUM(AT29:AV29)</f>
        <v>321985</v>
      </c>
      <c r="AT29" s="121">
        <v>0</v>
      </c>
      <c r="AU29" s="121">
        <v>299639</v>
      </c>
      <c r="AV29" s="121">
        <v>22346</v>
      </c>
      <c r="AW29" s="121">
        <v>0</v>
      </c>
      <c r="AX29" s="121">
        <f>SUM(AY29:BB29)</f>
        <v>618354</v>
      </c>
      <c r="AY29" s="121">
        <v>333542</v>
      </c>
      <c r="AZ29" s="121">
        <v>279523</v>
      </c>
      <c r="BA29" s="121">
        <v>5289</v>
      </c>
      <c r="BB29" s="121">
        <v>0</v>
      </c>
      <c r="BC29" s="121">
        <v>67800</v>
      </c>
      <c r="BD29" s="121">
        <v>0</v>
      </c>
      <c r="BE29" s="121">
        <v>295676</v>
      </c>
      <c r="BF29" s="121">
        <f>SUM(AE29,+AM29,+BE29)</f>
        <v>1690071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46542</v>
      </c>
      <c r="BP29" s="121">
        <f>SUM(BQ29:BT29)</f>
        <v>6939</v>
      </c>
      <c r="BQ29" s="121">
        <v>6939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39603</v>
      </c>
      <c r="CA29" s="121">
        <v>39603</v>
      </c>
      <c r="CB29" s="121">
        <v>0</v>
      </c>
      <c r="CC29" s="121">
        <v>0</v>
      </c>
      <c r="CD29" s="121">
        <v>0</v>
      </c>
      <c r="CE29" s="121">
        <v>124985</v>
      </c>
      <c r="CF29" s="121">
        <v>0</v>
      </c>
      <c r="CG29" s="121">
        <v>6893</v>
      </c>
      <c r="CH29" s="121">
        <f>SUM(BG29,+BO29,+CG29)</f>
        <v>53435</v>
      </c>
      <c r="CI29" s="121">
        <f>SUM(AE29,+BG29)</f>
        <v>356908</v>
      </c>
      <c r="CJ29" s="121">
        <f>SUM(AF29,+BH29)</f>
        <v>356908</v>
      </c>
      <c r="CK29" s="121">
        <f>SUM(AG29,+BI29)</f>
        <v>0</v>
      </c>
      <c r="CL29" s="121">
        <f>SUM(AH29,+BJ29)</f>
        <v>356908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1084029</v>
      </c>
      <c r="CR29" s="121">
        <f>SUM(AN29,+BP29)</f>
        <v>104087</v>
      </c>
      <c r="CS29" s="121">
        <f>SUM(AO29,+BQ29)</f>
        <v>104087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321985</v>
      </c>
      <c r="CX29" s="121">
        <f>SUM(AT29,+BV29)</f>
        <v>0</v>
      </c>
      <c r="CY29" s="121">
        <f>SUM(AU29,+BW29)</f>
        <v>299639</v>
      </c>
      <c r="CZ29" s="121">
        <f>SUM(AV29,+BX29)</f>
        <v>22346</v>
      </c>
      <c r="DA29" s="121">
        <f>SUM(AW29,+BY29)</f>
        <v>0</v>
      </c>
      <c r="DB29" s="121">
        <f>SUM(AX29,+BZ29)</f>
        <v>657957</v>
      </c>
      <c r="DC29" s="121">
        <f>SUM(AY29,+CA29)</f>
        <v>373145</v>
      </c>
      <c r="DD29" s="121">
        <f>SUM(AZ29,+CB29)</f>
        <v>279523</v>
      </c>
      <c r="DE29" s="121">
        <f>SUM(BA29,+CC29)</f>
        <v>5289</v>
      </c>
      <c r="DF29" s="121">
        <f>SUM(BB29,+CD29)</f>
        <v>0</v>
      </c>
      <c r="DG29" s="121">
        <f>SUM(BC29,+CE29)</f>
        <v>192785</v>
      </c>
      <c r="DH29" s="121">
        <f>SUM(BD29,+CF29)</f>
        <v>0</v>
      </c>
      <c r="DI29" s="121">
        <f>SUM(BE29,+CG29)</f>
        <v>302569</v>
      </c>
      <c r="DJ29" s="121">
        <f>SUM(BF29,+CH29)</f>
        <v>1743506</v>
      </c>
    </row>
    <row r="30" spans="1:114" s="136" customFormat="1" ht="13.5" customHeight="1" x14ac:dyDescent="0.15">
      <c r="A30" s="119" t="s">
        <v>25</v>
      </c>
      <c r="B30" s="120" t="s">
        <v>416</v>
      </c>
      <c r="C30" s="119" t="s">
        <v>417</v>
      </c>
      <c r="D30" s="121">
        <f>SUM(E30,+L30)</f>
        <v>2654530</v>
      </c>
      <c r="E30" s="121">
        <f>SUM(F30:I30,K30)</f>
        <v>17171</v>
      </c>
      <c r="F30" s="121">
        <v>0</v>
      </c>
      <c r="G30" s="121">
        <v>0</v>
      </c>
      <c r="H30" s="121">
        <v>0</v>
      </c>
      <c r="I30" s="121">
        <v>93</v>
      </c>
      <c r="J30" s="122" t="s">
        <v>551</v>
      </c>
      <c r="K30" s="121">
        <v>17078</v>
      </c>
      <c r="L30" s="121">
        <v>2637359</v>
      </c>
      <c r="M30" s="121">
        <f>SUM(N30,+U30)</f>
        <v>109390</v>
      </c>
      <c r="N30" s="121">
        <f>SUM(O30:R30,T30)</f>
        <v>10872</v>
      </c>
      <c r="O30" s="121">
        <v>0</v>
      </c>
      <c r="P30" s="121">
        <v>0</v>
      </c>
      <c r="Q30" s="121">
        <v>0</v>
      </c>
      <c r="R30" s="121">
        <v>10872</v>
      </c>
      <c r="S30" s="122" t="s">
        <v>551</v>
      </c>
      <c r="T30" s="121">
        <v>0</v>
      </c>
      <c r="U30" s="121">
        <v>98518</v>
      </c>
      <c r="V30" s="121">
        <f>+SUM(D30,M30)</f>
        <v>2763920</v>
      </c>
      <c r="W30" s="121">
        <f>+SUM(E30,N30)</f>
        <v>28043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10965</v>
      </c>
      <c r="AB30" s="122" t="str">
        <f>IF(+SUM(J30,S30)=0,"-",+SUM(J30,S30))</f>
        <v>-</v>
      </c>
      <c r="AC30" s="121">
        <f>+SUM(K30,T30)</f>
        <v>17078</v>
      </c>
      <c r="AD30" s="121">
        <f>+SUM(L30,U30)</f>
        <v>2735877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1955698</v>
      </c>
      <c r="AM30" s="121">
        <f>SUM(AN30,AS30,AW30,AX30,BD30)</f>
        <v>388230</v>
      </c>
      <c r="AN30" s="121">
        <f>SUM(AO30:AR30)</f>
        <v>32024</v>
      </c>
      <c r="AO30" s="121">
        <v>32024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356206</v>
      </c>
      <c r="AY30" s="121">
        <v>314345</v>
      </c>
      <c r="AZ30" s="121">
        <v>33103</v>
      </c>
      <c r="BA30" s="121">
        <v>0</v>
      </c>
      <c r="BB30" s="121">
        <v>8758</v>
      </c>
      <c r="BC30" s="121">
        <v>279161</v>
      </c>
      <c r="BD30" s="121">
        <v>0</v>
      </c>
      <c r="BE30" s="121">
        <v>31441</v>
      </c>
      <c r="BF30" s="121">
        <f>SUM(AE30,+AM30,+BE30)</f>
        <v>419671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33262</v>
      </c>
      <c r="BP30" s="121">
        <f>SUM(BQ30:BT30)</f>
        <v>4815</v>
      </c>
      <c r="BQ30" s="121">
        <v>4815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28447</v>
      </c>
      <c r="CA30" s="121">
        <v>28447</v>
      </c>
      <c r="CB30" s="121">
        <v>0</v>
      </c>
      <c r="CC30" s="121">
        <v>0</v>
      </c>
      <c r="CD30" s="121">
        <v>0</v>
      </c>
      <c r="CE30" s="121">
        <v>75548</v>
      </c>
      <c r="CF30" s="121">
        <v>0</v>
      </c>
      <c r="CG30" s="121">
        <v>580</v>
      </c>
      <c r="CH30" s="121">
        <f>SUM(BG30,+BO30,+CG30)</f>
        <v>33842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1955698</v>
      </c>
      <c r="CQ30" s="121">
        <f>SUM(AM30,+BO30)</f>
        <v>421492</v>
      </c>
      <c r="CR30" s="121">
        <f>SUM(AN30,+BP30)</f>
        <v>36839</v>
      </c>
      <c r="CS30" s="121">
        <f>SUM(AO30,+BQ30)</f>
        <v>36839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384653</v>
      </c>
      <c r="DC30" s="121">
        <f>SUM(AY30,+CA30)</f>
        <v>342792</v>
      </c>
      <c r="DD30" s="121">
        <f>SUM(AZ30,+CB30)</f>
        <v>33103</v>
      </c>
      <c r="DE30" s="121">
        <f>SUM(BA30,+CC30)</f>
        <v>0</v>
      </c>
      <c r="DF30" s="121">
        <f>SUM(BB30,+CD30)</f>
        <v>8758</v>
      </c>
      <c r="DG30" s="121">
        <f>SUM(BC30,+CE30)</f>
        <v>354709</v>
      </c>
      <c r="DH30" s="121">
        <f>SUM(BD30,+CF30)</f>
        <v>0</v>
      </c>
      <c r="DI30" s="121">
        <f>SUM(BE30,+CG30)</f>
        <v>32021</v>
      </c>
      <c r="DJ30" s="121">
        <f>SUM(BF30,+CH30)</f>
        <v>453513</v>
      </c>
    </row>
    <row r="31" spans="1:114" s="136" customFormat="1" ht="13.5" customHeight="1" x14ac:dyDescent="0.15">
      <c r="A31" s="119" t="s">
        <v>25</v>
      </c>
      <c r="B31" s="120" t="s">
        <v>421</v>
      </c>
      <c r="C31" s="119" t="s">
        <v>422</v>
      </c>
      <c r="D31" s="121">
        <f>SUM(E31,+L31)</f>
        <v>1927128</v>
      </c>
      <c r="E31" s="121">
        <f>SUM(F31:I31,K31)</f>
        <v>321946</v>
      </c>
      <c r="F31" s="121">
        <v>0</v>
      </c>
      <c r="G31" s="121">
        <v>917</v>
      </c>
      <c r="H31" s="121">
        <v>0</v>
      </c>
      <c r="I31" s="121">
        <v>290918</v>
      </c>
      <c r="J31" s="122" t="s">
        <v>551</v>
      </c>
      <c r="K31" s="121">
        <v>30111</v>
      </c>
      <c r="L31" s="121">
        <v>1605182</v>
      </c>
      <c r="M31" s="121">
        <f>SUM(N31,+U31)</f>
        <v>48174</v>
      </c>
      <c r="N31" s="121">
        <f>SUM(O31:R31,T31)</f>
        <v>10073</v>
      </c>
      <c r="O31" s="121">
        <v>0</v>
      </c>
      <c r="P31" s="121">
        <v>0</v>
      </c>
      <c r="Q31" s="121">
        <v>0</v>
      </c>
      <c r="R31" s="121">
        <v>10073</v>
      </c>
      <c r="S31" s="122" t="s">
        <v>551</v>
      </c>
      <c r="T31" s="121">
        <v>0</v>
      </c>
      <c r="U31" s="121">
        <v>38101</v>
      </c>
      <c r="V31" s="121">
        <f>+SUM(D31,M31)</f>
        <v>1975302</v>
      </c>
      <c r="W31" s="121">
        <f>+SUM(E31,N31)</f>
        <v>332019</v>
      </c>
      <c r="X31" s="121">
        <f>+SUM(F31,O31)</f>
        <v>0</v>
      </c>
      <c r="Y31" s="121">
        <f>+SUM(G31,P31)</f>
        <v>917</v>
      </c>
      <c r="Z31" s="121">
        <f>+SUM(H31,Q31)</f>
        <v>0</v>
      </c>
      <c r="AA31" s="121">
        <f>+SUM(I31,R31)</f>
        <v>300991</v>
      </c>
      <c r="AB31" s="122" t="str">
        <f>IF(+SUM(J31,S31)=0,"-",+SUM(J31,S31))</f>
        <v>-</v>
      </c>
      <c r="AC31" s="121">
        <f>+SUM(K31,T31)</f>
        <v>30111</v>
      </c>
      <c r="AD31" s="121">
        <f>+SUM(L31,U31)</f>
        <v>1643283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1725957</v>
      </c>
      <c r="AN31" s="121">
        <f>SUM(AO31:AR31)</f>
        <v>264424</v>
      </c>
      <c r="AO31" s="121">
        <v>91018</v>
      </c>
      <c r="AP31" s="121">
        <v>133380</v>
      </c>
      <c r="AQ31" s="121">
        <v>40026</v>
      </c>
      <c r="AR31" s="121">
        <v>0</v>
      </c>
      <c r="AS31" s="121">
        <f>SUM(AT31:AV31)</f>
        <v>30077</v>
      </c>
      <c r="AT31" s="121">
        <v>13093</v>
      </c>
      <c r="AU31" s="121">
        <v>15504</v>
      </c>
      <c r="AV31" s="121">
        <v>1480</v>
      </c>
      <c r="AW31" s="121">
        <v>11737</v>
      </c>
      <c r="AX31" s="121">
        <f>SUM(AY31:BB31)</f>
        <v>1417892</v>
      </c>
      <c r="AY31" s="121">
        <v>129837</v>
      </c>
      <c r="AZ31" s="121">
        <v>1063056</v>
      </c>
      <c r="BA31" s="121">
        <v>133966</v>
      </c>
      <c r="BB31" s="121">
        <v>91033</v>
      </c>
      <c r="BC31" s="121">
        <v>67800</v>
      </c>
      <c r="BD31" s="121">
        <v>1827</v>
      </c>
      <c r="BE31" s="121">
        <v>133371</v>
      </c>
      <c r="BF31" s="121">
        <f>SUM(AE31,+AM31,+BE31)</f>
        <v>1859328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15509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15509</v>
      </c>
      <c r="CA31" s="121">
        <v>15509</v>
      </c>
      <c r="CB31" s="121">
        <v>0</v>
      </c>
      <c r="CC31" s="121">
        <v>0</v>
      </c>
      <c r="CD31" s="121">
        <v>0</v>
      </c>
      <c r="CE31" s="121">
        <v>32665</v>
      </c>
      <c r="CF31" s="121">
        <v>0</v>
      </c>
      <c r="CG31" s="121">
        <v>0</v>
      </c>
      <c r="CH31" s="121">
        <f>SUM(BG31,+BO31,+CG31)</f>
        <v>15509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1741466</v>
      </c>
      <c r="CR31" s="121">
        <f>SUM(AN31,+BP31)</f>
        <v>264424</v>
      </c>
      <c r="CS31" s="121">
        <f>SUM(AO31,+BQ31)</f>
        <v>91018</v>
      </c>
      <c r="CT31" s="121">
        <f>SUM(AP31,+BR31)</f>
        <v>133380</v>
      </c>
      <c r="CU31" s="121">
        <f>SUM(AQ31,+BS31)</f>
        <v>40026</v>
      </c>
      <c r="CV31" s="121">
        <f>SUM(AR31,+BT31)</f>
        <v>0</v>
      </c>
      <c r="CW31" s="121">
        <f>SUM(AS31,+BU31)</f>
        <v>30077</v>
      </c>
      <c r="CX31" s="121">
        <f>SUM(AT31,+BV31)</f>
        <v>13093</v>
      </c>
      <c r="CY31" s="121">
        <f>SUM(AU31,+BW31)</f>
        <v>15504</v>
      </c>
      <c r="CZ31" s="121">
        <f>SUM(AV31,+BX31)</f>
        <v>1480</v>
      </c>
      <c r="DA31" s="121">
        <f>SUM(AW31,+BY31)</f>
        <v>11737</v>
      </c>
      <c r="DB31" s="121">
        <f>SUM(AX31,+BZ31)</f>
        <v>1433401</v>
      </c>
      <c r="DC31" s="121">
        <f>SUM(AY31,+CA31)</f>
        <v>145346</v>
      </c>
      <c r="DD31" s="121">
        <f>SUM(AZ31,+CB31)</f>
        <v>1063056</v>
      </c>
      <c r="DE31" s="121">
        <f>SUM(BA31,+CC31)</f>
        <v>133966</v>
      </c>
      <c r="DF31" s="121">
        <f>SUM(BB31,+CD31)</f>
        <v>91033</v>
      </c>
      <c r="DG31" s="121">
        <f>SUM(BC31,+CE31)</f>
        <v>100465</v>
      </c>
      <c r="DH31" s="121">
        <f>SUM(BD31,+CF31)</f>
        <v>1827</v>
      </c>
      <c r="DI31" s="121">
        <f>SUM(BE31,+CG31)</f>
        <v>133371</v>
      </c>
      <c r="DJ31" s="121">
        <f>SUM(BF31,+CH31)</f>
        <v>1874837</v>
      </c>
    </row>
    <row r="32" spans="1:114" s="136" customFormat="1" ht="13.5" customHeight="1" x14ac:dyDescent="0.15">
      <c r="A32" s="119" t="s">
        <v>25</v>
      </c>
      <c r="B32" s="120" t="s">
        <v>424</v>
      </c>
      <c r="C32" s="119" t="s">
        <v>425</v>
      </c>
      <c r="D32" s="121">
        <f>SUM(E32,+L32)</f>
        <v>1178082</v>
      </c>
      <c r="E32" s="121">
        <f>SUM(F32:I32,K32)</f>
        <v>97327</v>
      </c>
      <c r="F32" s="121">
        <v>0</v>
      </c>
      <c r="G32" s="121">
        <v>0</v>
      </c>
      <c r="H32" s="121">
        <v>20500</v>
      </c>
      <c r="I32" s="121">
        <v>57808</v>
      </c>
      <c r="J32" s="122" t="s">
        <v>551</v>
      </c>
      <c r="K32" s="121">
        <v>19019</v>
      </c>
      <c r="L32" s="121">
        <v>1080755</v>
      </c>
      <c r="M32" s="121">
        <f>SUM(N32,+U32)</f>
        <v>127596</v>
      </c>
      <c r="N32" s="121">
        <f>SUM(O32:R32,T32)</f>
        <v>7481</v>
      </c>
      <c r="O32" s="121">
        <v>0</v>
      </c>
      <c r="P32" s="121">
        <v>0</v>
      </c>
      <c r="Q32" s="121">
        <v>0</v>
      </c>
      <c r="R32" s="121">
        <v>7481</v>
      </c>
      <c r="S32" s="122" t="s">
        <v>551</v>
      </c>
      <c r="T32" s="121">
        <v>0</v>
      </c>
      <c r="U32" s="121">
        <v>120115</v>
      </c>
      <c r="V32" s="121">
        <f>+SUM(D32,M32)</f>
        <v>1305678</v>
      </c>
      <c r="W32" s="121">
        <f>+SUM(E32,N32)</f>
        <v>104808</v>
      </c>
      <c r="X32" s="121">
        <f>+SUM(F32,O32)</f>
        <v>0</v>
      </c>
      <c r="Y32" s="121">
        <f>+SUM(G32,P32)</f>
        <v>0</v>
      </c>
      <c r="Z32" s="121">
        <f>+SUM(H32,Q32)</f>
        <v>20500</v>
      </c>
      <c r="AA32" s="121">
        <f>+SUM(I32,R32)</f>
        <v>65289</v>
      </c>
      <c r="AB32" s="122" t="str">
        <f>IF(+SUM(J32,S32)=0,"-",+SUM(J32,S32))</f>
        <v>-</v>
      </c>
      <c r="AC32" s="121">
        <f>+SUM(K32,T32)</f>
        <v>19019</v>
      </c>
      <c r="AD32" s="121">
        <f>+SUM(L32,U32)</f>
        <v>1200870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422335</v>
      </c>
      <c r="AN32" s="121">
        <f>SUM(AO32:AR32)</f>
        <v>31080</v>
      </c>
      <c r="AO32" s="121">
        <v>31080</v>
      </c>
      <c r="AP32" s="121">
        <v>0</v>
      </c>
      <c r="AQ32" s="121">
        <v>0</v>
      </c>
      <c r="AR32" s="121">
        <v>0</v>
      </c>
      <c r="AS32" s="121">
        <f>SUM(AT32:AV32)</f>
        <v>94166</v>
      </c>
      <c r="AT32" s="121">
        <v>62216</v>
      </c>
      <c r="AU32" s="121">
        <v>0</v>
      </c>
      <c r="AV32" s="121">
        <v>31950</v>
      </c>
      <c r="AW32" s="121">
        <v>1703</v>
      </c>
      <c r="AX32" s="121">
        <f>SUM(AY32:BB32)</f>
        <v>295386</v>
      </c>
      <c r="AY32" s="121">
        <v>242730</v>
      </c>
      <c r="AZ32" s="121">
        <v>37512</v>
      </c>
      <c r="BA32" s="121">
        <v>5192</v>
      </c>
      <c r="BB32" s="121">
        <v>9952</v>
      </c>
      <c r="BC32" s="121">
        <v>499191</v>
      </c>
      <c r="BD32" s="121">
        <v>0</v>
      </c>
      <c r="BE32" s="121">
        <v>256556</v>
      </c>
      <c r="BF32" s="121">
        <f>SUM(AE32,+AM32,+BE32)</f>
        <v>678891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127596</v>
      </c>
      <c r="BP32" s="121">
        <f>SUM(BQ32:BT32)</f>
        <v>7770</v>
      </c>
      <c r="BQ32" s="121">
        <v>7770</v>
      </c>
      <c r="BR32" s="121">
        <v>0</v>
      </c>
      <c r="BS32" s="121">
        <v>0</v>
      </c>
      <c r="BT32" s="121">
        <v>0</v>
      </c>
      <c r="BU32" s="121">
        <f>SUM(BV32:BX32)</f>
        <v>23</v>
      </c>
      <c r="BV32" s="121">
        <v>23</v>
      </c>
      <c r="BW32" s="121">
        <v>0</v>
      </c>
      <c r="BX32" s="121">
        <v>0</v>
      </c>
      <c r="BY32" s="121">
        <v>0</v>
      </c>
      <c r="BZ32" s="121">
        <f>SUM(CA32:CD32)</f>
        <v>119803</v>
      </c>
      <c r="CA32" s="121">
        <v>34560</v>
      </c>
      <c r="CB32" s="121">
        <v>0</v>
      </c>
      <c r="CC32" s="121">
        <v>0</v>
      </c>
      <c r="CD32" s="121">
        <v>85243</v>
      </c>
      <c r="CE32" s="121">
        <v>0</v>
      </c>
      <c r="CF32" s="121">
        <v>0</v>
      </c>
      <c r="CG32" s="121">
        <v>0</v>
      </c>
      <c r="CH32" s="121">
        <f>SUM(BG32,+BO32,+CG32)</f>
        <v>127596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549931</v>
      </c>
      <c r="CR32" s="121">
        <f>SUM(AN32,+BP32)</f>
        <v>38850</v>
      </c>
      <c r="CS32" s="121">
        <f>SUM(AO32,+BQ32)</f>
        <v>38850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94189</v>
      </c>
      <c r="CX32" s="121">
        <f>SUM(AT32,+BV32)</f>
        <v>62239</v>
      </c>
      <c r="CY32" s="121">
        <f>SUM(AU32,+BW32)</f>
        <v>0</v>
      </c>
      <c r="CZ32" s="121">
        <f>SUM(AV32,+BX32)</f>
        <v>31950</v>
      </c>
      <c r="DA32" s="121">
        <f>SUM(AW32,+BY32)</f>
        <v>1703</v>
      </c>
      <c r="DB32" s="121">
        <f>SUM(AX32,+BZ32)</f>
        <v>415189</v>
      </c>
      <c r="DC32" s="121">
        <f>SUM(AY32,+CA32)</f>
        <v>277290</v>
      </c>
      <c r="DD32" s="121">
        <f>SUM(AZ32,+CB32)</f>
        <v>37512</v>
      </c>
      <c r="DE32" s="121">
        <f>SUM(BA32,+CC32)</f>
        <v>5192</v>
      </c>
      <c r="DF32" s="121">
        <f>SUM(BB32,+CD32)</f>
        <v>95195</v>
      </c>
      <c r="DG32" s="121">
        <f>SUM(BC32,+CE32)</f>
        <v>499191</v>
      </c>
      <c r="DH32" s="121">
        <f>SUM(BD32,+CF32)</f>
        <v>0</v>
      </c>
      <c r="DI32" s="121">
        <f>SUM(BE32,+CG32)</f>
        <v>256556</v>
      </c>
      <c r="DJ32" s="121">
        <f>SUM(BF32,+CH32)</f>
        <v>806487</v>
      </c>
    </row>
    <row r="33" spans="1:114" s="136" customFormat="1" ht="13.5" customHeight="1" x14ac:dyDescent="0.15">
      <c r="A33" s="119" t="s">
        <v>25</v>
      </c>
      <c r="B33" s="120" t="s">
        <v>427</v>
      </c>
      <c r="C33" s="119" t="s">
        <v>428</v>
      </c>
      <c r="D33" s="121">
        <f>SUM(E33,+L33)</f>
        <v>579690</v>
      </c>
      <c r="E33" s="121">
        <f>SUM(F33:I33,K33)</f>
        <v>29275</v>
      </c>
      <c r="F33" s="121">
        <v>0</v>
      </c>
      <c r="G33" s="121">
        <v>0</v>
      </c>
      <c r="H33" s="121">
        <v>0</v>
      </c>
      <c r="I33" s="121">
        <v>6765</v>
      </c>
      <c r="J33" s="122" t="s">
        <v>551</v>
      </c>
      <c r="K33" s="121">
        <v>22510</v>
      </c>
      <c r="L33" s="121">
        <v>550415</v>
      </c>
      <c r="M33" s="121">
        <f>SUM(N33,+U33)</f>
        <v>182860</v>
      </c>
      <c r="N33" s="121">
        <f>SUM(O33:R33,T33)</f>
        <v>6415</v>
      </c>
      <c r="O33" s="121">
        <v>0</v>
      </c>
      <c r="P33" s="121">
        <v>0</v>
      </c>
      <c r="Q33" s="121">
        <v>0</v>
      </c>
      <c r="R33" s="121">
        <v>6351</v>
      </c>
      <c r="S33" s="122" t="s">
        <v>551</v>
      </c>
      <c r="T33" s="121">
        <v>64</v>
      </c>
      <c r="U33" s="121">
        <v>176445</v>
      </c>
      <c r="V33" s="121">
        <f>+SUM(D33,M33)</f>
        <v>762550</v>
      </c>
      <c r="W33" s="121">
        <f>+SUM(E33,N33)</f>
        <v>35690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13116</v>
      </c>
      <c r="AB33" s="122" t="str">
        <f>IF(+SUM(J33,S33)=0,"-",+SUM(J33,S33))</f>
        <v>-</v>
      </c>
      <c r="AC33" s="121">
        <f>+SUM(K33,T33)</f>
        <v>22574</v>
      </c>
      <c r="AD33" s="121">
        <f>+SUM(L33,U33)</f>
        <v>726860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353223</v>
      </c>
      <c r="AN33" s="121">
        <f>SUM(AO33:AR33)</f>
        <v>186966</v>
      </c>
      <c r="AO33" s="121">
        <v>59647</v>
      </c>
      <c r="AP33" s="121">
        <v>127319</v>
      </c>
      <c r="AQ33" s="121">
        <v>0</v>
      </c>
      <c r="AR33" s="121">
        <v>0</v>
      </c>
      <c r="AS33" s="121">
        <f>SUM(AT33:AV33)</f>
        <v>7077</v>
      </c>
      <c r="AT33" s="121">
        <v>7077</v>
      </c>
      <c r="AU33" s="121">
        <v>0</v>
      </c>
      <c r="AV33" s="121">
        <v>0</v>
      </c>
      <c r="AW33" s="121">
        <v>0</v>
      </c>
      <c r="AX33" s="121">
        <f>SUM(AY33:BB33)</f>
        <v>159180</v>
      </c>
      <c r="AY33" s="121">
        <v>146388</v>
      </c>
      <c r="AZ33" s="121">
        <v>228</v>
      </c>
      <c r="BA33" s="121">
        <v>1333</v>
      </c>
      <c r="BB33" s="121">
        <v>11231</v>
      </c>
      <c r="BC33" s="121">
        <v>181057</v>
      </c>
      <c r="BD33" s="121">
        <v>0</v>
      </c>
      <c r="BE33" s="121">
        <v>45410</v>
      </c>
      <c r="BF33" s="121">
        <f>SUM(AE33,+AM33,+BE33)</f>
        <v>398633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10274</v>
      </c>
      <c r="BP33" s="121">
        <f>SUM(BQ33:BT33)</f>
        <v>3359</v>
      </c>
      <c r="BQ33" s="121">
        <v>3359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6915</v>
      </c>
      <c r="CA33" s="121">
        <v>6915</v>
      </c>
      <c r="CB33" s="121">
        <v>0</v>
      </c>
      <c r="CC33" s="121">
        <v>0</v>
      </c>
      <c r="CD33" s="121">
        <v>0</v>
      </c>
      <c r="CE33" s="121">
        <v>172097</v>
      </c>
      <c r="CF33" s="121">
        <v>0</v>
      </c>
      <c r="CG33" s="121">
        <v>489</v>
      </c>
      <c r="CH33" s="121">
        <f>SUM(BG33,+BO33,+CG33)</f>
        <v>10763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363497</v>
      </c>
      <c r="CR33" s="121">
        <f>SUM(AN33,+BP33)</f>
        <v>190325</v>
      </c>
      <c r="CS33" s="121">
        <f>SUM(AO33,+BQ33)</f>
        <v>63006</v>
      </c>
      <c r="CT33" s="121">
        <f>SUM(AP33,+BR33)</f>
        <v>127319</v>
      </c>
      <c r="CU33" s="121">
        <f>SUM(AQ33,+BS33)</f>
        <v>0</v>
      </c>
      <c r="CV33" s="121">
        <f>SUM(AR33,+BT33)</f>
        <v>0</v>
      </c>
      <c r="CW33" s="121">
        <f>SUM(AS33,+BU33)</f>
        <v>7077</v>
      </c>
      <c r="CX33" s="121">
        <f>SUM(AT33,+BV33)</f>
        <v>7077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166095</v>
      </c>
      <c r="DC33" s="121">
        <f>SUM(AY33,+CA33)</f>
        <v>153303</v>
      </c>
      <c r="DD33" s="121">
        <f>SUM(AZ33,+CB33)</f>
        <v>228</v>
      </c>
      <c r="DE33" s="121">
        <f>SUM(BA33,+CC33)</f>
        <v>1333</v>
      </c>
      <c r="DF33" s="121">
        <f>SUM(BB33,+CD33)</f>
        <v>11231</v>
      </c>
      <c r="DG33" s="121">
        <f>SUM(BC33,+CE33)</f>
        <v>353154</v>
      </c>
      <c r="DH33" s="121">
        <f>SUM(BD33,+CF33)</f>
        <v>0</v>
      </c>
      <c r="DI33" s="121">
        <f>SUM(BE33,+CG33)</f>
        <v>45899</v>
      </c>
      <c r="DJ33" s="121">
        <f>SUM(BF33,+CH33)</f>
        <v>409396</v>
      </c>
    </row>
    <row r="34" spans="1:114" s="136" customFormat="1" ht="13.5" customHeight="1" x14ac:dyDescent="0.15">
      <c r="A34" s="119" t="s">
        <v>25</v>
      </c>
      <c r="B34" s="120" t="s">
        <v>432</v>
      </c>
      <c r="C34" s="119" t="s">
        <v>433</v>
      </c>
      <c r="D34" s="121">
        <f>SUM(E34,+L34)</f>
        <v>644713</v>
      </c>
      <c r="E34" s="121">
        <f>SUM(F34:I34,K34)</f>
        <v>43245</v>
      </c>
      <c r="F34" s="121">
        <v>0</v>
      </c>
      <c r="G34" s="121">
        <v>0</v>
      </c>
      <c r="H34" s="121">
        <v>0</v>
      </c>
      <c r="I34" s="121">
        <v>32044</v>
      </c>
      <c r="J34" s="122" t="s">
        <v>551</v>
      </c>
      <c r="K34" s="121">
        <v>11201</v>
      </c>
      <c r="L34" s="121">
        <v>601468</v>
      </c>
      <c r="M34" s="121">
        <f>SUM(N34,+U34)</f>
        <v>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551</v>
      </c>
      <c r="T34" s="121">
        <v>0</v>
      </c>
      <c r="U34" s="121">
        <v>0</v>
      </c>
      <c r="V34" s="121">
        <f>+SUM(D34,M34)</f>
        <v>644713</v>
      </c>
      <c r="W34" s="121">
        <f>+SUM(E34,N34)</f>
        <v>43245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32044</v>
      </c>
      <c r="AB34" s="122" t="str">
        <f>IF(+SUM(J34,S34)=0,"-",+SUM(J34,S34))</f>
        <v>-</v>
      </c>
      <c r="AC34" s="121">
        <f>+SUM(K34,T34)</f>
        <v>11201</v>
      </c>
      <c r="AD34" s="121">
        <f>+SUM(L34,U34)</f>
        <v>601468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39075</v>
      </c>
      <c r="AM34" s="121">
        <f>SUM(AN34,AS34,AW34,AX34,BD34)</f>
        <v>257014</v>
      </c>
      <c r="AN34" s="121">
        <f>SUM(AO34:AR34)</f>
        <v>29578</v>
      </c>
      <c r="AO34" s="121">
        <v>29578</v>
      </c>
      <c r="AP34" s="121">
        <v>0</v>
      </c>
      <c r="AQ34" s="121">
        <v>0</v>
      </c>
      <c r="AR34" s="121">
        <v>0</v>
      </c>
      <c r="AS34" s="121">
        <f>SUM(AT34:AV34)</f>
        <v>1877</v>
      </c>
      <c r="AT34" s="121">
        <v>0</v>
      </c>
      <c r="AU34" s="121">
        <v>0</v>
      </c>
      <c r="AV34" s="121">
        <v>1877</v>
      </c>
      <c r="AW34" s="121">
        <v>0</v>
      </c>
      <c r="AX34" s="121">
        <f>SUM(AY34:BB34)</f>
        <v>225144</v>
      </c>
      <c r="AY34" s="121">
        <v>180761</v>
      </c>
      <c r="AZ34" s="121">
        <v>40382</v>
      </c>
      <c r="BA34" s="121">
        <v>2969</v>
      </c>
      <c r="BB34" s="121">
        <v>1032</v>
      </c>
      <c r="BC34" s="121">
        <v>338853</v>
      </c>
      <c r="BD34" s="121">
        <v>415</v>
      </c>
      <c r="BE34" s="121">
        <v>9771</v>
      </c>
      <c r="BF34" s="121">
        <f>SUM(AE34,+AM34,+BE34)</f>
        <v>266785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39075</v>
      </c>
      <c r="CQ34" s="121">
        <f>SUM(AM34,+BO34)</f>
        <v>257014</v>
      </c>
      <c r="CR34" s="121">
        <f>SUM(AN34,+BP34)</f>
        <v>29578</v>
      </c>
      <c r="CS34" s="121">
        <f>SUM(AO34,+BQ34)</f>
        <v>29578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1877</v>
      </c>
      <c r="CX34" s="121">
        <f>SUM(AT34,+BV34)</f>
        <v>0</v>
      </c>
      <c r="CY34" s="121">
        <f>SUM(AU34,+BW34)</f>
        <v>0</v>
      </c>
      <c r="CZ34" s="121">
        <f>SUM(AV34,+BX34)</f>
        <v>1877</v>
      </c>
      <c r="DA34" s="121">
        <f>SUM(AW34,+BY34)</f>
        <v>0</v>
      </c>
      <c r="DB34" s="121">
        <f>SUM(AX34,+BZ34)</f>
        <v>225144</v>
      </c>
      <c r="DC34" s="121">
        <f>SUM(AY34,+CA34)</f>
        <v>180761</v>
      </c>
      <c r="DD34" s="121">
        <f>SUM(AZ34,+CB34)</f>
        <v>40382</v>
      </c>
      <c r="DE34" s="121">
        <f>SUM(BA34,+CC34)</f>
        <v>2969</v>
      </c>
      <c r="DF34" s="121">
        <f>SUM(BB34,+CD34)</f>
        <v>1032</v>
      </c>
      <c r="DG34" s="121">
        <f>SUM(BC34,+CE34)</f>
        <v>338853</v>
      </c>
      <c r="DH34" s="121">
        <f>SUM(BD34,+CF34)</f>
        <v>415</v>
      </c>
      <c r="DI34" s="121">
        <f>SUM(BE34,+CG34)</f>
        <v>9771</v>
      </c>
      <c r="DJ34" s="121">
        <f>SUM(BF34,+CH34)</f>
        <v>266785</v>
      </c>
    </row>
    <row r="35" spans="1:114" s="136" customFormat="1" ht="13.5" customHeight="1" x14ac:dyDescent="0.15">
      <c r="A35" s="119" t="s">
        <v>25</v>
      </c>
      <c r="B35" s="120" t="s">
        <v>435</v>
      </c>
      <c r="C35" s="119" t="s">
        <v>436</v>
      </c>
      <c r="D35" s="121">
        <f>SUM(E35,+L35)</f>
        <v>464275</v>
      </c>
      <c r="E35" s="121">
        <f>SUM(F35:I35,K35)</f>
        <v>9854</v>
      </c>
      <c r="F35" s="121">
        <v>0</v>
      </c>
      <c r="G35" s="121">
        <v>0</v>
      </c>
      <c r="H35" s="121">
        <v>0</v>
      </c>
      <c r="I35" s="121">
        <v>3084</v>
      </c>
      <c r="J35" s="122" t="s">
        <v>551</v>
      </c>
      <c r="K35" s="121">
        <v>6770</v>
      </c>
      <c r="L35" s="121">
        <v>454421</v>
      </c>
      <c r="M35" s="121">
        <f>SUM(N35,+U35)</f>
        <v>65443</v>
      </c>
      <c r="N35" s="121">
        <f>SUM(O35:R35,T35)</f>
        <v>4487</v>
      </c>
      <c r="O35" s="121">
        <v>0</v>
      </c>
      <c r="P35" s="121">
        <v>48</v>
      </c>
      <c r="Q35" s="121">
        <v>0</v>
      </c>
      <c r="R35" s="121">
        <v>4439</v>
      </c>
      <c r="S35" s="122" t="s">
        <v>551</v>
      </c>
      <c r="T35" s="121">
        <v>0</v>
      </c>
      <c r="U35" s="121">
        <v>60956</v>
      </c>
      <c r="V35" s="121">
        <f>+SUM(D35,M35)</f>
        <v>529718</v>
      </c>
      <c r="W35" s="121">
        <f>+SUM(E35,N35)</f>
        <v>14341</v>
      </c>
      <c r="X35" s="121">
        <f>+SUM(F35,O35)</f>
        <v>0</v>
      </c>
      <c r="Y35" s="121">
        <f>+SUM(G35,P35)</f>
        <v>48</v>
      </c>
      <c r="Z35" s="121">
        <f>+SUM(H35,Q35)</f>
        <v>0</v>
      </c>
      <c r="AA35" s="121">
        <f>+SUM(I35,R35)</f>
        <v>7523</v>
      </c>
      <c r="AB35" s="122" t="str">
        <f>IF(+SUM(J35,S35)=0,"-",+SUM(J35,S35))</f>
        <v>-</v>
      </c>
      <c r="AC35" s="121">
        <f>+SUM(K35,T35)</f>
        <v>6770</v>
      </c>
      <c r="AD35" s="121">
        <f>+SUM(L35,U35)</f>
        <v>515377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20250</v>
      </c>
      <c r="AM35" s="121">
        <f>SUM(AN35,AS35,AW35,AX35,BD35)</f>
        <v>236112</v>
      </c>
      <c r="AN35" s="121">
        <f>SUM(AO35:AR35)</f>
        <v>94256</v>
      </c>
      <c r="AO35" s="121">
        <v>27255</v>
      </c>
      <c r="AP35" s="121">
        <v>67001</v>
      </c>
      <c r="AQ35" s="121">
        <v>0</v>
      </c>
      <c r="AR35" s="121">
        <v>0</v>
      </c>
      <c r="AS35" s="121">
        <f>SUM(AT35:AV35)</f>
        <v>5227</v>
      </c>
      <c r="AT35" s="121">
        <v>5204</v>
      </c>
      <c r="AU35" s="121">
        <v>23</v>
      </c>
      <c r="AV35" s="121">
        <v>0</v>
      </c>
      <c r="AW35" s="121">
        <v>0</v>
      </c>
      <c r="AX35" s="121">
        <f>SUM(AY35:BB35)</f>
        <v>136629</v>
      </c>
      <c r="AY35" s="121">
        <v>91589</v>
      </c>
      <c r="AZ35" s="121">
        <v>43208</v>
      </c>
      <c r="BA35" s="121">
        <v>817</v>
      </c>
      <c r="BB35" s="121">
        <v>1015</v>
      </c>
      <c r="BC35" s="121">
        <v>201040</v>
      </c>
      <c r="BD35" s="121">
        <v>0</v>
      </c>
      <c r="BE35" s="121">
        <v>6873</v>
      </c>
      <c r="BF35" s="121">
        <f>SUM(AE35,+AM35,+BE35)</f>
        <v>242985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21504</v>
      </c>
      <c r="BP35" s="121">
        <f>SUM(BQ35:BT35)</f>
        <v>16373</v>
      </c>
      <c r="BQ35" s="121">
        <v>16373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5131</v>
      </c>
      <c r="CA35" s="121">
        <v>4798</v>
      </c>
      <c r="CB35" s="121">
        <v>0</v>
      </c>
      <c r="CC35" s="121">
        <v>0</v>
      </c>
      <c r="CD35" s="121">
        <v>333</v>
      </c>
      <c r="CE35" s="121">
        <v>43623</v>
      </c>
      <c r="CF35" s="121">
        <v>0</v>
      </c>
      <c r="CG35" s="121">
        <v>316</v>
      </c>
      <c r="CH35" s="121">
        <f>SUM(BG35,+BO35,+CG35)</f>
        <v>21820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20250</v>
      </c>
      <c r="CQ35" s="121">
        <f>SUM(AM35,+BO35)</f>
        <v>257616</v>
      </c>
      <c r="CR35" s="121">
        <f>SUM(AN35,+BP35)</f>
        <v>110629</v>
      </c>
      <c r="CS35" s="121">
        <f>SUM(AO35,+BQ35)</f>
        <v>43628</v>
      </c>
      <c r="CT35" s="121">
        <f>SUM(AP35,+BR35)</f>
        <v>67001</v>
      </c>
      <c r="CU35" s="121">
        <f>SUM(AQ35,+BS35)</f>
        <v>0</v>
      </c>
      <c r="CV35" s="121">
        <f>SUM(AR35,+BT35)</f>
        <v>0</v>
      </c>
      <c r="CW35" s="121">
        <f>SUM(AS35,+BU35)</f>
        <v>5227</v>
      </c>
      <c r="CX35" s="121">
        <f>SUM(AT35,+BV35)</f>
        <v>5204</v>
      </c>
      <c r="CY35" s="121">
        <f>SUM(AU35,+BW35)</f>
        <v>23</v>
      </c>
      <c r="CZ35" s="121">
        <f>SUM(AV35,+BX35)</f>
        <v>0</v>
      </c>
      <c r="DA35" s="121">
        <f>SUM(AW35,+BY35)</f>
        <v>0</v>
      </c>
      <c r="DB35" s="121">
        <f>SUM(AX35,+BZ35)</f>
        <v>141760</v>
      </c>
      <c r="DC35" s="121">
        <f>SUM(AY35,+CA35)</f>
        <v>96387</v>
      </c>
      <c r="DD35" s="121">
        <f>SUM(AZ35,+CB35)</f>
        <v>43208</v>
      </c>
      <c r="DE35" s="121">
        <f>SUM(BA35,+CC35)</f>
        <v>817</v>
      </c>
      <c r="DF35" s="121">
        <f>SUM(BB35,+CD35)</f>
        <v>1348</v>
      </c>
      <c r="DG35" s="121">
        <f>SUM(BC35,+CE35)</f>
        <v>244663</v>
      </c>
      <c r="DH35" s="121">
        <f>SUM(BD35,+CF35)</f>
        <v>0</v>
      </c>
      <c r="DI35" s="121">
        <f>SUM(BE35,+CG35)</f>
        <v>7189</v>
      </c>
      <c r="DJ35" s="121">
        <f>SUM(BF35,+CH35)</f>
        <v>264805</v>
      </c>
    </row>
    <row r="36" spans="1:114" s="136" customFormat="1" ht="13.5" customHeight="1" x14ac:dyDescent="0.15">
      <c r="A36" s="119" t="s">
        <v>25</v>
      </c>
      <c r="B36" s="120" t="s">
        <v>438</v>
      </c>
      <c r="C36" s="119" t="s">
        <v>439</v>
      </c>
      <c r="D36" s="121">
        <f>SUM(E36,+L36)</f>
        <v>2064123</v>
      </c>
      <c r="E36" s="121">
        <f>SUM(F36:I36,K36)</f>
        <v>28051</v>
      </c>
      <c r="F36" s="121">
        <v>0</v>
      </c>
      <c r="G36" s="121">
        <v>0</v>
      </c>
      <c r="H36" s="121">
        <v>0</v>
      </c>
      <c r="I36" s="121">
        <v>3201</v>
      </c>
      <c r="J36" s="122" t="s">
        <v>551</v>
      </c>
      <c r="K36" s="121">
        <v>24850</v>
      </c>
      <c r="L36" s="121">
        <v>2036072</v>
      </c>
      <c r="M36" s="121">
        <f>SUM(N36,+U36)</f>
        <v>61230</v>
      </c>
      <c r="N36" s="121">
        <f>SUM(O36:R36,T36)</f>
        <v>3538</v>
      </c>
      <c r="O36" s="121">
        <v>0</v>
      </c>
      <c r="P36" s="121">
        <v>0</v>
      </c>
      <c r="Q36" s="121">
        <v>0</v>
      </c>
      <c r="R36" s="121">
        <v>3538</v>
      </c>
      <c r="S36" s="122" t="s">
        <v>551</v>
      </c>
      <c r="T36" s="121">
        <v>0</v>
      </c>
      <c r="U36" s="121">
        <v>57692</v>
      </c>
      <c r="V36" s="121">
        <f>+SUM(D36,M36)</f>
        <v>2125353</v>
      </c>
      <c r="W36" s="121">
        <f>+SUM(E36,N36)</f>
        <v>31589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6739</v>
      </c>
      <c r="AB36" s="122" t="str">
        <f>IF(+SUM(J36,S36)=0,"-",+SUM(J36,S36))</f>
        <v>-</v>
      </c>
      <c r="AC36" s="121">
        <f>+SUM(K36,T36)</f>
        <v>24850</v>
      </c>
      <c r="AD36" s="121">
        <f>+SUM(L36,U36)</f>
        <v>2093764</v>
      </c>
      <c r="AE36" s="121">
        <f>SUM(AF36,+AK36)</f>
        <v>17711</v>
      </c>
      <c r="AF36" s="121">
        <f>SUM(AG36:AJ36)</f>
        <v>17711</v>
      </c>
      <c r="AG36" s="121">
        <v>0</v>
      </c>
      <c r="AH36" s="121">
        <v>17711</v>
      </c>
      <c r="AI36" s="121">
        <v>0</v>
      </c>
      <c r="AJ36" s="121">
        <v>0</v>
      </c>
      <c r="AK36" s="121">
        <v>0</v>
      </c>
      <c r="AL36" s="121">
        <v>1496459</v>
      </c>
      <c r="AM36" s="121">
        <f>SUM(AN36,AS36,AW36,AX36,BD36)</f>
        <v>331653</v>
      </c>
      <c r="AN36" s="121">
        <f>SUM(AO36:AR36)</f>
        <v>77993</v>
      </c>
      <c r="AO36" s="121">
        <v>42795</v>
      </c>
      <c r="AP36" s="121">
        <v>35198</v>
      </c>
      <c r="AQ36" s="121">
        <v>0</v>
      </c>
      <c r="AR36" s="121">
        <v>0</v>
      </c>
      <c r="AS36" s="121">
        <f>SUM(AT36:AV36)</f>
        <v>9490</v>
      </c>
      <c r="AT36" s="121">
        <v>5077</v>
      </c>
      <c r="AU36" s="121">
        <v>4413</v>
      </c>
      <c r="AV36" s="121">
        <v>0</v>
      </c>
      <c r="AW36" s="121">
        <v>9342</v>
      </c>
      <c r="AX36" s="121">
        <f>SUM(AY36:BB36)</f>
        <v>234828</v>
      </c>
      <c r="AY36" s="121">
        <v>184515</v>
      </c>
      <c r="AZ36" s="121">
        <v>45023</v>
      </c>
      <c r="BA36" s="121">
        <v>0</v>
      </c>
      <c r="BB36" s="121">
        <v>5290</v>
      </c>
      <c r="BC36" s="121">
        <v>192812</v>
      </c>
      <c r="BD36" s="121">
        <v>0</v>
      </c>
      <c r="BE36" s="121">
        <v>25488</v>
      </c>
      <c r="BF36" s="121">
        <f>SUM(AE36,+AM36,+BE36)</f>
        <v>374852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23267</v>
      </c>
      <c r="BP36" s="121">
        <f>SUM(BQ36:BT36)</f>
        <v>5031</v>
      </c>
      <c r="BQ36" s="121">
        <v>5031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18236</v>
      </c>
      <c r="CA36" s="121">
        <v>18103</v>
      </c>
      <c r="CB36" s="121">
        <v>97</v>
      </c>
      <c r="CC36" s="121">
        <v>0</v>
      </c>
      <c r="CD36" s="121">
        <v>36</v>
      </c>
      <c r="CE36" s="121">
        <v>37956</v>
      </c>
      <c r="CF36" s="121">
        <v>0</v>
      </c>
      <c r="CG36" s="121">
        <v>7</v>
      </c>
      <c r="CH36" s="121">
        <f>SUM(BG36,+BO36,+CG36)</f>
        <v>23274</v>
      </c>
      <c r="CI36" s="121">
        <f>SUM(AE36,+BG36)</f>
        <v>17711</v>
      </c>
      <c r="CJ36" s="121">
        <f>SUM(AF36,+BH36)</f>
        <v>17711</v>
      </c>
      <c r="CK36" s="121">
        <f>SUM(AG36,+BI36)</f>
        <v>0</v>
      </c>
      <c r="CL36" s="121">
        <f>SUM(AH36,+BJ36)</f>
        <v>17711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1496459</v>
      </c>
      <c r="CQ36" s="121">
        <f>SUM(AM36,+BO36)</f>
        <v>354920</v>
      </c>
      <c r="CR36" s="121">
        <f>SUM(AN36,+BP36)</f>
        <v>83024</v>
      </c>
      <c r="CS36" s="121">
        <f>SUM(AO36,+BQ36)</f>
        <v>47826</v>
      </c>
      <c r="CT36" s="121">
        <f>SUM(AP36,+BR36)</f>
        <v>35198</v>
      </c>
      <c r="CU36" s="121">
        <f>SUM(AQ36,+BS36)</f>
        <v>0</v>
      </c>
      <c r="CV36" s="121">
        <f>SUM(AR36,+BT36)</f>
        <v>0</v>
      </c>
      <c r="CW36" s="121">
        <f>SUM(AS36,+BU36)</f>
        <v>9490</v>
      </c>
      <c r="CX36" s="121">
        <f>SUM(AT36,+BV36)</f>
        <v>5077</v>
      </c>
      <c r="CY36" s="121">
        <f>SUM(AU36,+BW36)</f>
        <v>4413</v>
      </c>
      <c r="CZ36" s="121">
        <f>SUM(AV36,+BX36)</f>
        <v>0</v>
      </c>
      <c r="DA36" s="121">
        <f>SUM(AW36,+BY36)</f>
        <v>9342</v>
      </c>
      <c r="DB36" s="121">
        <f>SUM(AX36,+BZ36)</f>
        <v>253064</v>
      </c>
      <c r="DC36" s="121">
        <f>SUM(AY36,+CA36)</f>
        <v>202618</v>
      </c>
      <c r="DD36" s="121">
        <f>SUM(AZ36,+CB36)</f>
        <v>45120</v>
      </c>
      <c r="DE36" s="121">
        <f>SUM(BA36,+CC36)</f>
        <v>0</v>
      </c>
      <c r="DF36" s="121">
        <f>SUM(BB36,+CD36)</f>
        <v>5326</v>
      </c>
      <c r="DG36" s="121">
        <f>SUM(BC36,+CE36)</f>
        <v>230768</v>
      </c>
      <c r="DH36" s="121">
        <f>SUM(BD36,+CF36)</f>
        <v>0</v>
      </c>
      <c r="DI36" s="121">
        <f>SUM(BE36,+CG36)</f>
        <v>25495</v>
      </c>
      <c r="DJ36" s="121">
        <f>SUM(BF36,+CH36)</f>
        <v>398126</v>
      </c>
    </row>
    <row r="37" spans="1:114" s="136" customFormat="1" ht="13.5" customHeight="1" x14ac:dyDescent="0.15">
      <c r="A37" s="119" t="s">
        <v>25</v>
      </c>
      <c r="B37" s="120" t="s">
        <v>441</v>
      </c>
      <c r="C37" s="119" t="s">
        <v>442</v>
      </c>
      <c r="D37" s="121">
        <f>SUM(E37,+L37)</f>
        <v>832185</v>
      </c>
      <c r="E37" s="121">
        <f>SUM(F37:I37,K37)</f>
        <v>115778</v>
      </c>
      <c r="F37" s="121">
        <v>0</v>
      </c>
      <c r="G37" s="121">
        <v>0</v>
      </c>
      <c r="H37" s="121">
        <v>0</v>
      </c>
      <c r="I37" s="121">
        <v>90602</v>
      </c>
      <c r="J37" s="122" t="s">
        <v>551</v>
      </c>
      <c r="K37" s="121">
        <v>25176</v>
      </c>
      <c r="L37" s="121">
        <v>716407</v>
      </c>
      <c r="M37" s="121">
        <f>SUM(N37,+U37)</f>
        <v>145159</v>
      </c>
      <c r="N37" s="121">
        <f>SUM(O37:R37,T37)</f>
        <v>4718</v>
      </c>
      <c r="O37" s="121">
        <v>0</v>
      </c>
      <c r="P37" s="121">
        <v>0</v>
      </c>
      <c r="Q37" s="121">
        <v>0</v>
      </c>
      <c r="R37" s="121">
        <v>4718</v>
      </c>
      <c r="S37" s="122" t="s">
        <v>551</v>
      </c>
      <c r="T37" s="121">
        <v>0</v>
      </c>
      <c r="U37" s="121">
        <v>140441</v>
      </c>
      <c r="V37" s="121">
        <f>+SUM(D37,M37)</f>
        <v>977344</v>
      </c>
      <c r="W37" s="121">
        <f>+SUM(E37,N37)</f>
        <v>120496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95320</v>
      </c>
      <c r="AB37" s="122" t="str">
        <f>IF(+SUM(J37,S37)=0,"-",+SUM(J37,S37))</f>
        <v>-</v>
      </c>
      <c r="AC37" s="121">
        <f>+SUM(K37,T37)</f>
        <v>25176</v>
      </c>
      <c r="AD37" s="121">
        <f>+SUM(L37,U37)</f>
        <v>856848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417764</v>
      </c>
      <c r="AN37" s="121">
        <f>SUM(AO37:AR37)</f>
        <v>35799</v>
      </c>
      <c r="AO37" s="121">
        <v>35799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381965</v>
      </c>
      <c r="AY37" s="121">
        <v>313959</v>
      </c>
      <c r="AZ37" s="121">
        <v>39708</v>
      </c>
      <c r="BA37" s="121">
        <v>0</v>
      </c>
      <c r="BB37" s="121">
        <v>28298</v>
      </c>
      <c r="BC37" s="121">
        <v>414421</v>
      </c>
      <c r="BD37" s="121">
        <v>0</v>
      </c>
      <c r="BE37" s="121">
        <v>0</v>
      </c>
      <c r="BF37" s="121">
        <f>SUM(AE37,+AM37,+BE37)</f>
        <v>417764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13246</v>
      </c>
      <c r="BP37" s="121">
        <f>SUM(BQ37:BT37)</f>
        <v>5966</v>
      </c>
      <c r="BQ37" s="121">
        <v>5966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7280</v>
      </c>
      <c r="CA37" s="121">
        <v>7280</v>
      </c>
      <c r="CB37" s="121">
        <v>0</v>
      </c>
      <c r="CC37" s="121">
        <v>0</v>
      </c>
      <c r="CD37" s="121">
        <v>0</v>
      </c>
      <c r="CE37" s="121">
        <v>131913</v>
      </c>
      <c r="CF37" s="121">
        <v>0</v>
      </c>
      <c r="CG37" s="121">
        <v>0</v>
      </c>
      <c r="CH37" s="121">
        <f>SUM(BG37,+BO37,+CG37)</f>
        <v>13246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431010</v>
      </c>
      <c r="CR37" s="121">
        <f>SUM(AN37,+BP37)</f>
        <v>41765</v>
      </c>
      <c r="CS37" s="121">
        <f>SUM(AO37,+BQ37)</f>
        <v>41765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389245</v>
      </c>
      <c r="DC37" s="121">
        <f>SUM(AY37,+CA37)</f>
        <v>321239</v>
      </c>
      <c r="DD37" s="121">
        <f>SUM(AZ37,+CB37)</f>
        <v>39708</v>
      </c>
      <c r="DE37" s="121">
        <f>SUM(BA37,+CC37)</f>
        <v>0</v>
      </c>
      <c r="DF37" s="121">
        <f>SUM(BB37,+CD37)</f>
        <v>28298</v>
      </c>
      <c r="DG37" s="121">
        <f>SUM(BC37,+CE37)</f>
        <v>546334</v>
      </c>
      <c r="DH37" s="121">
        <f>SUM(BD37,+CF37)</f>
        <v>0</v>
      </c>
      <c r="DI37" s="121">
        <f>SUM(BE37,+CG37)</f>
        <v>0</v>
      </c>
      <c r="DJ37" s="121">
        <f>SUM(BF37,+CH37)</f>
        <v>431010</v>
      </c>
    </row>
    <row r="38" spans="1:114" s="136" customFormat="1" ht="13.5" customHeight="1" x14ac:dyDescent="0.15">
      <c r="A38" s="119" t="s">
        <v>25</v>
      </c>
      <c r="B38" s="120" t="s">
        <v>448</v>
      </c>
      <c r="C38" s="119" t="s">
        <v>449</v>
      </c>
      <c r="D38" s="121">
        <f>SUM(E38,+L38)</f>
        <v>1310810</v>
      </c>
      <c r="E38" s="121">
        <f>SUM(F38:I38,K38)</f>
        <v>171867</v>
      </c>
      <c r="F38" s="121">
        <v>0</v>
      </c>
      <c r="G38" s="121">
        <v>0</v>
      </c>
      <c r="H38" s="121">
        <v>0</v>
      </c>
      <c r="I38" s="121">
        <v>92504</v>
      </c>
      <c r="J38" s="122" t="s">
        <v>551</v>
      </c>
      <c r="K38" s="121">
        <v>79363</v>
      </c>
      <c r="L38" s="121">
        <v>1138943</v>
      </c>
      <c r="M38" s="121">
        <f>SUM(N38,+U38)</f>
        <v>63420</v>
      </c>
      <c r="N38" s="121">
        <f>SUM(O38:R38,T38)</f>
        <v>13561</v>
      </c>
      <c r="O38" s="121">
        <v>0</v>
      </c>
      <c r="P38" s="121">
        <v>0</v>
      </c>
      <c r="Q38" s="121">
        <v>0</v>
      </c>
      <c r="R38" s="121">
        <v>13561</v>
      </c>
      <c r="S38" s="122" t="s">
        <v>551</v>
      </c>
      <c r="T38" s="121">
        <v>0</v>
      </c>
      <c r="U38" s="121">
        <v>49859</v>
      </c>
      <c r="V38" s="121">
        <f>+SUM(D38,M38)</f>
        <v>1374230</v>
      </c>
      <c r="W38" s="121">
        <f>+SUM(E38,N38)</f>
        <v>185428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106065</v>
      </c>
      <c r="AB38" s="122" t="str">
        <f>IF(+SUM(J38,S38)=0,"-",+SUM(J38,S38))</f>
        <v>-</v>
      </c>
      <c r="AC38" s="121">
        <f>+SUM(K38,T38)</f>
        <v>79363</v>
      </c>
      <c r="AD38" s="121">
        <f>+SUM(L38,U38)</f>
        <v>1188802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1310810</v>
      </c>
      <c r="AN38" s="121">
        <f>SUM(AO38:AR38)</f>
        <v>95871</v>
      </c>
      <c r="AO38" s="121">
        <v>80995</v>
      </c>
      <c r="AP38" s="121">
        <v>0</v>
      </c>
      <c r="AQ38" s="121">
        <v>14876</v>
      </c>
      <c r="AR38" s="121">
        <v>0</v>
      </c>
      <c r="AS38" s="121">
        <f>SUM(AT38:AV38)</f>
        <v>116364</v>
      </c>
      <c r="AT38" s="121">
        <v>4923</v>
      </c>
      <c r="AU38" s="121">
        <v>97965</v>
      </c>
      <c r="AV38" s="121">
        <v>13476</v>
      </c>
      <c r="AW38" s="121">
        <v>0</v>
      </c>
      <c r="AX38" s="121">
        <f>SUM(AY38:BB38)</f>
        <v>1084790</v>
      </c>
      <c r="AY38" s="121">
        <v>278960</v>
      </c>
      <c r="AZ38" s="121">
        <v>766091</v>
      </c>
      <c r="BA38" s="121">
        <v>29130</v>
      </c>
      <c r="BB38" s="121">
        <v>10609</v>
      </c>
      <c r="BC38" s="121">
        <v>0</v>
      </c>
      <c r="BD38" s="121">
        <v>13785</v>
      </c>
      <c r="BE38" s="121">
        <v>0</v>
      </c>
      <c r="BF38" s="121">
        <f>SUM(AE38,+AM38,+BE38)</f>
        <v>1310810</v>
      </c>
      <c r="BG38" s="121">
        <f>SUM(BH38,+BM38)</f>
        <v>2376</v>
      </c>
      <c r="BH38" s="121">
        <f>SUM(BI38:BL38)</f>
        <v>2376</v>
      </c>
      <c r="BI38" s="121">
        <v>0</v>
      </c>
      <c r="BJ38" s="121">
        <v>2376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60562</v>
      </c>
      <c r="BP38" s="121">
        <f>SUM(BQ38:BT38)</f>
        <v>33815</v>
      </c>
      <c r="BQ38" s="121">
        <v>21512</v>
      </c>
      <c r="BR38" s="121">
        <v>4554</v>
      </c>
      <c r="BS38" s="121">
        <v>7749</v>
      </c>
      <c r="BT38" s="121">
        <v>0</v>
      </c>
      <c r="BU38" s="121">
        <f>SUM(BV38:BX38)</f>
        <v>18613</v>
      </c>
      <c r="BV38" s="121">
        <v>1246</v>
      </c>
      <c r="BW38" s="121">
        <v>17367</v>
      </c>
      <c r="BX38" s="121">
        <v>0</v>
      </c>
      <c r="BY38" s="121">
        <v>0</v>
      </c>
      <c r="BZ38" s="121">
        <f>SUM(CA38:CD38)</f>
        <v>4811</v>
      </c>
      <c r="CA38" s="121">
        <v>0</v>
      </c>
      <c r="CB38" s="121">
        <v>0</v>
      </c>
      <c r="CC38" s="121">
        <v>0</v>
      </c>
      <c r="CD38" s="121">
        <v>4811</v>
      </c>
      <c r="CE38" s="121">
        <v>0</v>
      </c>
      <c r="CF38" s="121">
        <v>3323</v>
      </c>
      <c r="CG38" s="121">
        <v>482</v>
      </c>
      <c r="CH38" s="121">
        <f>SUM(BG38,+BO38,+CG38)</f>
        <v>63420</v>
      </c>
      <c r="CI38" s="121">
        <f>SUM(AE38,+BG38)</f>
        <v>2376</v>
      </c>
      <c r="CJ38" s="121">
        <f>SUM(AF38,+BH38)</f>
        <v>2376</v>
      </c>
      <c r="CK38" s="121">
        <f>SUM(AG38,+BI38)</f>
        <v>0</v>
      </c>
      <c r="CL38" s="121">
        <f>SUM(AH38,+BJ38)</f>
        <v>2376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1371372</v>
      </c>
      <c r="CR38" s="121">
        <f>SUM(AN38,+BP38)</f>
        <v>129686</v>
      </c>
      <c r="CS38" s="121">
        <f>SUM(AO38,+BQ38)</f>
        <v>102507</v>
      </c>
      <c r="CT38" s="121">
        <f>SUM(AP38,+BR38)</f>
        <v>4554</v>
      </c>
      <c r="CU38" s="121">
        <f>SUM(AQ38,+BS38)</f>
        <v>22625</v>
      </c>
      <c r="CV38" s="121">
        <f>SUM(AR38,+BT38)</f>
        <v>0</v>
      </c>
      <c r="CW38" s="121">
        <f>SUM(AS38,+BU38)</f>
        <v>134977</v>
      </c>
      <c r="CX38" s="121">
        <f>SUM(AT38,+BV38)</f>
        <v>6169</v>
      </c>
      <c r="CY38" s="121">
        <f>SUM(AU38,+BW38)</f>
        <v>115332</v>
      </c>
      <c r="CZ38" s="121">
        <f>SUM(AV38,+BX38)</f>
        <v>13476</v>
      </c>
      <c r="DA38" s="121">
        <f>SUM(AW38,+BY38)</f>
        <v>0</v>
      </c>
      <c r="DB38" s="121">
        <f>SUM(AX38,+BZ38)</f>
        <v>1089601</v>
      </c>
      <c r="DC38" s="121">
        <f>SUM(AY38,+CA38)</f>
        <v>278960</v>
      </c>
      <c r="DD38" s="121">
        <f>SUM(AZ38,+CB38)</f>
        <v>766091</v>
      </c>
      <c r="DE38" s="121">
        <f>SUM(BA38,+CC38)</f>
        <v>29130</v>
      </c>
      <c r="DF38" s="121">
        <f>SUM(BB38,+CD38)</f>
        <v>15420</v>
      </c>
      <c r="DG38" s="121">
        <f>SUM(BC38,+CE38)</f>
        <v>0</v>
      </c>
      <c r="DH38" s="121">
        <f>SUM(BD38,+CF38)</f>
        <v>17108</v>
      </c>
      <c r="DI38" s="121">
        <f>SUM(BE38,+CG38)</f>
        <v>482</v>
      </c>
      <c r="DJ38" s="121">
        <f>SUM(BF38,+CH38)</f>
        <v>1374230</v>
      </c>
    </row>
    <row r="39" spans="1:114" s="136" customFormat="1" ht="13.5" customHeight="1" x14ac:dyDescent="0.15">
      <c r="A39" s="119" t="s">
        <v>25</v>
      </c>
      <c r="B39" s="120" t="s">
        <v>451</v>
      </c>
      <c r="C39" s="119" t="s">
        <v>452</v>
      </c>
      <c r="D39" s="121">
        <f>SUM(E39,+L39)</f>
        <v>698524</v>
      </c>
      <c r="E39" s="121">
        <f>SUM(F39:I39,K39)</f>
        <v>72731</v>
      </c>
      <c r="F39" s="121">
        <v>0</v>
      </c>
      <c r="G39" s="121">
        <v>0</v>
      </c>
      <c r="H39" s="121">
        <v>0</v>
      </c>
      <c r="I39" s="121">
        <v>72586</v>
      </c>
      <c r="J39" s="122" t="s">
        <v>551</v>
      </c>
      <c r="K39" s="121">
        <v>145</v>
      </c>
      <c r="L39" s="121">
        <v>625793</v>
      </c>
      <c r="M39" s="121">
        <f>SUM(N39,+U39)</f>
        <v>142455</v>
      </c>
      <c r="N39" s="121">
        <f>SUM(O39:R39,T39)</f>
        <v>6303</v>
      </c>
      <c r="O39" s="121">
        <v>3933</v>
      </c>
      <c r="P39" s="121">
        <v>2350</v>
      </c>
      <c r="Q39" s="121">
        <v>0</v>
      </c>
      <c r="R39" s="121">
        <v>0</v>
      </c>
      <c r="S39" s="122" t="s">
        <v>551</v>
      </c>
      <c r="T39" s="121">
        <v>20</v>
      </c>
      <c r="U39" s="121">
        <v>136152</v>
      </c>
      <c r="V39" s="121">
        <f>+SUM(D39,M39)</f>
        <v>840979</v>
      </c>
      <c r="W39" s="121">
        <f>+SUM(E39,N39)</f>
        <v>79034</v>
      </c>
      <c r="X39" s="121">
        <f>+SUM(F39,O39)</f>
        <v>3933</v>
      </c>
      <c r="Y39" s="121">
        <f>+SUM(G39,P39)</f>
        <v>2350</v>
      </c>
      <c r="Z39" s="121">
        <f>+SUM(H39,Q39)</f>
        <v>0</v>
      </c>
      <c r="AA39" s="121">
        <f>+SUM(I39,R39)</f>
        <v>72586</v>
      </c>
      <c r="AB39" s="122" t="str">
        <f>IF(+SUM(J39,S39)=0,"-",+SUM(J39,S39))</f>
        <v>-</v>
      </c>
      <c r="AC39" s="121">
        <f>+SUM(K39,T39)</f>
        <v>165</v>
      </c>
      <c r="AD39" s="121">
        <f>+SUM(L39,U39)</f>
        <v>761945</v>
      </c>
      <c r="AE39" s="121">
        <f>SUM(AF39,+AK39)</f>
        <v>8316</v>
      </c>
      <c r="AF39" s="121">
        <f>SUM(AG39:AJ39)</f>
        <v>8316</v>
      </c>
      <c r="AG39" s="121">
        <v>0</v>
      </c>
      <c r="AH39" s="121">
        <v>0</v>
      </c>
      <c r="AI39" s="121">
        <v>8316</v>
      </c>
      <c r="AJ39" s="121">
        <v>0</v>
      </c>
      <c r="AK39" s="121">
        <v>0</v>
      </c>
      <c r="AL39" s="121">
        <v>0</v>
      </c>
      <c r="AM39" s="121">
        <f>SUM(AN39,AS39,AW39,AX39,BD39)</f>
        <v>323411</v>
      </c>
      <c r="AN39" s="121">
        <f>SUM(AO39:AR39)</f>
        <v>39886</v>
      </c>
      <c r="AO39" s="121">
        <v>39886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283525</v>
      </c>
      <c r="AY39" s="121">
        <v>276167</v>
      </c>
      <c r="AZ39" s="121">
        <v>5647</v>
      </c>
      <c r="BA39" s="121">
        <v>0</v>
      </c>
      <c r="BB39" s="121">
        <v>1711</v>
      </c>
      <c r="BC39" s="121">
        <v>365689</v>
      </c>
      <c r="BD39" s="121">
        <v>0</v>
      </c>
      <c r="BE39" s="121">
        <v>1108</v>
      </c>
      <c r="BF39" s="121">
        <f>SUM(AE39,+AM39,+BE39)</f>
        <v>332835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25207</v>
      </c>
      <c r="BP39" s="121">
        <f>SUM(BQ39:BT39)</f>
        <v>6913</v>
      </c>
      <c r="BQ39" s="121">
        <v>6913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18294</v>
      </c>
      <c r="CA39" s="121">
        <v>0</v>
      </c>
      <c r="CB39" s="121">
        <v>0</v>
      </c>
      <c r="CC39" s="121">
        <v>0</v>
      </c>
      <c r="CD39" s="121">
        <v>18294</v>
      </c>
      <c r="CE39" s="121">
        <v>105242</v>
      </c>
      <c r="CF39" s="121">
        <v>0</v>
      </c>
      <c r="CG39" s="121">
        <v>12006</v>
      </c>
      <c r="CH39" s="121">
        <f>SUM(BG39,+BO39,+CG39)</f>
        <v>37213</v>
      </c>
      <c r="CI39" s="121">
        <f>SUM(AE39,+BG39)</f>
        <v>8316</v>
      </c>
      <c r="CJ39" s="121">
        <f>SUM(AF39,+BH39)</f>
        <v>8316</v>
      </c>
      <c r="CK39" s="121">
        <f>SUM(AG39,+BI39)</f>
        <v>0</v>
      </c>
      <c r="CL39" s="121">
        <f>SUM(AH39,+BJ39)</f>
        <v>0</v>
      </c>
      <c r="CM39" s="121">
        <f>SUM(AI39,+BK39)</f>
        <v>8316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348618</v>
      </c>
      <c r="CR39" s="121">
        <f>SUM(AN39,+BP39)</f>
        <v>46799</v>
      </c>
      <c r="CS39" s="121">
        <f>SUM(AO39,+BQ39)</f>
        <v>46799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301819</v>
      </c>
      <c r="DC39" s="121">
        <f>SUM(AY39,+CA39)</f>
        <v>276167</v>
      </c>
      <c r="DD39" s="121">
        <f>SUM(AZ39,+CB39)</f>
        <v>5647</v>
      </c>
      <c r="DE39" s="121">
        <f>SUM(BA39,+CC39)</f>
        <v>0</v>
      </c>
      <c r="DF39" s="121">
        <f>SUM(BB39,+CD39)</f>
        <v>20005</v>
      </c>
      <c r="DG39" s="121">
        <f>SUM(BC39,+CE39)</f>
        <v>470931</v>
      </c>
      <c r="DH39" s="121">
        <f>SUM(BD39,+CF39)</f>
        <v>0</v>
      </c>
      <c r="DI39" s="121">
        <f>SUM(BE39,+CG39)</f>
        <v>13114</v>
      </c>
      <c r="DJ39" s="121">
        <f>SUM(BF39,+CH39)</f>
        <v>370048</v>
      </c>
    </row>
    <row r="40" spans="1:114" s="136" customFormat="1" ht="13.5" customHeight="1" x14ac:dyDescent="0.15">
      <c r="A40" s="119" t="s">
        <v>25</v>
      </c>
      <c r="B40" s="120" t="s">
        <v>454</v>
      </c>
      <c r="C40" s="119" t="s">
        <v>455</v>
      </c>
      <c r="D40" s="121">
        <f>SUM(E40,+L40)</f>
        <v>952355</v>
      </c>
      <c r="E40" s="121">
        <f>SUM(F40:I40,K40)</f>
        <v>127578</v>
      </c>
      <c r="F40" s="121">
        <v>0</v>
      </c>
      <c r="G40" s="121">
        <v>0</v>
      </c>
      <c r="H40" s="121">
        <v>0</v>
      </c>
      <c r="I40" s="121">
        <v>119048</v>
      </c>
      <c r="J40" s="122" t="s">
        <v>551</v>
      </c>
      <c r="K40" s="121">
        <v>8530</v>
      </c>
      <c r="L40" s="121">
        <v>824777</v>
      </c>
      <c r="M40" s="121">
        <f>SUM(N40,+U40)</f>
        <v>156033</v>
      </c>
      <c r="N40" s="121">
        <f>SUM(O40:R40,T40)</f>
        <v>5964</v>
      </c>
      <c r="O40" s="121">
        <v>0</v>
      </c>
      <c r="P40" s="121">
        <v>0</v>
      </c>
      <c r="Q40" s="121">
        <v>0</v>
      </c>
      <c r="R40" s="121">
        <v>5964</v>
      </c>
      <c r="S40" s="122" t="s">
        <v>551</v>
      </c>
      <c r="T40" s="121">
        <v>0</v>
      </c>
      <c r="U40" s="121">
        <v>150069</v>
      </c>
      <c r="V40" s="121">
        <f>+SUM(D40,M40)</f>
        <v>1108388</v>
      </c>
      <c r="W40" s="121">
        <f>+SUM(E40,N40)</f>
        <v>133542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125012</v>
      </c>
      <c r="AB40" s="122" t="str">
        <f>IF(+SUM(J40,S40)=0,"-",+SUM(J40,S40))</f>
        <v>-</v>
      </c>
      <c r="AC40" s="121">
        <f>+SUM(K40,T40)</f>
        <v>8530</v>
      </c>
      <c r="AD40" s="121">
        <f>+SUM(L40,U40)</f>
        <v>974846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952355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952355</v>
      </c>
      <c r="AY40" s="121">
        <v>468828</v>
      </c>
      <c r="AZ40" s="121">
        <v>299492</v>
      </c>
      <c r="BA40" s="121">
        <v>184035</v>
      </c>
      <c r="BB40" s="121">
        <v>0</v>
      </c>
      <c r="BC40" s="121">
        <v>0</v>
      </c>
      <c r="BD40" s="121">
        <v>0</v>
      </c>
      <c r="BE40" s="121">
        <v>0</v>
      </c>
      <c r="BF40" s="121">
        <f>SUM(AE40,+AM40,+BE40)</f>
        <v>952355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14711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14711</v>
      </c>
      <c r="CA40" s="121">
        <v>14711</v>
      </c>
      <c r="CB40" s="121">
        <v>0</v>
      </c>
      <c r="CC40" s="121">
        <v>0</v>
      </c>
      <c r="CD40" s="121">
        <v>0</v>
      </c>
      <c r="CE40" s="121">
        <v>141322</v>
      </c>
      <c r="CF40" s="121">
        <v>0</v>
      </c>
      <c r="CG40" s="121">
        <v>0</v>
      </c>
      <c r="CH40" s="121">
        <f>SUM(BG40,+BO40,+CG40)</f>
        <v>14711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967066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967066</v>
      </c>
      <c r="DC40" s="121">
        <f>SUM(AY40,+CA40)</f>
        <v>483539</v>
      </c>
      <c r="DD40" s="121">
        <f>SUM(AZ40,+CB40)</f>
        <v>299492</v>
      </c>
      <c r="DE40" s="121">
        <f>SUM(BA40,+CC40)</f>
        <v>184035</v>
      </c>
      <c r="DF40" s="121">
        <f>SUM(BB40,+CD40)</f>
        <v>0</v>
      </c>
      <c r="DG40" s="121">
        <f>SUM(BC40,+CE40)</f>
        <v>141322</v>
      </c>
      <c r="DH40" s="121">
        <f>SUM(BD40,+CF40)</f>
        <v>0</v>
      </c>
      <c r="DI40" s="121">
        <f>SUM(BE40,+CG40)</f>
        <v>0</v>
      </c>
      <c r="DJ40" s="121">
        <f>SUM(BF40,+CH40)</f>
        <v>967066</v>
      </c>
    </row>
    <row r="41" spans="1:114" s="136" customFormat="1" ht="13.5" customHeight="1" x14ac:dyDescent="0.15">
      <c r="A41" s="119" t="s">
        <v>25</v>
      </c>
      <c r="B41" s="120" t="s">
        <v>459</v>
      </c>
      <c r="C41" s="119" t="s">
        <v>460</v>
      </c>
      <c r="D41" s="121">
        <f>SUM(E41,+L41)</f>
        <v>1410034</v>
      </c>
      <c r="E41" s="121">
        <f>SUM(F41:I41,K41)</f>
        <v>237474</v>
      </c>
      <c r="F41" s="121">
        <v>0</v>
      </c>
      <c r="G41" s="121">
        <v>0</v>
      </c>
      <c r="H41" s="121">
        <v>0</v>
      </c>
      <c r="I41" s="121">
        <v>211914</v>
      </c>
      <c r="J41" s="122" t="s">
        <v>551</v>
      </c>
      <c r="K41" s="121">
        <v>25560</v>
      </c>
      <c r="L41" s="121">
        <v>1172560</v>
      </c>
      <c r="M41" s="121">
        <f>SUM(N41,+U41)</f>
        <v>624844</v>
      </c>
      <c r="N41" s="121">
        <f>SUM(O41:R41,T41)</f>
        <v>11163</v>
      </c>
      <c r="O41" s="121">
        <v>0</v>
      </c>
      <c r="P41" s="121">
        <v>0</v>
      </c>
      <c r="Q41" s="121">
        <v>0</v>
      </c>
      <c r="R41" s="121">
        <v>11163</v>
      </c>
      <c r="S41" s="122" t="s">
        <v>551</v>
      </c>
      <c r="T41" s="121">
        <v>0</v>
      </c>
      <c r="U41" s="121">
        <v>613681</v>
      </c>
      <c r="V41" s="121">
        <f>+SUM(D41,M41)</f>
        <v>2034878</v>
      </c>
      <c r="W41" s="121">
        <f>+SUM(E41,N41)</f>
        <v>248637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223077</v>
      </c>
      <c r="AB41" s="122" t="str">
        <f>IF(+SUM(J41,S41)=0,"-",+SUM(J41,S41))</f>
        <v>-</v>
      </c>
      <c r="AC41" s="121">
        <f>+SUM(K41,T41)</f>
        <v>25560</v>
      </c>
      <c r="AD41" s="121">
        <f>+SUM(L41,U41)</f>
        <v>1786241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1122164</v>
      </c>
      <c r="AN41" s="121">
        <f>SUM(AO41:AR41)</f>
        <v>132416</v>
      </c>
      <c r="AO41" s="121">
        <v>50670</v>
      </c>
      <c r="AP41" s="121">
        <v>81746</v>
      </c>
      <c r="AQ41" s="121">
        <v>0</v>
      </c>
      <c r="AR41" s="121">
        <v>0</v>
      </c>
      <c r="AS41" s="121">
        <f>SUM(AT41:AV41)</f>
        <v>6315</v>
      </c>
      <c r="AT41" s="121">
        <v>6315</v>
      </c>
      <c r="AU41" s="121">
        <v>0</v>
      </c>
      <c r="AV41" s="121">
        <v>0</v>
      </c>
      <c r="AW41" s="121">
        <v>0</v>
      </c>
      <c r="AX41" s="121">
        <f>SUM(AY41:BB41)</f>
        <v>983433</v>
      </c>
      <c r="AY41" s="121">
        <v>377336</v>
      </c>
      <c r="AZ41" s="121">
        <v>590042</v>
      </c>
      <c r="BA41" s="121">
        <v>0</v>
      </c>
      <c r="BB41" s="121">
        <v>16055</v>
      </c>
      <c r="BC41" s="121">
        <v>287828</v>
      </c>
      <c r="BD41" s="121">
        <v>0</v>
      </c>
      <c r="BE41" s="121">
        <v>42</v>
      </c>
      <c r="BF41" s="121">
        <f>SUM(AE41,+AM41,+BE41)</f>
        <v>1122206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236258</v>
      </c>
      <c r="BP41" s="121">
        <f>SUM(BQ41:BT41)</f>
        <v>21837</v>
      </c>
      <c r="BQ41" s="121">
        <v>21837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214421</v>
      </c>
      <c r="CA41" s="121">
        <v>17421</v>
      </c>
      <c r="CB41" s="121">
        <v>0</v>
      </c>
      <c r="CC41" s="121">
        <v>0</v>
      </c>
      <c r="CD41" s="121">
        <v>197000</v>
      </c>
      <c r="CE41" s="121">
        <v>388586</v>
      </c>
      <c r="CF41" s="121">
        <v>0</v>
      </c>
      <c r="CG41" s="121">
        <v>0</v>
      </c>
      <c r="CH41" s="121">
        <f>SUM(BG41,+BO41,+CG41)</f>
        <v>236258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1358422</v>
      </c>
      <c r="CR41" s="121">
        <f>SUM(AN41,+BP41)</f>
        <v>154253</v>
      </c>
      <c r="CS41" s="121">
        <f>SUM(AO41,+BQ41)</f>
        <v>72507</v>
      </c>
      <c r="CT41" s="121">
        <f>SUM(AP41,+BR41)</f>
        <v>81746</v>
      </c>
      <c r="CU41" s="121">
        <f>SUM(AQ41,+BS41)</f>
        <v>0</v>
      </c>
      <c r="CV41" s="121">
        <f>SUM(AR41,+BT41)</f>
        <v>0</v>
      </c>
      <c r="CW41" s="121">
        <f>SUM(AS41,+BU41)</f>
        <v>6315</v>
      </c>
      <c r="CX41" s="121">
        <f>SUM(AT41,+BV41)</f>
        <v>6315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1197854</v>
      </c>
      <c r="DC41" s="121">
        <f>SUM(AY41,+CA41)</f>
        <v>394757</v>
      </c>
      <c r="DD41" s="121">
        <f>SUM(AZ41,+CB41)</f>
        <v>590042</v>
      </c>
      <c r="DE41" s="121">
        <f>SUM(BA41,+CC41)</f>
        <v>0</v>
      </c>
      <c r="DF41" s="121">
        <f>SUM(BB41,+CD41)</f>
        <v>213055</v>
      </c>
      <c r="DG41" s="121">
        <f>SUM(BC41,+CE41)</f>
        <v>676414</v>
      </c>
      <c r="DH41" s="121">
        <f>SUM(BD41,+CF41)</f>
        <v>0</v>
      </c>
      <c r="DI41" s="121">
        <f>SUM(BE41,+CG41)</f>
        <v>42</v>
      </c>
      <c r="DJ41" s="121">
        <f>SUM(BF41,+CH41)</f>
        <v>1358464</v>
      </c>
    </row>
    <row r="42" spans="1:114" s="136" customFormat="1" ht="13.5" customHeight="1" x14ac:dyDescent="0.15">
      <c r="A42" s="119" t="s">
        <v>25</v>
      </c>
      <c r="B42" s="120" t="s">
        <v>464</v>
      </c>
      <c r="C42" s="119" t="s">
        <v>465</v>
      </c>
      <c r="D42" s="121">
        <f>SUM(E42,+L42)</f>
        <v>476965</v>
      </c>
      <c r="E42" s="121">
        <f>SUM(F42:I42,K42)</f>
        <v>57942</v>
      </c>
      <c r="F42" s="121">
        <v>0</v>
      </c>
      <c r="G42" s="121">
        <v>0</v>
      </c>
      <c r="H42" s="121">
        <v>0</v>
      </c>
      <c r="I42" s="121">
        <v>54623</v>
      </c>
      <c r="J42" s="122" t="s">
        <v>551</v>
      </c>
      <c r="K42" s="121">
        <v>3319</v>
      </c>
      <c r="L42" s="121">
        <v>419023</v>
      </c>
      <c r="M42" s="121">
        <f>SUM(N42,+U42)</f>
        <v>105029</v>
      </c>
      <c r="N42" s="121">
        <f>SUM(O42:R42,T42)</f>
        <v>5659</v>
      </c>
      <c r="O42" s="121">
        <v>0</v>
      </c>
      <c r="P42" s="121">
        <v>0</v>
      </c>
      <c r="Q42" s="121">
        <v>0</v>
      </c>
      <c r="R42" s="121">
        <v>5653</v>
      </c>
      <c r="S42" s="122" t="s">
        <v>551</v>
      </c>
      <c r="T42" s="121">
        <v>6</v>
      </c>
      <c r="U42" s="121">
        <v>99370</v>
      </c>
      <c r="V42" s="121">
        <f>+SUM(D42,M42)</f>
        <v>581994</v>
      </c>
      <c r="W42" s="121">
        <f>+SUM(E42,N42)</f>
        <v>63601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60276</v>
      </c>
      <c r="AB42" s="122" t="str">
        <f>IF(+SUM(J42,S42)=0,"-",+SUM(J42,S42))</f>
        <v>-</v>
      </c>
      <c r="AC42" s="121">
        <f>+SUM(K42,T42)</f>
        <v>3325</v>
      </c>
      <c r="AD42" s="121">
        <f>+SUM(L42,U42)</f>
        <v>518393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186617</v>
      </c>
      <c r="AN42" s="121">
        <f>SUM(AO42:AR42)</f>
        <v>27500</v>
      </c>
      <c r="AO42" s="121">
        <v>27500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159117</v>
      </c>
      <c r="AY42" s="121">
        <v>151399</v>
      </c>
      <c r="AZ42" s="121">
        <v>686</v>
      </c>
      <c r="BA42" s="121">
        <v>5898</v>
      </c>
      <c r="BB42" s="121">
        <v>1134</v>
      </c>
      <c r="BC42" s="121">
        <v>260079</v>
      </c>
      <c r="BD42" s="121">
        <v>0</v>
      </c>
      <c r="BE42" s="121">
        <v>30269</v>
      </c>
      <c r="BF42" s="121">
        <f>SUM(AE42,+AM42,+BE42)</f>
        <v>216886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12557</v>
      </c>
      <c r="BP42" s="121">
        <f>SUM(BQ42:BT42)</f>
        <v>7000</v>
      </c>
      <c r="BQ42" s="121">
        <v>7000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5557</v>
      </c>
      <c r="CA42" s="121">
        <v>1957</v>
      </c>
      <c r="CB42" s="121">
        <v>0</v>
      </c>
      <c r="CC42" s="121">
        <v>0</v>
      </c>
      <c r="CD42" s="121">
        <v>3600</v>
      </c>
      <c r="CE42" s="121">
        <v>92472</v>
      </c>
      <c r="CF42" s="121">
        <v>0</v>
      </c>
      <c r="CG42" s="121">
        <v>0</v>
      </c>
      <c r="CH42" s="121">
        <f>SUM(BG42,+BO42,+CG42)</f>
        <v>12557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199174</v>
      </c>
      <c r="CR42" s="121">
        <f>SUM(AN42,+BP42)</f>
        <v>34500</v>
      </c>
      <c r="CS42" s="121">
        <f>SUM(AO42,+BQ42)</f>
        <v>34500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164674</v>
      </c>
      <c r="DC42" s="121">
        <f>SUM(AY42,+CA42)</f>
        <v>153356</v>
      </c>
      <c r="DD42" s="121">
        <f>SUM(AZ42,+CB42)</f>
        <v>686</v>
      </c>
      <c r="DE42" s="121">
        <f>SUM(BA42,+CC42)</f>
        <v>5898</v>
      </c>
      <c r="DF42" s="121">
        <f>SUM(BB42,+CD42)</f>
        <v>4734</v>
      </c>
      <c r="DG42" s="121">
        <f>SUM(BC42,+CE42)</f>
        <v>352551</v>
      </c>
      <c r="DH42" s="121">
        <f>SUM(BD42,+CF42)</f>
        <v>0</v>
      </c>
      <c r="DI42" s="121">
        <f>SUM(BE42,+CG42)</f>
        <v>30269</v>
      </c>
      <c r="DJ42" s="121">
        <f>SUM(BF42,+CH42)</f>
        <v>229443</v>
      </c>
    </row>
    <row r="43" spans="1:114" s="136" customFormat="1" ht="13.5" customHeight="1" x14ac:dyDescent="0.15">
      <c r="A43" s="119" t="s">
        <v>25</v>
      </c>
      <c r="B43" s="120" t="s">
        <v>467</v>
      </c>
      <c r="C43" s="119" t="s">
        <v>468</v>
      </c>
      <c r="D43" s="121">
        <f>SUM(E43,+L43)</f>
        <v>985465</v>
      </c>
      <c r="E43" s="121">
        <f>SUM(F43:I43,K43)</f>
        <v>153664</v>
      </c>
      <c r="F43" s="121">
        <v>0</v>
      </c>
      <c r="G43" s="121">
        <v>0</v>
      </c>
      <c r="H43" s="121">
        <v>0</v>
      </c>
      <c r="I43" s="121">
        <v>59358</v>
      </c>
      <c r="J43" s="122" t="s">
        <v>551</v>
      </c>
      <c r="K43" s="121">
        <v>94306</v>
      </c>
      <c r="L43" s="121">
        <v>831801</v>
      </c>
      <c r="M43" s="121">
        <f>SUM(N43,+U43)</f>
        <v>37099</v>
      </c>
      <c r="N43" s="121">
        <f>SUM(O43:R43,T43)</f>
        <v>3534</v>
      </c>
      <c r="O43" s="121">
        <v>0</v>
      </c>
      <c r="P43" s="121">
        <v>0</v>
      </c>
      <c r="Q43" s="121">
        <v>0</v>
      </c>
      <c r="R43" s="121">
        <v>3534</v>
      </c>
      <c r="S43" s="122" t="s">
        <v>551</v>
      </c>
      <c r="T43" s="121">
        <v>0</v>
      </c>
      <c r="U43" s="121">
        <v>33565</v>
      </c>
      <c r="V43" s="121">
        <f>+SUM(D43,M43)</f>
        <v>1022564</v>
      </c>
      <c r="W43" s="121">
        <f>+SUM(E43,N43)</f>
        <v>157198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62892</v>
      </c>
      <c r="AB43" s="122" t="str">
        <f>IF(+SUM(J43,S43)=0,"-",+SUM(J43,S43))</f>
        <v>-</v>
      </c>
      <c r="AC43" s="121">
        <f>+SUM(K43,T43)</f>
        <v>94306</v>
      </c>
      <c r="AD43" s="121">
        <f>+SUM(L43,U43)</f>
        <v>865366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583352</v>
      </c>
      <c r="AN43" s="121">
        <f>SUM(AO43:AR43)</f>
        <v>58403</v>
      </c>
      <c r="AO43" s="121">
        <v>36502</v>
      </c>
      <c r="AP43" s="121">
        <v>21901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524949</v>
      </c>
      <c r="AY43" s="121">
        <v>490784</v>
      </c>
      <c r="AZ43" s="121">
        <v>1652</v>
      </c>
      <c r="BA43" s="121">
        <v>0</v>
      </c>
      <c r="BB43" s="121">
        <v>32513</v>
      </c>
      <c r="BC43" s="121">
        <v>299962</v>
      </c>
      <c r="BD43" s="121">
        <v>0</v>
      </c>
      <c r="BE43" s="121">
        <v>102151</v>
      </c>
      <c r="BF43" s="121">
        <f>SUM(AE43,+AM43,+BE43)</f>
        <v>685503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36605</v>
      </c>
      <c r="BP43" s="121">
        <f>SUM(BQ43:BT43)</f>
        <v>7300</v>
      </c>
      <c r="BQ43" s="121">
        <v>7300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29305</v>
      </c>
      <c r="CA43" s="121">
        <v>4355</v>
      </c>
      <c r="CB43" s="121">
        <v>0</v>
      </c>
      <c r="CC43" s="121">
        <v>0</v>
      </c>
      <c r="CD43" s="121">
        <v>24950</v>
      </c>
      <c r="CE43" s="121">
        <v>0</v>
      </c>
      <c r="CF43" s="121">
        <v>0</v>
      </c>
      <c r="CG43" s="121">
        <v>494</v>
      </c>
      <c r="CH43" s="121">
        <f>SUM(BG43,+BO43,+CG43)</f>
        <v>37099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619957</v>
      </c>
      <c r="CR43" s="121">
        <f>SUM(AN43,+BP43)</f>
        <v>65703</v>
      </c>
      <c r="CS43" s="121">
        <f>SUM(AO43,+BQ43)</f>
        <v>43802</v>
      </c>
      <c r="CT43" s="121">
        <f>SUM(AP43,+BR43)</f>
        <v>21901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554254</v>
      </c>
      <c r="DC43" s="121">
        <f>SUM(AY43,+CA43)</f>
        <v>495139</v>
      </c>
      <c r="DD43" s="121">
        <f>SUM(AZ43,+CB43)</f>
        <v>1652</v>
      </c>
      <c r="DE43" s="121">
        <f>SUM(BA43,+CC43)</f>
        <v>0</v>
      </c>
      <c r="DF43" s="121">
        <f>SUM(BB43,+CD43)</f>
        <v>57463</v>
      </c>
      <c r="DG43" s="121">
        <f>SUM(BC43,+CE43)</f>
        <v>299962</v>
      </c>
      <c r="DH43" s="121">
        <f>SUM(BD43,+CF43)</f>
        <v>0</v>
      </c>
      <c r="DI43" s="121">
        <f>SUM(BE43,+CG43)</f>
        <v>102645</v>
      </c>
      <c r="DJ43" s="121">
        <f>SUM(BF43,+CH43)</f>
        <v>722602</v>
      </c>
    </row>
    <row r="44" spans="1:114" s="136" customFormat="1" ht="13.5" customHeight="1" x14ac:dyDescent="0.15">
      <c r="A44" s="119" t="s">
        <v>25</v>
      </c>
      <c r="B44" s="120" t="s">
        <v>470</v>
      </c>
      <c r="C44" s="119" t="s">
        <v>471</v>
      </c>
      <c r="D44" s="121">
        <f>SUM(E44,+L44)</f>
        <v>1046372</v>
      </c>
      <c r="E44" s="121">
        <f>SUM(F44:I44,K44)</f>
        <v>59744</v>
      </c>
      <c r="F44" s="121">
        <v>0</v>
      </c>
      <c r="G44" s="121">
        <v>0</v>
      </c>
      <c r="H44" s="121">
        <v>0</v>
      </c>
      <c r="I44" s="121">
        <v>59657</v>
      </c>
      <c r="J44" s="122" t="s">
        <v>551</v>
      </c>
      <c r="K44" s="121">
        <v>87</v>
      </c>
      <c r="L44" s="121">
        <v>986628</v>
      </c>
      <c r="M44" s="121">
        <f>SUM(N44,+U44)</f>
        <v>192076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551</v>
      </c>
      <c r="T44" s="121">
        <v>0</v>
      </c>
      <c r="U44" s="121">
        <v>192076</v>
      </c>
      <c r="V44" s="121">
        <f>+SUM(D44,M44)</f>
        <v>1238448</v>
      </c>
      <c r="W44" s="121">
        <f>+SUM(E44,N44)</f>
        <v>59744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59657</v>
      </c>
      <c r="AB44" s="122" t="str">
        <f>IF(+SUM(J44,S44)=0,"-",+SUM(J44,S44))</f>
        <v>-</v>
      </c>
      <c r="AC44" s="121">
        <f>+SUM(K44,T44)</f>
        <v>87</v>
      </c>
      <c r="AD44" s="121">
        <f>+SUM(L44,U44)</f>
        <v>1178704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817608</v>
      </c>
      <c r="AN44" s="121">
        <f>SUM(AO44:AR44)</f>
        <v>44245</v>
      </c>
      <c r="AO44" s="121">
        <v>44245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773363</v>
      </c>
      <c r="AY44" s="121">
        <v>495683</v>
      </c>
      <c r="AZ44" s="121">
        <v>270794</v>
      </c>
      <c r="BA44" s="121">
        <v>4162</v>
      </c>
      <c r="BB44" s="121">
        <v>2724</v>
      </c>
      <c r="BC44" s="121">
        <v>228764</v>
      </c>
      <c r="BD44" s="121">
        <v>0</v>
      </c>
      <c r="BE44" s="121">
        <v>0</v>
      </c>
      <c r="BF44" s="121">
        <f>SUM(AE44,+AM44,+BE44)</f>
        <v>817608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29497</v>
      </c>
      <c r="BP44" s="121">
        <f>SUM(BQ44:BT44)</f>
        <v>29497</v>
      </c>
      <c r="BQ44" s="121">
        <v>29497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162579</v>
      </c>
      <c r="CF44" s="121">
        <v>0</v>
      </c>
      <c r="CG44" s="121">
        <v>0</v>
      </c>
      <c r="CH44" s="121">
        <f>SUM(BG44,+BO44,+CG44)</f>
        <v>29497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847105</v>
      </c>
      <c r="CR44" s="121">
        <f>SUM(AN44,+BP44)</f>
        <v>73742</v>
      </c>
      <c r="CS44" s="121">
        <f>SUM(AO44,+BQ44)</f>
        <v>73742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773363</v>
      </c>
      <c r="DC44" s="121">
        <f>SUM(AY44,+CA44)</f>
        <v>495683</v>
      </c>
      <c r="DD44" s="121">
        <f>SUM(AZ44,+CB44)</f>
        <v>270794</v>
      </c>
      <c r="DE44" s="121">
        <f>SUM(BA44,+CC44)</f>
        <v>4162</v>
      </c>
      <c r="DF44" s="121">
        <f>SUM(BB44,+CD44)</f>
        <v>2724</v>
      </c>
      <c r="DG44" s="121">
        <f>SUM(BC44,+CE44)</f>
        <v>391343</v>
      </c>
      <c r="DH44" s="121">
        <f>SUM(BD44,+CF44)</f>
        <v>0</v>
      </c>
      <c r="DI44" s="121">
        <f>SUM(BE44,+CG44)</f>
        <v>0</v>
      </c>
      <c r="DJ44" s="121">
        <f>SUM(BF44,+CH44)</f>
        <v>847105</v>
      </c>
    </row>
    <row r="45" spans="1:114" s="136" customFormat="1" ht="13.5" customHeight="1" x14ac:dyDescent="0.15">
      <c r="A45" s="119" t="s">
        <v>25</v>
      </c>
      <c r="B45" s="120" t="s">
        <v>473</v>
      </c>
      <c r="C45" s="119" t="s">
        <v>474</v>
      </c>
      <c r="D45" s="121">
        <f>SUM(E45,+L45)</f>
        <v>381968</v>
      </c>
      <c r="E45" s="121">
        <f>SUM(F45:I45,K45)</f>
        <v>74004</v>
      </c>
      <c r="F45" s="121">
        <v>0</v>
      </c>
      <c r="G45" s="121">
        <v>0</v>
      </c>
      <c r="H45" s="121">
        <v>0</v>
      </c>
      <c r="I45" s="121">
        <v>57116</v>
      </c>
      <c r="J45" s="122" t="s">
        <v>551</v>
      </c>
      <c r="K45" s="121">
        <v>16888</v>
      </c>
      <c r="L45" s="121">
        <v>307964</v>
      </c>
      <c r="M45" s="121">
        <f>SUM(N45,+U45)</f>
        <v>69296</v>
      </c>
      <c r="N45" s="121">
        <f>SUM(O45:R45,T45)</f>
        <v>5699</v>
      </c>
      <c r="O45" s="121">
        <v>0</v>
      </c>
      <c r="P45" s="121">
        <v>0</v>
      </c>
      <c r="Q45" s="121">
        <v>0</v>
      </c>
      <c r="R45" s="121">
        <v>5699</v>
      </c>
      <c r="S45" s="122" t="s">
        <v>551</v>
      </c>
      <c r="T45" s="121">
        <v>0</v>
      </c>
      <c r="U45" s="121">
        <v>63597</v>
      </c>
      <c r="V45" s="121">
        <f>+SUM(D45,M45)</f>
        <v>451264</v>
      </c>
      <c r="W45" s="121">
        <f>+SUM(E45,N45)</f>
        <v>79703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62815</v>
      </c>
      <c r="AB45" s="122" t="str">
        <f>IF(+SUM(J45,S45)=0,"-",+SUM(J45,S45))</f>
        <v>-</v>
      </c>
      <c r="AC45" s="121">
        <f>+SUM(K45,T45)</f>
        <v>16888</v>
      </c>
      <c r="AD45" s="121">
        <f>+SUM(L45,U45)</f>
        <v>371561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238967</v>
      </c>
      <c r="AN45" s="121">
        <f>SUM(AO45:AR45)</f>
        <v>102446</v>
      </c>
      <c r="AO45" s="121">
        <v>25038</v>
      </c>
      <c r="AP45" s="121">
        <v>77408</v>
      </c>
      <c r="AQ45" s="121">
        <v>0</v>
      </c>
      <c r="AR45" s="121">
        <v>0</v>
      </c>
      <c r="AS45" s="121">
        <f>SUM(AT45:AV45)</f>
        <v>48188</v>
      </c>
      <c r="AT45" s="121">
        <v>47530</v>
      </c>
      <c r="AU45" s="121">
        <v>658</v>
      </c>
      <c r="AV45" s="121">
        <v>0</v>
      </c>
      <c r="AW45" s="121">
        <v>6562</v>
      </c>
      <c r="AX45" s="121">
        <f>SUM(AY45:BB45)</f>
        <v>81771</v>
      </c>
      <c r="AY45" s="121">
        <v>63803</v>
      </c>
      <c r="AZ45" s="121">
        <v>17968</v>
      </c>
      <c r="BA45" s="121">
        <v>0</v>
      </c>
      <c r="BB45" s="121">
        <v>0</v>
      </c>
      <c r="BC45" s="121">
        <v>128088</v>
      </c>
      <c r="BD45" s="121">
        <v>0</v>
      </c>
      <c r="BE45" s="121">
        <v>14913</v>
      </c>
      <c r="BF45" s="121">
        <f>SUM(AE45,+AM45,+BE45)</f>
        <v>253880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16204</v>
      </c>
      <c r="BP45" s="121">
        <f>SUM(BQ45:BT45)</f>
        <v>7395</v>
      </c>
      <c r="BQ45" s="121">
        <v>7395</v>
      </c>
      <c r="BR45" s="121">
        <v>0</v>
      </c>
      <c r="BS45" s="121">
        <v>0</v>
      </c>
      <c r="BT45" s="121">
        <v>0</v>
      </c>
      <c r="BU45" s="121">
        <f>SUM(BV45:BX45)</f>
        <v>434</v>
      </c>
      <c r="BV45" s="121">
        <v>434</v>
      </c>
      <c r="BW45" s="121">
        <v>0</v>
      </c>
      <c r="BX45" s="121">
        <v>0</v>
      </c>
      <c r="BY45" s="121">
        <v>0</v>
      </c>
      <c r="BZ45" s="121">
        <f>SUM(CA45:CD45)</f>
        <v>8375</v>
      </c>
      <c r="CA45" s="121">
        <v>8375</v>
      </c>
      <c r="CB45" s="121">
        <v>0</v>
      </c>
      <c r="CC45" s="121">
        <v>0</v>
      </c>
      <c r="CD45" s="121">
        <v>0</v>
      </c>
      <c r="CE45" s="121">
        <v>53092</v>
      </c>
      <c r="CF45" s="121">
        <v>0</v>
      </c>
      <c r="CG45" s="121">
        <v>0</v>
      </c>
      <c r="CH45" s="121">
        <f>SUM(BG45,+BO45,+CG45)</f>
        <v>16204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255171</v>
      </c>
      <c r="CR45" s="121">
        <f>SUM(AN45,+BP45)</f>
        <v>109841</v>
      </c>
      <c r="CS45" s="121">
        <f>SUM(AO45,+BQ45)</f>
        <v>32433</v>
      </c>
      <c r="CT45" s="121">
        <f>SUM(AP45,+BR45)</f>
        <v>77408</v>
      </c>
      <c r="CU45" s="121">
        <f>SUM(AQ45,+BS45)</f>
        <v>0</v>
      </c>
      <c r="CV45" s="121">
        <f>SUM(AR45,+BT45)</f>
        <v>0</v>
      </c>
      <c r="CW45" s="121">
        <f>SUM(AS45,+BU45)</f>
        <v>48622</v>
      </c>
      <c r="CX45" s="121">
        <f>SUM(AT45,+BV45)</f>
        <v>47964</v>
      </c>
      <c r="CY45" s="121">
        <f>SUM(AU45,+BW45)</f>
        <v>658</v>
      </c>
      <c r="CZ45" s="121">
        <f>SUM(AV45,+BX45)</f>
        <v>0</v>
      </c>
      <c r="DA45" s="121">
        <f>SUM(AW45,+BY45)</f>
        <v>6562</v>
      </c>
      <c r="DB45" s="121">
        <f>SUM(AX45,+BZ45)</f>
        <v>90146</v>
      </c>
      <c r="DC45" s="121">
        <f>SUM(AY45,+CA45)</f>
        <v>72178</v>
      </c>
      <c r="DD45" s="121">
        <f>SUM(AZ45,+CB45)</f>
        <v>17968</v>
      </c>
      <c r="DE45" s="121">
        <f>SUM(BA45,+CC45)</f>
        <v>0</v>
      </c>
      <c r="DF45" s="121">
        <f>SUM(BB45,+CD45)</f>
        <v>0</v>
      </c>
      <c r="DG45" s="121">
        <f>SUM(BC45,+CE45)</f>
        <v>181180</v>
      </c>
      <c r="DH45" s="121">
        <f>SUM(BD45,+CF45)</f>
        <v>0</v>
      </c>
      <c r="DI45" s="121">
        <f>SUM(BE45,+CG45)</f>
        <v>14913</v>
      </c>
      <c r="DJ45" s="121">
        <f>SUM(BF45,+CH45)</f>
        <v>270084</v>
      </c>
    </row>
    <row r="46" spans="1:114" s="136" customFormat="1" ht="13.5" customHeight="1" x14ac:dyDescent="0.15">
      <c r="A46" s="119" t="s">
        <v>25</v>
      </c>
      <c r="B46" s="120" t="s">
        <v>476</v>
      </c>
      <c r="C46" s="119" t="s">
        <v>477</v>
      </c>
      <c r="D46" s="121">
        <f>SUM(E46,+L46)</f>
        <v>399668</v>
      </c>
      <c r="E46" s="121">
        <f>SUM(F46:I46,K46)</f>
        <v>52419</v>
      </c>
      <c r="F46" s="121">
        <v>0</v>
      </c>
      <c r="G46" s="121">
        <v>0</v>
      </c>
      <c r="H46" s="121">
        <v>0</v>
      </c>
      <c r="I46" s="121">
        <v>41855</v>
      </c>
      <c r="J46" s="122" t="s">
        <v>551</v>
      </c>
      <c r="K46" s="121">
        <v>10564</v>
      </c>
      <c r="L46" s="121">
        <v>347249</v>
      </c>
      <c r="M46" s="121">
        <f>SUM(N46,+U46)</f>
        <v>67960</v>
      </c>
      <c r="N46" s="121">
        <f>SUM(O46:R46,T46)</f>
        <v>2125</v>
      </c>
      <c r="O46" s="121">
        <v>0</v>
      </c>
      <c r="P46" s="121">
        <v>0</v>
      </c>
      <c r="Q46" s="121">
        <v>0</v>
      </c>
      <c r="R46" s="121">
        <v>2125</v>
      </c>
      <c r="S46" s="122" t="s">
        <v>551</v>
      </c>
      <c r="T46" s="121">
        <v>0</v>
      </c>
      <c r="U46" s="121">
        <v>65835</v>
      </c>
      <c r="V46" s="121">
        <f>+SUM(D46,M46)</f>
        <v>467628</v>
      </c>
      <c r="W46" s="121">
        <f>+SUM(E46,N46)</f>
        <v>54544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43980</v>
      </c>
      <c r="AB46" s="122" t="str">
        <f>IF(+SUM(J46,S46)=0,"-",+SUM(J46,S46))</f>
        <v>-</v>
      </c>
      <c r="AC46" s="121">
        <f>+SUM(K46,T46)</f>
        <v>10564</v>
      </c>
      <c r="AD46" s="121">
        <f>+SUM(L46,U46)</f>
        <v>413084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158965</v>
      </c>
      <c r="AN46" s="121">
        <f>SUM(AO46:AR46)</f>
        <v>25225</v>
      </c>
      <c r="AO46" s="121">
        <v>25225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133740</v>
      </c>
      <c r="AY46" s="121">
        <v>123279</v>
      </c>
      <c r="AZ46" s="121">
        <v>3067</v>
      </c>
      <c r="BA46" s="121">
        <v>0</v>
      </c>
      <c r="BB46" s="121">
        <v>7394</v>
      </c>
      <c r="BC46" s="121">
        <v>210268</v>
      </c>
      <c r="BD46" s="121">
        <v>0</v>
      </c>
      <c r="BE46" s="121">
        <v>30435</v>
      </c>
      <c r="BF46" s="121">
        <f>SUM(AE46,+AM46,+BE46)</f>
        <v>189400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3282</v>
      </c>
      <c r="BP46" s="121">
        <f>SUM(BQ46:BT46)</f>
        <v>1179</v>
      </c>
      <c r="BQ46" s="121">
        <v>1179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2103</v>
      </c>
      <c r="CA46" s="121">
        <v>2085</v>
      </c>
      <c r="CB46" s="121">
        <v>0</v>
      </c>
      <c r="CC46" s="121">
        <v>0</v>
      </c>
      <c r="CD46" s="121">
        <v>18</v>
      </c>
      <c r="CE46" s="121">
        <v>64678</v>
      </c>
      <c r="CF46" s="121">
        <v>0</v>
      </c>
      <c r="CG46" s="121">
        <v>0</v>
      </c>
      <c r="CH46" s="121">
        <f>SUM(BG46,+BO46,+CG46)</f>
        <v>3282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162247</v>
      </c>
      <c r="CR46" s="121">
        <f>SUM(AN46,+BP46)</f>
        <v>26404</v>
      </c>
      <c r="CS46" s="121">
        <f>SUM(AO46,+BQ46)</f>
        <v>26404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135843</v>
      </c>
      <c r="DC46" s="121">
        <f>SUM(AY46,+CA46)</f>
        <v>125364</v>
      </c>
      <c r="DD46" s="121">
        <f>SUM(AZ46,+CB46)</f>
        <v>3067</v>
      </c>
      <c r="DE46" s="121">
        <f>SUM(BA46,+CC46)</f>
        <v>0</v>
      </c>
      <c r="DF46" s="121">
        <f>SUM(BB46,+CD46)</f>
        <v>7412</v>
      </c>
      <c r="DG46" s="121">
        <f>SUM(BC46,+CE46)</f>
        <v>274946</v>
      </c>
      <c r="DH46" s="121">
        <f>SUM(BD46,+CF46)</f>
        <v>0</v>
      </c>
      <c r="DI46" s="121">
        <f>SUM(BE46,+CG46)</f>
        <v>30435</v>
      </c>
      <c r="DJ46" s="121">
        <f>SUM(BF46,+CH46)</f>
        <v>192682</v>
      </c>
    </row>
    <row r="47" spans="1:114" s="136" customFormat="1" ht="13.5" customHeight="1" x14ac:dyDescent="0.15">
      <c r="A47" s="119" t="s">
        <v>25</v>
      </c>
      <c r="B47" s="120" t="s">
        <v>479</v>
      </c>
      <c r="C47" s="119" t="s">
        <v>480</v>
      </c>
      <c r="D47" s="121">
        <f>SUM(E47,+L47)</f>
        <v>352361</v>
      </c>
      <c r="E47" s="121">
        <f>SUM(F47:I47,K47)</f>
        <v>52915</v>
      </c>
      <c r="F47" s="121">
        <v>0</v>
      </c>
      <c r="G47" s="121">
        <v>0</v>
      </c>
      <c r="H47" s="121">
        <v>0</v>
      </c>
      <c r="I47" s="121">
        <v>52885</v>
      </c>
      <c r="J47" s="122" t="s">
        <v>551</v>
      </c>
      <c r="K47" s="121">
        <v>30</v>
      </c>
      <c r="L47" s="121">
        <v>299446</v>
      </c>
      <c r="M47" s="121">
        <f>SUM(N47,+U47)</f>
        <v>125938</v>
      </c>
      <c r="N47" s="121">
        <f>SUM(O47:R47,T47)</f>
        <v>2794</v>
      </c>
      <c r="O47" s="121">
        <v>296</v>
      </c>
      <c r="P47" s="121">
        <v>126</v>
      </c>
      <c r="Q47" s="121">
        <v>0</v>
      </c>
      <c r="R47" s="121">
        <v>2372</v>
      </c>
      <c r="S47" s="122" t="s">
        <v>551</v>
      </c>
      <c r="T47" s="121">
        <v>0</v>
      </c>
      <c r="U47" s="121">
        <v>123144</v>
      </c>
      <c r="V47" s="121">
        <f>+SUM(D47,M47)</f>
        <v>478299</v>
      </c>
      <c r="W47" s="121">
        <f>+SUM(E47,N47)</f>
        <v>55709</v>
      </c>
      <c r="X47" s="121">
        <f>+SUM(F47,O47)</f>
        <v>296</v>
      </c>
      <c r="Y47" s="121">
        <f>+SUM(G47,P47)</f>
        <v>126</v>
      </c>
      <c r="Z47" s="121">
        <f>+SUM(H47,Q47)</f>
        <v>0</v>
      </c>
      <c r="AA47" s="121">
        <f>+SUM(I47,R47)</f>
        <v>55257</v>
      </c>
      <c r="AB47" s="122" t="str">
        <f>IF(+SUM(J47,S47)=0,"-",+SUM(J47,S47))</f>
        <v>-</v>
      </c>
      <c r="AC47" s="121">
        <f>+SUM(K47,T47)</f>
        <v>30</v>
      </c>
      <c r="AD47" s="121">
        <f>+SUM(L47,U47)</f>
        <v>422590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257732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257732</v>
      </c>
      <c r="AY47" s="121">
        <v>119664</v>
      </c>
      <c r="AZ47" s="121">
        <v>138068</v>
      </c>
      <c r="BA47" s="121">
        <v>0</v>
      </c>
      <c r="BB47" s="121">
        <v>0</v>
      </c>
      <c r="BC47" s="121">
        <v>76567</v>
      </c>
      <c r="BD47" s="121">
        <v>0</v>
      </c>
      <c r="BE47" s="121">
        <v>18062</v>
      </c>
      <c r="BF47" s="121">
        <f>SUM(AE47,+AM47,+BE47)</f>
        <v>275794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13639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13639</v>
      </c>
      <c r="CA47" s="121">
        <v>13639</v>
      </c>
      <c r="CB47" s="121">
        <v>0</v>
      </c>
      <c r="CC47" s="121">
        <v>0</v>
      </c>
      <c r="CD47" s="121">
        <v>0</v>
      </c>
      <c r="CE47" s="121">
        <v>103774</v>
      </c>
      <c r="CF47" s="121">
        <v>0</v>
      </c>
      <c r="CG47" s="121">
        <v>8525</v>
      </c>
      <c r="CH47" s="121">
        <f>SUM(BG47,+BO47,+CG47)</f>
        <v>22164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271371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271371</v>
      </c>
      <c r="DC47" s="121">
        <f>SUM(AY47,+CA47)</f>
        <v>133303</v>
      </c>
      <c r="DD47" s="121">
        <f>SUM(AZ47,+CB47)</f>
        <v>138068</v>
      </c>
      <c r="DE47" s="121">
        <f>SUM(BA47,+CC47)</f>
        <v>0</v>
      </c>
      <c r="DF47" s="121">
        <f>SUM(BB47,+CD47)</f>
        <v>0</v>
      </c>
      <c r="DG47" s="121">
        <f>SUM(BC47,+CE47)</f>
        <v>180341</v>
      </c>
      <c r="DH47" s="121">
        <f>SUM(BD47,+CF47)</f>
        <v>0</v>
      </c>
      <c r="DI47" s="121">
        <f>SUM(BE47,+CG47)</f>
        <v>26587</v>
      </c>
      <c r="DJ47" s="121">
        <f>SUM(BF47,+CH47)</f>
        <v>297958</v>
      </c>
    </row>
    <row r="48" spans="1:114" s="136" customFormat="1" ht="13.5" customHeight="1" x14ac:dyDescent="0.15">
      <c r="A48" s="119" t="s">
        <v>25</v>
      </c>
      <c r="B48" s="120" t="s">
        <v>482</v>
      </c>
      <c r="C48" s="119" t="s">
        <v>483</v>
      </c>
      <c r="D48" s="121">
        <f>SUM(E48,+L48)</f>
        <v>315405</v>
      </c>
      <c r="E48" s="121">
        <f>SUM(F48:I48,K48)</f>
        <v>33241</v>
      </c>
      <c r="F48" s="121">
        <v>0</v>
      </c>
      <c r="G48" s="121">
        <v>0</v>
      </c>
      <c r="H48" s="121">
        <v>0</v>
      </c>
      <c r="I48" s="121">
        <v>12662</v>
      </c>
      <c r="J48" s="122" t="s">
        <v>551</v>
      </c>
      <c r="K48" s="121">
        <v>20579</v>
      </c>
      <c r="L48" s="121">
        <v>282164</v>
      </c>
      <c r="M48" s="121">
        <f>SUM(N48,+U48)</f>
        <v>20388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551</v>
      </c>
      <c r="T48" s="121">
        <v>0</v>
      </c>
      <c r="U48" s="121">
        <v>20388</v>
      </c>
      <c r="V48" s="121">
        <f>+SUM(D48,M48)</f>
        <v>335793</v>
      </c>
      <c r="W48" s="121">
        <f>+SUM(E48,N48)</f>
        <v>33241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12662</v>
      </c>
      <c r="AB48" s="122" t="str">
        <f>IF(+SUM(J48,S48)=0,"-",+SUM(J48,S48))</f>
        <v>-</v>
      </c>
      <c r="AC48" s="121">
        <f>+SUM(K48,T48)</f>
        <v>20579</v>
      </c>
      <c r="AD48" s="121">
        <f>+SUM(L48,U48)</f>
        <v>302552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8508</v>
      </c>
      <c r="AM48" s="121">
        <f>SUM(AN48,AS48,AW48,AX48,BD48)</f>
        <v>100144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100144</v>
      </c>
      <c r="AY48" s="121">
        <v>63978</v>
      </c>
      <c r="AZ48" s="121">
        <v>20141</v>
      </c>
      <c r="BA48" s="121">
        <v>2074</v>
      </c>
      <c r="BB48" s="121">
        <v>13951</v>
      </c>
      <c r="BC48" s="121">
        <v>120979</v>
      </c>
      <c r="BD48" s="121">
        <v>0</v>
      </c>
      <c r="BE48" s="121">
        <v>85774</v>
      </c>
      <c r="BF48" s="121">
        <f>SUM(AE48,+AM48,+BE48)</f>
        <v>185918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721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721</v>
      </c>
      <c r="CA48" s="121">
        <v>721</v>
      </c>
      <c r="CB48" s="121">
        <v>0</v>
      </c>
      <c r="CC48" s="121">
        <v>0</v>
      </c>
      <c r="CD48" s="121">
        <v>0</v>
      </c>
      <c r="CE48" s="121">
        <v>19409</v>
      </c>
      <c r="CF48" s="121">
        <v>0</v>
      </c>
      <c r="CG48" s="121">
        <v>258</v>
      </c>
      <c r="CH48" s="121">
        <f>SUM(BG48,+BO48,+CG48)</f>
        <v>979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8508</v>
      </c>
      <c r="CQ48" s="121">
        <f>SUM(AM48,+BO48)</f>
        <v>100865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100865</v>
      </c>
      <c r="DC48" s="121">
        <f>SUM(AY48,+CA48)</f>
        <v>64699</v>
      </c>
      <c r="DD48" s="121">
        <f>SUM(AZ48,+CB48)</f>
        <v>20141</v>
      </c>
      <c r="DE48" s="121">
        <f>SUM(BA48,+CC48)</f>
        <v>2074</v>
      </c>
      <c r="DF48" s="121">
        <f>SUM(BB48,+CD48)</f>
        <v>13951</v>
      </c>
      <c r="DG48" s="121">
        <f>SUM(BC48,+CE48)</f>
        <v>140388</v>
      </c>
      <c r="DH48" s="121">
        <f>SUM(BD48,+CF48)</f>
        <v>0</v>
      </c>
      <c r="DI48" s="121">
        <f>SUM(BE48,+CG48)</f>
        <v>86032</v>
      </c>
      <c r="DJ48" s="121">
        <f>SUM(BF48,+CH48)</f>
        <v>186897</v>
      </c>
    </row>
    <row r="49" spans="1:114" s="136" customFormat="1" ht="13.5" customHeight="1" x14ac:dyDescent="0.15">
      <c r="A49" s="119" t="s">
        <v>25</v>
      </c>
      <c r="B49" s="120" t="s">
        <v>485</v>
      </c>
      <c r="C49" s="119" t="s">
        <v>486</v>
      </c>
      <c r="D49" s="121">
        <f>SUM(E49,+L49)</f>
        <v>385306</v>
      </c>
      <c r="E49" s="121">
        <f>SUM(F49:I49,K49)</f>
        <v>16061</v>
      </c>
      <c r="F49" s="121">
        <v>0</v>
      </c>
      <c r="G49" s="121">
        <v>0</v>
      </c>
      <c r="H49" s="121">
        <v>0</v>
      </c>
      <c r="I49" s="121">
        <v>4114</v>
      </c>
      <c r="J49" s="122" t="s">
        <v>551</v>
      </c>
      <c r="K49" s="121">
        <v>11947</v>
      </c>
      <c r="L49" s="121">
        <v>369245</v>
      </c>
      <c r="M49" s="121">
        <f>SUM(N49,+U49)</f>
        <v>108276</v>
      </c>
      <c r="N49" s="121">
        <f>SUM(O49:R49,T49)</f>
        <v>7232</v>
      </c>
      <c r="O49" s="121">
        <v>0</v>
      </c>
      <c r="P49" s="121">
        <v>0</v>
      </c>
      <c r="Q49" s="121">
        <v>0</v>
      </c>
      <c r="R49" s="121">
        <v>7232</v>
      </c>
      <c r="S49" s="122" t="s">
        <v>551</v>
      </c>
      <c r="T49" s="121">
        <v>0</v>
      </c>
      <c r="U49" s="121">
        <v>101044</v>
      </c>
      <c r="V49" s="121">
        <f>+SUM(D49,M49)</f>
        <v>493582</v>
      </c>
      <c r="W49" s="121">
        <f>+SUM(E49,N49)</f>
        <v>23293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11346</v>
      </c>
      <c r="AB49" s="122" t="str">
        <f>IF(+SUM(J49,S49)=0,"-",+SUM(J49,S49))</f>
        <v>-</v>
      </c>
      <c r="AC49" s="121">
        <f>+SUM(K49,T49)</f>
        <v>11947</v>
      </c>
      <c r="AD49" s="121">
        <f>+SUM(L49,U49)</f>
        <v>470289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11225</v>
      </c>
      <c r="AM49" s="121">
        <f>SUM(AN49,AS49,AW49,AX49,BD49)</f>
        <v>122901</v>
      </c>
      <c r="AN49" s="121">
        <f>SUM(AO49:AR49)</f>
        <v>11241</v>
      </c>
      <c r="AO49" s="121">
        <v>11241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111660</v>
      </c>
      <c r="AY49" s="121">
        <v>94667</v>
      </c>
      <c r="AZ49" s="121">
        <v>8275</v>
      </c>
      <c r="BA49" s="121">
        <v>2574</v>
      </c>
      <c r="BB49" s="121">
        <v>6144</v>
      </c>
      <c r="BC49" s="121">
        <v>177046</v>
      </c>
      <c r="BD49" s="121">
        <v>0</v>
      </c>
      <c r="BE49" s="121">
        <v>74134</v>
      </c>
      <c r="BF49" s="121">
        <f>SUM(AE49,+AM49,+BE49)</f>
        <v>197035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37306</v>
      </c>
      <c r="BP49" s="121">
        <f>SUM(BQ49:BT49)</f>
        <v>6561</v>
      </c>
      <c r="BQ49" s="121">
        <v>6561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30745</v>
      </c>
      <c r="CA49" s="121">
        <v>30615</v>
      </c>
      <c r="CB49" s="121">
        <v>0</v>
      </c>
      <c r="CC49" s="121">
        <v>0</v>
      </c>
      <c r="CD49" s="121">
        <v>130</v>
      </c>
      <c r="CE49" s="121">
        <v>50722</v>
      </c>
      <c r="CF49" s="121">
        <v>0</v>
      </c>
      <c r="CG49" s="121">
        <v>20248</v>
      </c>
      <c r="CH49" s="121">
        <f>SUM(BG49,+BO49,+CG49)</f>
        <v>57554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11225</v>
      </c>
      <c r="CQ49" s="121">
        <f>SUM(AM49,+BO49)</f>
        <v>160207</v>
      </c>
      <c r="CR49" s="121">
        <f>SUM(AN49,+BP49)</f>
        <v>17802</v>
      </c>
      <c r="CS49" s="121">
        <f>SUM(AO49,+BQ49)</f>
        <v>17802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142405</v>
      </c>
      <c r="DC49" s="121">
        <f>SUM(AY49,+CA49)</f>
        <v>125282</v>
      </c>
      <c r="DD49" s="121">
        <f>SUM(AZ49,+CB49)</f>
        <v>8275</v>
      </c>
      <c r="DE49" s="121">
        <f>SUM(BA49,+CC49)</f>
        <v>2574</v>
      </c>
      <c r="DF49" s="121">
        <f>SUM(BB49,+CD49)</f>
        <v>6274</v>
      </c>
      <c r="DG49" s="121">
        <f>SUM(BC49,+CE49)</f>
        <v>227768</v>
      </c>
      <c r="DH49" s="121">
        <f>SUM(BD49,+CF49)</f>
        <v>0</v>
      </c>
      <c r="DI49" s="121">
        <f>SUM(BE49,+CG49)</f>
        <v>94382</v>
      </c>
      <c r="DJ49" s="121">
        <f>SUM(BF49,+CH49)</f>
        <v>254589</v>
      </c>
    </row>
    <row r="50" spans="1:114" s="136" customFormat="1" ht="13.5" customHeight="1" x14ac:dyDescent="0.15">
      <c r="A50" s="119" t="s">
        <v>25</v>
      </c>
      <c r="B50" s="120" t="s">
        <v>488</v>
      </c>
      <c r="C50" s="119" t="s">
        <v>489</v>
      </c>
      <c r="D50" s="121">
        <f>SUM(E50,+L50)</f>
        <v>361421</v>
      </c>
      <c r="E50" s="121">
        <f>SUM(F50:I50,K50)</f>
        <v>44442</v>
      </c>
      <c r="F50" s="121">
        <v>0</v>
      </c>
      <c r="G50" s="121">
        <v>0</v>
      </c>
      <c r="H50" s="121">
        <v>0</v>
      </c>
      <c r="I50" s="121">
        <v>38479</v>
      </c>
      <c r="J50" s="122" t="s">
        <v>551</v>
      </c>
      <c r="K50" s="121">
        <v>5963</v>
      </c>
      <c r="L50" s="121">
        <v>316979</v>
      </c>
      <c r="M50" s="121">
        <f>SUM(N50,+U50)</f>
        <v>60757</v>
      </c>
      <c r="N50" s="121">
        <f>SUM(O50:R50,T50)</f>
        <v>20</v>
      </c>
      <c r="O50" s="121">
        <v>0</v>
      </c>
      <c r="P50" s="121">
        <v>0</v>
      </c>
      <c r="Q50" s="121">
        <v>0</v>
      </c>
      <c r="R50" s="121">
        <v>20</v>
      </c>
      <c r="S50" s="122" t="s">
        <v>551</v>
      </c>
      <c r="T50" s="121">
        <v>0</v>
      </c>
      <c r="U50" s="121">
        <v>60737</v>
      </c>
      <c r="V50" s="121">
        <f>+SUM(D50,M50)</f>
        <v>422178</v>
      </c>
      <c r="W50" s="121">
        <f>+SUM(E50,N50)</f>
        <v>44462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38499</v>
      </c>
      <c r="AB50" s="122" t="str">
        <f>IF(+SUM(J50,S50)=0,"-",+SUM(J50,S50))</f>
        <v>-</v>
      </c>
      <c r="AC50" s="121">
        <f>+SUM(K50,T50)</f>
        <v>5963</v>
      </c>
      <c r="AD50" s="121">
        <f>+SUM(L50,U50)</f>
        <v>377716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164186</v>
      </c>
      <c r="AN50" s="121">
        <f>SUM(AO50:AR50)</f>
        <v>23345</v>
      </c>
      <c r="AO50" s="121">
        <v>23345</v>
      </c>
      <c r="AP50" s="121">
        <v>0</v>
      </c>
      <c r="AQ50" s="121">
        <v>0</v>
      </c>
      <c r="AR50" s="121">
        <v>0</v>
      </c>
      <c r="AS50" s="121">
        <f>SUM(AT50:AV50)</f>
        <v>140841</v>
      </c>
      <c r="AT50" s="121">
        <v>140841</v>
      </c>
      <c r="AU50" s="121">
        <v>0</v>
      </c>
      <c r="AV50" s="121">
        <v>0</v>
      </c>
      <c r="AW50" s="121">
        <v>0</v>
      </c>
      <c r="AX50" s="121">
        <f>SUM(AY50:BB50)</f>
        <v>0</v>
      </c>
      <c r="AY50" s="121">
        <v>0</v>
      </c>
      <c r="AZ50" s="121">
        <v>0</v>
      </c>
      <c r="BA50" s="121">
        <v>0</v>
      </c>
      <c r="BB50" s="121">
        <v>0</v>
      </c>
      <c r="BC50" s="121">
        <v>187395</v>
      </c>
      <c r="BD50" s="121">
        <v>0</v>
      </c>
      <c r="BE50" s="121">
        <v>9840</v>
      </c>
      <c r="BF50" s="121">
        <f>SUM(AE50,+AM50,+BE50)</f>
        <v>174026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60641</v>
      </c>
      <c r="CF50" s="121">
        <v>0</v>
      </c>
      <c r="CG50" s="121">
        <v>116</v>
      </c>
      <c r="CH50" s="121">
        <f>SUM(BG50,+BO50,+CG50)</f>
        <v>116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164186</v>
      </c>
      <c r="CR50" s="121">
        <f>SUM(AN50,+BP50)</f>
        <v>23345</v>
      </c>
      <c r="CS50" s="121">
        <f>SUM(AO50,+BQ50)</f>
        <v>23345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140841</v>
      </c>
      <c r="CX50" s="121">
        <f>SUM(AT50,+BV50)</f>
        <v>140841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0</v>
      </c>
      <c r="DC50" s="121">
        <f>SUM(AY50,+CA50)</f>
        <v>0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248036</v>
      </c>
      <c r="DH50" s="121">
        <f>SUM(BD50,+CF50)</f>
        <v>0</v>
      </c>
      <c r="DI50" s="121">
        <f>SUM(BE50,+CG50)</f>
        <v>9956</v>
      </c>
      <c r="DJ50" s="121">
        <f>SUM(BF50,+CH50)</f>
        <v>174142</v>
      </c>
    </row>
    <row r="51" spans="1:114" s="136" customFormat="1" ht="13.5" customHeight="1" x14ac:dyDescent="0.15">
      <c r="A51" s="119" t="s">
        <v>25</v>
      </c>
      <c r="B51" s="120" t="s">
        <v>491</v>
      </c>
      <c r="C51" s="119" t="s">
        <v>492</v>
      </c>
      <c r="D51" s="121">
        <f>SUM(E51,+L51)</f>
        <v>408892</v>
      </c>
      <c r="E51" s="121">
        <f>SUM(F51:I51,K51)</f>
        <v>46477</v>
      </c>
      <c r="F51" s="121">
        <v>0</v>
      </c>
      <c r="G51" s="121">
        <v>0</v>
      </c>
      <c r="H51" s="121">
        <v>0</v>
      </c>
      <c r="I51" s="121">
        <v>46477</v>
      </c>
      <c r="J51" s="122" t="s">
        <v>551</v>
      </c>
      <c r="K51" s="121">
        <v>0</v>
      </c>
      <c r="L51" s="121">
        <v>362415</v>
      </c>
      <c r="M51" s="121">
        <f>SUM(N51,+U51)</f>
        <v>75229</v>
      </c>
      <c r="N51" s="121">
        <f>SUM(O51:R51,T51)</f>
        <v>5631</v>
      </c>
      <c r="O51" s="121">
        <v>3718</v>
      </c>
      <c r="P51" s="121">
        <v>1913</v>
      </c>
      <c r="Q51" s="121">
        <v>0</v>
      </c>
      <c r="R51" s="121">
        <v>0</v>
      </c>
      <c r="S51" s="122" t="s">
        <v>551</v>
      </c>
      <c r="T51" s="121">
        <v>0</v>
      </c>
      <c r="U51" s="121">
        <v>69598</v>
      </c>
      <c r="V51" s="121">
        <f>+SUM(D51,M51)</f>
        <v>484121</v>
      </c>
      <c r="W51" s="121">
        <f>+SUM(E51,N51)</f>
        <v>52108</v>
      </c>
      <c r="X51" s="121">
        <f>+SUM(F51,O51)</f>
        <v>3718</v>
      </c>
      <c r="Y51" s="121">
        <f>+SUM(G51,P51)</f>
        <v>1913</v>
      </c>
      <c r="Z51" s="121">
        <f>+SUM(H51,Q51)</f>
        <v>0</v>
      </c>
      <c r="AA51" s="121">
        <f>+SUM(I51,R51)</f>
        <v>46477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432013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159624</v>
      </c>
      <c r="AN51" s="121">
        <f>SUM(AO51:AR51)</f>
        <v>15253</v>
      </c>
      <c r="AO51" s="121">
        <v>15253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144371</v>
      </c>
      <c r="AY51" s="121">
        <v>118577</v>
      </c>
      <c r="AZ51" s="121">
        <v>9430</v>
      </c>
      <c r="BA51" s="121">
        <v>0</v>
      </c>
      <c r="BB51" s="121">
        <v>16364</v>
      </c>
      <c r="BC51" s="121">
        <v>226746</v>
      </c>
      <c r="BD51" s="121">
        <v>0</v>
      </c>
      <c r="BE51" s="121">
        <v>22522</v>
      </c>
      <c r="BF51" s="121">
        <f>SUM(AE51,+AM51,+BE51)</f>
        <v>182146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3051</v>
      </c>
      <c r="BP51" s="121">
        <f>SUM(BQ51:BT51)</f>
        <v>3051</v>
      </c>
      <c r="BQ51" s="121">
        <v>3051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61802</v>
      </c>
      <c r="CF51" s="121">
        <v>0</v>
      </c>
      <c r="CG51" s="121">
        <v>10376</v>
      </c>
      <c r="CH51" s="121">
        <f>SUM(BG51,+BO51,+CG51)</f>
        <v>13427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162675</v>
      </c>
      <c r="CR51" s="121">
        <f>SUM(AN51,+BP51)</f>
        <v>18304</v>
      </c>
      <c r="CS51" s="121">
        <f>SUM(AO51,+BQ51)</f>
        <v>18304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144371</v>
      </c>
      <c r="DC51" s="121">
        <f>SUM(AY51,+CA51)</f>
        <v>118577</v>
      </c>
      <c r="DD51" s="121">
        <f>SUM(AZ51,+CB51)</f>
        <v>9430</v>
      </c>
      <c r="DE51" s="121">
        <f>SUM(BA51,+CC51)</f>
        <v>0</v>
      </c>
      <c r="DF51" s="121">
        <f>SUM(BB51,+CD51)</f>
        <v>16364</v>
      </c>
      <c r="DG51" s="121">
        <f>SUM(BC51,+CE51)</f>
        <v>288548</v>
      </c>
      <c r="DH51" s="121">
        <f>SUM(BD51,+CF51)</f>
        <v>0</v>
      </c>
      <c r="DI51" s="121">
        <f>SUM(BE51,+CG51)</f>
        <v>32898</v>
      </c>
      <c r="DJ51" s="121">
        <f>SUM(BF51,+CH51)</f>
        <v>195573</v>
      </c>
    </row>
    <row r="52" spans="1:114" s="136" customFormat="1" ht="13.5" customHeight="1" x14ac:dyDescent="0.15">
      <c r="A52" s="119" t="s">
        <v>25</v>
      </c>
      <c r="B52" s="120" t="s">
        <v>494</v>
      </c>
      <c r="C52" s="119" t="s">
        <v>495</v>
      </c>
      <c r="D52" s="121">
        <f>SUM(E52,+L52)</f>
        <v>100155</v>
      </c>
      <c r="E52" s="121">
        <f>SUM(F52:I52,K52)</f>
        <v>95</v>
      </c>
      <c r="F52" s="121">
        <v>0</v>
      </c>
      <c r="G52" s="121">
        <v>0</v>
      </c>
      <c r="H52" s="121">
        <v>0</v>
      </c>
      <c r="I52" s="121">
        <v>0</v>
      </c>
      <c r="J52" s="122" t="s">
        <v>551</v>
      </c>
      <c r="K52" s="121">
        <v>95</v>
      </c>
      <c r="L52" s="121">
        <v>100060</v>
      </c>
      <c r="M52" s="121">
        <f>SUM(N52,+U52)</f>
        <v>25850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551</v>
      </c>
      <c r="T52" s="121">
        <v>0</v>
      </c>
      <c r="U52" s="121">
        <v>25850</v>
      </c>
      <c r="V52" s="121">
        <f>+SUM(D52,M52)</f>
        <v>126005</v>
      </c>
      <c r="W52" s="121">
        <f>+SUM(E52,N52)</f>
        <v>95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95</v>
      </c>
      <c r="AD52" s="121">
        <f>+SUM(L52,U52)</f>
        <v>125910</v>
      </c>
      <c r="AE52" s="121">
        <f>SUM(AF52,+AK52)</f>
        <v>5966</v>
      </c>
      <c r="AF52" s="121">
        <f>SUM(AG52:AJ52)</f>
        <v>5966</v>
      </c>
      <c r="AG52" s="121">
        <v>0</v>
      </c>
      <c r="AH52" s="121">
        <v>0</v>
      </c>
      <c r="AI52" s="121">
        <v>5966</v>
      </c>
      <c r="AJ52" s="121">
        <v>0</v>
      </c>
      <c r="AK52" s="121">
        <v>0</v>
      </c>
      <c r="AL52" s="121">
        <v>0</v>
      </c>
      <c r="AM52" s="121">
        <f>SUM(AN52,AS52,AW52,AX52,BD52)</f>
        <v>51181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1720</v>
      </c>
      <c r="AT52" s="121">
        <v>0</v>
      </c>
      <c r="AU52" s="121">
        <v>1720</v>
      </c>
      <c r="AV52" s="121">
        <v>0</v>
      </c>
      <c r="AW52" s="121">
        <v>0</v>
      </c>
      <c r="AX52" s="121">
        <f>SUM(AY52:BB52)</f>
        <v>49461</v>
      </c>
      <c r="AY52" s="121">
        <v>16200</v>
      </c>
      <c r="AZ52" s="121">
        <v>15335</v>
      </c>
      <c r="BA52" s="121">
        <v>14448</v>
      </c>
      <c r="BB52" s="121">
        <v>3478</v>
      </c>
      <c r="BC52" s="121">
        <v>43008</v>
      </c>
      <c r="BD52" s="121">
        <v>0</v>
      </c>
      <c r="BE52" s="121">
        <v>0</v>
      </c>
      <c r="BF52" s="121">
        <f>SUM(AE52,+AM52,+BE52)</f>
        <v>57147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25850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5966</v>
      </c>
      <c r="CJ52" s="121">
        <f>SUM(AF52,+BH52)</f>
        <v>5966</v>
      </c>
      <c r="CK52" s="121">
        <f>SUM(AG52,+BI52)</f>
        <v>0</v>
      </c>
      <c r="CL52" s="121">
        <f>SUM(AH52,+BJ52)</f>
        <v>0</v>
      </c>
      <c r="CM52" s="121">
        <f>SUM(AI52,+BK52)</f>
        <v>5966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51181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1720</v>
      </c>
      <c r="CX52" s="121">
        <f>SUM(AT52,+BV52)</f>
        <v>0</v>
      </c>
      <c r="CY52" s="121">
        <f>SUM(AU52,+BW52)</f>
        <v>1720</v>
      </c>
      <c r="CZ52" s="121">
        <f>SUM(AV52,+BX52)</f>
        <v>0</v>
      </c>
      <c r="DA52" s="121">
        <f>SUM(AW52,+BY52)</f>
        <v>0</v>
      </c>
      <c r="DB52" s="121">
        <f>SUM(AX52,+BZ52)</f>
        <v>49461</v>
      </c>
      <c r="DC52" s="121">
        <f>SUM(AY52,+CA52)</f>
        <v>16200</v>
      </c>
      <c r="DD52" s="121">
        <f>SUM(AZ52,+CB52)</f>
        <v>15335</v>
      </c>
      <c r="DE52" s="121">
        <f>SUM(BA52,+CC52)</f>
        <v>14448</v>
      </c>
      <c r="DF52" s="121">
        <f>SUM(BB52,+CD52)</f>
        <v>3478</v>
      </c>
      <c r="DG52" s="121">
        <f>SUM(BC52,+CE52)</f>
        <v>68858</v>
      </c>
      <c r="DH52" s="121">
        <f>SUM(BD52,+CF52)</f>
        <v>0</v>
      </c>
      <c r="DI52" s="121">
        <f>SUM(BE52,+CG52)</f>
        <v>0</v>
      </c>
      <c r="DJ52" s="121">
        <f>SUM(BF52,+CH52)</f>
        <v>57147</v>
      </c>
    </row>
    <row r="53" spans="1:114" s="136" customFormat="1" ht="13.5" customHeight="1" x14ac:dyDescent="0.15">
      <c r="A53" s="119" t="s">
        <v>25</v>
      </c>
      <c r="B53" s="120" t="s">
        <v>497</v>
      </c>
      <c r="C53" s="119" t="s">
        <v>498</v>
      </c>
      <c r="D53" s="121">
        <f>SUM(E53,+L53)</f>
        <v>938377</v>
      </c>
      <c r="E53" s="121">
        <f>SUM(F53:I53,K53)</f>
        <v>24545</v>
      </c>
      <c r="F53" s="121">
        <v>0</v>
      </c>
      <c r="G53" s="121">
        <v>0</v>
      </c>
      <c r="H53" s="121">
        <v>0</v>
      </c>
      <c r="I53" s="121">
        <v>0</v>
      </c>
      <c r="J53" s="122" t="s">
        <v>551</v>
      </c>
      <c r="K53" s="121">
        <v>24545</v>
      </c>
      <c r="L53" s="121">
        <v>913832</v>
      </c>
      <c r="M53" s="121">
        <f>SUM(N53,+U53)</f>
        <v>52133</v>
      </c>
      <c r="N53" s="121">
        <f>SUM(O53:R53,T53)</f>
        <v>4920</v>
      </c>
      <c r="O53" s="121">
        <v>0</v>
      </c>
      <c r="P53" s="121">
        <v>0</v>
      </c>
      <c r="Q53" s="121">
        <v>0</v>
      </c>
      <c r="R53" s="121">
        <v>4920</v>
      </c>
      <c r="S53" s="122" t="s">
        <v>551</v>
      </c>
      <c r="T53" s="121">
        <v>0</v>
      </c>
      <c r="U53" s="121">
        <v>47213</v>
      </c>
      <c r="V53" s="121">
        <f>+SUM(D53,M53)</f>
        <v>990510</v>
      </c>
      <c r="W53" s="121">
        <f>+SUM(E53,N53)</f>
        <v>29465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4920</v>
      </c>
      <c r="AB53" s="122" t="str">
        <f>IF(+SUM(J53,S53)=0,"-",+SUM(J53,S53))</f>
        <v>-</v>
      </c>
      <c r="AC53" s="121">
        <f>+SUM(K53,T53)</f>
        <v>24545</v>
      </c>
      <c r="AD53" s="121">
        <f>+SUM(L53,U53)</f>
        <v>961045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614514</v>
      </c>
      <c r="AM53" s="121">
        <f>SUM(AN53,AS53,AW53,AX53,BD53)</f>
        <v>226995</v>
      </c>
      <c r="AN53" s="121">
        <f>SUM(AO53:AR53)</f>
        <v>15356</v>
      </c>
      <c r="AO53" s="121">
        <v>15356</v>
      </c>
      <c r="AP53" s="121">
        <v>0</v>
      </c>
      <c r="AQ53" s="121">
        <v>0</v>
      </c>
      <c r="AR53" s="121">
        <v>0</v>
      </c>
      <c r="AS53" s="121">
        <f>SUM(AT53:AV53)</f>
        <v>21340</v>
      </c>
      <c r="AT53" s="121">
        <v>21340</v>
      </c>
      <c r="AU53" s="121">
        <v>0</v>
      </c>
      <c r="AV53" s="121">
        <v>0</v>
      </c>
      <c r="AW53" s="121">
        <v>0</v>
      </c>
      <c r="AX53" s="121">
        <f>SUM(AY53:BB53)</f>
        <v>190299</v>
      </c>
      <c r="AY53" s="121">
        <v>168742</v>
      </c>
      <c r="AZ53" s="121">
        <v>21557</v>
      </c>
      <c r="BA53" s="121">
        <v>0</v>
      </c>
      <c r="BB53" s="121">
        <v>0</v>
      </c>
      <c r="BC53" s="121">
        <v>85813</v>
      </c>
      <c r="BD53" s="121">
        <v>0</v>
      </c>
      <c r="BE53" s="121">
        <v>11055</v>
      </c>
      <c r="BF53" s="121">
        <f>SUM(AE53,+AM53,+BE53)</f>
        <v>238050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17297</v>
      </c>
      <c r="BP53" s="121">
        <f>SUM(BQ53:BT53)</f>
        <v>5119</v>
      </c>
      <c r="BQ53" s="121">
        <v>5119</v>
      </c>
      <c r="BR53" s="121">
        <v>0</v>
      </c>
      <c r="BS53" s="121">
        <v>0</v>
      </c>
      <c r="BT53" s="121">
        <v>0</v>
      </c>
      <c r="BU53" s="121">
        <f>SUM(BV53:BX53)</f>
        <v>161</v>
      </c>
      <c r="BV53" s="121">
        <v>161</v>
      </c>
      <c r="BW53" s="121">
        <v>0</v>
      </c>
      <c r="BX53" s="121">
        <v>0</v>
      </c>
      <c r="BY53" s="121">
        <v>0</v>
      </c>
      <c r="BZ53" s="121">
        <f>SUM(CA53:CD53)</f>
        <v>12017</v>
      </c>
      <c r="CA53" s="121">
        <v>12017</v>
      </c>
      <c r="CB53" s="121">
        <v>0</v>
      </c>
      <c r="CC53" s="121">
        <v>0</v>
      </c>
      <c r="CD53" s="121">
        <v>0</v>
      </c>
      <c r="CE53" s="121">
        <v>34836</v>
      </c>
      <c r="CF53" s="121">
        <v>0</v>
      </c>
      <c r="CG53" s="121">
        <v>0</v>
      </c>
      <c r="CH53" s="121">
        <f>SUM(BG53,+BO53,+CG53)</f>
        <v>17297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614514</v>
      </c>
      <c r="CQ53" s="121">
        <f>SUM(AM53,+BO53)</f>
        <v>244292</v>
      </c>
      <c r="CR53" s="121">
        <f>SUM(AN53,+BP53)</f>
        <v>20475</v>
      </c>
      <c r="CS53" s="121">
        <f>SUM(AO53,+BQ53)</f>
        <v>20475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21501</v>
      </c>
      <c r="CX53" s="121">
        <f>SUM(AT53,+BV53)</f>
        <v>21501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202316</v>
      </c>
      <c r="DC53" s="121">
        <f>SUM(AY53,+CA53)</f>
        <v>180759</v>
      </c>
      <c r="DD53" s="121">
        <f>SUM(AZ53,+CB53)</f>
        <v>21557</v>
      </c>
      <c r="DE53" s="121">
        <f>SUM(BA53,+CC53)</f>
        <v>0</v>
      </c>
      <c r="DF53" s="121">
        <f>SUM(BB53,+CD53)</f>
        <v>0</v>
      </c>
      <c r="DG53" s="121">
        <f>SUM(BC53,+CE53)</f>
        <v>120649</v>
      </c>
      <c r="DH53" s="121">
        <f>SUM(BD53,+CF53)</f>
        <v>0</v>
      </c>
      <c r="DI53" s="121">
        <f>SUM(BE53,+CG53)</f>
        <v>11055</v>
      </c>
      <c r="DJ53" s="121">
        <f>SUM(BF53,+CH53)</f>
        <v>255347</v>
      </c>
    </row>
    <row r="54" spans="1:114" s="136" customFormat="1" ht="13.5" customHeight="1" x14ac:dyDescent="0.15">
      <c r="A54" s="119" t="s">
        <v>25</v>
      </c>
      <c r="B54" s="120" t="s">
        <v>500</v>
      </c>
      <c r="C54" s="119" t="s">
        <v>501</v>
      </c>
      <c r="D54" s="121">
        <f>SUM(E54,+L54)</f>
        <v>1502942</v>
      </c>
      <c r="E54" s="121">
        <f>SUM(F54:I54,K54)</f>
        <v>21218</v>
      </c>
      <c r="F54" s="121">
        <v>80</v>
      </c>
      <c r="G54" s="121">
        <v>0</v>
      </c>
      <c r="H54" s="121">
        <v>0</v>
      </c>
      <c r="I54" s="121">
        <v>378</v>
      </c>
      <c r="J54" s="122" t="s">
        <v>551</v>
      </c>
      <c r="K54" s="121">
        <v>20760</v>
      </c>
      <c r="L54" s="121">
        <v>1481724</v>
      </c>
      <c r="M54" s="121">
        <f>SUM(N54,+U54)</f>
        <v>77998</v>
      </c>
      <c r="N54" s="121">
        <f>SUM(O54:R54,T54)</f>
        <v>9137</v>
      </c>
      <c r="O54" s="121">
        <v>0</v>
      </c>
      <c r="P54" s="121">
        <v>23</v>
      </c>
      <c r="Q54" s="121">
        <v>0</v>
      </c>
      <c r="R54" s="121">
        <v>9114</v>
      </c>
      <c r="S54" s="122" t="s">
        <v>551</v>
      </c>
      <c r="T54" s="121">
        <v>0</v>
      </c>
      <c r="U54" s="121">
        <v>68861</v>
      </c>
      <c r="V54" s="121">
        <f>+SUM(D54,M54)</f>
        <v>1580940</v>
      </c>
      <c r="W54" s="121">
        <f>+SUM(E54,N54)</f>
        <v>30355</v>
      </c>
      <c r="X54" s="121">
        <f>+SUM(F54,O54)</f>
        <v>80</v>
      </c>
      <c r="Y54" s="121">
        <f>+SUM(G54,P54)</f>
        <v>23</v>
      </c>
      <c r="Z54" s="121">
        <f>+SUM(H54,Q54)</f>
        <v>0</v>
      </c>
      <c r="AA54" s="121">
        <f>+SUM(I54,R54)</f>
        <v>9492</v>
      </c>
      <c r="AB54" s="122" t="str">
        <f>IF(+SUM(J54,S54)=0,"-",+SUM(J54,S54))</f>
        <v>-</v>
      </c>
      <c r="AC54" s="121">
        <f>+SUM(K54,T54)</f>
        <v>20760</v>
      </c>
      <c r="AD54" s="121">
        <f>+SUM(L54,U54)</f>
        <v>1550585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1097702</v>
      </c>
      <c r="AM54" s="121">
        <f>SUM(AN54,AS54,AW54,AX54,BD54)</f>
        <v>231240</v>
      </c>
      <c r="AN54" s="121">
        <f>SUM(AO54:AR54)</f>
        <v>19505</v>
      </c>
      <c r="AO54" s="121">
        <v>19505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211735</v>
      </c>
      <c r="AY54" s="121">
        <v>179253</v>
      </c>
      <c r="AZ54" s="121">
        <v>32282</v>
      </c>
      <c r="BA54" s="121">
        <v>0</v>
      </c>
      <c r="BB54" s="121">
        <v>200</v>
      </c>
      <c r="BC54" s="121">
        <v>145374</v>
      </c>
      <c r="BD54" s="121">
        <v>0</v>
      </c>
      <c r="BE54" s="121">
        <v>28626</v>
      </c>
      <c r="BF54" s="121">
        <f>SUM(AE54,+AM54,+BE54)</f>
        <v>259866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21588</v>
      </c>
      <c r="BP54" s="121">
        <f>SUM(BQ54:BT54)</f>
        <v>6095</v>
      </c>
      <c r="BQ54" s="121">
        <v>6095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15493</v>
      </c>
      <c r="CA54" s="121">
        <v>15397</v>
      </c>
      <c r="CB54" s="121">
        <v>0</v>
      </c>
      <c r="CC54" s="121">
        <v>0</v>
      </c>
      <c r="CD54" s="121">
        <v>96</v>
      </c>
      <c r="CE54" s="121">
        <v>56266</v>
      </c>
      <c r="CF54" s="121">
        <v>0</v>
      </c>
      <c r="CG54" s="121">
        <v>144</v>
      </c>
      <c r="CH54" s="121">
        <f>SUM(BG54,+BO54,+CG54)</f>
        <v>21732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1097702</v>
      </c>
      <c r="CQ54" s="121">
        <f>SUM(AM54,+BO54)</f>
        <v>252828</v>
      </c>
      <c r="CR54" s="121">
        <f>SUM(AN54,+BP54)</f>
        <v>25600</v>
      </c>
      <c r="CS54" s="121">
        <f>SUM(AO54,+BQ54)</f>
        <v>25600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227228</v>
      </c>
      <c r="DC54" s="121">
        <f>SUM(AY54,+CA54)</f>
        <v>194650</v>
      </c>
      <c r="DD54" s="121">
        <f>SUM(AZ54,+CB54)</f>
        <v>32282</v>
      </c>
      <c r="DE54" s="121">
        <f>SUM(BA54,+CC54)</f>
        <v>0</v>
      </c>
      <c r="DF54" s="121">
        <f>SUM(BB54,+CD54)</f>
        <v>296</v>
      </c>
      <c r="DG54" s="121">
        <f>SUM(BC54,+CE54)</f>
        <v>201640</v>
      </c>
      <c r="DH54" s="121">
        <f>SUM(BD54,+CF54)</f>
        <v>0</v>
      </c>
      <c r="DI54" s="121">
        <f>SUM(BE54,+CG54)</f>
        <v>28770</v>
      </c>
      <c r="DJ54" s="121">
        <f>SUM(BF54,+CH54)</f>
        <v>281598</v>
      </c>
    </row>
    <row r="55" spans="1:114" s="136" customFormat="1" ht="13.5" customHeight="1" x14ac:dyDescent="0.15">
      <c r="A55" s="119" t="s">
        <v>25</v>
      </c>
      <c r="B55" s="120" t="s">
        <v>503</v>
      </c>
      <c r="C55" s="119" t="s">
        <v>504</v>
      </c>
      <c r="D55" s="121">
        <f>SUM(E55,+L55)</f>
        <v>427068</v>
      </c>
      <c r="E55" s="121">
        <f>SUM(F55:I55,K55)</f>
        <v>14118</v>
      </c>
      <c r="F55" s="121">
        <v>0</v>
      </c>
      <c r="G55" s="121">
        <v>0</v>
      </c>
      <c r="H55" s="121">
        <v>0</v>
      </c>
      <c r="I55" s="121">
        <v>0</v>
      </c>
      <c r="J55" s="122" t="s">
        <v>551</v>
      </c>
      <c r="K55" s="121">
        <v>14118</v>
      </c>
      <c r="L55" s="121">
        <v>412950</v>
      </c>
      <c r="M55" s="121">
        <f>SUM(N55,+U55)</f>
        <v>128133</v>
      </c>
      <c r="N55" s="121">
        <f>SUM(O55:R55,T55)</f>
        <v>921</v>
      </c>
      <c r="O55" s="121">
        <v>0</v>
      </c>
      <c r="P55" s="121">
        <v>0</v>
      </c>
      <c r="Q55" s="121">
        <v>0</v>
      </c>
      <c r="R55" s="121">
        <v>0</v>
      </c>
      <c r="S55" s="122" t="s">
        <v>551</v>
      </c>
      <c r="T55" s="121">
        <v>921</v>
      </c>
      <c r="U55" s="121">
        <v>127212</v>
      </c>
      <c r="V55" s="121">
        <f>+SUM(D55,M55)</f>
        <v>555201</v>
      </c>
      <c r="W55" s="121">
        <f>+SUM(E55,N55)</f>
        <v>15039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15039</v>
      </c>
      <c r="AD55" s="121">
        <f>+SUM(L55,U55)</f>
        <v>540162</v>
      </c>
      <c r="AE55" s="121">
        <f>SUM(AF55,+AK55)</f>
        <v>593</v>
      </c>
      <c r="AF55" s="121">
        <f>SUM(AG55:AJ55)</f>
        <v>593</v>
      </c>
      <c r="AG55" s="121">
        <v>0</v>
      </c>
      <c r="AH55" s="121">
        <v>0</v>
      </c>
      <c r="AI55" s="121">
        <v>0</v>
      </c>
      <c r="AJ55" s="121">
        <v>593</v>
      </c>
      <c r="AK55" s="121">
        <v>0</v>
      </c>
      <c r="AL55" s="121">
        <v>9357</v>
      </c>
      <c r="AM55" s="121">
        <f>SUM(AN55,AS55,AW55,AX55,BD55)</f>
        <v>77187</v>
      </c>
      <c r="AN55" s="121">
        <f>SUM(AO55:AR55)</f>
        <v>17441</v>
      </c>
      <c r="AO55" s="121">
        <v>17441</v>
      </c>
      <c r="AP55" s="121">
        <v>0</v>
      </c>
      <c r="AQ55" s="121">
        <v>0</v>
      </c>
      <c r="AR55" s="121">
        <v>0</v>
      </c>
      <c r="AS55" s="121">
        <f>SUM(AT55:AV55)</f>
        <v>33140</v>
      </c>
      <c r="AT55" s="121">
        <v>0</v>
      </c>
      <c r="AU55" s="121">
        <v>0</v>
      </c>
      <c r="AV55" s="121">
        <v>33140</v>
      </c>
      <c r="AW55" s="121">
        <v>0</v>
      </c>
      <c r="AX55" s="121">
        <f>SUM(AY55:BB55)</f>
        <v>26606</v>
      </c>
      <c r="AY55" s="121">
        <v>26606</v>
      </c>
      <c r="AZ55" s="121">
        <v>0</v>
      </c>
      <c r="BA55" s="121">
        <v>0</v>
      </c>
      <c r="BB55" s="121">
        <v>0</v>
      </c>
      <c r="BC55" s="121">
        <v>339931</v>
      </c>
      <c r="BD55" s="121">
        <v>0</v>
      </c>
      <c r="BE55" s="121">
        <v>0</v>
      </c>
      <c r="BF55" s="121">
        <f>SUM(AE55,+AM55,+BE55)</f>
        <v>77780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62616</v>
      </c>
      <c r="BP55" s="121">
        <f>SUM(BQ55:BT55)</f>
        <v>13593</v>
      </c>
      <c r="BQ55" s="121">
        <v>13593</v>
      </c>
      <c r="BR55" s="121">
        <v>0</v>
      </c>
      <c r="BS55" s="121">
        <v>0</v>
      </c>
      <c r="BT55" s="121">
        <v>0</v>
      </c>
      <c r="BU55" s="121">
        <f>SUM(BV55:BX55)</f>
        <v>33017</v>
      </c>
      <c r="BV55" s="121">
        <v>32753</v>
      </c>
      <c r="BW55" s="121">
        <v>264</v>
      </c>
      <c r="BX55" s="121">
        <v>0</v>
      </c>
      <c r="BY55" s="121">
        <v>0</v>
      </c>
      <c r="BZ55" s="121">
        <f>SUM(CA55:CD55)</f>
        <v>16006</v>
      </c>
      <c r="CA55" s="121">
        <v>16006</v>
      </c>
      <c r="CB55" s="121">
        <v>0</v>
      </c>
      <c r="CC55" s="121">
        <v>0</v>
      </c>
      <c r="CD55" s="121">
        <v>0</v>
      </c>
      <c r="CE55" s="121">
        <v>65517</v>
      </c>
      <c r="CF55" s="121">
        <v>0</v>
      </c>
      <c r="CG55" s="121">
        <v>0</v>
      </c>
      <c r="CH55" s="121">
        <f>SUM(BG55,+BO55,+CG55)</f>
        <v>62616</v>
      </c>
      <c r="CI55" s="121">
        <f>SUM(AE55,+BG55)</f>
        <v>593</v>
      </c>
      <c r="CJ55" s="121">
        <f>SUM(AF55,+BH55)</f>
        <v>593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593</v>
      </c>
      <c r="CO55" s="121">
        <f>SUM(AK55,+BM55)</f>
        <v>0</v>
      </c>
      <c r="CP55" s="121">
        <f>SUM(AL55,+BN55)</f>
        <v>9357</v>
      </c>
      <c r="CQ55" s="121">
        <f>SUM(AM55,+BO55)</f>
        <v>139803</v>
      </c>
      <c r="CR55" s="121">
        <f>SUM(AN55,+BP55)</f>
        <v>31034</v>
      </c>
      <c r="CS55" s="121">
        <f>SUM(AO55,+BQ55)</f>
        <v>31034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66157</v>
      </c>
      <c r="CX55" s="121">
        <f>SUM(AT55,+BV55)</f>
        <v>32753</v>
      </c>
      <c r="CY55" s="121">
        <f>SUM(AU55,+BW55)</f>
        <v>264</v>
      </c>
      <c r="CZ55" s="121">
        <f>SUM(AV55,+BX55)</f>
        <v>33140</v>
      </c>
      <c r="DA55" s="121">
        <f>SUM(AW55,+BY55)</f>
        <v>0</v>
      </c>
      <c r="DB55" s="121">
        <f>SUM(AX55,+BZ55)</f>
        <v>42612</v>
      </c>
      <c r="DC55" s="121">
        <f>SUM(AY55,+CA55)</f>
        <v>42612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405448</v>
      </c>
      <c r="DH55" s="121">
        <f>SUM(BD55,+CF55)</f>
        <v>0</v>
      </c>
      <c r="DI55" s="121">
        <f>SUM(BE55,+CG55)</f>
        <v>0</v>
      </c>
      <c r="DJ55" s="121">
        <f>SUM(BF55,+CH55)</f>
        <v>140396</v>
      </c>
    </row>
    <row r="56" spans="1:114" s="136" customFormat="1" ht="13.5" customHeight="1" x14ac:dyDescent="0.15">
      <c r="A56" s="119" t="s">
        <v>25</v>
      </c>
      <c r="B56" s="120" t="s">
        <v>508</v>
      </c>
      <c r="C56" s="119" t="s">
        <v>509</v>
      </c>
      <c r="D56" s="121">
        <f>SUM(E56,+L56)</f>
        <v>305858</v>
      </c>
      <c r="E56" s="121">
        <f>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2" t="s">
        <v>551</v>
      </c>
      <c r="K56" s="121">
        <v>0</v>
      </c>
      <c r="L56" s="121">
        <v>305858</v>
      </c>
      <c r="M56" s="121">
        <f>SUM(N56,+U56)</f>
        <v>68607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551</v>
      </c>
      <c r="T56" s="121">
        <v>0</v>
      </c>
      <c r="U56" s="121">
        <v>68607</v>
      </c>
      <c r="V56" s="121">
        <f>+SUM(D56,M56)</f>
        <v>374465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374465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10806</v>
      </c>
      <c r="AM56" s="121">
        <f>SUM(AN56,AS56,AW56,AX56,BD56)</f>
        <v>20500</v>
      </c>
      <c r="AN56" s="121">
        <f>SUM(AO56:AR56)</f>
        <v>20500</v>
      </c>
      <c r="AO56" s="121">
        <v>20500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274552</v>
      </c>
      <c r="BD56" s="121">
        <v>0</v>
      </c>
      <c r="BE56" s="121">
        <v>0</v>
      </c>
      <c r="BF56" s="121">
        <f>SUM(AE56,+AM56,+BE56)</f>
        <v>20500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68607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10806</v>
      </c>
      <c r="CQ56" s="121">
        <f>SUM(AM56,+BO56)</f>
        <v>20500</v>
      </c>
      <c r="CR56" s="121">
        <f>SUM(AN56,+BP56)</f>
        <v>20500</v>
      </c>
      <c r="CS56" s="121">
        <f>SUM(AO56,+BQ56)</f>
        <v>20500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0</v>
      </c>
      <c r="DC56" s="121">
        <f>SUM(AY56,+CA56)</f>
        <v>0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343159</v>
      </c>
      <c r="DH56" s="121">
        <f>SUM(BD56,+CF56)</f>
        <v>0</v>
      </c>
      <c r="DI56" s="121">
        <f>SUM(BE56,+CG56)</f>
        <v>0</v>
      </c>
      <c r="DJ56" s="121">
        <f>SUM(BF56,+CH56)</f>
        <v>20500</v>
      </c>
    </row>
    <row r="57" spans="1:114" s="136" customFormat="1" ht="13.5" customHeight="1" x14ac:dyDescent="0.15">
      <c r="A57" s="119" t="s">
        <v>25</v>
      </c>
      <c r="B57" s="120" t="s">
        <v>511</v>
      </c>
      <c r="C57" s="119" t="s">
        <v>512</v>
      </c>
      <c r="D57" s="121">
        <f>SUM(E57,+L57)</f>
        <v>521055</v>
      </c>
      <c r="E57" s="121">
        <f>SUM(F57:I57,K57)</f>
        <v>18165</v>
      </c>
      <c r="F57" s="121">
        <v>0</v>
      </c>
      <c r="G57" s="121">
        <v>0</v>
      </c>
      <c r="H57" s="121">
        <v>0</v>
      </c>
      <c r="I57" s="121">
        <v>0</v>
      </c>
      <c r="J57" s="122" t="s">
        <v>551</v>
      </c>
      <c r="K57" s="121">
        <v>18165</v>
      </c>
      <c r="L57" s="121">
        <v>502890</v>
      </c>
      <c r="M57" s="121">
        <f>SUM(N57,+U57)</f>
        <v>91845</v>
      </c>
      <c r="N57" s="121">
        <f>SUM(O57:R57,T57)</f>
        <v>6745</v>
      </c>
      <c r="O57" s="121">
        <v>0</v>
      </c>
      <c r="P57" s="121">
        <v>236</v>
      </c>
      <c r="Q57" s="121">
        <v>0</v>
      </c>
      <c r="R57" s="121">
        <v>6509</v>
      </c>
      <c r="S57" s="122" t="s">
        <v>551</v>
      </c>
      <c r="T57" s="121">
        <v>0</v>
      </c>
      <c r="U57" s="121">
        <v>85100</v>
      </c>
      <c r="V57" s="121">
        <f>+SUM(D57,M57)</f>
        <v>612900</v>
      </c>
      <c r="W57" s="121">
        <f>+SUM(E57,N57)</f>
        <v>24910</v>
      </c>
      <c r="X57" s="121">
        <f>+SUM(F57,O57)</f>
        <v>0</v>
      </c>
      <c r="Y57" s="121">
        <f>+SUM(G57,P57)</f>
        <v>236</v>
      </c>
      <c r="Z57" s="121">
        <f>+SUM(H57,Q57)</f>
        <v>0</v>
      </c>
      <c r="AA57" s="121">
        <f>+SUM(I57,R57)</f>
        <v>6509</v>
      </c>
      <c r="AB57" s="122" t="str">
        <f>IF(+SUM(J57,S57)=0,"-",+SUM(J57,S57))</f>
        <v>-</v>
      </c>
      <c r="AC57" s="121">
        <f>+SUM(K57,T57)</f>
        <v>18165</v>
      </c>
      <c r="AD57" s="121">
        <f>+SUM(L57,U57)</f>
        <v>587990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18617</v>
      </c>
      <c r="AM57" s="121">
        <f>SUM(AN57,AS57,AW57,AX57,BD57)</f>
        <v>212814</v>
      </c>
      <c r="AN57" s="121">
        <f>SUM(AO57:AR57)</f>
        <v>18551</v>
      </c>
      <c r="AO57" s="121">
        <v>18551</v>
      </c>
      <c r="AP57" s="121">
        <v>0</v>
      </c>
      <c r="AQ57" s="121">
        <v>0</v>
      </c>
      <c r="AR57" s="121">
        <v>0</v>
      </c>
      <c r="AS57" s="121">
        <f>SUM(AT57:AV57)</f>
        <v>3618</v>
      </c>
      <c r="AT57" s="121">
        <v>0</v>
      </c>
      <c r="AU57" s="121">
        <v>0</v>
      </c>
      <c r="AV57" s="121">
        <v>3618</v>
      </c>
      <c r="AW57" s="121">
        <v>0</v>
      </c>
      <c r="AX57" s="121">
        <f>SUM(AY57:BB57)</f>
        <v>190645</v>
      </c>
      <c r="AY57" s="121">
        <v>141774</v>
      </c>
      <c r="AZ57" s="121">
        <v>44739</v>
      </c>
      <c r="BA57" s="121">
        <v>3971</v>
      </c>
      <c r="BB57" s="121">
        <v>161</v>
      </c>
      <c r="BC57" s="121">
        <v>279379</v>
      </c>
      <c r="BD57" s="121">
        <v>0</v>
      </c>
      <c r="BE57" s="121">
        <v>10245</v>
      </c>
      <c r="BF57" s="121">
        <f>SUM(AE57,+AM57,+BE57)</f>
        <v>223059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29754</v>
      </c>
      <c r="BP57" s="121">
        <f>SUM(BQ57:BT57)</f>
        <v>7517</v>
      </c>
      <c r="BQ57" s="121">
        <v>7517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22237</v>
      </c>
      <c r="CA57" s="121">
        <v>22237</v>
      </c>
      <c r="CB57" s="121">
        <v>0</v>
      </c>
      <c r="CC57" s="121">
        <v>0</v>
      </c>
      <c r="CD57" s="121">
        <v>0</v>
      </c>
      <c r="CE57" s="121">
        <v>59320</v>
      </c>
      <c r="CF57" s="121">
        <v>0</v>
      </c>
      <c r="CG57" s="121">
        <v>2771</v>
      </c>
      <c r="CH57" s="121">
        <f>SUM(BG57,+BO57,+CG57)</f>
        <v>32525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18617</v>
      </c>
      <c r="CQ57" s="121">
        <f>SUM(AM57,+BO57)</f>
        <v>242568</v>
      </c>
      <c r="CR57" s="121">
        <f>SUM(AN57,+BP57)</f>
        <v>26068</v>
      </c>
      <c r="CS57" s="121">
        <f>SUM(AO57,+BQ57)</f>
        <v>26068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3618</v>
      </c>
      <c r="CX57" s="121">
        <f>SUM(AT57,+BV57)</f>
        <v>0</v>
      </c>
      <c r="CY57" s="121">
        <f>SUM(AU57,+BW57)</f>
        <v>0</v>
      </c>
      <c r="CZ57" s="121">
        <f>SUM(AV57,+BX57)</f>
        <v>3618</v>
      </c>
      <c r="DA57" s="121">
        <f>SUM(AW57,+BY57)</f>
        <v>0</v>
      </c>
      <c r="DB57" s="121">
        <f>SUM(AX57,+BZ57)</f>
        <v>212882</v>
      </c>
      <c r="DC57" s="121">
        <f>SUM(AY57,+CA57)</f>
        <v>164011</v>
      </c>
      <c r="DD57" s="121">
        <f>SUM(AZ57,+CB57)</f>
        <v>44739</v>
      </c>
      <c r="DE57" s="121">
        <f>SUM(BA57,+CC57)</f>
        <v>3971</v>
      </c>
      <c r="DF57" s="121">
        <f>SUM(BB57,+CD57)</f>
        <v>161</v>
      </c>
      <c r="DG57" s="121">
        <f>SUM(BC57,+CE57)</f>
        <v>338699</v>
      </c>
      <c r="DH57" s="121">
        <f>SUM(BD57,+CF57)</f>
        <v>0</v>
      </c>
      <c r="DI57" s="121">
        <f>SUM(BE57,+CG57)</f>
        <v>13016</v>
      </c>
      <c r="DJ57" s="121">
        <f>SUM(BF57,+CH57)</f>
        <v>255584</v>
      </c>
    </row>
    <row r="58" spans="1:114" s="136" customFormat="1" ht="13.5" customHeight="1" x14ac:dyDescent="0.15">
      <c r="A58" s="119" t="s">
        <v>25</v>
      </c>
      <c r="B58" s="120" t="s">
        <v>514</v>
      </c>
      <c r="C58" s="119" t="s">
        <v>515</v>
      </c>
      <c r="D58" s="121">
        <f>SUM(E58,+L58)</f>
        <v>493816</v>
      </c>
      <c r="E58" s="121">
        <f>SUM(F58:I58,K58)</f>
        <v>97969</v>
      </c>
      <c r="F58" s="121">
        <v>0</v>
      </c>
      <c r="G58" s="121">
        <v>0</v>
      </c>
      <c r="H58" s="121">
        <v>0</v>
      </c>
      <c r="I58" s="121">
        <v>90739</v>
      </c>
      <c r="J58" s="122" t="s">
        <v>551</v>
      </c>
      <c r="K58" s="121">
        <v>7230</v>
      </c>
      <c r="L58" s="121">
        <v>395847</v>
      </c>
      <c r="M58" s="121">
        <f>SUM(N58,+U58)</f>
        <v>57545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551</v>
      </c>
      <c r="T58" s="121">
        <v>0</v>
      </c>
      <c r="U58" s="121">
        <v>57545</v>
      </c>
      <c r="V58" s="121">
        <f>+SUM(D58,M58)</f>
        <v>551361</v>
      </c>
      <c r="W58" s="121">
        <f>+SUM(E58,N58)</f>
        <v>97969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90739</v>
      </c>
      <c r="AB58" s="122" t="str">
        <f>IF(+SUM(J58,S58)=0,"-",+SUM(J58,S58))</f>
        <v>-</v>
      </c>
      <c r="AC58" s="121">
        <f>+SUM(K58,T58)</f>
        <v>7230</v>
      </c>
      <c r="AD58" s="121">
        <f>+SUM(L58,U58)</f>
        <v>453392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356235</v>
      </c>
      <c r="AN58" s="121">
        <f>SUM(AO58:AR58)</f>
        <v>26315</v>
      </c>
      <c r="AO58" s="121">
        <v>26315</v>
      </c>
      <c r="AP58" s="121">
        <v>0</v>
      </c>
      <c r="AQ58" s="121">
        <v>0</v>
      </c>
      <c r="AR58" s="121">
        <v>0</v>
      </c>
      <c r="AS58" s="121">
        <f>SUM(AT58:AV58)</f>
        <v>12313</v>
      </c>
      <c r="AT58" s="121">
        <v>11218</v>
      </c>
      <c r="AU58" s="121">
        <v>88</v>
      </c>
      <c r="AV58" s="121">
        <v>1007</v>
      </c>
      <c r="AW58" s="121">
        <v>0</v>
      </c>
      <c r="AX58" s="121">
        <f>SUM(AY58:BB58)</f>
        <v>317607</v>
      </c>
      <c r="AY58" s="121">
        <v>116661</v>
      </c>
      <c r="AZ58" s="121">
        <v>159615</v>
      </c>
      <c r="BA58" s="121">
        <v>34211</v>
      </c>
      <c r="BB58" s="121">
        <v>7120</v>
      </c>
      <c r="BC58" s="121">
        <v>0</v>
      </c>
      <c r="BD58" s="121">
        <v>0</v>
      </c>
      <c r="BE58" s="121">
        <v>137581</v>
      </c>
      <c r="BF58" s="121">
        <f>SUM(AE58,+AM58,+BE58)</f>
        <v>493816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4108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53437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4108</v>
      </c>
      <c r="CQ58" s="121">
        <f>SUM(AM58,+BO58)</f>
        <v>356235</v>
      </c>
      <c r="CR58" s="121">
        <f>SUM(AN58,+BP58)</f>
        <v>26315</v>
      </c>
      <c r="CS58" s="121">
        <f>SUM(AO58,+BQ58)</f>
        <v>26315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12313</v>
      </c>
      <c r="CX58" s="121">
        <f>SUM(AT58,+BV58)</f>
        <v>11218</v>
      </c>
      <c r="CY58" s="121">
        <f>SUM(AU58,+BW58)</f>
        <v>88</v>
      </c>
      <c r="CZ58" s="121">
        <f>SUM(AV58,+BX58)</f>
        <v>1007</v>
      </c>
      <c r="DA58" s="121">
        <f>SUM(AW58,+BY58)</f>
        <v>0</v>
      </c>
      <c r="DB58" s="121">
        <f>SUM(AX58,+BZ58)</f>
        <v>317607</v>
      </c>
      <c r="DC58" s="121">
        <f>SUM(AY58,+CA58)</f>
        <v>116661</v>
      </c>
      <c r="DD58" s="121">
        <f>SUM(AZ58,+CB58)</f>
        <v>159615</v>
      </c>
      <c r="DE58" s="121">
        <f>SUM(BA58,+CC58)</f>
        <v>34211</v>
      </c>
      <c r="DF58" s="121">
        <f>SUM(BB58,+CD58)</f>
        <v>7120</v>
      </c>
      <c r="DG58" s="121">
        <f>SUM(BC58,+CE58)</f>
        <v>53437</v>
      </c>
      <c r="DH58" s="121">
        <f>SUM(BD58,+CF58)</f>
        <v>0</v>
      </c>
      <c r="DI58" s="121">
        <f>SUM(BE58,+CG58)</f>
        <v>137581</v>
      </c>
      <c r="DJ58" s="121">
        <f>SUM(BF58,+CH58)</f>
        <v>493816</v>
      </c>
    </row>
    <row r="59" spans="1:114" s="136" customFormat="1" ht="13.5" customHeight="1" x14ac:dyDescent="0.15">
      <c r="A59" s="119" t="s">
        <v>25</v>
      </c>
      <c r="B59" s="120" t="s">
        <v>517</v>
      </c>
      <c r="C59" s="119" t="s">
        <v>518</v>
      </c>
      <c r="D59" s="121">
        <f>SUM(E59,+L59)</f>
        <v>110824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551</v>
      </c>
      <c r="K59" s="121">
        <v>0</v>
      </c>
      <c r="L59" s="121">
        <v>110824</v>
      </c>
      <c r="M59" s="121">
        <f>SUM(N59,+U59)</f>
        <v>62338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551</v>
      </c>
      <c r="T59" s="121">
        <v>0</v>
      </c>
      <c r="U59" s="121">
        <v>62338</v>
      </c>
      <c r="V59" s="121">
        <f>+SUM(D59,M59)</f>
        <v>173162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173162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110824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62338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173162</v>
      </c>
      <c r="DH59" s="121">
        <f>SUM(BD59,+CF59)</f>
        <v>0</v>
      </c>
      <c r="DI59" s="121">
        <f>SUM(BE59,+CG59)</f>
        <v>0</v>
      </c>
      <c r="DJ59" s="121">
        <f>SUM(BF59,+CH59)</f>
        <v>0</v>
      </c>
    </row>
    <row r="60" spans="1:114" s="136" customFormat="1" ht="13.5" customHeight="1" x14ac:dyDescent="0.15">
      <c r="A60" s="119" t="s">
        <v>25</v>
      </c>
      <c r="B60" s="120" t="s">
        <v>522</v>
      </c>
      <c r="C60" s="119" t="s">
        <v>523</v>
      </c>
      <c r="D60" s="121">
        <f>SUM(E60,+L60)</f>
        <v>57916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551</v>
      </c>
      <c r="K60" s="121">
        <v>0</v>
      </c>
      <c r="L60" s="121">
        <v>57916</v>
      </c>
      <c r="M60" s="121">
        <f>SUM(N60,+U60)</f>
        <v>32577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551</v>
      </c>
      <c r="T60" s="121">
        <v>0</v>
      </c>
      <c r="U60" s="121">
        <v>32577</v>
      </c>
      <c r="V60" s="121">
        <f>+SUM(D60,M60)</f>
        <v>90493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90493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57916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32577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0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90493</v>
      </c>
      <c r="DH60" s="121">
        <f>SUM(BD60,+CF60)</f>
        <v>0</v>
      </c>
      <c r="DI60" s="121">
        <f>SUM(BE60,+CG60)</f>
        <v>0</v>
      </c>
      <c r="DJ60" s="121">
        <f>SUM(BF60,+CH60)</f>
        <v>0</v>
      </c>
    </row>
    <row r="61" spans="1:114" s="136" customFormat="1" ht="13.5" customHeight="1" x14ac:dyDescent="0.15">
      <c r="A61" s="119" t="s">
        <v>25</v>
      </c>
      <c r="B61" s="120" t="s">
        <v>525</v>
      </c>
      <c r="C61" s="119" t="s">
        <v>526</v>
      </c>
      <c r="D61" s="121">
        <f>SUM(E61,+L61)</f>
        <v>26673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551</v>
      </c>
      <c r="K61" s="121">
        <v>0</v>
      </c>
      <c r="L61" s="121">
        <v>26673</v>
      </c>
      <c r="M61" s="121">
        <f>SUM(N61,+U61)</f>
        <v>15003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551</v>
      </c>
      <c r="T61" s="121">
        <v>0</v>
      </c>
      <c r="U61" s="121">
        <v>15003</v>
      </c>
      <c r="V61" s="121">
        <f>+SUM(D61,M61)</f>
        <v>41676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41676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26673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15003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41676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1">
    <sortCondition ref="A8:A61"/>
    <sortCondition ref="B8:B61"/>
    <sortCondition ref="C8:C6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60" man="1"/>
    <brk id="30" min="1" max="60" man="1"/>
    <brk id="38" min="1" max="60" man="1"/>
    <brk id="66" min="1" max="60" man="1"/>
    <brk id="94" min="1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愛知県</v>
      </c>
      <c r="B7" s="139" t="str">
        <f>'廃棄物事業経費（市町村）'!B7</f>
        <v>23000</v>
      </c>
      <c r="C7" s="138" t="s">
        <v>33</v>
      </c>
      <c r="D7" s="140">
        <f>SUM(E7,+L7)</f>
        <v>6412747</v>
      </c>
      <c r="E7" s="140">
        <f>SUM(F7:I7)+K7</f>
        <v>5131048</v>
      </c>
      <c r="F7" s="140">
        <f t="shared" ref="F7:L7" si="0">SUM(F$8:F$57)</f>
        <v>403697</v>
      </c>
      <c r="G7" s="140">
        <f t="shared" si="0"/>
        <v>0</v>
      </c>
      <c r="H7" s="140">
        <f t="shared" si="0"/>
        <v>1822600</v>
      </c>
      <c r="I7" s="140">
        <f t="shared" si="0"/>
        <v>2318745</v>
      </c>
      <c r="J7" s="140">
        <f t="shared" si="0"/>
        <v>15156964</v>
      </c>
      <c r="K7" s="140">
        <f t="shared" si="0"/>
        <v>586006</v>
      </c>
      <c r="L7" s="140">
        <f t="shared" si="0"/>
        <v>1281699</v>
      </c>
      <c r="M7" s="140">
        <f>SUM(N7,+U7)</f>
        <v>274606</v>
      </c>
      <c r="N7" s="140">
        <f>SUM(O7:R7,T7)</f>
        <v>191487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119416</v>
      </c>
      <c r="S7" s="140">
        <f t="shared" si="1"/>
        <v>3066958</v>
      </c>
      <c r="T7" s="140">
        <f t="shared" si="1"/>
        <v>72071</v>
      </c>
      <c r="U7" s="140">
        <f t="shared" si="1"/>
        <v>83119</v>
      </c>
      <c r="V7" s="140">
        <f t="shared" ref="V7:AD7" si="2">+SUM(D7,M7)</f>
        <v>6687353</v>
      </c>
      <c r="W7" s="140">
        <f t="shared" si="2"/>
        <v>5322535</v>
      </c>
      <c r="X7" s="140">
        <f t="shared" si="2"/>
        <v>403697</v>
      </c>
      <c r="Y7" s="140">
        <f t="shared" si="2"/>
        <v>0</v>
      </c>
      <c r="Z7" s="140">
        <f t="shared" si="2"/>
        <v>1822600</v>
      </c>
      <c r="AA7" s="140">
        <f t="shared" si="2"/>
        <v>2438161</v>
      </c>
      <c r="AB7" s="140">
        <f t="shared" si="2"/>
        <v>18223922</v>
      </c>
      <c r="AC7" s="140">
        <f t="shared" si="2"/>
        <v>658077</v>
      </c>
      <c r="AD7" s="140">
        <f t="shared" si="2"/>
        <v>1364818</v>
      </c>
      <c r="AE7" s="140">
        <f>SUM(AF7,+AK7)</f>
        <v>7531372</v>
      </c>
      <c r="AF7" s="140">
        <f>SUM(AG7:AJ7)</f>
        <v>7484337</v>
      </c>
      <c r="AG7" s="140">
        <f>SUM(AG$8:AG$57)</f>
        <v>0</v>
      </c>
      <c r="AH7" s="140">
        <f>SUM(AH$8:AH$57)</f>
        <v>7460890</v>
      </c>
      <c r="AI7" s="140">
        <f>SUM(AI$8:AI$57)</f>
        <v>2376</v>
      </c>
      <c r="AJ7" s="140">
        <f>SUM(AJ$8:AJ$57)</f>
        <v>21071</v>
      </c>
      <c r="AK7" s="140">
        <f>SUM(AK$8:AK$57)</f>
        <v>47035</v>
      </c>
      <c r="AL7" s="143" t="s">
        <v>314</v>
      </c>
      <c r="AM7" s="140">
        <f>SUM(AN7,AS7,AW7,AX7,BD7)</f>
        <v>11647593</v>
      </c>
      <c r="AN7" s="140">
        <f>SUM(AO7:AR7)</f>
        <v>1701648</v>
      </c>
      <c r="AO7" s="140">
        <f>SUM(AO$8:AO$57)</f>
        <v>1296674</v>
      </c>
      <c r="AP7" s="140">
        <f>SUM(AP$8:AP$57)</f>
        <v>0</v>
      </c>
      <c r="AQ7" s="140">
        <f>SUM(AQ$8:AQ$57)</f>
        <v>389017</v>
      </c>
      <c r="AR7" s="140">
        <f>SUM(AR$8:AR$57)</f>
        <v>15957</v>
      </c>
      <c r="AS7" s="140">
        <f>SUM(AT7:AV7)</f>
        <v>3603262</v>
      </c>
      <c r="AT7" s="140">
        <f>SUM(AT$8:AT$57)</f>
        <v>1514</v>
      </c>
      <c r="AU7" s="140">
        <f>SUM(AU$8:AU$57)</f>
        <v>3482899</v>
      </c>
      <c r="AV7" s="140">
        <f>SUM(AV$8:AV$57)</f>
        <v>118849</v>
      </c>
      <c r="AW7" s="140">
        <f>SUM(AW$8:AW$57)</f>
        <v>4588</v>
      </c>
      <c r="AX7" s="140">
        <f>SUM(AY7:BB7)</f>
        <v>6202330</v>
      </c>
      <c r="AY7" s="140">
        <f>SUM(AY$8:AY$57)</f>
        <v>324431</v>
      </c>
      <c r="AZ7" s="140">
        <f>SUM(AZ$8:AZ$57)</f>
        <v>4458868</v>
      </c>
      <c r="BA7" s="140">
        <f>SUM(BA$8:BA$57)</f>
        <v>1347118</v>
      </c>
      <c r="BB7" s="140">
        <f>SUM(BB$8:BB$57)</f>
        <v>71913</v>
      </c>
      <c r="BC7" s="143" t="s">
        <v>315</v>
      </c>
      <c r="BD7" s="140">
        <f>SUM(BD$8:BD$57)</f>
        <v>135765</v>
      </c>
      <c r="BE7" s="140">
        <f>SUM(BE$8:BE$57)</f>
        <v>2390746</v>
      </c>
      <c r="BF7" s="140">
        <f>SUM(AE7,+AM7,+BE7)</f>
        <v>21569711</v>
      </c>
      <c r="BG7" s="140">
        <f>SUM(BH7,+BM7)</f>
        <v>97719</v>
      </c>
      <c r="BH7" s="140">
        <f>SUM(BI7:BL7)</f>
        <v>69639</v>
      </c>
      <c r="BI7" s="140">
        <f>SUM(BI$8:BI$57)</f>
        <v>0</v>
      </c>
      <c r="BJ7" s="140">
        <f>SUM(BJ$8:BJ$57)</f>
        <v>48039</v>
      </c>
      <c r="BK7" s="140">
        <f>SUM(BK$8:BK$57)</f>
        <v>0</v>
      </c>
      <c r="BL7" s="140">
        <f>SUM(BL$8:BL$57)</f>
        <v>21600</v>
      </c>
      <c r="BM7" s="140">
        <f>SUM(BM$8:BM$57)</f>
        <v>28080</v>
      </c>
      <c r="BN7" s="143" t="s">
        <v>314</v>
      </c>
      <c r="BO7" s="140">
        <f>SUM(BP7,BU7,BY7,BZ7,CF7)</f>
        <v>2690415</v>
      </c>
      <c r="BP7" s="140">
        <f>SUM(BQ7:BT7)</f>
        <v>509588</v>
      </c>
      <c r="BQ7" s="140">
        <f>SUM(BQ$8:BQ$57)</f>
        <v>378835</v>
      </c>
      <c r="BR7" s="140">
        <f>SUM(BR$8:BR$57)</f>
        <v>0</v>
      </c>
      <c r="BS7" s="140">
        <f>SUM(BS$8:BS$57)</f>
        <v>117922</v>
      </c>
      <c r="BT7" s="140">
        <f>SUM(BT$8:BT$57)</f>
        <v>12831</v>
      </c>
      <c r="BU7" s="140">
        <f>SUM(BV7:BX7)</f>
        <v>1488862</v>
      </c>
      <c r="BV7" s="140">
        <f>SUM(BV$8:BV$57)</f>
        <v>0</v>
      </c>
      <c r="BW7" s="140">
        <f>SUM(BW$8:BW$57)</f>
        <v>1478075</v>
      </c>
      <c r="BX7" s="140">
        <f>SUM(BX$8:BX$57)</f>
        <v>10787</v>
      </c>
      <c r="BY7" s="140">
        <f>SUM(BY$8:BY$57)</f>
        <v>1595</v>
      </c>
      <c r="BZ7" s="140">
        <f>SUM(CA7:CD7)</f>
        <v>690370</v>
      </c>
      <c r="CA7" s="140">
        <f>SUM(CA$8:CA$57)</f>
        <v>2538</v>
      </c>
      <c r="CB7" s="140">
        <f>SUM(CB$8:CB$57)</f>
        <v>544448</v>
      </c>
      <c r="CC7" s="140">
        <f>SUM(CC$8:CC$57)</f>
        <v>70675</v>
      </c>
      <c r="CD7" s="140">
        <f>SUM(CD$8:CD$57)</f>
        <v>72709</v>
      </c>
      <c r="CE7" s="143" t="s">
        <v>314</v>
      </c>
      <c r="CF7" s="140">
        <f>SUM(CF$8:CF$57)</f>
        <v>0</v>
      </c>
      <c r="CG7" s="140">
        <f>SUM(CG$8:CG$57)</f>
        <v>553430</v>
      </c>
      <c r="CH7" s="140">
        <f>SUM(BG7,+BO7,+CG7)</f>
        <v>3341564</v>
      </c>
      <c r="CI7" s="140">
        <f t="shared" ref="CI7:CO7" si="3">SUM(AE7,+BG7)</f>
        <v>7629091</v>
      </c>
      <c r="CJ7" s="140">
        <f t="shared" si="3"/>
        <v>7553976</v>
      </c>
      <c r="CK7" s="140">
        <f t="shared" si="3"/>
        <v>0</v>
      </c>
      <c r="CL7" s="140">
        <f t="shared" si="3"/>
        <v>7508929</v>
      </c>
      <c r="CM7" s="140">
        <f t="shared" si="3"/>
        <v>2376</v>
      </c>
      <c r="CN7" s="140">
        <f t="shared" si="3"/>
        <v>42671</v>
      </c>
      <c r="CO7" s="140">
        <f t="shared" si="3"/>
        <v>75115</v>
      </c>
      <c r="CP7" s="143" t="s">
        <v>314</v>
      </c>
      <c r="CQ7" s="140">
        <f t="shared" ref="CQ7:DF7" si="4">SUM(AM7,+BO7)</f>
        <v>14338008</v>
      </c>
      <c r="CR7" s="140">
        <f t="shared" si="4"/>
        <v>2211236</v>
      </c>
      <c r="CS7" s="140">
        <f t="shared" si="4"/>
        <v>1675509</v>
      </c>
      <c r="CT7" s="140">
        <f t="shared" si="4"/>
        <v>0</v>
      </c>
      <c r="CU7" s="140">
        <f t="shared" si="4"/>
        <v>506939</v>
      </c>
      <c r="CV7" s="140">
        <f t="shared" si="4"/>
        <v>28788</v>
      </c>
      <c r="CW7" s="140">
        <f t="shared" si="4"/>
        <v>5092124</v>
      </c>
      <c r="CX7" s="140">
        <f t="shared" si="4"/>
        <v>1514</v>
      </c>
      <c r="CY7" s="140">
        <f t="shared" si="4"/>
        <v>4960974</v>
      </c>
      <c r="CZ7" s="140">
        <f t="shared" si="4"/>
        <v>129636</v>
      </c>
      <c r="DA7" s="140">
        <f t="shared" si="4"/>
        <v>6183</v>
      </c>
      <c r="DB7" s="140">
        <f t="shared" si="4"/>
        <v>6892700</v>
      </c>
      <c r="DC7" s="140">
        <f t="shared" si="4"/>
        <v>326969</v>
      </c>
      <c r="DD7" s="140">
        <f t="shared" si="4"/>
        <v>5003316</v>
      </c>
      <c r="DE7" s="140">
        <f t="shared" si="4"/>
        <v>1417793</v>
      </c>
      <c r="DF7" s="140">
        <f t="shared" si="4"/>
        <v>144622</v>
      </c>
      <c r="DG7" s="143" t="s">
        <v>314</v>
      </c>
      <c r="DH7" s="140">
        <f>SUM(BD7,+CF7)</f>
        <v>135765</v>
      </c>
      <c r="DI7" s="140">
        <f>SUM(BE7,+CG7)</f>
        <v>2944176</v>
      </c>
      <c r="DJ7" s="140">
        <f>SUM(BF7,+CH7)</f>
        <v>24911275</v>
      </c>
    </row>
    <row r="8" spans="1:114" s="136" customFormat="1" ht="13.5" customHeight="1" x14ac:dyDescent="0.15">
      <c r="A8" s="119" t="s">
        <v>25</v>
      </c>
      <c r="B8" s="120" t="s">
        <v>386</v>
      </c>
      <c r="C8" s="119" t="s">
        <v>387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39035</v>
      </c>
      <c r="N8" s="121">
        <f>SUM(O8:R8,T8)</f>
        <v>17464</v>
      </c>
      <c r="O8" s="121">
        <v>0</v>
      </c>
      <c r="P8" s="121">
        <v>0</v>
      </c>
      <c r="Q8" s="121">
        <v>0</v>
      </c>
      <c r="R8" s="121">
        <v>0</v>
      </c>
      <c r="S8" s="121">
        <v>323638</v>
      </c>
      <c r="T8" s="121">
        <v>17464</v>
      </c>
      <c r="U8" s="121">
        <v>21571</v>
      </c>
      <c r="V8" s="121">
        <f>+SUM(D8,M8)</f>
        <v>39035</v>
      </c>
      <c r="W8" s="121">
        <f>+SUM(E8,N8)</f>
        <v>17464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323638</v>
      </c>
      <c r="AC8" s="121">
        <f>+SUM(K8,T8)</f>
        <v>17464</v>
      </c>
      <c r="AD8" s="121">
        <f>+SUM(L8,U8)</f>
        <v>21571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551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551</v>
      </c>
      <c r="BD8" s="121">
        <v>0</v>
      </c>
      <c r="BE8" s="121">
        <v>0</v>
      </c>
      <c r="BF8" s="121">
        <f>SUM(AE8,+AM8,+BE8)</f>
        <v>0</v>
      </c>
      <c r="BG8" s="121">
        <f>SUM(BH8,+BM8)</f>
        <v>17464</v>
      </c>
      <c r="BH8" s="121">
        <f>SUM(BI8:BL8)</f>
        <v>17464</v>
      </c>
      <c r="BI8" s="121">
        <v>0</v>
      </c>
      <c r="BJ8" s="121">
        <v>17464</v>
      </c>
      <c r="BK8" s="121">
        <v>0</v>
      </c>
      <c r="BL8" s="121">
        <v>0</v>
      </c>
      <c r="BM8" s="121">
        <v>0</v>
      </c>
      <c r="BN8" s="122" t="s">
        <v>551</v>
      </c>
      <c r="BO8" s="121">
        <f>SUM(BP8,BU8,BY8,BZ8,CF8)</f>
        <v>325093</v>
      </c>
      <c r="BP8" s="121">
        <f>SUM(BQ8:BT8)</f>
        <v>50035</v>
      </c>
      <c r="BQ8" s="121">
        <v>50035</v>
      </c>
      <c r="BR8" s="121">
        <v>0</v>
      </c>
      <c r="BS8" s="121">
        <v>0</v>
      </c>
      <c r="BT8" s="121">
        <v>0</v>
      </c>
      <c r="BU8" s="121">
        <f>SUM(BV8:BX8)</f>
        <v>180175</v>
      </c>
      <c r="BV8" s="121">
        <v>0</v>
      </c>
      <c r="BW8" s="121">
        <v>180175</v>
      </c>
      <c r="BX8" s="121">
        <v>0</v>
      </c>
      <c r="BY8" s="121">
        <v>0</v>
      </c>
      <c r="BZ8" s="121">
        <f>SUM(CA8:CD8)</f>
        <v>94883</v>
      </c>
      <c r="CA8" s="121">
        <v>0</v>
      </c>
      <c r="CB8" s="121">
        <v>64253</v>
      </c>
      <c r="CC8" s="121">
        <v>2571</v>
      </c>
      <c r="CD8" s="121">
        <v>28059</v>
      </c>
      <c r="CE8" s="122" t="s">
        <v>551</v>
      </c>
      <c r="CF8" s="121">
        <v>0</v>
      </c>
      <c r="CG8" s="121">
        <v>20116</v>
      </c>
      <c r="CH8" s="121">
        <f>SUM(BG8,+BO8,+CG8)</f>
        <v>362673</v>
      </c>
      <c r="CI8" s="121">
        <f>SUM(AE8,+BG8)</f>
        <v>17464</v>
      </c>
      <c r="CJ8" s="121">
        <f>SUM(AF8,+BH8)</f>
        <v>17464</v>
      </c>
      <c r="CK8" s="121">
        <f>SUM(AG8,+BI8)</f>
        <v>0</v>
      </c>
      <c r="CL8" s="121">
        <f>SUM(AH8,+BJ8)</f>
        <v>17464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551</v>
      </c>
      <c r="CQ8" s="121">
        <f>SUM(AM8,+BO8)</f>
        <v>325093</v>
      </c>
      <c r="CR8" s="121">
        <f>SUM(AN8,+BP8)</f>
        <v>50035</v>
      </c>
      <c r="CS8" s="121">
        <f>SUM(AO8,+BQ8)</f>
        <v>50035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180175</v>
      </c>
      <c r="CX8" s="121">
        <f>SUM(AT8,+BV8)</f>
        <v>0</v>
      </c>
      <c r="CY8" s="121">
        <f>SUM(AU8,+BW8)</f>
        <v>180175</v>
      </c>
      <c r="CZ8" s="121">
        <f>SUM(AV8,+BX8)</f>
        <v>0</v>
      </c>
      <c r="DA8" s="121">
        <f>SUM(AW8,+BY8)</f>
        <v>0</v>
      </c>
      <c r="DB8" s="121">
        <f>SUM(AX8,+BZ8)</f>
        <v>94883</v>
      </c>
      <c r="DC8" s="121">
        <f>SUM(AY8,+CA8)</f>
        <v>0</v>
      </c>
      <c r="DD8" s="121">
        <f>SUM(AZ8,+CB8)</f>
        <v>64253</v>
      </c>
      <c r="DE8" s="121">
        <f>SUM(BA8,+CC8)</f>
        <v>2571</v>
      </c>
      <c r="DF8" s="121">
        <f>SUM(BB8,+CD8)</f>
        <v>28059</v>
      </c>
      <c r="DG8" s="122" t="s">
        <v>551</v>
      </c>
      <c r="DH8" s="121">
        <f>SUM(BD8,+CF8)</f>
        <v>0</v>
      </c>
      <c r="DI8" s="121">
        <f>SUM(BE8,+CG8)</f>
        <v>20116</v>
      </c>
      <c r="DJ8" s="121">
        <f>SUM(BF8,+CH8)</f>
        <v>362673</v>
      </c>
    </row>
    <row r="9" spans="1:114" s="136" customFormat="1" ht="13.5" customHeight="1" x14ac:dyDescent="0.15">
      <c r="A9" s="119" t="s">
        <v>25</v>
      </c>
      <c r="B9" s="120" t="s">
        <v>344</v>
      </c>
      <c r="C9" s="119" t="s">
        <v>345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16023</v>
      </c>
      <c r="N9" s="121">
        <f>SUM(O9:R9,T9)</f>
        <v>16023</v>
      </c>
      <c r="O9" s="121">
        <v>0</v>
      </c>
      <c r="P9" s="121">
        <v>0</v>
      </c>
      <c r="Q9" s="121">
        <v>0</v>
      </c>
      <c r="R9" s="121">
        <v>0</v>
      </c>
      <c r="S9" s="121">
        <v>283086</v>
      </c>
      <c r="T9" s="121">
        <v>16023</v>
      </c>
      <c r="U9" s="121">
        <v>0</v>
      </c>
      <c r="V9" s="121">
        <f>+SUM(D9,M9)</f>
        <v>16023</v>
      </c>
      <c r="W9" s="121">
        <f>+SUM(E9,N9)</f>
        <v>16023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283086</v>
      </c>
      <c r="AC9" s="121">
        <f>+SUM(K9,T9)</f>
        <v>16023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551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551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551</v>
      </c>
      <c r="BO9" s="121">
        <f>SUM(BP9,BU9,BY9,BZ9,CF9)</f>
        <v>279470</v>
      </c>
      <c r="BP9" s="121">
        <f>SUM(BQ9:BT9)</f>
        <v>25707</v>
      </c>
      <c r="BQ9" s="121">
        <v>25707</v>
      </c>
      <c r="BR9" s="121">
        <v>0</v>
      </c>
      <c r="BS9" s="121">
        <v>0</v>
      </c>
      <c r="BT9" s="121">
        <v>0</v>
      </c>
      <c r="BU9" s="121">
        <f>SUM(BV9:BX9)</f>
        <v>189518</v>
      </c>
      <c r="BV9" s="121">
        <v>0</v>
      </c>
      <c r="BW9" s="121">
        <v>189518</v>
      </c>
      <c r="BX9" s="121">
        <v>0</v>
      </c>
      <c r="BY9" s="121">
        <v>0</v>
      </c>
      <c r="BZ9" s="121">
        <f>SUM(CA9:CD9)</f>
        <v>64245</v>
      </c>
      <c r="CA9" s="121">
        <v>0</v>
      </c>
      <c r="CB9" s="121">
        <v>58882</v>
      </c>
      <c r="CC9" s="121">
        <v>5363</v>
      </c>
      <c r="CD9" s="121">
        <v>0</v>
      </c>
      <c r="CE9" s="122" t="s">
        <v>551</v>
      </c>
      <c r="CF9" s="121">
        <v>0</v>
      </c>
      <c r="CG9" s="121">
        <v>19639</v>
      </c>
      <c r="CH9" s="121">
        <f>SUM(BG9,+BO9,+CG9)</f>
        <v>299109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551</v>
      </c>
      <c r="CQ9" s="121">
        <f>SUM(AM9,+BO9)</f>
        <v>279470</v>
      </c>
      <c r="CR9" s="121">
        <f>SUM(AN9,+BP9)</f>
        <v>25707</v>
      </c>
      <c r="CS9" s="121">
        <f>SUM(AO9,+BQ9)</f>
        <v>25707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189518</v>
      </c>
      <c r="CX9" s="121">
        <f>SUM(AT9,+BV9)</f>
        <v>0</v>
      </c>
      <c r="CY9" s="121">
        <f>SUM(AU9,+BW9)</f>
        <v>189518</v>
      </c>
      <c r="CZ9" s="121">
        <f>SUM(AV9,+BX9)</f>
        <v>0</v>
      </c>
      <c r="DA9" s="121">
        <f>SUM(AW9,+BY9)</f>
        <v>0</v>
      </c>
      <c r="DB9" s="121">
        <f>SUM(AX9,+BZ9)</f>
        <v>64245</v>
      </c>
      <c r="DC9" s="121">
        <f>SUM(AY9,+CA9)</f>
        <v>0</v>
      </c>
      <c r="DD9" s="121">
        <f>SUM(AZ9,+CB9)</f>
        <v>58882</v>
      </c>
      <c r="DE9" s="121">
        <f>SUM(BA9,+CC9)</f>
        <v>5363</v>
      </c>
      <c r="DF9" s="121">
        <f>SUM(BB9,+CD9)</f>
        <v>0</v>
      </c>
      <c r="DG9" s="122" t="s">
        <v>551</v>
      </c>
      <c r="DH9" s="121">
        <f>SUM(BD9,+CF9)</f>
        <v>0</v>
      </c>
      <c r="DI9" s="121">
        <f>SUM(BE9,+CG9)</f>
        <v>19639</v>
      </c>
      <c r="DJ9" s="121">
        <f>SUM(BF9,+CH9)</f>
        <v>299109</v>
      </c>
    </row>
    <row r="10" spans="1:114" s="136" customFormat="1" ht="13.5" customHeight="1" x14ac:dyDescent="0.15">
      <c r="A10" s="119" t="s">
        <v>25</v>
      </c>
      <c r="B10" s="120" t="s">
        <v>419</v>
      </c>
      <c r="C10" s="119" t="s">
        <v>420</v>
      </c>
      <c r="D10" s="121">
        <f>SUM(E10,+L10)</f>
        <v>208468</v>
      </c>
      <c r="E10" s="121">
        <f>SUM(F10:I10)+K10</f>
        <v>175137</v>
      </c>
      <c r="F10" s="121">
        <v>0</v>
      </c>
      <c r="G10" s="121">
        <v>0</v>
      </c>
      <c r="H10" s="121">
        <v>0</v>
      </c>
      <c r="I10" s="121">
        <v>175137</v>
      </c>
      <c r="J10" s="121">
        <v>5867533</v>
      </c>
      <c r="K10" s="121">
        <v>0</v>
      </c>
      <c r="L10" s="121">
        <v>33331</v>
      </c>
      <c r="M10" s="121">
        <f>SUM(N10,+U10)</f>
        <v>81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204606</v>
      </c>
      <c r="T10" s="121">
        <v>0</v>
      </c>
      <c r="U10" s="121">
        <v>81</v>
      </c>
      <c r="V10" s="121">
        <f>+SUM(D10,M10)</f>
        <v>208549</v>
      </c>
      <c r="W10" s="121">
        <f>+SUM(E10,N10)</f>
        <v>175137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175137</v>
      </c>
      <c r="AB10" s="121">
        <f>+SUM(J10,S10)</f>
        <v>6072139</v>
      </c>
      <c r="AC10" s="121">
        <f>+SUM(K10,T10)</f>
        <v>0</v>
      </c>
      <c r="AD10" s="121">
        <f>+SUM(L10,U10)</f>
        <v>33412</v>
      </c>
      <c r="AE10" s="121">
        <f>SUM(AF10,+AK10)</f>
        <v>5164373</v>
      </c>
      <c r="AF10" s="121">
        <f>SUM(AG10:AJ10)</f>
        <v>5164373</v>
      </c>
      <c r="AG10" s="121">
        <v>0</v>
      </c>
      <c r="AH10" s="121">
        <v>5164373</v>
      </c>
      <c r="AI10" s="121">
        <v>0</v>
      </c>
      <c r="AJ10" s="121">
        <v>0</v>
      </c>
      <c r="AK10" s="121">
        <v>0</v>
      </c>
      <c r="AL10" s="122" t="s">
        <v>551</v>
      </c>
      <c r="AM10" s="121">
        <f>SUM(AN10,AS10,AW10,AX10,BD10)</f>
        <v>911628</v>
      </c>
      <c r="AN10" s="121">
        <f>SUM(AO10:AR10)</f>
        <v>83989</v>
      </c>
      <c r="AO10" s="121">
        <v>57743</v>
      </c>
      <c r="AP10" s="121">
        <v>0</v>
      </c>
      <c r="AQ10" s="121">
        <v>26246</v>
      </c>
      <c r="AR10" s="121">
        <v>0</v>
      </c>
      <c r="AS10" s="121">
        <f>SUM(AT10:AV10)</f>
        <v>391332</v>
      </c>
      <c r="AT10" s="121">
        <v>0</v>
      </c>
      <c r="AU10" s="121">
        <v>389106</v>
      </c>
      <c r="AV10" s="121">
        <v>2226</v>
      </c>
      <c r="AW10" s="121">
        <v>0</v>
      </c>
      <c r="AX10" s="121">
        <f>SUM(AY10:BB10)</f>
        <v>436307</v>
      </c>
      <c r="AY10" s="121">
        <v>0</v>
      </c>
      <c r="AZ10" s="121">
        <v>86059</v>
      </c>
      <c r="BA10" s="121">
        <v>350248</v>
      </c>
      <c r="BB10" s="121">
        <v>0</v>
      </c>
      <c r="BC10" s="122" t="s">
        <v>551</v>
      </c>
      <c r="BD10" s="121">
        <v>0</v>
      </c>
      <c r="BE10" s="121">
        <v>0</v>
      </c>
      <c r="BF10" s="121">
        <f>SUM(AE10,+AM10,+BE10)</f>
        <v>6076001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551</v>
      </c>
      <c r="BO10" s="121">
        <f>SUM(BP10,BU10,BY10,BZ10,CF10)</f>
        <v>204687</v>
      </c>
      <c r="BP10" s="121">
        <f>SUM(BQ10:BT10)</f>
        <v>76988</v>
      </c>
      <c r="BQ10" s="121">
        <v>38494</v>
      </c>
      <c r="BR10" s="121">
        <v>0</v>
      </c>
      <c r="BS10" s="121">
        <v>25663</v>
      </c>
      <c r="BT10" s="121">
        <v>12831</v>
      </c>
      <c r="BU10" s="121">
        <f>SUM(BV10:BX10)</f>
        <v>83416</v>
      </c>
      <c r="BV10" s="121">
        <v>0</v>
      </c>
      <c r="BW10" s="121">
        <v>73345</v>
      </c>
      <c r="BX10" s="121">
        <v>10071</v>
      </c>
      <c r="BY10" s="121">
        <v>0</v>
      </c>
      <c r="BZ10" s="121">
        <f>SUM(CA10:CD10)</f>
        <v>44283</v>
      </c>
      <c r="CA10" s="121">
        <v>0</v>
      </c>
      <c r="CB10" s="121">
        <v>44283</v>
      </c>
      <c r="CC10" s="121">
        <v>0</v>
      </c>
      <c r="CD10" s="121">
        <v>0</v>
      </c>
      <c r="CE10" s="122" t="s">
        <v>551</v>
      </c>
      <c r="CF10" s="121">
        <v>0</v>
      </c>
      <c r="CG10" s="121">
        <v>0</v>
      </c>
      <c r="CH10" s="121">
        <f>SUM(BG10,+BO10,+CG10)</f>
        <v>204687</v>
      </c>
      <c r="CI10" s="121">
        <f>SUM(AE10,+BG10)</f>
        <v>5164373</v>
      </c>
      <c r="CJ10" s="121">
        <f>SUM(AF10,+BH10)</f>
        <v>5164373</v>
      </c>
      <c r="CK10" s="121">
        <f>SUM(AG10,+BI10)</f>
        <v>0</v>
      </c>
      <c r="CL10" s="121">
        <f>SUM(AH10,+BJ10)</f>
        <v>5164373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551</v>
      </c>
      <c r="CQ10" s="121">
        <f>SUM(AM10,+BO10)</f>
        <v>1116315</v>
      </c>
      <c r="CR10" s="121">
        <f>SUM(AN10,+BP10)</f>
        <v>160977</v>
      </c>
      <c r="CS10" s="121">
        <f>SUM(AO10,+BQ10)</f>
        <v>96237</v>
      </c>
      <c r="CT10" s="121">
        <f>SUM(AP10,+BR10)</f>
        <v>0</v>
      </c>
      <c r="CU10" s="121">
        <f>SUM(AQ10,+BS10)</f>
        <v>51909</v>
      </c>
      <c r="CV10" s="121">
        <f>SUM(AR10,+BT10)</f>
        <v>12831</v>
      </c>
      <c r="CW10" s="121">
        <f>SUM(AS10,+BU10)</f>
        <v>474748</v>
      </c>
      <c r="CX10" s="121">
        <f>SUM(AT10,+BV10)</f>
        <v>0</v>
      </c>
      <c r="CY10" s="121">
        <f>SUM(AU10,+BW10)</f>
        <v>462451</v>
      </c>
      <c r="CZ10" s="121">
        <f>SUM(AV10,+BX10)</f>
        <v>12297</v>
      </c>
      <c r="DA10" s="121">
        <f>SUM(AW10,+BY10)</f>
        <v>0</v>
      </c>
      <c r="DB10" s="121">
        <f>SUM(AX10,+BZ10)</f>
        <v>480590</v>
      </c>
      <c r="DC10" s="121">
        <f>SUM(AY10,+CA10)</f>
        <v>0</v>
      </c>
      <c r="DD10" s="121">
        <f>SUM(AZ10,+CB10)</f>
        <v>130342</v>
      </c>
      <c r="DE10" s="121">
        <f>SUM(BA10,+CC10)</f>
        <v>350248</v>
      </c>
      <c r="DF10" s="121">
        <f>SUM(BB10,+CD10)</f>
        <v>0</v>
      </c>
      <c r="DG10" s="122" t="s">
        <v>551</v>
      </c>
      <c r="DH10" s="121">
        <f>SUM(BD10,+CF10)</f>
        <v>0</v>
      </c>
      <c r="DI10" s="121">
        <f>SUM(BE10,+CG10)</f>
        <v>0</v>
      </c>
      <c r="DJ10" s="121">
        <f>SUM(BF10,+CH10)</f>
        <v>6280688</v>
      </c>
    </row>
    <row r="11" spans="1:114" s="136" customFormat="1" ht="13.5" customHeight="1" x14ac:dyDescent="0.15">
      <c r="A11" s="119" t="s">
        <v>25</v>
      </c>
      <c r="B11" s="120" t="s">
        <v>362</v>
      </c>
      <c r="C11" s="119" t="s">
        <v>363</v>
      </c>
      <c r="D11" s="121">
        <f>SUM(E11,+L11)</f>
        <v>445655</v>
      </c>
      <c r="E11" s="121">
        <f>SUM(F11:I11)+K11</f>
        <v>376168</v>
      </c>
      <c r="F11" s="121">
        <v>0</v>
      </c>
      <c r="G11" s="121">
        <v>0</v>
      </c>
      <c r="H11" s="121">
        <v>150600</v>
      </c>
      <c r="I11" s="121">
        <v>199953</v>
      </c>
      <c r="J11" s="121">
        <v>947507</v>
      </c>
      <c r="K11" s="121">
        <v>25615</v>
      </c>
      <c r="L11" s="121">
        <v>69487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445655</v>
      </c>
      <c r="W11" s="121">
        <f>+SUM(E11,N11)</f>
        <v>376168</v>
      </c>
      <c r="X11" s="121">
        <f>+SUM(F11,O11)</f>
        <v>0</v>
      </c>
      <c r="Y11" s="121">
        <f>+SUM(G11,P11)</f>
        <v>0</v>
      </c>
      <c r="Z11" s="121">
        <f>+SUM(H11,Q11)</f>
        <v>150600</v>
      </c>
      <c r="AA11" s="121">
        <f>+SUM(I11,R11)</f>
        <v>199953</v>
      </c>
      <c r="AB11" s="121">
        <f>+SUM(J11,S11)</f>
        <v>947507</v>
      </c>
      <c r="AC11" s="121">
        <f>+SUM(K11,T11)</f>
        <v>25615</v>
      </c>
      <c r="AD11" s="121">
        <f>+SUM(L11,U11)</f>
        <v>69487</v>
      </c>
      <c r="AE11" s="121">
        <f>SUM(AF11,+AK11)</f>
        <v>223964</v>
      </c>
      <c r="AF11" s="121">
        <f>SUM(AG11:AJ11)</f>
        <v>223964</v>
      </c>
      <c r="AG11" s="121">
        <v>0</v>
      </c>
      <c r="AH11" s="121">
        <v>223964</v>
      </c>
      <c r="AI11" s="121">
        <v>0</v>
      </c>
      <c r="AJ11" s="121">
        <v>0</v>
      </c>
      <c r="AK11" s="121">
        <v>0</v>
      </c>
      <c r="AL11" s="122" t="s">
        <v>551</v>
      </c>
      <c r="AM11" s="121">
        <f>SUM(AN11,AS11,AW11,AX11,BD11)</f>
        <v>1049264</v>
      </c>
      <c r="AN11" s="121">
        <f>SUM(AO11:AR11)</f>
        <v>116662</v>
      </c>
      <c r="AO11" s="121">
        <v>116662</v>
      </c>
      <c r="AP11" s="121">
        <v>0</v>
      </c>
      <c r="AQ11" s="121">
        <v>0</v>
      </c>
      <c r="AR11" s="121">
        <v>0</v>
      </c>
      <c r="AS11" s="121">
        <f>SUM(AT11:AV11)</f>
        <v>442193</v>
      </c>
      <c r="AT11" s="121">
        <v>0</v>
      </c>
      <c r="AU11" s="121">
        <v>442193</v>
      </c>
      <c r="AV11" s="121">
        <v>0</v>
      </c>
      <c r="AW11" s="121">
        <v>0</v>
      </c>
      <c r="AX11" s="121">
        <f>SUM(AY11:BB11)</f>
        <v>490409</v>
      </c>
      <c r="AY11" s="121">
        <v>0</v>
      </c>
      <c r="AZ11" s="121">
        <v>393358</v>
      </c>
      <c r="BA11" s="121">
        <v>97051</v>
      </c>
      <c r="BB11" s="121">
        <v>0</v>
      </c>
      <c r="BC11" s="122" t="s">
        <v>551</v>
      </c>
      <c r="BD11" s="121">
        <v>0</v>
      </c>
      <c r="BE11" s="121">
        <v>119934</v>
      </c>
      <c r="BF11" s="121">
        <f>SUM(AE11,+AM11,+BE11)</f>
        <v>1393162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551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551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223964</v>
      </c>
      <c r="CJ11" s="121">
        <f>SUM(AF11,+BH11)</f>
        <v>223964</v>
      </c>
      <c r="CK11" s="121">
        <f>SUM(AG11,+BI11)</f>
        <v>0</v>
      </c>
      <c r="CL11" s="121">
        <f>SUM(AH11,+BJ11)</f>
        <v>223964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551</v>
      </c>
      <c r="CQ11" s="121">
        <f>SUM(AM11,+BO11)</f>
        <v>1049264</v>
      </c>
      <c r="CR11" s="121">
        <f>SUM(AN11,+BP11)</f>
        <v>116662</v>
      </c>
      <c r="CS11" s="121">
        <f>SUM(AO11,+BQ11)</f>
        <v>116662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442193</v>
      </c>
      <c r="CX11" s="121">
        <f>SUM(AT11,+BV11)</f>
        <v>0</v>
      </c>
      <c r="CY11" s="121">
        <f>SUM(AU11,+BW11)</f>
        <v>442193</v>
      </c>
      <c r="CZ11" s="121">
        <f>SUM(AV11,+BX11)</f>
        <v>0</v>
      </c>
      <c r="DA11" s="121">
        <f>SUM(AW11,+BY11)</f>
        <v>0</v>
      </c>
      <c r="DB11" s="121">
        <f>SUM(AX11,+BZ11)</f>
        <v>490409</v>
      </c>
      <c r="DC11" s="121">
        <f>SUM(AY11,+CA11)</f>
        <v>0</v>
      </c>
      <c r="DD11" s="121">
        <f>SUM(AZ11,+CB11)</f>
        <v>393358</v>
      </c>
      <c r="DE11" s="121">
        <f>SUM(BA11,+CC11)</f>
        <v>97051</v>
      </c>
      <c r="DF11" s="121">
        <f>SUM(BB11,+CD11)</f>
        <v>0</v>
      </c>
      <c r="DG11" s="122" t="s">
        <v>551</v>
      </c>
      <c r="DH11" s="121">
        <f>SUM(BD11,+CF11)</f>
        <v>0</v>
      </c>
      <c r="DI11" s="121">
        <f>SUM(BE11,+CG11)</f>
        <v>119934</v>
      </c>
      <c r="DJ11" s="121">
        <f>SUM(BF11,+CH11)</f>
        <v>1393162</v>
      </c>
    </row>
    <row r="12" spans="1:114" s="136" customFormat="1" ht="13.5" customHeight="1" x14ac:dyDescent="0.15">
      <c r="A12" s="119" t="s">
        <v>25</v>
      </c>
      <c r="B12" s="120" t="s">
        <v>393</v>
      </c>
      <c r="C12" s="119" t="s">
        <v>394</v>
      </c>
      <c r="D12" s="121">
        <f>SUM(E12,+L12)</f>
        <v>232358</v>
      </c>
      <c r="E12" s="121">
        <f>SUM(F12:I12)+K12</f>
        <v>232358</v>
      </c>
      <c r="F12" s="121">
        <v>0</v>
      </c>
      <c r="G12" s="121">
        <v>0</v>
      </c>
      <c r="H12" s="121">
        <v>0</v>
      </c>
      <c r="I12" s="121">
        <v>185532</v>
      </c>
      <c r="J12" s="121">
        <v>659817</v>
      </c>
      <c r="K12" s="121">
        <v>46826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232358</v>
      </c>
      <c r="W12" s="121">
        <f>+SUM(E12,N12)</f>
        <v>232358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185532</v>
      </c>
      <c r="AB12" s="121">
        <f>+SUM(J12,S12)</f>
        <v>659817</v>
      </c>
      <c r="AC12" s="121">
        <f>+SUM(K12,T12)</f>
        <v>46826</v>
      </c>
      <c r="AD12" s="121">
        <f>+SUM(L12,U12)</f>
        <v>0</v>
      </c>
      <c r="AE12" s="121">
        <f>SUM(AF12,+AK12)</f>
        <v>2498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2498</v>
      </c>
      <c r="AL12" s="122" t="s">
        <v>551</v>
      </c>
      <c r="AM12" s="121">
        <f>SUM(AN12,AS12,AW12,AX12,BD12)</f>
        <v>835631</v>
      </c>
      <c r="AN12" s="121">
        <f>SUM(AO12:AR12)</f>
        <v>9336</v>
      </c>
      <c r="AO12" s="121">
        <v>9336</v>
      </c>
      <c r="AP12" s="121">
        <v>0</v>
      </c>
      <c r="AQ12" s="121">
        <v>0</v>
      </c>
      <c r="AR12" s="121">
        <v>0</v>
      </c>
      <c r="AS12" s="121">
        <f>SUM(AT12:AV12)</f>
        <v>46035</v>
      </c>
      <c r="AT12" s="121">
        <v>0</v>
      </c>
      <c r="AU12" s="121">
        <v>45891</v>
      </c>
      <c r="AV12" s="121">
        <v>144</v>
      </c>
      <c r="AW12" s="121">
        <v>0</v>
      </c>
      <c r="AX12" s="121">
        <f>SUM(AY12:BB12)</f>
        <v>780260</v>
      </c>
      <c r="AY12" s="121">
        <v>0</v>
      </c>
      <c r="AZ12" s="121">
        <v>706622</v>
      </c>
      <c r="BA12" s="121">
        <v>73638</v>
      </c>
      <c r="BB12" s="121">
        <v>0</v>
      </c>
      <c r="BC12" s="122" t="s">
        <v>551</v>
      </c>
      <c r="BD12" s="121">
        <v>0</v>
      </c>
      <c r="BE12" s="121">
        <v>54046</v>
      </c>
      <c r="BF12" s="121">
        <f>SUM(AE12,+AM12,+BE12)</f>
        <v>892175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551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551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2498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2498</v>
      </c>
      <c r="CP12" s="122" t="s">
        <v>551</v>
      </c>
      <c r="CQ12" s="121">
        <f>SUM(AM12,+BO12)</f>
        <v>835631</v>
      </c>
      <c r="CR12" s="121">
        <f>SUM(AN12,+BP12)</f>
        <v>9336</v>
      </c>
      <c r="CS12" s="121">
        <f>SUM(AO12,+BQ12)</f>
        <v>9336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46035</v>
      </c>
      <c r="CX12" s="121">
        <f>SUM(AT12,+BV12)</f>
        <v>0</v>
      </c>
      <c r="CY12" s="121">
        <f>SUM(AU12,+BW12)</f>
        <v>45891</v>
      </c>
      <c r="CZ12" s="121">
        <f>SUM(AV12,+BX12)</f>
        <v>144</v>
      </c>
      <c r="DA12" s="121">
        <f>SUM(AW12,+BY12)</f>
        <v>0</v>
      </c>
      <c r="DB12" s="121">
        <f>SUM(AX12,+BZ12)</f>
        <v>780260</v>
      </c>
      <c r="DC12" s="121">
        <f>SUM(AY12,+CA12)</f>
        <v>0</v>
      </c>
      <c r="DD12" s="121">
        <f>SUM(AZ12,+CB12)</f>
        <v>706622</v>
      </c>
      <c r="DE12" s="121">
        <f>SUM(BA12,+CC12)</f>
        <v>73638</v>
      </c>
      <c r="DF12" s="121">
        <f>SUM(BB12,+CD12)</f>
        <v>0</v>
      </c>
      <c r="DG12" s="122" t="s">
        <v>551</v>
      </c>
      <c r="DH12" s="121">
        <f>SUM(BD12,+CF12)</f>
        <v>0</v>
      </c>
      <c r="DI12" s="121">
        <f>SUM(BE12,+CG12)</f>
        <v>54046</v>
      </c>
      <c r="DJ12" s="121">
        <f>SUM(BF12,+CH12)</f>
        <v>892175</v>
      </c>
    </row>
    <row r="13" spans="1:114" s="136" customFormat="1" ht="13.5" customHeight="1" x14ac:dyDescent="0.15">
      <c r="A13" s="119" t="s">
        <v>25</v>
      </c>
      <c r="B13" s="120" t="s">
        <v>381</v>
      </c>
      <c r="C13" s="119" t="s">
        <v>382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4294</v>
      </c>
      <c r="N13" s="121">
        <f>SUM(O13:R13,T13)</f>
        <v>4222</v>
      </c>
      <c r="O13" s="121">
        <v>0</v>
      </c>
      <c r="P13" s="121">
        <v>0</v>
      </c>
      <c r="Q13" s="121">
        <v>0</v>
      </c>
      <c r="R13" s="121">
        <v>4222</v>
      </c>
      <c r="S13" s="121">
        <v>171733</v>
      </c>
      <c r="T13" s="121">
        <v>0</v>
      </c>
      <c r="U13" s="121">
        <v>72</v>
      </c>
      <c r="V13" s="121">
        <f>+SUM(D13,M13)</f>
        <v>4294</v>
      </c>
      <c r="W13" s="121">
        <f>+SUM(E13,N13)</f>
        <v>4222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4222</v>
      </c>
      <c r="AB13" s="121">
        <f>+SUM(J13,S13)</f>
        <v>171733</v>
      </c>
      <c r="AC13" s="121">
        <f>+SUM(K13,T13)</f>
        <v>0</v>
      </c>
      <c r="AD13" s="121">
        <f>+SUM(L13,U13)</f>
        <v>72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551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551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13166</v>
      </c>
      <c r="BH13" s="121">
        <f>SUM(BI13:BL13)</f>
        <v>13166</v>
      </c>
      <c r="BI13" s="121">
        <v>0</v>
      </c>
      <c r="BJ13" s="121">
        <v>13166</v>
      </c>
      <c r="BK13" s="121">
        <v>0</v>
      </c>
      <c r="BL13" s="121">
        <v>0</v>
      </c>
      <c r="BM13" s="121">
        <v>0</v>
      </c>
      <c r="BN13" s="122" t="s">
        <v>551</v>
      </c>
      <c r="BO13" s="121">
        <f>SUM(BP13,BU13,BY13,BZ13,CF13)</f>
        <v>162861</v>
      </c>
      <c r="BP13" s="121">
        <f>SUM(BQ13:BT13)</f>
        <v>26069</v>
      </c>
      <c r="BQ13" s="121">
        <v>0</v>
      </c>
      <c r="BR13" s="121">
        <v>0</v>
      </c>
      <c r="BS13" s="121">
        <v>26069</v>
      </c>
      <c r="BT13" s="121">
        <v>0</v>
      </c>
      <c r="BU13" s="121">
        <f>SUM(BV13:BX13)</f>
        <v>66932</v>
      </c>
      <c r="BV13" s="121">
        <v>0</v>
      </c>
      <c r="BW13" s="121">
        <v>66932</v>
      </c>
      <c r="BX13" s="121">
        <v>0</v>
      </c>
      <c r="BY13" s="121">
        <v>0</v>
      </c>
      <c r="BZ13" s="121">
        <f>SUM(CA13:CD13)</f>
        <v>69860</v>
      </c>
      <c r="CA13" s="121">
        <v>0</v>
      </c>
      <c r="CB13" s="121">
        <v>69860</v>
      </c>
      <c r="CC13" s="121">
        <v>0</v>
      </c>
      <c r="CD13" s="121">
        <v>0</v>
      </c>
      <c r="CE13" s="122" t="s">
        <v>551</v>
      </c>
      <c r="CF13" s="121">
        <v>0</v>
      </c>
      <c r="CG13" s="121">
        <v>0</v>
      </c>
      <c r="CH13" s="121">
        <f>SUM(BG13,+BO13,+CG13)</f>
        <v>176027</v>
      </c>
      <c r="CI13" s="121">
        <f>SUM(AE13,+BG13)</f>
        <v>13166</v>
      </c>
      <c r="CJ13" s="121">
        <f>SUM(AF13,+BH13)</f>
        <v>13166</v>
      </c>
      <c r="CK13" s="121">
        <f>SUM(AG13,+BI13)</f>
        <v>0</v>
      </c>
      <c r="CL13" s="121">
        <f>SUM(AH13,+BJ13)</f>
        <v>13166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551</v>
      </c>
      <c r="CQ13" s="121">
        <f>SUM(AM13,+BO13)</f>
        <v>162861</v>
      </c>
      <c r="CR13" s="121">
        <f>SUM(AN13,+BP13)</f>
        <v>26069</v>
      </c>
      <c r="CS13" s="121">
        <f>SUM(AO13,+BQ13)</f>
        <v>0</v>
      </c>
      <c r="CT13" s="121">
        <f>SUM(AP13,+BR13)</f>
        <v>0</v>
      </c>
      <c r="CU13" s="121">
        <f>SUM(AQ13,+BS13)</f>
        <v>26069</v>
      </c>
      <c r="CV13" s="121">
        <f>SUM(AR13,+BT13)</f>
        <v>0</v>
      </c>
      <c r="CW13" s="121">
        <f>SUM(AS13,+BU13)</f>
        <v>66932</v>
      </c>
      <c r="CX13" s="121">
        <f>SUM(AT13,+BV13)</f>
        <v>0</v>
      </c>
      <c r="CY13" s="121">
        <f>SUM(AU13,+BW13)</f>
        <v>66932</v>
      </c>
      <c r="CZ13" s="121">
        <f>SUM(AV13,+BX13)</f>
        <v>0</v>
      </c>
      <c r="DA13" s="121">
        <f>SUM(AW13,+BY13)</f>
        <v>0</v>
      </c>
      <c r="DB13" s="121">
        <f>SUM(AX13,+BZ13)</f>
        <v>69860</v>
      </c>
      <c r="DC13" s="121">
        <f>SUM(AY13,+CA13)</f>
        <v>0</v>
      </c>
      <c r="DD13" s="121">
        <f>SUM(AZ13,+CB13)</f>
        <v>69860</v>
      </c>
      <c r="DE13" s="121">
        <f>SUM(BA13,+CC13)</f>
        <v>0</v>
      </c>
      <c r="DF13" s="121">
        <f>SUM(BB13,+CD13)</f>
        <v>0</v>
      </c>
      <c r="DG13" s="122" t="s">
        <v>551</v>
      </c>
      <c r="DH13" s="121">
        <f>SUM(BD13,+CF13)</f>
        <v>0</v>
      </c>
      <c r="DI13" s="121">
        <f>SUM(BE13,+CG13)</f>
        <v>0</v>
      </c>
      <c r="DJ13" s="121">
        <f>SUM(BF13,+CH13)</f>
        <v>176027</v>
      </c>
    </row>
    <row r="14" spans="1:114" s="136" customFormat="1" ht="13.5" customHeight="1" x14ac:dyDescent="0.15">
      <c r="A14" s="119" t="s">
        <v>25</v>
      </c>
      <c r="B14" s="120" t="s">
        <v>414</v>
      </c>
      <c r="C14" s="119" t="s">
        <v>415</v>
      </c>
      <c r="D14" s="121">
        <f>SUM(E14,+L14)</f>
        <v>48955</v>
      </c>
      <c r="E14" s="121">
        <f>SUM(F14:I14)+K14</f>
        <v>43997</v>
      </c>
      <c r="F14" s="121">
        <v>43997</v>
      </c>
      <c r="G14" s="121">
        <v>0</v>
      </c>
      <c r="H14" s="121">
        <v>0</v>
      </c>
      <c r="I14" s="121">
        <v>0</v>
      </c>
      <c r="J14" s="121">
        <v>135600</v>
      </c>
      <c r="K14" s="121">
        <v>0</v>
      </c>
      <c r="L14" s="121">
        <v>4958</v>
      </c>
      <c r="M14" s="121">
        <f>SUM(N14,+U14)</f>
        <v>30812</v>
      </c>
      <c r="N14" s="121">
        <f>SUM(O14:R14,T14)</f>
        <v>41</v>
      </c>
      <c r="O14" s="121">
        <v>0</v>
      </c>
      <c r="P14" s="121">
        <v>0</v>
      </c>
      <c r="Q14" s="121">
        <v>0</v>
      </c>
      <c r="R14" s="121">
        <v>0</v>
      </c>
      <c r="S14" s="121">
        <v>157650</v>
      </c>
      <c r="T14" s="121">
        <v>41</v>
      </c>
      <c r="U14" s="121">
        <v>30771</v>
      </c>
      <c r="V14" s="121">
        <f>+SUM(D14,M14)</f>
        <v>79767</v>
      </c>
      <c r="W14" s="121">
        <f>+SUM(E14,N14)</f>
        <v>44038</v>
      </c>
      <c r="X14" s="121">
        <f>+SUM(F14,O14)</f>
        <v>43997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293250</v>
      </c>
      <c r="AC14" s="121">
        <f>+SUM(K14,T14)</f>
        <v>41</v>
      </c>
      <c r="AD14" s="121">
        <f>+SUM(L14,U14)</f>
        <v>35729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551</v>
      </c>
      <c r="AM14" s="121">
        <f>SUM(AN14,AS14,AW14,AX14,BD14)</f>
        <v>172879</v>
      </c>
      <c r="AN14" s="121">
        <f>SUM(AO14:AR14)</f>
        <v>37114</v>
      </c>
      <c r="AO14" s="121">
        <v>37114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551</v>
      </c>
      <c r="BD14" s="121">
        <v>135765</v>
      </c>
      <c r="BE14" s="121">
        <v>11676</v>
      </c>
      <c r="BF14" s="121">
        <f>SUM(AE14,+AM14,+BE14)</f>
        <v>184555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551</v>
      </c>
      <c r="BO14" s="121">
        <f>SUM(BP14,BU14,BY14,BZ14,CF14)</f>
        <v>162910</v>
      </c>
      <c r="BP14" s="121">
        <f>SUM(BQ14:BT14)</f>
        <v>25847</v>
      </c>
      <c r="BQ14" s="121">
        <v>8373</v>
      </c>
      <c r="BR14" s="121">
        <v>0</v>
      </c>
      <c r="BS14" s="121">
        <v>17474</v>
      </c>
      <c r="BT14" s="121">
        <v>0</v>
      </c>
      <c r="BU14" s="121">
        <f>SUM(BV14:BX14)</f>
        <v>128176</v>
      </c>
      <c r="BV14" s="121">
        <v>0</v>
      </c>
      <c r="BW14" s="121">
        <v>127460</v>
      </c>
      <c r="BX14" s="121">
        <v>716</v>
      </c>
      <c r="BY14" s="121">
        <v>0</v>
      </c>
      <c r="BZ14" s="121">
        <f>SUM(CA14:CD14)</f>
        <v>8887</v>
      </c>
      <c r="CA14" s="121">
        <v>0</v>
      </c>
      <c r="CB14" s="121">
        <v>7906</v>
      </c>
      <c r="CC14" s="121">
        <v>981</v>
      </c>
      <c r="CD14" s="121">
        <v>0</v>
      </c>
      <c r="CE14" s="122" t="s">
        <v>551</v>
      </c>
      <c r="CF14" s="121">
        <v>0</v>
      </c>
      <c r="CG14" s="121">
        <v>25552</v>
      </c>
      <c r="CH14" s="121">
        <f>SUM(BG14,+BO14,+CG14)</f>
        <v>188462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551</v>
      </c>
      <c r="CQ14" s="121">
        <f>SUM(AM14,+BO14)</f>
        <v>335789</v>
      </c>
      <c r="CR14" s="121">
        <f>SUM(AN14,+BP14)</f>
        <v>62961</v>
      </c>
      <c r="CS14" s="121">
        <f>SUM(AO14,+BQ14)</f>
        <v>45487</v>
      </c>
      <c r="CT14" s="121">
        <f>SUM(AP14,+BR14)</f>
        <v>0</v>
      </c>
      <c r="CU14" s="121">
        <f>SUM(AQ14,+BS14)</f>
        <v>17474</v>
      </c>
      <c r="CV14" s="121">
        <f>SUM(AR14,+BT14)</f>
        <v>0</v>
      </c>
      <c r="CW14" s="121">
        <f>SUM(AS14,+BU14)</f>
        <v>128176</v>
      </c>
      <c r="CX14" s="121">
        <f>SUM(AT14,+BV14)</f>
        <v>0</v>
      </c>
      <c r="CY14" s="121">
        <f>SUM(AU14,+BW14)</f>
        <v>127460</v>
      </c>
      <c r="CZ14" s="121">
        <f>SUM(AV14,+BX14)</f>
        <v>716</v>
      </c>
      <c r="DA14" s="121">
        <f>SUM(AW14,+BY14)</f>
        <v>0</v>
      </c>
      <c r="DB14" s="121">
        <f>SUM(AX14,+BZ14)</f>
        <v>8887</v>
      </c>
      <c r="DC14" s="121">
        <f>SUM(AY14,+CA14)</f>
        <v>0</v>
      </c>
      <c r="DD14" s="121">
        <f>SUM(AZ14,+CB14)</f>
        <v>7906</v>
      </c>
      <c r="DE14" s="121">
        <f>SUM(BA14,+CC14)</f>
        <v>981</v>
      </c>
      <c r="DF14" s="121">
        <f>SUM(BB14,+CD14)</f>
        <v>0</v>
      </c>
      <c r="DG14" s="122" t="s">
        <v>551</v>
      </c>
      <c r="DH14" s="121">
        <f>SUM(BD14,+CF14)</f>
        <v>135765</v>
      </c>
      <c r="DI14" s="121">
        <f>SUM(BE14,+CG14)</f>
        <v>37228</v>
      </c>
      <c r="DJ14" s="121">
        <f>SUM(BF14,+CH14)</f>
        <v>373017</v>
      </c>
    </row>
    <row r="15" spans="1:114" s="136" customFormat="1" ht="13.5" customHeight="1" x14ac:dyDescent="0.15">
      <c r="A15" s="119" t="s">
        <v>25</v>
      </c>
      <c r="B15" s="120" t="s">
        <v>339</v>
      </c>
      <c r="C15" s="119" t="s">
        <v>340</v>
      </c>
      <c r="D15" s="121">
        <f>SUM(E15,+L15)</f>
        <v>656193</v>
      </c>
      <c r="E15" s="121">
        <f>SUM(F15:I15)+K15</f>
        <v>384279</v>
      </c>
      <c r="F15" s="121">
        <v>2193</v>
      </c>
      <c r="G15" s="121">
        <v>0</v>
      </c>
      <c r="H15" s="121">
        <v>0</v>
      </c>
      <c r="I15" s="121">
        <v>382086</v>
      </c>
      <c r="J15" s="121">
        <v>612155</v>
      </c>
      <c r="K15" s="121">
        <v>0</v>
      </c>
      <c r="L15" s="121">
        <v>271914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656193</v>
      </c>
      <c r="W15" s="121">
        <f>+SUM(E15,N15)</f>
        <v>384279</v>
      </c>
      <c r="X15" s="121">
        <f>+SUM(F15,O15)</f>
        <v>2193</v>
      </c>
      <c r="Y15" s="121">
        <f>+SUM(G15,P15)</f>
        <v>0</v>
      </c>
      <c r="Z15" s="121">
        <f>+SUM(H15,Q15)</f>
        <v>0</v>
      </c>
      <c r="AA15" s="121">
        <f>+SUM(I15,R15)</f>
        <v>382086</v>
      </c>
      <c r="AB15" s="121">
        <f>+SUM(J15,S15)</f>
        <v>612155</v>
      </c>
      <c r="AC15" s="121">
        <f>+SUM(K15,T15)</f>
        <v>0</v>
      </c>
      <c r="AD15" s="121">
        <f>+SUM(L15,U15)</f>
        <v>271914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551</v>
      </c>
      <c r="AM15" s="121">
        <f>SUM(AN15,AS15,AW15,AX15,BD15)</f>
        <v>1210166</v>
      </c>
      <c r="AN15" s="121">
        <f>SUM(AO15:AR15)</f>
        <v>280021</v>
      </c>
      <c r="AO15" s="121">
        <v>101550</v>
      </c>
      <c r="AP15" s="121">
        <v>0</v>
      </c>
      <c r="AQ15" s="121">
        <v>178471</v>
      </c>
      <c r="AR15" s="121">
        <v>0</v>
      </c>
      <c r="AS15" s="121">
        <f>SUM(AT15:AV15)</f>
        <v>766696</v>
      </c>
      <c r="AT15" s="121">
        <v>0</v>
      </c>
      <c r="AU15" s="121">
        <v>729059</v>
      </c>
      <c r="AV15" s="121">
        <v>37637</v>
      </c>
      <c r="AW15" s="121">
        <v>0</v>
      </c>
      <c r="AX15" s="121">
        <f>SUM(AY15:BB15)</f>
        <v>163449</v>
      </c>
      <c r="AY15" s="121">
        <v>0</v>
      </c>
      <c r="AZ15" s="121">
        <v>29290</v>
      </c>
      <c r="BA15" s="121">
        <v>134159</v>
      </c>
      <c r="BB15" s="121">
        <v>0</v>
      </c>
      <c r="BC15" s="122" t="s">
        <v>551</v>
      </c>
      <c r="BD15" s="121">
        <v>0</v>
      </c>
      <c r="BE15" s="121">
        <v>58182</v>
      </c>
      <c r="BF15" s="121">
        <f>SUM(AE15,+AM15,+BE15)</f>
        <v>1268348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551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551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551</v>
      </c>
      <c r="CQ15" s="121">
        <f>SUM(AM15,+BO15)</f>
        <v>1210166</v>
      </c>
      <c r="CR15" s="121">
        <f>SUM(AN15,+BP15)</f>
        <v>280021</v>
      </c>
      <c r="CS15" s="121">
        <f>SUM(AO15,+BQ15)</f>
        <v>101550</v>
      </c>
      <c r="CT15" s="121">
        <f>SUM(AP15,+BR15)</f>
        <v>0</v>
      </c>
      <c r="CU15" s="121">
        <f>SUM(AQ15,+BS15)</f>
        <v>178471</v>
      </c>
      <c r="CV15" s="121">
        <f>SUM(AR15,+BT15)</f>
        <v>0</v>
      </c>
      <c r="CW15" s="121">
        <f>SUM(AS15,+BU15)</f>
        <v>766696</v>
      </c>
      <c r="CX15" s="121">
        <f>SUM(AT15,+BV15)</f>
        <v>0</v>
      </c>
      <c r="CY15" s="121">
        <f>SUM(AU15,+BW15)</f>
        <v>729059</v>
      </c>
      <c r="CZ15" s="121">
        <f>SUM(AV15,+BX15)</f>
        <v>37637</v>
      </c>
      <c r="DA15" s="121">
        <f>SUM(AW15,+BY15)</f>
        <v>0</v>
      </c>
      <c r="DB15" s="121">
        <f>SUM(AX15,+BZ15)</f>
        <v>163449</v>
      </c>
      <c r="DC15" s="121">
        <f>SUM(AY15,+CA15)</f>
        <v>0</v>
      </c>
      <c r="DD15" s="121">
        <f>SUM(AZ15,+CB15)</f>
        <v>29290</v>
      </c>
      <c r="DE15" s="121">
        <f>SUM(BA15,+CC15)</f>
        <v>134159</v>
      </c>
      <c r="DF15" s="121">
        <f>SUM(BB15,+CD15)</f>
        <v>0</v>
      </c>
      <c r="DG15" s="122" t="s">
        <v>551</v>
      </c>
      <c r="DH15" s="121">
        <f>SUM(BD15,+CF15)</f>
        <v>0</v>
      </c>
      <c r="DI15" s="121">
        <f>SUM(BE15,+CG15)</f>
        <v>58182</v>
      </c>
      <c r="DJ15" s="121">
        <f>SUM(BF15,+CH15)</f>
        <v>1268348</v>
      </c>
    </row>
    <row r="16" spans="1:114" s="136" customFormat="1" ht="13.5" customHeight="1" x14ac:dyDescent="0.15">
      <c r="A16" s="119" t="s">
        <v>25</v>
      </c>
      <c r="B16" s="120" t="s">
        <v>357</v>
      </c>
      <c r="C16" s="119" t="s">
        <v>358</v>
      </c>
      <c r="D16" s="121">
        <f>SUM(E16,+L16)</f>
        <v>650529</v>
      </c>
      <c r="E16" s="121">
        <f>SUM(F16:I16)+K16</f>
        <v>548339</v>
      </c>
      <c r="F16" s="121">
        <v>0</v>
      </c>
      <c r="G16" s="121">
        <v>0</v>
      </c>
      <c r="H16" s="121">
        <v>0</v>
      </c>
      <c r="I16" s="121">
        <v>293202</v>
      </c>
      <c r="J16" s="121">
        <v>1663895</v>
      </c>
      <c r="K16" s="121">
        <v>255137</v>
      </c>
      <c r="L16" s="121">
        <v>102190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539014</v>
      </c>
      <c r="T16" s="121">
        <v>0</v>
      </c>
      <c r="U16" s="121">
        <v>0</v>
      </c>
      <c r="V16" s="121">
        <f>+SUM(D16,M16)</f>
        <v>650529</v>
      </c>
      <c r="W16" s="121">
        <f>+SUM(E16,N16)</f>
        <v>548339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293202</v>
      </c>
      <c r="AB16" s="121">
        <f>+SUM(J16,S16)</f>
        <v>2202909</v>
      </c>
      <c r="AC16" s="121">
        <f>+SUM(K16,T16)</f>
        <v>255137</v>
      </c>
      <c r="AD16" s="121">
        <f>+SUM(L16,U16)</f>
        <v>102190</v>
      </c>
      <c r="AE16" s="121">
        <f>SUM(AF16,+AK16)</f>
        <v>500805</v>
      </c>
      <c r="AF16" s="121">
        <f>SUM(AG16:AJ16)</f>
        <v>500805</v>
      </c>
      <c r="AG16" s="121">
        <v>0</v>
      </c>
      <c r="AH16" s="121">
        <v>500805</v>
      </c>
      <c r="AI16" s="121">
        <v>0</v>
      </c>
      <c r="AJ16" s="121">
        <v>0</v>
      </c>
      <c r="AK16" s="121">
        <v>0</v>
      </c>
      <c r="AL16" s="122" t="s">
        <v>551</v>
      </c>
      <c r="AM16" s="121">
        <f>SUM(AN16,AS16,AW16,AX16,BD16)</f>
        <v>1379557</v>
      </c>
      <c r="AN16" s="121">
        <f>SUM(AO16:AR16)</f>
        <v>166121</v>
      </c>
      <c r="AO16" s="121">
        <v>166121</v>
      </c>
      <c r="AP16" s="121">
        <v>0</v>
      </c>
      <c r="AQ16" s="121">
        <v>0</v>
      </c>
      <c r="AR16" s="121">
        <v>0</v>
      </c>
      <c r="AS16" s="121">
        <f>SUM(AT16:AV16)</f>
        <v>215700</v>
      </c>
      <c r="AT16" s="121">
        <v>0</v>
      </c>
      <c r="AU16" s="121">
        <v>208529</v>
      </c>
      <c r="AV16" s="121">
        <v>7171</v>
      </c>
      <c r="AW16" s="121">
        <v>0</v>
      </c>
      <c r="AX16" s="121">
        <f>SUM(AY16:BB16)</f>
        <v>997736</v>
      </c>
      <c r="AY16" s="121">
        <v>0</v>
      </c>
      <c r="AZ16" s="121">
        <v>754897</v>
      </c>
      <c r="BA16" s="121">
        <v>242839</v>
      </c>
      <c r="BB16" s="121">
        <v>0</v>
      </c>
      <c r="BC16" s="122" t="s">
        <v>551</v>
      </c>
      <c r="BD16" s="121">
        <v>0</v>
      </c>
      <c r="BE16" s="121">
        <v>434062</v>
      </c>
      <c r="BF16" s="121">
        <f>SUM(AE16,+AM16,+BE16)</f>
        <v>2314424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551</v>
      </c>
      <c r="BO16" s="121">
        <f>SUM(BP16,BU16,BY16,BZ16,CF16)</f>
        <v>454289</v>
      </c>
      <c r="BP16" s="121">
        <f>SUM(BQ16:BT16)</f>
        <v>76902</v>
      </c>
      <c r="BQ16" s="121">
        <v>76902</v>
      </c>
      <c r="BR16" s="121">
        <v>0</v>
      </c>
      <c r="BS16" s="121">
        <v>0</v>
      </c>
      <c r="BT16" s="121">
        <v>0</v>
      </c>
      <c r="BU16" s="121">
        <f>SUM(BV16:BX16)</f>
        <v>295323</v>
      </c>
      <c r="BV16" s="121">
        <v>0</v>
      </c>
      <c r="BW16" s="121">
        <v>295323</v>
      </c>
      <c r="BX16" s="121">
        <v>0</v>
      </c>
      <c r="BY16" s="121">
        <v>1595</v>
      </c>
      <c r="BZ16" s="121">
        <f>SUM(CA16:CD16)</f>
        <v>80469</v>
      </c>
      <c r="CA16" s="121">
        <v>0</v>
      </c>
      <c r="CB16" s="121">
        <v>24633</v>
      </c>
      <c r="CC16" s="121">
        <v>55836</v>
      </c>
      <c r="CD16" s="121">
        <v>0</v>
      </c>
      <c r="CE16" s="122" t="s">
        <v>551</v>
      </c>
      <c r="CF16" s="121">
        <v>0</v>
      </c>
      <c r="CG16" s="121">
        <v>84725</v>
      </c>
      <c r="CH16" s="121">
        <f>SUM(BG16,+BO16,+CG16)</f>
        <v>539014</v>
      </c>
      <c r="CI16" s="121">
        <f>SUM(AE16,+BG16)</f>
        <v>500805</v>
      </c>
      <c r="CJ16" s="121">
        <f>SUM(AF16,+BH16)</f>
        <v>500805</v>
      </c>
      <c r="CK16" s="121">
        <f>SUM(AG16,+BI16)</f>
        <v>0</v>
      </c>
      <c r="CL16" s="121">
        <f>SUM(AH16,+BJ16)</f>
        <v>500805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551</v>
      </c>
      <c r="CQ16" s="121">
        <f>SUM(AM16,+BO16)</f>
        <v>1833846</v>
      </c>
      <c r="CR16" s="121">
        <f>SUM(AN16,+BP16)</f>
        <v>243023</v>
      </c>
      <c r="CS16" s="121">
        <f>SUM(AO16,+BQ16)</f>
        <v>243023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511023</v>
      </c>
      <c r="CX16" s="121">
        <f>SUM(AT16,+BV16)</f>
        <v>0</v>
      </c>
      <c r="CY16" s="121">
        <f>SUM(AU16,+BW16)</f>
        <v>503852</v>
      </c>
      <c r="CZ16" s="121">
        <f>SUM(AV16,+BX16)</f>
        <v>7171</v>
      </c>
      <c r="DA16" s="121">
        <f>SUM(AW16,+BY16)</f>
        <v>1595</v>
      </c>
      <c r="DB16" s="121">
        <f>SUM(AX16,+BZ16)</f>
        <v>1078205</v>
      </c>
      <c r="DC16" s="121">
        <f>SUM(AY16,+CA16)</f>
        <v>0</v>
      </c>
      <c r="DD16" s="121">
        <f>SUM(AZ16,+CB16)</f>
        <v>779530</v>
      </c>
      <c r="DE16" s="121">
        <f>SUM(BA16,+CC16)</f>
        <v>298675</v>
      </c>
      <c r="DF16" s="121">
        <f>SUM(BB16,+CD16)</f>
        <v>0</v>
      </c>
      <c r="DG16" s="122" t="s">
        <v>551</v>
      </c>
      <c r="DH16" s="121">
        <f>SUM(BD16,+CF16)</f>
        <v>0</v>
      </c>
      <c r="DI16" s="121">
        <f>SUM(BE16,+CG16)</f>
        <v>518787</v>
      </c>
      <c r="DJ16" s="121">
        <f>SUM(BF16,+CH16)</f>
        <v>2853438</v>
      </c>
    </row>
    <row r="17" spans="1:114" s="136" customFormat="1" ht="13.5" customHeight="1" x14ac:dyDescent="0.15">
      <c r="A17" s="119" t="s">
        <v>25</v>
      </c>
      <c r="B17" s="120" t="s">
        <v>403</v>
      </c>
      <c r="C17" s="119" t="s">
        <v>404</v>
      </c>
      <c r="D17" s="121">
        <f>SUM(E17,+L17)</f>
        <v>1079193</v>
      </c>
      <c r="E17" s="121">
        <f>SUM(F17:I17)+K17</f>
        <v>866939</v>
      </c>
      <c r="F17" s="121">
        <v>180240</v>
      </c>
      <c r="G17" s="121">
        <v>0</v>
      </c>
      <c r="H17" s="121">
        <v>428000</v>
      </c>
      <c r="I17" s="121">
        <v>258691</v>
      </c>
      <c r="J17" s="121">
        <v>796760</v>
      </c>
      <c r="K17" s="121">
        <v>8</v>
      </c>
      <c r="L17" s="121">
        <v>212254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1079193</v>
      </c>
      <c r="W17" s="121">
        <f>+SUM(E17,N17)</f>
        <v>866939</v>
      </c>
      <c r="X17" s="121">
        <f>+SUM(F17,O17)</f>
        <v>180240</v>
      </c>
      <c r="Y17" s="121">
        <f>+SUM(G17,P17)</f>
        <v>0</v>
      </c>
      <c r="Z17" s="121">
        <f>+SUM(H17,Q17)</f>
        <v>428000</v>
      </c>
      <c r="AA17" s="121">
        <f>+SUM(I17,R17)</f>
        <v>258691</v>
      </c>
      <c r="AB17" s="121">
        <f>+SUM(J17,S17)</f>
        <v>796760</v>
      </c>
      <c r="AC17" s="121">
        <f>+SUM(K17,T17)</f>
        <v>8</v>
      </c>
      <c r="AD17" s="121">
        <f>+SUM(L17,U17)</f>
        <v>212254</v>
      </c>
      <c r="AE17" s="121">
        <f>SUM(AF17,+AK17)</f>
        <v>678100</v>
      </c>
      <c r="AF17" s="121">
        <f>SUM(AG17:AJ17)</f>
        <v>672822</v>
      </c>
      <c r="AG17" s="121">
        <v>0</v>
      </c>
      <c r="AH17" s="121">
        <v>670446</v>
      </c>
      <c r="AI17" s="121">
        <v>2376</v>
      </c>
      <c r="AJ17" s="121">
        <v>0</v>
      </c>
      <c r="AK17" s="121">
        <v>5278</v>
      </c>
      <c r="AL17" s="122" t="s">
        <v>551</v>
      </c>
      <c r="AM17" s="121">
        <f>SUM(AN17,AS17,AW17,AX17,BD17)</f>
        <v>1080474</v>
      </c>
      <c r="AN17" s="121">
        <f>SUM(AO17:AR17)</f>
        <v>344915</v>
      </c>
      <c r="AO17" s="121">
        <v>337953</v>
      </c>
      <c r="AP17" s="121">
        <v>0</v>
      </c>
      <c r="AQ17" s="121">
        <v>6962</v>
      </c>
      <c r="AR17" s="121">
        <v>0</v>
      </c>
      <c r="AS17" s="121">
        <f>SUM(AT17:AV17)</f>
        <v>359505</v>
      </c>
      <c r="AT17" s="121">
        <v>1433</v>
      </c>
      <c r="AU17" s="121">
        <v>342017</v>
      </c>
      <c r="AV17" s="121">
        <v>16055</v>
      </c>
      <c r="AW17" s="121">
        <v>0</v>
      </c>
      <c r="AX17" s="121">
        <f>SUM(AY17:BB17)</f>
        <v>376054</v>
      </c>
      <c r="AY17" s="121">
        <v>17788</v>
      </c>
      <c r="AZ17" s="121">
        <v>265502</v>
      </c>
      <c r="BA17" s="121">
        <v>46606</v>
      </c>
      <c r="BB17" s="121">
        <v>46158</v>
      </c>
      <c r="BC17" s="122" t="s">
        <v>551</v>
      </c>
      <c r="BD17" s="121">
        <v>0</v>
      </c>
      <c r="BE17" s="121">
        <v>117379</v>
      </c>
      <c r="BF17" s="121">
        <f>SUM(AE17,+AM17,+BE17)</f>
        <v>1875953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551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551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678100</v>
      </c>
      <c r="CJ17" s="121">
        <f>SUM(AF17,+BH17)</f>
        <v>672822</v>
      </c>
      <c r="CK17" s="121">
        <f>SUM(AG17,+BI17)</f>
        <v>0</v>
      </c>
      <c r="CL17" s="121">
        <f>SUM(AH17,+BJ17)</f>
        <v>670446</v>
      </c>
      <c r="CM17" s="121">
        <f>SUM(AI17,+BK17)</f>
        <v>2376</v>
      </c>
      <c r="CN17" s="121">
        <f>SUM(AJ17,+BL17)</f>
        <v>0</v>
      </c>
      <c r="CO17" s="121">
        <f>SUM(AK17,+BM17)</f>
        <v>5278</v>
      </c>
      <c r="CP17" s="122" t="s">
        <v>551</v>
      </c>
      <c r="CQ17" s="121">
        <f>SUM(AM17,+BO17)</f>
        <v>1080474</v>
      </c>
      <c r="CR17" s="121">
        <f>SUM(AN17,+BP17)</f>
        <v>344915</v>
      </c>
      <c r="CS17" s="121">
        <f>SUM(AO17,+BQ17)</f>
        <v>337953</v>
      </c>
      <c r="CT17" s="121">
        <f>SUM(AP17,+BR17)</f>
        <v>0</v>
      </c>
      <c r="CU17" s="121">
        <f>SUM(AQ17,+BS17)</f>
        <v>6962</v>
      </c>
      <c r="CV17" s="121">
        <f>SUM(AR17,+BT17)</f>
        <v>0</v>
      </c>
      <c r="CW17" s="121">
        <f>SUM(AS17,+BU17)</f>
        <v>359505</v>
      </c>
      <c r="CX17" s="121">
        <f>SUM(AT17,+BV17)</f>
        <v>1433</v>
      </c>
      <c r="CY17" s="121">
        <f>SUM(AU17,+BW17)</f>
        <v>342017</v>
      </c>
      <c r="CZ17" s="121">
        <f>SUM(AV17,+BX17)</f>
        <v>16055</v>
      </c>
      <c r="DA17" s="121">
        <f>SUM(AW17,+BY17)</f>
        <v>0</v>
      </c>
      <c r="DB17" s="121">
        <f>SUM(AX17,+BZ17)</f>
        <v>376054</v>
      </c>
      <c r="DC17" s="121">
        <f>SUM(AY17,+CA17)</f>
        <v>17788</v>
      </c>
      <c r="DD17" s="121">
        <f>SUM(AZ17,+CB17)</f>
        <v>265502</v>
      </c>
      <c r="DE17" s="121">
        <f>SUM(BA17,+CC17)</f>
        <v>46606</v>
      </c>
      <c r="DF17" s="121">
        <f>SUM(BB17,+CD17)</f>
        <v>46158</v>
      </c>
      <c r="DG17" s="122" t="s">
        <v>551</v>
      </c>
      <c r="DH17" s="121">
        <f>SUM(BD17,+CF17)</f>
        <v>0</v>
      </c>
      <c r="DI17" s="121">
        <f>SUM(BE17,+CG17)</f>
        <v>117379</v>
      </c>
      <c r="DJ17" s="121">
        <f>SUM(BF17,+CH17)</f>
        <v>1875953</v>
      </c>
    </row>
    <row r="18" spans="1:114" s="136" customFormat="1" ht="13.5" customHeight="1" x14ac:dyDescent="0.15">
      <c r="A18" s="119" t="s">
        <v>25</v>
      </c>
      <c r="B18" s="120" t="s">
        <v>506</v>
      </c>
      <c r="C18" s="119" t="s">
        <v>507</v>
      </c>
      <c r="D18" s="121">
        <f>SUM(E18,+L18)</f>
        <v>120050</v>
      </c>
      <c r="E18" s="121">
        <f>SUM(F18:I18)+K18</f>
        <v>120050</v>
      </c>
      <c r="F18" s="121">
        <v>0</v>
      </c>
      <c r="G18" s="121">
        <v>0</v>
      </c>
      <c r="H18" s="121">
        <v>0</v>
      </c>
      <c r="I18" s="121">
        <v>100446</v>
      </c>
      <c r="J18" s="121">
        <v>614483</v>
      </c>
      <c r="K18" s="121">
        <v>19604</v>
      </c>
      <c r="L18" s="121">
        <v>0</v>
      </c>
      <c r="M18" s="121">
        <f>SUM(N18,+U18)</f>
        <v>828</v>
      </c>
      <c r="N18" s="121">
        <f>SUM(O18:R18,T18)</f>
        <v>828</v>
      </c>
      <c r="O18" s="121">
        <v>0</v>
      </c>
      <c r="P18" s="121">
        <v>0</v>
      </c>
      <c r="Q18" s="121">
        <v>0</v>
      </c>
      <c r="R18" s="121">
        <v>0</v>
      </c>
      <c r="S18" s="121">
        <v>134124</v>
      </c>
      <c r="T18" s="121">
        <v>828</v>
      </c>
      <c r="U18" s="121">
        <v>0</v>
      </c>
      <c r="V18" s="121">
        <f>+SUM(D18,M18)</f>
        <v>120878</v>
      </c>
      <c r="W18" s="121">
        <f>+SUM(E18,N18)</f>
        <v>120878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100446</v>
      </c>
      <c r="AB18" s="121">
        <f>+SUM(J18,S18)</f>
        <v>748607</v>
      </c>
      <c r="AC18" s="121">
        <f>+SUM(K18,T18)</f>
        <v>20432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551</v>
      </c>
      <c r="AM18" s="121">
        <f>SUM(AN18,AS18,AW18,AX18,BD18)</f>
        <v>734533</v>
      </c>
      <c r="AN18" s="121">
        <f>SUM(AO18:AR18)</f>
        <v>77153</v>
      </c>
      <c r="AO18" s="121">
        <v>32035</v>
      </c>
      <c r="AP18" s="121">
        <v>0</v>
      </c>
      <c r="AQ18" s="121">
        <v>36694</v>
      </c>
      <c r="AR18" s="121">
        <v>8424</v>
      </c>
      <c r="AS18" s="121">
        <f>SUM(AT18:AV18)</f>
        <v>237015</v>
      </c>
      <c r="AT18" s="121">
        <v>0</v>
      </c>
      <c r="AU18" s="121">
        <v>226620</v>
      </c>
      <c r="AV18" s="121">
        <v>10395</v>
      </c>
      <c r="AW18" s="121">
        <v>0</v>
      </c>
      <c r="AX18" s="121">
        <f>SUM(AY18:BB18)</f>
        <v>420365</v>
      </c>
      <c r="AY18" s="121">
        <v>243031</v>
      </c>
      <c r="AZ18" s="121">
        <v>128269</v>
      </c>
      <c r="BA18" s="121">
        <v>49065</v>
      </c>
      <c r="BB18" s="121">
        <v>0</v>
      </c>
      <c r="BC18" s="122" t="s">
        <v>551</v>
      </c>
      <c r="BD18" s="121">
        <v>0</v>
      </c>
      <c r="BE18" s="121">
        <v>0</v>
      </c>
      <c r="BF18" s="121">
        <f>SUM(AE18,+AM18,+BE18)</f>
        <v>734533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551</v>
      </c>
      <c r="BO18" s="121">
        <f>SUM(BP18,BU18,BY18,BZ18,CF18)</f>
        <v>134952</v>
      </c>
      <c r="BP18" s="121">
        <f>SUM(BQ18:BT18)</f>
        <v>17468</v>
      </c>
      <c r="BQ18" s="121">
        <v>12592</v>
      </c>
      <c r="BR18" s="121">
        <v>0</v>
      </c>
      <c r="BS18" s="121">
        <v>4876</v>
      </c>
      <c r="BT18" s="121">
        <v>0</v>
      </c>
      <c r="BU18" s="121">
        <f>SUM(BV18:BX18)</f>
        <v>83407</v>
      </c>
      <c r="BV18" s="121">
        <v>0</v>
      </c>
      <c r="BW18" s="121">
        <v>83407</v>
      </c>
      <c r="BX18" s="121">
        <v>0</v>
      </c>
      <c r="BY18" s="121">
        <v>0</v>
      </c>
      <c r="BZ18" s="121">
        <f>SUM(CA18:CD18)</f>
        <v>34077</v>
      </c>
      <c r="CA18" s="121">
        <v>0</v>
      </c>
      <c r="CB18" s="121">
        <v>34077</v>
      </c>
      <c r="CC18" s="121">
        <v>0</v>
      </c>
      <c r="CD18" s="121">
        <v>0</v>
      </c>
      <c r="CE18" s="122" t="s">
        <v>551</v>
      </c>
      <c r="CF18" s="121">
        <v>0</v>
      </c>
      <c r="CG18" s="121">
        <v>0</v>
      </c>
      <c r="CH18" s="121">
        <f>SUM(BG18,+BO18,+CG18)</f>
        <v>134952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551</v>
      </c>
      <c r="CQ18" s="121">
        <f>SUM(AM18,+BO18)</f>
        <v>869485</v>
      </c>
      <c r="CR18" s="121">
        <f>SUM(AN18,+BP18)</f>
        <v>94621</v>
      </c>
      <c r="CS18" s="121">
        <f>SUM(AO18,+BQ18)</f>
        <v>44627</v>
      </c>
      <c r="CT18" s="121">
        <f>SUM(AP18,+BR18)</f>
        <v>0</v>
      </c>
      <c r="CU18" s="121">
        <f>SUM(AQ18,+BS18)</f>
        <v>41570</v>
      </c>
      <c r="CV18" s="121">
        <f>SUM(AR18,+BT18)</f>
        <v>8424</v>
      </c>
      <c r="CW18" s="121">
        <f>SUM(AS18,+BU18)</f>
        <v>320422</v>
      </c>
      <c r="CX18" s="121">
        <f>SUM(AT18,+BV18)</f>
        <v>0</v>
      </c>
      <c r="CY18" s="121">
        <f>SUM(AU18,+BW18)</f>
        <v>310027</v>
      </c>
      <c r="CZ18" s="121">
        <f>SUM(AV18,+BX18)</f>
        <v>10395</v>
      </c>
      <c r="DA18" s="121">
        <f>SUM(AW18,+BY18)</f>
        <v>0</v>
      </c>
      <c r="DB18" s="121">
        <f>SUM(AX18,+BZ18)</f>
        <v>454442</v>
      </c>
      <c r="DC18" s="121">
        <f>SUM(AY18,+CA18)</f>
        <v>243031</v>
      </c>
      <c r="DD18" s="121">
        <f>SUM(AZ18,+CB18)</f>
        <v>162346</v>
      </c>
      <c r="DE18" s="121">
        <f>SUM(BA18,+CC18)</f>
        <v>49065</v>
      </c>
      <c r="DF18" s="121">
        <f>SUM(BB18,+CD18)</f>
        <v>0</v>
      </c>
      <c r="DG18" s="122" t="s">
        <v>551</v>
      </c>
      <c r="DH18" s="121">
        <f>SUM(BD18,+CF18)</f>
        <v>0</v>
      </c>
      <c r="DI18" s="121">
        <f>SUM(BE18,+CG18)</f>
        <v>0</v>
      </c>
      <c r="DJ18" s="121">
        <f>SUM(BF18,+CH18)</f>
        <v>869485</v>
      </c>
    </row>
    <row r="19" spans="1:114" s="136" customFormat="1" ht="13.5" customHeight="1" x14ac:dyDescent="0.15">
      <c r="A19" s="119" t="s">
        <v>25</v>
      </c>
      <c r="B19" s="120" t="s">
        <v>430</v>
      </c>
      <c r="C19" s="119" t="s">
        <v>431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41309</v>
      </c>
      <c r="N19" s="121">
        <f>SUM(O19:R19,T19)</f>
        <v>41309</v>
      </c>
      <c r="O19" s="121">
        <v>0</v>
      </c>
      <c r="P19" s="121">
        <v>0</v>
      </c>
      <c r="Q19" s="121">
        <v>0</v>
      </c>
      <c r="R19" s="121">
        <v>4240</v>
      </c>
      <c r="S19" s="121">
        <v>225189</v>
      </c>
      <c r="T19" s="121">
        <v>37069</v>
      </c>
      <c r="U19" s="121">
        <v>0</v>
      </c>
      <c r="V19" s="121">
        <f>+SUM(D19,M19)</f>
        <v>41309</v>
      </c>
      <c r="W19" s="121">
        <f>+SUM(E19,N19)</f>
        <v>41309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4240</v>
      </c>
      <c r="AB19" s="121">
        <f>+SUM(J19,S19)</f>
        <v>225189</v>
      </c>
      <c r="AC19" s="121">
        <f>+SUM(K19,T19)</f>
        <v>37069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551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551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551</v>
      </c>
      <c r="BO19" s="121">
        <f>SUM(BP19,BU19,BY19,BZ19,CF19)</f>
        <v>232741</v>
      </c>
      <c r="BP19" s="121">
        <f>SUM(BQ19:BT19)</f>
        <v>72357</v>
      </c>
      <c r="BQ19" s="121">
        <v>41075</v>
      </c>
      <c r="BR19" s="121">
        <v>0</v>
      </c>
      <c r="BS19" s="121">
        <v>31282</v>
      </c>
      <c r="BT19" s="121">
        <v>0</v>
      </c>
      <c r="BU19" s="121">
        <f>SUM(BV19:BX19)</f>
        <v>94555</v>
      </c>
      <c r="BV19" s="121">
        <v>0</v>
      </c>
      <c r="BW19" s="121">
        <v>94555</v>
      </c>
      <c r="BX19" s="121">
        <v>0</v>
      </c>
      <c r="BY19" s="121">
        <v>0</v>
      </c>
      <c r="BZ19" s="121">
        <f>SUM(CA19:CD19)</f>
        <v>65829</v>
      </c>
      <c r="CA19" s="121">
        <v>0</v>
      </c>
      <c r="CB19" s="121">
        <v>46125</v>
      </c>
      <c r="CC19" s="121">
        <v>5495</v>
      </c>
      <c r="CD19" s="121">
        <v>14209</v>
      </c>
      <c r="CE19" s="122" t="s">
        <v>551</v>
      </c>
      <c r="CF19" s="121">
        <v>0</v>
      </c>
      <c r="CG19" s="121">
        <v>33757</v>
      </c>
      <c r="CH19" s="121">
        <f>SUM(BG19,+BO19,+CG19)</f>
        <v>266498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551</v>
      </c>
      <c r="CQ19" s="121">
        <f>SUM(AM19,+BO19)</f>
        <v>232741</v>
      </c>
      <c r="CR19" s="121">
        <f>SUM(AN19,+BP19)</f>
        <v>72357</v>
      </c>
      <c r="CS19" s="121">
        <f>SUM(AO19,+BQ19)</f>
        <v>41075</v>
      </c>
      <c r="CT19" s="121">
        <f>SUM(AP19,+BR19)</f>
        <v>0</v>
      </c>
      <c r="CU19" s="121">
        <f>SUM(AQ19,+BS19)</f>
        <v>31282</v>
      </c>
      <c r="CV19" s="121">
        <f>SUM(AR19,+BT19)</f>
        <v>0</v>
      </c>
      <c r="CW19" s="121">
        <f>SUM(AS19,+BU19)</f>
        <v>94555</v>
      </c>
      <c r="CX19" s="121">
        <f>SUM(AT19,+BV19)</f>
        <v>0</v>
      </c>
      <c r="CY19" s="121">
        <f>SUM(AU19,+BW19)</f>
        <v>94555</v>
      </c>
      <c r="CZ19" s="121">
        <f>SUM(AV19,+BX19)</f>
        <v>0</v>
      </c>
      <c r="DA19" s="121">
        <f>SUM(AW19,+BY19)</f>
        <v>0</v>
      </c>
      <c r="DB19" s="121">
        <f>SUM(AX19,+BZ19)</f>
        <v>65829</v>
      </c>
      <c r="DC19" s="121">
        <f>SUM(AY19,+CA19)</f>
        <v>0</v>
      </c>
      <c r="DD19" s="121">
        <f>SUM(AZ19,+CB19)</f>
        <v>46125</v>
      </c>
      <c r="DE19" s="121">
        <f>SUM(BA19,+CC19)</f>
        <v>5495</v>
      </c>
      <c r="DF19" s="121">
        <f>SUM(BB19,+CD19)</f>
        <v>14209</v>
      </c>
      <c r="DG19" s="122" t="s">
        <v>551</v>
      </c>
      <c r="DH19" s="121">
        <f>SUM(BD19,+CF19)</f>
        <v>0</v>
      </c>
      <c r="DI19" s="121">
        <f>SUM(BE19,+CG19)</f>
        <v>33757</v>
      </c>
      <c r="DJ19" s="121">
        <f>SUM(BF19,+CH19)</f>
        <v>266498</v>
      </c>
    </row>
    <row r="20" spans="1:114" s="136" customFormat="1" ht="13.5" customHeight="1" x14ac:dyDescent="0.15">
      <c r="A20" s="119" t="s">
        <v>25</v>
      </c>
      <c r="B20" s="120" t="s">
        <v>367</v>
      </c>
      <c r="C20" s="119" t="s">
        <v>368</v>
      </c>
      <c r="D20" s="121">
        <f>SUM(E20,+L20)</f>
        <v>456933</v>
      </c>
      <c r="E20" s="121">
        <f>SUM(F20:I20)+K20</f>
        <v>456933</v>
      </c>
      <c r="F20" s="121">
        <v>0</v>
      </c>
      <c r="G20" s="121">
        <v>0</v>
      </c>
      <c r="H20" s="121">
        <v>0</v>
      </c>
      <c r="I20" s="121">
        <v>228317</v>
      </c>
      <c r="J20" s="121">
        <v>1393062</v>
      </c>
      <c r="K20" s="121">
        <v>228616</v>
      </c>
      <c r="L20" s="121">
        <v>0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456933</v>
      </c>
      <c r="W20" s="121">
        <f>+SUM(E20,N20)</f>
        <v>456933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228317</v>
      </c>
      <c r="AB20" s="121">
        <f>+SUM(J20,S20)</f>
        <v>1393062</v>
      </c>
      <c r="AC20" s="121">
        <f>+SUM(K20,T20)</f>
        <v>228616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551</v>
      </c>
      <c r="AM20" s="121">
        <f>SUM(AN20,AS20,AW20,AX20,BD20)</f>
        <v>1839578</v>
      </c>
      <c r="AN20" s="121">
        <f>SUM(AO20:AR20)</f>
        <v>88770</v>
      </c>
      <c r="AO20" s="121">
        <v>88770</v>
      </c>
      <c r="AP20" s="121">
        <v>0</v>
      </c>
      <c r="AQ20" s="121">
        <v>0</v>
      </c>
      <c r="AR20" s="121">
        <v>0</v>
      </c>
      <c r="AS20" s="121">
        <f>SUM(AT20:AV20)</f>
        <v>6094</v>
      </c>
      <c r="AT20" s="121">
        <v>0</v>
      </c>
      <c r="AU20" s="121">
        <v>6094</v>
      </c>
      <c r="AV20" s="121">
        <v>0</v>
      </c>
      <c r="AW20" s="121">
        <v>0</v>
      </c>
      <c r="AX20" s="121">
        <f>SUM(AY20:BB20)</f>
        <v>1744714</v>
      </c>
      <c r="AY20" s="121">
        <v>0</v>
      </c>
      <c r="AZ20" s="121">
        <v>1655956</v>
      </c>
      <c r="BA20" s="121">
        <v>88758</v>
      </c>
      <c r="BB20" s="121">
        <v>0</v>
      </c>
      <c r="BC20" s="122" t="s">
        <v>551</v>
      </c>
      <c r="BD20" s="121">
        <v>0</v>
      </c>
      <c r="BE20" s="121">
        <v>10417</v>
      </c>
      <c r="BF20" s="121">
        <f>SUM(AE20,+AM20,+BE20)</f>
        <v>1849995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551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551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551</v>
      </c>
      <c r="CQ20" s="121">
        <f>SUM(AM20,+BO20)</f>
        <v>1839578</v>
      </c>
      <c r="CR20" s="121">
        <f>SUM(AN20,+BP20)</f>
        <v>88770</v>
      </c>
      <c r="CS20" s="121">
        <f>SUM(AO20,+BQ20)</f>
        <v>88770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6094</v>
      </c>
      <c r="CX20" s="121">
        <f>SUM(AT20,+BV20)</f>
        <v>0</v>
      </c>
      <c r="CY20" s="121">
        <f>SUM(AU20,+BW20)</f>
        <v>6094</v>
      </c>
      <c r="CZ20" s="121">
        <f>SUM(AV20,+BX20)</f>
        <v>0</v>
      </c>
      <c r="DA20" s="121">
        <f>SUM(AW20,+BY20)</f>
        <v>0</v>
      </c>
      <c r="DB20" s="121">
        <f>SUM(AX20,+BZ20)</f>
        <v>1744714</v>
      </c>
      <c r="DC20" s="121">
        <f>SUM(AY20,+CA20)</f>
        <v>0</v>
      </c>
      <c r="DD20" s="121">
        <f>SUM(AZ20,+CB20)</f>
        <v>1655956</v>
      </c>
      <c r="DE20" s="121">
        <f>SUM(BA20,+CC20)</f>
        <v>88758</v>
      </c>
      <c r="DF20" s="121">
        <f>SUM(BB20,+CD20)</f>
        <v>0</v>
      </c>
      <c r="DG20" s="122" t="s">
        <v>551</v>
      </c>
      <c r="DH20" s="121">
        <f>SUM(BD20,+CF20)</f>
        <v>0</v>
      </c>
      <c r="DI20" s="121">
        <f>SUM(BE20,+CG20)</f>
        <v>10417</v>
      </c>
      <c r="DJ20" s="121">
        <f>SUM(BF20,+CH20)</f>
        <v>1849995</v>
      </c>
    </row>
    <row r="21" spans="1:114" s="136" customFormat="1" ht="13.5" customHeight="1" x14ac:dyDescent="0.15">
      <c r="A21" s="119" t="s">
        <v>25</v>
      </c>
      <c r="B21" s="120" t="s">
        <v>398</v>
      </c>
      <c r="C21" s="119" t="s">
        <v>399</v>
      </c>
      <c r="D21" s="121">
        <f>SUM(E21,+L21)</f>
        <v>193797</v>
      </c>
      <c r="E21" s="121">
        <f>SUM(F21:I21)+K21</f>
        <v>193797</v>
      </c>
      <c r="F21" s="121">
        <v>0</v>
      </c>
      <c r="G21" s="121">
        <v>0</v>
      </c>
      <c r="H21" s="121">
        <v>0</v>
      </c>
      <c r="I21" s="121">
        <v>190533</v>
      </c>
      <c r="J21" s="121">
        <v>786350</v>
      </c>
      <c r="K21" s="121">
        <v>3264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193797</v>
      </c>
      <c r="W21" s="121">
        <f>+SUM(E21,N21)</f>
        <v>193797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190533</v>
      </c>
      <c r="AB21" s="121">
        <f>+SUM(J21,S21)</f>
        <v>786350</v>
      </c>
      <c r="AC21" s="121">
        <f>+SUM(K21,T21)</f>
        <v>3264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551</v>
      </c>
      <c r="AM21" s="121">
        <f>SUM(AN21,AS21,AW21,AX21,BD21)</f>
        <v>957777</v>
      </c>
      <c r="AN21" s="121">
        <f>SUM(AO21:AR21)</f>
        <v>177097</v>
      </c>
      <c r="AO21" s="121">
        <v>69971</v>
      </c>
      <c r="AP21" s="121">
        <v>0</v>
      </c>
      <c r="AQ21" s="121">
        <v>107126</v>
      </c>
      <c r="AR21" s="121">
        <v>0</v>
      </c>
      <c r="AS21" s="121">
        <f>SUM(AT21:AV21)</f>
        <v>484776</v>
      </c>
      <c r="AT21" s="121">
        <v>0</v>
      </c>
      <c r="AU21" s="121">
        <v>482146</v>
      </c>
      <c r="AV21" s="121">
        <v>2630</v>
      </c>
      <c r="AW21" s="121">
        <v>0</v>
      </c>
      <c r="AX21" s="121">
        <f>SUM(AY21:BB21)</f>
        <v>295904</v>
      </c>
      <c r="AY21" s="121">
        <v>23786</v>
      </c>
      <c r="AZ21" s="121">
        <v>185333</v>
      </c>
      <c r="BA21" s="121">
        <v>65265</v>
      </c>
      <c r="BB21" s="121">
        <v>21520</v>
      </c>
      <c r="BC21" s="122" t="s">
        <v>551</v>
      </c>
      <c r="BD21" s="121">
        <v>0</v>
      </c>
      <c r="BE21" s="121">
        <v>22370</v>
      </c>
      <c r="BF21" s="121">
        <f>SUM(AE21,+AM21,+BE21)</f>
        <v>980147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551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551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551</v>
      </c>
      <c r="CQ21" s="121">
        <f>SUM(AM21,+BO21)</f>
        <v>957777</v>
      </c>
      <c r="CR21" s="121">
        <f>SUM(AN21,+BP21)</f>
        <v>177097</v>
      </c>
      <c r="CS21" s="121">
        <f>SUM(AO21,+BQ21)</f>
        <v>69971</v>
      </c>
      <c r="CT21" s="121">
        <f>SUM(AP21,+BR21)</f>
        <v>0</v>
      </c>
      <c r="CU21" s="121">
        <f>SUM(AQ21,+BS21)</f>
        <v>107126</v>
      </c>
      <c r="CV21" s="121">
        <f>SUM(AR21,+BT21)</f>
        <v>0</v>
      </c>
      <c r="CW21" s="121">
        <f>SUM(AS21,+BU21)</f>
        <v>484776</v>
      </c>
      <c r="CX21" s="121">
        <f>SUM(AT21,+BV21)</f>
        <v>0</v>
      </c>
      <c r="CY21" s="121">
        <f>SUM(AU21,+BW21)</f>
        <v>482146</v>
      </c>
      <c r="CZ21" s="121">
        <f>SUM(AV21,+BX21)</f>
        <v>2630</v>
      </c>
      <c r="DA21" s="121">
        <f>SUM(AW21,+BY21)</f>
        <v>0</v>
      </c>
      <c r="DB21" s="121">
        <f>SUM(AX21,+BZ21)</f>
        <v>295904</v>
      </c>
      <c r="DC21" s="121">
        <f>SUM(AY21,+CA21)</f>
        <v>23786</v>
      </c>
      <c r="DD21" s="121">
        <f>SUM(AZ21,+CB21)</f>
        <v>185333</v>
      </c>
      <c r="DE21" s="121">
        <f>SUM(BA21,+CC21)</f>
        <v>65265</v>
      </c>
      <c r="DF21" s="121">
        <f>SUM(BB21,+CD21)</f>
        <v>21520</v>
      </c>
      <c r="DG21" s="122" t="s">
        <v>551</v>
      </c>
      <c r="DH21" s="121">
        <f>SUM(BD21,+CF21)</f>
        <v>0</v>
      </c>
      <c r="DI21" s="121">
        <f>SUM(BE21,+CG21)</f>
        <v>22370</v>
      </c>
      <c r="DJ21" s="121">
        <f>SUM(BF21,+CH21)</f>
        <v>980147</v>
      </c>
    </row>
    <row r="22" spans="1:114" s="136" customFormat="1" ht="13.5" customHeight="1" x14ac:dyDescent="0.15">
      <c r="A22" s="119" t="s">
        <v>25</v>
      </c>
      <c r="B22" s="120" t="s">
        <v>520</v>
      </c>
      <c r="C22" s="119" t="s">
        <v>521</v>
      </c>
      <c r="D22" s="121">
        <f>SUM(E22,+L22)</f>
        <v>34357</v>
      </c>
      <c r="E22" s="121">
        <f>SUM(F22:I22)+K22</f>
        <v>6592</v>
      </c>
      <c r="F22" s="121">
        <v>0</v>
      </c>
      <c r="G22" s="121">
        <v>0</v>
      </c>
      <c r="H22" s="121">
        <v>0</v>
      </c>
      <c r="I22" s="121">
        <v>568</v>
      </c>
      <c r="J22" s="121">
        <v>211396</v>
      </c>
      <c r="K22" s="121">
        <v>6024</v>
      </c>
      <c r="L22" s="121">
        <v>27765</v>
      </c>
      <c r="M22" s="121">
        <f>SUM(N22,+U22)</f>
        <v>7273</v>
      </c>
      <c r="N22" s="121">
        <f>SUM(O22:R22,T22)</f>
        <v>232</v>
      </c>
      <c r="O22" s="121">
        <v>0</v>
      </c>
      <c r="P22" s="121">
        <v>0</v>
      </c>
      <c r="Q22" s="121">
        <v>0</v>
      </c>
      <c r="R22" s="121">
        <v>0</v>
      </c>
      <c r="S22" s="121">
        <v>118908</v>
      </c>
      <c r="T22" s="121">
        <v>232</v>
      </c>
      <c r="U22" s="121">
        <v>7041</v>
      </c>
      <c r="V22" s="121">
        <f>+SUM(D22,M22)</f>
        <v>41630</v>
      </c>
      <c r="W22" s="121">
        <f>+SUM(E22,N22)</f>
        <v>6824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568</v>
      </c>
      <c r="AB22" s="121">
        <f>+SUM(J22,S22)</f>
        <v>330304</v>
      </c>
      <c r="AC22" s="121">
        <f>+SUM(K22,T22)</f>
        <v>6256</v>
      </c>
      <c r="AD22" s="121">
        <f>+SUM(L22,U22)</f>
        <v>34806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551</v>
      </c>
      <c r="AM22" s="121">
        <f>SUM(AN22,AS22,AW22,AX22,BD22)</f>
        <v>240988</v>
      </c>
      <c r="AN22" s="121">
        <f>SUM(AO22:AR22)</f>
        <v>49600</v>
      </c>
      <c r="AO22" s="121">
        <v>16082</v>
      </c>
      <c r="AP22" s="121">
        <v>0</v>
      </c>
      <c r="AQ22" s="121">
        <v>33518</v>
      </c>
      <c r="AR22" s="121">
        <v>0</v>
      </c>
      <c r="AS22" s="121">
        <f>SUM(AT22:AV22)</f>
        <v>101353</v>
      </c>
      <c r="AT22" s="121">
        <v>81</v>
      </c>
      <c r="AU22" s="121">
        <v>101272</v>
      </c>
      <c r="AV22" s="121">
        <v>0</v>
      </c>
      <c r="AW22" s="121">
        <v>4588</v>
      </c>
      <c r="AX22" s="121">
        <f>SUM(AY22:BB22)</f>
        <v>85447</v>
      </c>
      <c r="AY22" s="121">
        <v>39826</v>
      </c>
      <c r="AZ22" s="121">
        <v>29156</v>
      </c>
      <c r="BA22" s="121">
        <v>15115</v>
      </c>
      <c r="BB22" s="121">
        <v>1350</v>
      </c>
      <c r="BC22" s="122" t="s">
        <v>551</v>
      </c>
      <c r="BD22" s="121">
        <v>0</v>
      </c>
      <c r="BE22" s="121">
        <v>4765</v>
      </c>
      <c r="BF22" s="121">
        <f>SUM(AE22,+AM22,+BE22)</f>
        <v>245753</v>
      </c>
      <c r="BG22" s="121">
        <f>SUM(BH22,+BM22)</f>
        <v>49680</v>
      </c>
      <c r="BH22" s="121">
        <f>SUM(BI22:BL22)</f>
        <v>21600</v>
      </c>
      <c r="BI22" s="121">
        <v>0</v>
      </c>
      <c r="BJ22" s="121">
        <v>0</v>
      </c>
      <c r="BK22" s="121">
        <v>0</v>
      </c>
      <c r="BL22" s="121">
        <v>21600</v>
      </c>
      <c r="BM22" s="121">
        <v>28080</v>
      </c>
      <c r="BN22" s="122" t="s">
        <v>551</v>
      </c>
      <c r="BO22" s="121">
        <f>SUM(BP22,BU22,BY22,BZ22,CF22)</f>
        <v>74387</v>
      </c>
      <c r="BP22" s="121">
        <f>SUM(BQ22:BT22)</f>
        <v>21605</v>
      </c>
      <c r="BQ22" s="121">
        <v>9047</v>
      </c>
      <c r="BR22" s="121">
        <v>0</v>
      </c>
      <c r="BS22" s="121">
        <v>12558</v>
      </c>
      <c r="BT22" s="121">
        <v>0</v>
      </c>
      <c r="BU22" s="121">
        <f>SUM(BV22:BX22)</f>
        <v>48780</v>
      </c>
      <c r="BV22" s="121">
        <v>0</v>
      </c>
      <c r="BW22" s="121">
        <v>48780</v>
      </c>
      <c r="BX22" s="121">
        <v>0</v>
      </c>
      <c r="BY22" s="121">
        <v>0</v>
      </c>
      <c r="BZ22" s="121">
        <f>SUM(CA22:CD22)</f>
        <v>4002</v>
      </c>
      <c r="CA22" s="121">
        <v>0</v>
      </c>
      <c r="CB22" s="121">
        <v>4002</v>
      </c>
      <c r="CC22" s="121">
        <v>0</v>
      </c>
      <c r="CD22" s="121">
        <v>0</v>
      </c>
      <c r="CE22" s="122" t="s">
        <v>551</v>
      </c>
      <c r="CF22" s="121">
        <v>0</v>
      </c>
      <c r="CG22" s="121">
        <v>2114</v>
      </c>
      <c r="CH22" s="121">
        <f>SUM(BG22,+BO22,+CG22)</f>
        <v>126181</v>
      </c>
      <c r="CI22" s="121">
        <f>SUM(AE22,+BG22)</f>
        <v>49680</v>
      </c>
      <c r="CJ22" s="121">
        <f>SUM(AF22,+BH22)</f>
        <v>21600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21600</v>
      </c>
      <c r="CO22" s="121">
        <f>SUM(AK22,+BM22)</f>
        <v>28080</v>
      </c>
      <c r="CP22" s="122" t="s">
        <v>551</v>
      </c>
      <c r="CQ22" s="121">
        <f>SUM(AM22,+BO22)</f>
        <v>315375</v>
      </c>
      <c r="CR22" s="121">
        <f>SUM(AN22,+BP22)</f>
        <v>71205</v>
      </c>
      <c r="CS22" s="121">
        <f>SUM(AO22,+BQ22)</f>
        <v>25129</v>
      </c>
      <c r="CT22" s="121">
        <f>SUM(AP22,+BR22)</f>
        <v>0</v>
      </c>
      <c r="CU22" s="121">
        <f>SUM(AQ22,+BS22)</f>
        <v>46076</v>
      </c>
      <c r="CV22" s="121">
        <f>SUM(AR22,+BT22)</f>
        <v>0</v>
      </c>
      <c r="CW22" s="121">
        <f>SUM(AS22,+BU22)</f>
        <v>150133</v>
      </c>
      <c r="CX22" s="121">
        <f>SUM(AT22,+BV22)</f>
        <v>81</v>
      </c>
      <c r="CY22" s="121">
        <f>SUM(AU22,+BW22)</f>
        <v>150052</v>
      </c>
      <c r="CZ22" s="121">
        <f>SUM(AV22,+BX22)</f>
        <v>0</v>
      </c>
      <c r="DA22" s="121">
        <f>SUM(AW22,+BY22)</f>
        <v>4588</v>
      </c>
      <c r="DB22" s="121">
        <f>SUM(AX22,+BZ22)</f>
        <v>89449</v>
      </c>
      <c r="DC22" s="121">
        <f>SUM(AY22,+CA22)</f>
        <v>39826</v>
      </c>
      <c r="DD22" s="121">
        <f>SUM(AZ22,+CB22)</f>
        <v>33158</v>
      </c>
      <c r="DE22" s="121">
        <f>SUM(BA22,+CC22)</f>
        <v>15115</v>
      </c>
      <c r="DF22" s="121">
        <f>SUM(BB22,+CD22)</f>
        <v>1350</v>
      </c>
      <c r="DG22" s="122" t="s">
        <v>551</v>
      </c>
      <c r="DH22" s="121">
        <f>SUM(BD22,+CF22)</f>
        <v>0</v>
      </c>
      <c r="DI22" s="121">
        <f>SUM(BE22,+CG22)</f>
        <v>6879</v>
      </c>
      <c r="DJ22" s="121">
        <f>SUM(BF22,+CH22)</f>
        <v>371934</v>
      </c>
    </row>
    <row r="23" spans="1:114" s="136" customFormat="1" ht="13.5" customHeight="1" x14ac:dyDescent="0.15">
      <c r="A23" s="119" t="s">
        <v>25</v>
      </c>
      <c r="B23" s="120" t="s">
        <v>462</v>
      </c>
      <c r="C23" s="119" t="s">
        <v>463</v>
      </c>
      <c r="D23" s="121">
        <f>SUM(E23,+L23)</f>
        <v>29522</v>
      </c>
      <c r="E23" s="121">
        <f>SUM(F23:I23)+K23</f>
        <v>75</v>
      </c>
      <c r="F23" s="121">
        <v>0</v>
      </c>
      <c r="G23" s="121">
        <v>0</v>
      </c>
      <c r="H23" s="121">
        <v>0</v>
      </c>
      <c r="I23" s="121">
        <v>0</v>
      </c>
      <c r="J23" s="121">
        <v>364395</v>
      </c>
      <c r="K23" s="121">
        <v>75</v>
      </c>
      <c r="L23" s="121">
        <v>29447</v>
      </c>
      <c r="M23" s="121">
        <f>SUM(N23,+U23)</f>
        <v>110954</v>
      </c>
      <c r="N23" s="121">
        <f>SUM(O23:R23,T23)</f>
        <v>110954</v>
      </c>
      <c r="O23" s="121">
        <v>0</v>
      </c>
      <c r="P23" s="121">
        <v>0</v>
      </c>
      <c r="Q23" s="121">
        <v>0</v>
      </c>
      <c r="R23" s="121">
        <v>110954</v>
      </c>
      <c r="S23" s="121">
        <v>492360</v>
      </c>
      <c r="T23" s="121">
        <v>0</v>
      </c>
      <c r="U23" s="121">
        <v>0</v>
      </c>
      <c r="V23" s="121">
        <f>+SUM(D23,M23)</f>
        <v>140476</v>
      </c>
      <c r="W23" s="121">
        <f>+SUM(E23,N23)</f>
        <v>111029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110954</v>
      </c>
      <c r="AB23" s="121">
        <f>+SUM(J23,S23)</f>
        <v>856755</v>
      </c>
      <c r="AC23" s="121">
        <f>+SUM(K23,T23)</f>
        <v>75</v>
      </c>
      <c r="AD23" s="121">
        <f>+SUM(L23,U23)</f>
        <v>29447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551</v>
      </c>
      <c r="AM23" s="121">
        <f>SUM(AN23,AS23,AW23,AX23,BD23)</f>
        <v>124646</v>
      </c>
      <c r="AN23" s="121">
        <f>SUM(AO23:AR23)</f>
        <v>45197</v>
      </c>
      <c r="AO23" s="121">
        <v>37664</v>
      </c>
      <c r="AP23" s="121">
        <v>0</v>
      </c>
      <c r="AQ23" s="121">
        <v>0</v>
      </c>
      <c r="AR23" s="121">
        <v>7533</v>
      </c>
      <c r="AS23" s="121">
        <f>SUM(AT23:AV23)</f>
        <v>39881</v>
      </c>
      <c r="AT23" s="121">
        <v>0</v>
      </c>
      <c r="AU23" s="121">
        <v>0</v>
      </c>
      <c r="AV23" s="121">
        <v>39881</v>
      </c>
      <c r="AW23" s="121">
        <v>0</v>
      </c>
      <c r="AX23" s="121">
        <f>SUM(AY23:BB23)</f>
        <v>39568</v>
      </c>
      <c r="AY23" s="121">
        <v>0</v>
      </c>
      <c r="AZ23" s="121">
        <v>903</v>
      </c>
      <c r="BA23" s="121">
        <v>35780</v>
      </c>
      <c r="BB23" s="121">
        <v>2885</v>
      </c>
      <c r="BC23" s="122" t="s">
        <v>551</v>
      </c>
      <c r="BD23" s="121">
        <v>0</v>
      </c>
      <c r="BE23" s="121">
        <v>269271</v>
      </c>
      <c r="BF23" s="121">
        <f>SUM(AE23,+AM23,+BE23)</f>
        <v>393917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551</v>
      </c>
      <c r="BO23" s="121">
        <f>SUM(BP23,BU23,BY23,BZ23,CF23)</f>
        <v>320517</v>
      </c>
      <c r="BP23" s="121">
        <f>SUM(BQ23:BT23)</f>
        <v>15065</v>
      </c>
      <c r="BQ23" s="121">
        <v>15065</v>
      </c>
      <c r="BR23" s="121">
        <v>0</v>
      </c>
      <c r="BS23" s="121">
        <v>0</v>
      </c>
      <c r="BT23" s="121">
        <v>0</v>
      </c>
      <c r="BU23" s="121">
        <f>SUM(BV23:BX23)</f>
        <v>222852</v>
      </c>
      <c r="BV23" s="121">
        <v>0</v>
      </c>
      <c r="BW23" s="121">
        <v>222852</v>
      </c>
      <c r="BX23" s="121">
        <v>0</v>
      </c>
      <c r="BY23" s="121">
        <v>0</v>
      </c>
      <c r="BZ23" s="121">
        <f>SUM(CA23:CD23)</f>
        <v>82600</v>
      </c>
      <c r="CA23" s="121">
        <v>0</v>
      </c>
      <c r="CB23" s="121">
        <v>71890</v>
      </c>
      <c r="CC23" s="121">
        <v>0</v>
      </c>
      <c r="CD23" s="121">
        <v>10710</v>
      </c>
      <c r="CE23" s="122" t="s">
        <v>551</v>
      </c>
      <c r="CF23" s="121">
        <v>0</v>
      </c>
      <c r="CG23" s="121">
        <v>282797</v>
      </c>
      <c r="CH23" s="121">
        <f>SUM(BG23,+BO23,+CG23)</f>
        <v>603314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551</v>
      </c>
      <c r="CQ23" s="121">
        <f>SUM(AM23,+BO23)</f>
        <v>445163</v>
      </c>
      <c r="CR23" s="121">
        <f>SUM(AN23,+BP23)</f>
        <v>60262</v>
      </c>
      <c r="CS23" s="121">
        <f>SUM(AO23,+BQ23)</f>
        <v>52729</v>
      </c>
      <c r="CT23" s="121">
        <f>SUM(AP23,+BR23)</f>
        <v>0</v>
      </c>
      <c r="CU23" s="121">
        <f>SUM(AQ23,+BS23)</f>
        <v>0</v>
      </c>
      <c r="CV23" s="121">
        <f>SUM(AR23,+BT23)</f>
        <v>7533</v>
      </c>
      <c r="CW23" s="121">
        <f>SUM(AS23,+BU23)</f>
        <v>262733</v>
      </c>
      <c r="CX23" s="121">
        <f>SUM(AT23,+BV23)</f>
        <v>0</v>
      </c>
      <c r="CY23" s="121">
        <f>SUM(AU23,+BW23)</f>
        <v>222852</v>
      </c>
      <c r="CZ23" s="121">
        <f>SUM(AV23,+BX23)</f>
        <v>39881</v>
      </c>
      <c r="DA23" s="121">
        <f>SUM(AW23,+BY23)</f>
        <v>0</v>
      </c>
      <c r="DB23" s="121">
        <f>SUM(AX23,+BZ23)</f>
        <v>122168</v>
      </c>
      <c r="DC23" s="121">
        <f>SUM(AY23,+CA23)</f>
        <v>0</v>
      </c>
      <c r="DD23" s="121">
        <f>SUM(AZ23,+CB23)</f>
        <v>72793</v>
      </c>
      <c r="DE23" s="121">
        <f>SUM(BA23,+CC23)</f>
        <v>35780</v>
      </c>
      <c r="DF23" s="121">
        <f>SUM(BB23,+CD23)</f>
        <v>13595</v>
      </c>
      <c r="DG23" s="122" t="s">
        <v>551</v>
      </c>
      <c r="DH23" s="121">
        <f>SUM(BD23,+CF23)</f>
        <v>0</v>
      </c>
      <c r="DI23" s="121">
        <f>SUM(BE23,+CG23)</f>
        <v>552068</v>
      </c>
      <c r="DJ23" s="121">
        <f>SUM(BF23,+CH23)</f>
        <v>997231</v>
      </c>
    </row>
    <row r="24" spans="1:114" s="136" customFormat="1" ht="13.5" customHeight="1" x14ac:dyDescent="0.15">
      <c r="A24" s="119" t="s">
        <v>25</v>
      </c>
      <c r="B24" s="120" t="s">
        <v>444</v>
      </c>
      <c r="C24" s="119" t="s">
        <v>445</v>
      </c>
      <c r="D24" s="121">
        <f>SUM(E24,+L24)</f>
        <v>1284898</v>
      </c>
      <c r="E24" s="121">
        <f>SUM(F24:I24)+K24</f>
        <v>760600</v>
      </c>
      <c r="F24" s="121">
        <v>161483</v>
      </c>
      <c r="G24" s="121">
        <v>0</v>
      </c>
      <c r="H24" s="121">
        <v>294000</v>
      </c>
      <c r="I24" s="121">
        <v>304280</v>
      </c>
      <c r="J24" s="121">
        <v>924651</v>
      </c>
      <c r="K24" s="121">
        <v>837</v>
      </c>
      <c r="L24" s="121">
        <v>524298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1284898</v>
      </c>
      <c r="W24" s="121">
        <f>+SUM(E24,N24)</f>
        <v>760600</v>
      </c>
      <c r="X24" s="121">
        <f>+SUM(F24,O24)</f>
        <v>161483</v>
      </c>
      <c r="Y24" s="121">
        <f>+SUM(G24,P24)</f>
        <v>0</v>
      </c>
      <c r="Z24" s="121">
        <f>+SUM(H24,Q24)</f>
        <v>294000</v>
      </c>
      <c r="AA24" s="121">
        <f>+SUM(I24,R24)</f>
        <v>304280</v>
      </c>
      <c r="AB24" s="121">
        <f>+SUM(J24,S24)</f>
        <v>924651</v>
      </c>
      <c r="AC24" s="121">
        <f>+SUM(K24,T24)</f>
        <v>837</v>
      </c>
      <c r="AD24" s="121">
        <f>+SUM(L24,U24)</f>
        <v>524298</v>
      </c>
      <c r="AE24" s="121">
        <f>SUM(AF24,+AK24)</f>
        <v>922373</v>
      </c>
      <c r="AF24" s="121">
        <f>SUM(AG24:AJ24)</f>
        <v>922373</v>
      </c>
      <c r="AG24" s="121">
        <v>0</v>
      </c>
      <c r="AH24" s="121">
        <v>901302</v>
      </c>
      <c r="AI24" s="121">
        <v>0</v>
      </c>
      <c r="AJ24" s="121">
        <v>21071</v>
      </c>
      <c r="AK24" s="121">
        <v>0</v>
      </c>
      <c r="AL24" s="122" t="s">
        <v>551</v>
      </c>
      <c r="AM24" s="121">
        <f>SUM(AN24,AS24,AW24,AX24,BD24)</f>
        <v>1062781</v>
      </c>
      <c r="AN24" s="121">
        <f>SUM(AO24:AR24)</f>
        <v>177982</v>
      </c>
      <c r="AO24" s="121">
        <v>177982</v>
      </c>
      <c r="AP24" s="121">
        <v>0</v>
      </c>
      <c r="AQ24" s="121">
        <v>0</v>
      </c>
      <c r="AR24" s="121">
        <v>0</v>
      </c>
      <c r="AS24" s="121">
        <f>SUM(AT24:AV24)</f>
        <v>512682</v>
      </c>
      <c r="AT24" s="121">
        <v>0</v>
      </c>
      <c r="AU24" s="121">
        <v>509972</v>
      </c>
      <c r="AV24" s="121">
        <v>2710</v>
      </c>
      <c r="AW24" s="121">
        <v>0</v>
      </c>
      <c r="AX24" s="121">
        <f>SUM(AY24:BB24)</f>
        <v>372117</v>
      </c>
      <c r="AY24" s="121">
        <v>0</v>
      </c>
      <c r="AZ24" s="121">
        <v>223523</v>
      </c>
      <c r="BA24" s="121">
        <v>148594</v>
      </c>
      <c r="BB24" s="121">
        <v>0</v>
      </c>
      <c r="BC24" s="122" t="s">
        <v>551</v>
      </c>
      <c r="BD24" s="121">
        <v>0</v>
      </c>
      <c r="BE24" s="121">
        <v>224395</v>
      </c>
      <c r="BF24" s="121">
        <f>SUM(AE24,+AM24,+BE24)</f>
        <v>2209549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551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551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922373</v>
      </c>
      <c r="CJ24" s="121">
        <f>SUM(AF24,+BH24)</f>
        <v>922373</v>
      </c>
      <c r="CK24" s="121">
        <f>SUM(AG24,+BI24)</f>
        <v>0</v>
      </c>
      <c r="CL24" s="121">
        <f>SUM(AH24,+BJ24)</f>
        <v>901302</v>
      </c>
      <c r="CM24" s="121">
        <f>SUM(AI24,+BK24)</f>
        <v>0</v>
      </c>
      <c r="CN24" s="121">
        <f>SUM(AJ24,+BL24)</f>
        <v>21071</v>
      </c>
      <c r="CO24" s="121">
        <f>SUM(AK24,+BM24)</f>
        <v>0</v>
      </c>
      <c r="CP24" s="122" t="s">
        <v>551</v>
      </c>
      <c r="CQ24" s="121">
        <f>SUM(AM24,+BO24)</f>
        <v>1062781</v>
      </c>
      <c r="CR24" s="121">
        <f>SUM(AN24,+BP24)</f>
        <v>177982</v>
      </c>
      <c r="CS24" s="121">
        <f>SUM(AO24,+BQ24)</f>
        <v>177982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512682</v>
      </c>
      <c r="CX24" s="121">
        <f>SUM(AT24,+BV24)</f>
        <v>0</v>
      </c>
      <c r="CY24" s="121">
        <f>SUM(AU24,+BW24)</f>
        <v>509972</v>
      </c>
      <c r="CZ24" s="121">
        <f>SUM(AV24,+BX24)</f>
        <v>2710</v>
      </c>
      <c r="DA24" s="121">
        <f>SUM(AW24,+BY24)</f>
        <v>0</v>
      </c>
      <c r="DB24" s="121">
        <f>SUM(AX24,+BZ24)</f>
        <v>372117</v>
      </c>
      <c r="DC24" s="121">
        <f>SUM(AY24,+CA24)</f>
        <v>0</v>
      </c>
      <c r="DD24" s="121">
        <f>SUM(AZ24,+CB24)</f>
        <v>223523</v>
      </c>
      <c r="DE24" s="121">
        <f>SUM(BA24,+CC24)</f>
        <v>148594</v>
      </c>
      <c r="DF24" s="121">
        <f>SUM(BB24,+CD24)</f>
        <v>0</v>
      </c>
      <c r="DG24" s="122" t="s">
        <v>551</v>
      </c>
      <c r="DH24" s="121">
        <f>SUM(BD24,+CF24)</f>
        <v>0</v>
      </c>
      <c r="DI24" s="121">
        <f>SUM(BE24,+CG24)</f>
        <v>224395</v>
      </c>
      <c r="DJ24" s="121">
        <f>SUM(BF24,+CH24)</f>
        <v>2209549</v>
      </c>
    </row>
    <row r="25" spans="1:114" s="136" customFormat="1" ht="13.5" customHeight="1" x14ac:dyDescent="0.15">
      <c r="A25" s="119" t="s">
        <v>25</v>
      </c>
      <c r="B25" s="120" t="s">
        <v>446</v>
      </c>
      <c r="C25" s="119" t="s">
        <v>447</v>
      </c>
      <c r="D25" s="121">
        <f>SUM(E25,+L25)</f>
        <v>0</v>
      </c>
      <c r="E25" s="121">
        <f>SUM(F25:I25)+K25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f>SUM(N25,+U25)</f>
        <v>14109</v>
      </c>
      <c r="N25" s="121">
        <f>SUM(O25:R25,T25)</f>
        <v>414</v>
      </c>
      <c r="O25" s="121">
        <v>0</v>
      </c>
      <c r="P25" s="121">
        <v>0</v>
      </c>
      <c r="Q25" s="121">
        <v>0</v>
      </c>
      <c r="R25" s="121">
        <v>0</v>
      </c>
      <c r="S25" s="121">
        <v>196591</v>
      </c>
      <c r="T25" s="121">
        <v>414</v>
      </c>
      <c r="U25" s="121">
        <v>13695</v>
      </c>
      <c r="V25" s="121">
        <f>+SUM(D25,M25)</f>
        <v>14109</v>
      </c>
      <c r="W25" s="121">
        <f>+SUM(E25,N25)</f>
        <v>414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196591</v>
      </c>
      <c r="AC25" s="121">
        <f>+SUM(K25,T25)</f>
        <v>414</v>
      </c>
      <c r="AD25" s="121">
        <f>+SUM(L25,U25)</f>
        <v>13695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2" t="s">
        <v>551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2" t="s">
        <v>551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17409</v>
      </c>
      <c r="BH25" s="121">
        <f>SUM(BI25:BL25)</f>
        <v>17409</v>
      </c>
      <c r="BI25" s="121">
        <v>0</v>
      </c>
      <c r="BJ25" s="121">
        <v>17409</v>
      </c>
      <c r="BK25" s="121">
        <v>0</v>
      </c>
      <c r="BL25" s="121">
        <v>0</v>
      </c>
      <c r="BM25" s="121">
        <v>0</v>
      </c>
      <c r="BN25" s="122" t="s">
        <v>551</v>
      </c>
      <c r="BO25" s="121">
        <f>SUM(BP25,BU25,BY25,BZ25,CF25)</f>
        <v>108561</v>
      </c>
      <c r="BP25" s="121">
        <f>SUM(BQ25:BT25)</f>
        <v>39363</v>
      </c>
      <c r="BQ25" s="121">
        <v>39363</v>
      </c>
      <c r="BR25" s="121">
        <v>0</v>
      </c>
      <c r="BS25" s="121">
        <v>0</v>
      </c>
      <c r="BT25" s="121">
        <v>0</v>
      </c>
      <c r="BU25" s="121">
        <f>SUM(BV25:BX25)</f>
        <v>20522</v>
      </c>
      <c r="BV25" s="121">
        <v>0</v>
      </c>
      <c r="BW25" s="121">
        <v>20522</v>
      </c>
      <c r="BX25" s="121">
        <v>0</v>
      </c>
      <c r="BY25" s="121">
        <v>0</v>
      </c>
      <c r="BZ25" s="121">
        <f>SUM(CA25:CD25)</f>
        <v>48676</v>
      </c>
      <c r="CA25" s="121">
        <v>0</v>
      </c>
      <c r="CB25" s="121">
        <v>48676</v>
      </c>
      <c r="CC25" s="121">
        <v>0</v>
      </c>
      <c r="CD25" s="121">
        <v>0</v>
      </c>
      <c r="CE25" s="122" t="s">
        <v>551</v>
      </c>
      <c r="CF25" s="121">
        <v>0</v>
      </c>
      <c r="CG25" s="121">
        <v>84730</v>
      </c>
      <c r="CH25" s="121">
        <f>SUM(BG25,+BO25,+CG25)</f>
        <v>210700</v>
      </c>
      <c r="CI25" s="121">
        <f>SUM(AE25,+BG25)</f>
        <v>17409</v>
      </c>
      <c r="CJ25" s="121">
        <f>SUM(AF25,+BH25)</f>
        <v>17409</v>
      </c>
      <c r="CK25" s="121">
        <f>SUM(AG25,+BI25)</f>
        <v>0</v>
      </c>
      <c r="CL25" s="121">
        <f>SUM(AH25,+BJ25)</f>
        <v>17409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551</v>
      </c>
      <c r="CQ25" s="121">
        <f>SUM(AM25,+BO25)</f>
        <v>108561</v>
      </c>
      <c r="CR25" s="121">
        <f>SUM(AN25,+BP25)</f>
        <v>39363</v>
      </c>
      <c r="CS25" s="121">
        <f>SUM(AO25,+BQ25)</f>
        <v>39363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20522</v>
      </c>
      <c r="CX25" s="121">
        <f>SUM(AT25,+BV25)</f>
        <v>0</v>
      </c>
      <c r="CY25" s="121">
        <f>SUM(AU25,+BW25)</f>
        <v>20522</v>
      </c>
      <c r="CZ25" s="121">
        <f>SUM(AV25,+BX25)</f>
        <v>0</v>
      </c>
      <c r="DA25" s="121">
        <f>SUM(AW25,+BY25)</f>
        <v>0</v>
      </c>
      <c r="DB25" s="121">
        <f>SUM(AX25,+BZ25)</f>
        <v>48676</v>
      </c>
      <c r="DC25" s="121">
        <f>SUM(AY25,+CA25)</f>
        <v>0</v>
      </c>
      <c r="DD25" s="121">
        <f>SUM(AZ25,+CB25)</f>
        <v>48676</v>
      </c>
      <c r="DE25" s="121">
        <f>SUM(BA25,+CC25)</f>
        <v>0</v>
      </c>
      <c r="DF25" s="121">
        <f>SUM(BB25,+CD25)</f>
        <v>0</v>
      </c>
      <c r="DG25" s="122" t="s">
        <v>551</v>
      </c>
      <c r="DH25" s="121">
        <f>SUM(BD25,+CF25)</f>
        <v>0</v>
      </c>
      <c r="DI25" s="121">
        <f>SUM(BE25,+CG25)</f>
        <v>84730</v>
      </c>
      <c r="DJ25" s="121">
        <f>SUM(BF25,+CH25)</f>
        <v>210700</v>
      </c>
    </row>
    <row r="26" spans="1:114" s="136" customFormat="1" ht="13.5" customHeight="1" x14ac:dyDescent="0.15">
      <c r="A26" s="119" t="s">
        <v>25</v>
      </c>
      <c r="B26" s="120" t="s">
        <v>457</v>
      </c>
      <c r="C26" s="119" t="s">
        <v>458</v>
      </c>
      <c r="D26" s="121">
        <f>SUM(E26,+L26)</f>
        <v>0</v>
      </c>
      <c r="E26" s="121">
        <f>SUM(F26:I26)+K26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f>SUM(N26,+U26)</f>
        <v>9888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220059</v>
      </c>
      <c r="T26" s="121">
        <v>0</v>
      </c>
      <c r="U26" s="121">
        <v>9888</v>
      </c>
      <c r="V26" s="121">
        <f>+SUM(D26,M26)</f>
        <v>9888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220059</v>
      </c>
      <c r="AC26" s="121">
        <f>+SUM(K26,T26)</f>
        <v>0</v>
      </c>
      <c r="AD26" s="121">
        <f>+SUM(L26,U26)</f>
        <v>9888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2" t="s">
        <v>551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2" t="s">
        <v>551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551</v>
      </c>
      <c r="BO26" s="121">
        <f>SUM(BP26,BU26,BY26,BZ26,CF26)</f>
        <v>229947</v>
      </c>
      <c r="BP26" s="121">
        <f>SUM(BQ26:BT26)</f>
        <v>62182</v>
      </c>
      <c r="BQ26" s="121">
        <v>62182</v>
      </c>
      <c r="BR26" s="121">
        <v>0</v>
      </c>
      <c r="BS26" s="121">
        <v>0</v>
      </c>
      <c r="BT26" s="121">
        <v>0</v>
      </c>
      <c r="BU26" s="121">
        <f>SUM(BV26:BX26)</f>
        <v>75206</v>
      </c>
      <c r="BV26" s="121">
        <v>0</v>
      </c>
      <c r="BW26" s="121">
        <v>75206</v>
      </c>
      <c r="BX26" s="121">
        <v>0</v>
      </c>
      <c r="BY26" s="121">
        <v>0</v>
      </c>
      <c r="BZ26" s="121">
        <f>SUM(CA26:CD26)</f>
        <v>92559</v>
      </c>
      <c r="CA26" s="121">
        <v>2538</v>
      </c>
      <c r="CB26" s="121">
        <v>69861</v>
      </c>
      <c r="CC26" s="121">
        <v>429</v>
      </c>
      <c r="CD26" s="121">
        <v>19731</v>
      </c>
      <c r="CE26" s="122" t="s">
        <v>551</v>
      </c>
      <c r="CF26" s="121">
        <v>0</v>
      </c>
      <c r="CG26" s="121">
        <v>0</v>
      </c>
      <c r="CH26" s="121">
        <f>SUM(BG26,+BO26,+CG26)</f>
        <v>229947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2" t="s">
        <v>551</v>
      </c>
      <c r="CQ26" s="121">
        <f>SUM(AM26,+BO26)</f>
        <v>229947</v>
      </c>
      <c r="CR26" s="121">
        <f>SUM(AN26,+BP26)</f>
        <v>62182</v>
      </c>
      <c r="CS26" s="121">
        <f>SUM(AO26,+BQ26)</f>
        <v>62182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75206</v>
      </c>
      <c r="CX26" s="121">
        <f>SUM(AT26,+BV26)</f>
        <v>0</v>
      </c>
      <c r="CY26" s="121">
        <f>SUM(AU26,+BW26)</f>
        <v>75206</v>
      </c>
      <c r="CZ26" s="121">
        <f>SUM(AV26,+BX26)</f>
        <v>0</v>
      </c>
      <c r="DA26" s="121">
        <f>SUM(AW26,+BY26)</f>
        <v>0</v>
      </c>
      <c r="DB26" s="121">
        <f>SUM(AX26,+BZ26)</f>
        <v>92559</v>
      </c>
      <c r="DC26" s="121">
        <f>SUM(AY26,+CA26)</f>
        <v>2538</v>
      </c>
      <c r="DD26" s="121">
        <f>SUM(AZ26,+CB26)</f>
        <v>69861</v>
      </c>
      <c r="DE26" s="121">
        <f>SUM(BA26,+CC26)</f>
        <v>429</v>
      </c>
      <c r="DF26" s="121">
        <f>SUM(BB26,+CD26)</f>
        <v>19731</v>
      </c>
      <c r="DG26" s="122" t="s">
        <v>551</v>
      </c>
      <c r="DH26" s="121">
        <f>SUM(BD26,+CF26)</f>
        <v>0</v>
      </c>
      <c r="DI26" s="121">
        <f>SUM(BE26,+CG26)</f>
        <v>0</v>
      </c>
      <c r="DJ26" s="121">
        <f>SUM(BF26,+CH26)</f>
        <v>229947</v>
      </c>
    </row>
    <row r="27" spans="1:114" s="136" customFormat="1" ht="13.5" customHeight="1" x14ac:dyDescent="0.15">
      <c r="A27" s="119" t="s">
        <v>25</v>
      </c>
      <c r="B27" s="120" t="s">
        <v>346</v>
      </c>
      <c r="C27" s="119" t="s">
        <v>347</v>
      </c>
      <c r="D27" s="121">
        <f>SUM(E27,+L27)</f>
        <v>966019</v>
      </c>
      <c r="E27" s="121">
        <f>SUM(F27:I27)+K27</f>
        <v>959965</v>
      </c>
      <c r="F27" s="121">
        <v>9965</v>
      </c>
      <c r="G27" s="121">
        <v>0</v>
      </c>
      <c r="H27" s="121">
        <v>950000</v>
      </c>
      <c r="I27" s="121">
        <v>0</v>
      </c>
      <c r="J27" s="121">
        <v>110738</v>
      </c>
      <c r="K27" s="121">
        <v>0</v>
      </c>
      <c r="L27" s="121">
        <v>6054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966019</v>
      </c>
      <c r="W27" s="121">
        <f>+SUM(E27,N27)</f>
        <v>959965</v>
      </c>
      <c r="X27" s="121">
        <f>+SUM(F27,O27)</f>
        <v>9965</v>
      </c>
      <c r="Y27" s="121">
        <f>+SUM(G27,P27)</f>
        <v>0</v>
      </c>
      <c r="Z27" s="121">
        <f>+SUM(H27,Q27)</f>
        <v>950000</v>
      </c>
      <c r="AA27" s="121">
        <f>+SUM(I27,R27)</f>
        <v>0</v>
      </c>
      <c r="AB27" s="121">
        <f>+SUM(J27,S27)</f>
        <v>110738</v>
      </c>
      <c r="AC27" s="121">
        <f>+SUM(K27,T27)</f>
        <v>0</v>
      </c>
      <c r="AD27" s="121">
        <f>+SUM(L27,U27)</f>
        <v>6054</v>
      </c>
      <c r="AE27" s="121">
        <f>SUM(AF27,+AK27)</f>
        <v>23447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23447</v>
      </c>
      <c r="AL27" s="122" t="s">
        <v>551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2" t="s">
        <v>551</v>
      </c>
      <c r="BD27" s="121">
        <v>0</v>
      </c>
      <c r="BE27" s="121">
        <v>1053310</v>
      </c>
      <c r="BF27" s="121">
        <f>SUM(AE27,+AM27,+BE27)</f>
        <v>1076757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2" t="s">
        <v>551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2" t="s">
        <v>551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23447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23447</v>
      </c>
      <c r="CP27" s="122" t="s">
        <v>551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2" t="s">
        <v>551</v>
      </c>
      <c r="DH27" s="121">
        <f>SUM(BD27,+CF27)</f>
        <v>0</v>
      </c>
      <c r="DI27" s="121">
        <f>SUM(BE27,+CG27)</f>
        <v>1053310</v>
      </c>
      <c r="DJ27" s="121">
        <f>SUM(BF27,+CH27)</f>
        <v>1076757</v>
      </c>
    </row>
    <row r="28" spans="1:114" s="136" customFormat="1" ht="13.5" customHeight="1" x14ac:dyDescent="0.15">
      <c r="A28" s="119" t="s">
        <v>25</v>
      </c>
      <c r="B28" s="120" t="s">
        <v>388</v>
      </c>
      <c r="C28" s="119" t="s">
        <v>389</v>
      </c>
      <c r="D28" s="121">
        <f>SUM(E28,+L28)</f>
        <v>5820</v>
      </c>
      <c r="E28" s="121">
        <f>SUM(F28:I28)+K28</f>
        <v>5819</v>
      </c>
      <c r="F28" s="121">
        <v>5819</v>
      </c>
      <c r="G28" s="121">
        <v>0</v>
      </c>
      <c r="H28" s="121">
        <v>0</v>
      </c>
      <c r="I28" s="121">
        <v>0</v>
      </c>
      <c r="J28" s="121">
        <v>68622</v>
      </c>
      <c r="K28" s="121">
        <v>0</v>
      </c>
      <c r="L28" s="121">
        <v>1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5820</v>
      </c>
      <c r="W28" s="121">
        <f>+SUM(E28,N28)</f>
        <v>5819</v>
      </c>
      <c r="X28" s="121">
        <f>+SUM(F28,O28)</f>
        <v>5819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68622</v>
      </c>
      <c r="AC28" s="121">
        <f>+SUM(K28,T28)</f>
        <v>0</v>
      </c>
      <c r="AD28" s="121">
        <f>+SUM(L28,U28)</f>
        <v>1</v>
      </c>
      <c r="AE28" s="121">
        <f>SUM(AF28,+AK28)</f>
        <v>15812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15812</v>
      </c>
      <c r="AL28" s="122" t="s">
        <v>551</v>
      </c>
      <c r="AM28" s="121">
        <f>SUM(AN28,AS28,AW28,AX28,BD28)</f>
        <v>47691</v>
      </c>
      <c r="AN28" s="121">
        <f>SUM(AO28:AR28)</f>
        <v>47691</v>
      </c>
      <c r="AO28" s="121">
        <v>47691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2" t="s">
        <v>551</v>
      </c>
      <c r="BD28" s="121">
        <v>0</v>
      </c>
      <c r="BE28" s="121">
        <v>10939</v>
      </c>
      <c r="BF28" s="121">
        <f>SUM(AE28,+AM28,+BE28)</f>
        <v>74442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2" t="s">
        <v>551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2" t="s">
        <v>551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15812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15812</v>
      </c>
      <c r="CP28" s="122" t="s">
        <v>551</v>
      </c>
      <c r="CQ28" s="121">
        <f>SUM(AM28,+BO28)</f>
        <v>47691</v>
      </c>
      <c r="CR28" s="121">
        <f>SUM(AN28,+BP28)</f>
        <v>47691</v>
      </c>
      <c r="CS28" s="121">
        <f>SUM(AO28,+BQ28)</f>
        <v>47691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2" t="s">
        <v>551</v>
      </c>
      <c r="DH28" s="121">
        <f>SUM(BD28,+CF28)</f>
        <v>0</v>
      </c>
      <c r="DI28" s="121">
        <f>SUM(BE28,+CG28)</f>
        <v>10939</v>
      </c>
      <c r="DJ28" s="121">
        <f>SUM(BF28,+CH28)</f>
        <v>74442</v>
      </c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8">
    <sortCondition ref="A8:A28"/>
    <sortCondition ref="B8:B28"/>
    <sortCondition ref="C8:C2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愛知県</v>
      </c>
      <c r="B7" s="139" t="str">
        <f>'廃棄物事業経費（市町村）'!B7</f>
        <v>23000</v>
      </c>
      <c r="C7" s="138" t="s">
        <v>33</v>
      </c>
      <c r="D7" s="140">
        <f>SUM(E7,+L7)</f>
        <v>111482299</v>
      </c>
      <c r="E7" s="140">
        <f>+SUM(F7:I7,K7)</f>
        <v>28697192</v>
      </c>
      <c r="F7" s="140">
        <f t="shared" ref="F7:L7" si="0">SUM(F$8:F$257)</f>
        <v>2879323</v>
      </c>
      <c r="G7" s="140">
        <f t="shared" si="0"/>
        <v>61991</v>
      </c>
      <c r="H7" s="140">
        <f t="shared" si="0"/>
        <v>6315400</v>
      </c>
      <c r="I7" s="140">
        <f t="shared" si="0"/>
        <v>11698326</v>
      </c>
      <c r="J7" s="140">
        <f t="shared" si="0"/>
        <v>15156964</v>
      </c>
      <c r="K7" s="140">
        <f t="shared" si="0"/>
        <v>7742152</v>
      </c>
      <c r="L7" s="140">
        <f t="shared" si="0"/>
        <v>82785107</v>
      </c>
      <c r="M7" s="140">
        <f>SUM(N7,+U7)</f>
        <v>9628335</v>
      </c>
      <c r="N7" s="140">
        <f>+SUM(O7:R7,T7)</f>
        <v>1098458</v>
      </c>
      <c r="O7" s="140">
        <f t="shared" ref="O7:U7" si="1">SUM(O$8:O$257)</f>
        <v>233726</v>
      </c>
      <c r="P7" s="140">
        <f t="shared" si="1"/>
        <v>13773</v>
      </c>
      <c r="Q7" s="140">
        <f t="shared" si="1"/>
        <v>0</v>
      </c>
      <c r="R7" s="140">
        <f t="shared" si="1"/>
        <v>527256</v>
      </c>
      <c r="S7" s="140">
        <f t="shared" si="1"/>
        <v>3066958</v>
      </c>
      <c r="T7" s="140">
        <f t="shared" si="1"/>
        <v>323703</v>
      </c>
      <c r="U7" s="140">
        <f t="shared" si="1"/>
        <v>8529877</v>
      </c>
      <c r="V7" s="140">
        <f t="shared" ref="V7:AB7" si="2">+SUM(D7,M7)</f>
        <v>121110634</v>
      </c>
      <c r="W7" s="140">
        <f t="shared" si="2"/>
        <v>29795650</v>
      </c>
      <c r="X7" s="140">
        <f t="shared" si="2"/>
        <v>3113049</v>
      </c>
      <c r="Y7" s="140">
        <f t="shared" si="2"/>
        <v>75764</v>
      </c>
      <c r="Z7" s="140">
        <f t="shared" si="2"/>
        <v>6315400</v>
      </c>
      <c r="AA7" s="140">
        <f t="shared" si="2"/>
        <v>12225582</v>
      </c>
      <c r="AB7" s="140">
        <f t="shared" si="2"/>
        <v>18223922</v>
      </c>
      <c r="AC7" s="140">
        <f>+SUM(K7,T7)</f>
        <v>8065855</v>
      </c>
      <c r="AD7" s="140">
        <f>+SUM(L7,U7)</f>
        <v>91314984</v>
      </c>
      <c r="AE7" s="208"/>
      <c r="AF7" s="208"/>
    </row>
    <row r="8" spans="1:32" s="136" customFormat="1" ht="13.5" customHeight="1" x14ac:dyDescent="0.15">
      <c r="A8" s="119" t="s">
        <v>25</v>
      </c>
      <c r="B8" s="120" t="s">
        <v>324</v>
      </c>
      <c r="C8" s="119" t="s">
        <v>325</v>
      </c>
      <c r="D8" s="121">
        <f>SUM(E8,+L8)</f>
        <v>32481528</v>
      </c>
      <c r="E8" s="121">
        <f>+SUM(F8:I8,K8)</f>
        <v>10665510</v>
      </c>
      <c r="F8" s="121">
        <v>1182613</v>
      </c>
      <c r="G8" s="121">
        <v>9003</v>
      </c>
      <c r="H8" s="121">
        <v>2156000</v>
      </c>
      <c r="I8" s="121">
        <v>4174315</v>
      </c>
      <c r="J8" s="121"/>
      <c r="K8" s="121">
        <v>3143579</v>
      </c>
      <c r="L8" s="121">
        <v>21816018</v>
      </c>
      <c r="M8" s="121">
        <f>SUM(N8,+U8)</f>
        <v>1145820</v>
      </c>
      <c r="N8" s="121">
        <f>+SUM(O8:R8,T8)</f>
        <v>134497</v>
      </c>
      <c r="O8" s="121">
        <v>0</v>
      </c>
      <c r="P8" s="121">
        <v>3330</v>
      </c>
      <c r="Q8" s="121">
        <v>0</v>
      </c>
      <c r="R8" s="121">
        <v>52600</v>
      </c>
      <c r="S8" s="121"/>
      <c r="T8" s="121">
        <v>78567</v>
      </c>
      <c r="U8" s="121">
        <v>1011323</v>
      </c>
      <c r="V8" s="121">
        <f>+SUM(D8,M8)</f>
        <v>33627348</v>
      </c>
      <c r="W8" s="121">
        <f>+SUM(E8,N8)</f>
        <v>10800007</v>
      </c>
      <c r="X8" s="121">
        <f>+SUM(F8,O8)</f>
        <v>1182613</v>
      </c>
      <c r="Y8" s="121">
        <f>+SUM(G8,P8)</f>
        <v>12333</v>
      </c>
      <c r="Z8" s="121">
        <f>+SUM(H8,Q8)</f>
        <v>2156000</v>
      </c>
      <c r="AA8" s="121">
        <f>+SUM(I8,R8)</f>
        <v>4226915</v>
      </c>
      <c r="AB8" s="121">
        <f>+SUM(J8,S8)</f>
        <v>0</v>
      </c>
      <c r="AC8" s="121">
        <f>+SUM(K8,T8)</f>
        <v>3222146</v>
      </c>
      <c r="AD8" s="121">
        <f>+SUM(L8,U8)</f>
        <v>22827341</v>
      </c>
      <c r="AE8" s="209" t="s">
        <v>326</v>
      </c>
      <c r="AF8" s="208"/>
    </row>
    <row r="9" spans="1:32" s="136" customFormat="1" ht="13.5" customHeight="1" x14ac:dyDescent="0.15">
      <c r="A9" s="119" t="s">
        <v>25</v>
      </c>
      <c r="B9" s="120" t="s">
        <v>327</v>
      </c>
      <c r="C9" s="119" t="s">
        <v>328</v>
      </c>
      <c r="D9" s="121">
        <f>SUM(E9,+L9)</f>
        <v>5360065</v>
      </c>
      <c r="E9" s="121">
        <f>+SUM(F9:I9,K9)</f>
        <v>675552</v>
      </c>
      <c r="F9" s="121">
        <v>27326</v>
      </c>
      <c r="G9" s="121">
        <v>0</v>
      </c>
      <c r="H9" s="121">
        <v>31700</v>
      </c>
      <c r="I9" s="121">
        <v>466509</v>
      </c>
      <c r="J9" s="121"/>
      <c r="K9" s="121">
        <v>150017</v>
      </c>
      <c r="L9" s="121">
        <v>4684513</v>
      </c>
      <c r="M9" s="121">
        <f>SUM(N9,+U9)</f>
        <v>252197</v>
      </c>
      <c r="N9" s="121">
        <f>+SUM(O9:R9,T9)</f>
        <v>2710</v>
      </c>
      <c r="O9" s="121">
        <v>0</v>
      </c>
      <c r="P9" s="121">
        <v>0</v>
      </c>
      <c r="Q9" s="121">
        <v>0</v>
      </c>
      <c r="R9" s="121">
        <v>2710</v>
      </c>
      <c r="S9" s="121"/>
      <c r="T9" s="121">
        <v>0</v>
      </c>
      <c r="U9" s="121">
        <v>249487</v>
      </c>
      <c r="V9" s="121">
        <f>+SUM(D9,M9)</f>
        <v>5612262</v>
      </c>
      <c r="W9" s="121">
        <f>+SUM(E9,N9)</f>
        <v>678262</v>
      </c>
      <c r="X9" s="121">
        <f>+SUM(F9,O9)</f>
        <v>27326</v>
      </c>
      <c r="Y9" s="121">
        <f>+SUM(G9,P9)</f>
        <v>0</v>
      </c>
      <c r="Z9" s="121">
        <f>+SUM(H9,Q9)</f>
        <v>31700</v>
      </c>
      <c r="AA9" s="121">
        <f>+SUM(I9,R9)</f>
        <v>469219</v>
      </c>
      <c r="AB9" s="121">
        <f>+SUM(J9,S9)</f>
        <v>0</v>
      </c>
      <c r="AC9" s="121">
        <f>+SUM(K9,T9)</f>
        <v>150017</v>
      </c>
      <c r="AD9" s="121">
        <f>+SUM(L9,U9)</f>
        <v>4934000</v>
      </c>
      <c r="AE9" s="209" t="s">
        <v>329</v>
      </c>
      <c r="AF9" s="208"/>
    </row>
    <row r="10" spans="1:32" s="136" customFormat="1" ht="13.5" customHeight="1" x14ac:dyDescent="0.15">
      <c r="A10" s="119" t="s">
        <v>25</v>
      </c>
      <c r="B10" s="120" t="s">
        <v>330</v>
      </c>
      <c r="C10" s="119" t="s">
        <v>331</v>
      </c>
      <c r="D10" s="121">
        <f>SUM(E10,+L10)</f>
        <v>3993531</v>
      </c>
      <c r="E10" s="121">
        <f>+SUM(F10:I10,K10)</f>
        <v>1255480</v>
      </c>
      <c r="F10" s="121">
        <v>0</v>
      </c>
      <c r="G10" s="121">
        <v>0</v>
      </c>
      <c r="H10" s="121">
        <v>0</v>
      </c>
      <c r="I10" s="121">
        <v>420543</v>
      </c>
      <c r="J10" s="121"/>
      <c r="K10" s="121">
        <v>834937</v>
      </c>
      <c r="L10" s="121">
        <v>2738051</v>
      </c>
      <c r="M10" s="121">
        <f>SUM(N10,+U10)</f>
        <v>236377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236377</v>
      </c>
      <c r="V10" s="121">
        <f>+SUM(D10,M10)</f>
        <v>4229908</v>
      </c>
      <c r="W10" s="121">
        <f>+SUM(E10,N10)</f>
        <v>1255480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420543</v>
      </c>
      <c r="AB10" s="121">
        <f>+SUM(J10,S10)</f>
        <v>0</v>
      </c>
      <c r="AC10" s="121">
        <f>+SUM(K10,T10)</f>
        <v>834937</v>
      </c>
      <c r="AD10" s="121">
        <f>+SUM(L10,U10)</f>
        <v>2974428</v>
      </c>
      <c r="AE10" s="209" t="s">
        <v>332</v>
      </c>
      <c r="AF10" s="208"/>
    </row>
    <row r="11" spans="1:32" s="136" customFormat="1" ht="13.5" customHeight="1" x14ac:dyDescent="0.15">
      <c r="A11" s="119" t="s">
        <v>25</v>
      </c>
      <c r="B11" s="120" t="s">
        <v>333</v>
      </c>
      <c r="C11" s="119" t="s">
        <v>334</v>
      </c>
      <c r="D11" s="121">
        <f>SUM(E11,+L11)</f>
        <v>6111683</v>
      </c>
      <c r="E11" s="121">
        <f>+SUM(F11:I11,K11)</f>
        <v>3289413</v>
      </c>
      <c r="F11" s="121">
        <v>1100256</v>
      </c>
      <c r="G11" s="121">
        <v>0</v>
      </c>
      <c r="H11" s="121">
        <v>1491500</v>
      </c>
      <c r="I11" s="121">
        <v>521175</v>
      </c>
      <c r="J11" s="121"/>
      <c r="K11" s="121">
        <v>176482</v>
      </c>
      <c r="L11" s="121">
        <v>2822270</v>
      </c>
      <c r="M11" s="121">
        <f>SUM(N11,+U11)</f>
        <v>189315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189315</v>
      </c>
      <c r="V11" s="121">
        <f>+SUM(D11,M11)</f>
        <v>6300998</v>
      </c>
      <c r="W11" s="121">
        <f>+SUM(E11,N11)</f>
        <v>3289413</v>
      </c>
      <c r="X11" s="121">
        <f>+SUM(F11,O11)</f>
        <v>1100256</v>
      </c>
      <c r="Y11" s="121">
        <f>+SUM(G11,P11)</f>
        <v>0</v>
      </c>
      <c r="Z11" s="121">
        <f>+SUM(H11,Q11)</f>
        <v>1491500</v>
      </c>
      <c r="AA11" s="121">
        <f>+SUM(I11,R11)</f>
        <v>521175</v>
      </c>
      <c r="AB11" s="121">
        <f>+SUM(J11,S11)</f>
        <v>0</v>
      </c>
      <c r="AC11" s="121">
        <f>+SUM(K11,T11)</f>
        <v>176482</v>
      </c>
      <c r="AD11" s="121">
        <f>+SUM(L11,U11)</f>
        <v>3011585</v>
      </c>
      <c r="AE11" s="209" t="s">
        <v>335</v>
      </c>
      <c r="AF11" s="208"/>
    </row>
    <row r="12" spans="1:32" s="136" customFormat="1" ht="13.5" customHeight="1" x14ac:dyDescent="0.15">
      <c r="A12" s="119" t="s">
        <v>25</v>
      </c>
      <c r="B12" s="120" t="s">
        <v>336</v>
      </c>
      <c r="C12" s="119" t="s">
        <v>337</v>
      </c>
      <c r="D12" s="121">
        <f>SUM(E12,+L12)</f>
        <v>832992</v>
      </c>
      <c r="E12" s="121">
        <f>+SUM(F12:I12,K12)</f>
        <v>52071</v>
      </c>
      <c r="F12" s="121">
        <v>0</v>
      </c>
      <c r="G12" s="121">
        <v>0</v>
      </c>
      <c r="H12" s="121">
        <v>0</v>
      </c>
      <c r="I12" s="121">
        <v>13039</v>
      </c>
      <c r="J12" s="121"/>
      <c r="K12" s="121">
        <v>39032</v>
      </c>
      <c r="L12" s="121">
        <v>780921</v>
      </c>
      <c r="M12" s="121">
        <f>SUM(N12,+U12)</f>
        <v>217867</v>
      </c>
      <c r="N12" s="121">
        <f>+SUM(O12:R12,T12)</f>
        <v>35546</v>
      </c>
      <c r="O12" s="121">
        <v>0</v>
      </c>
      <c r="P12" s="121">
        <v>0</v>
      </c>
      <c r="Q12" s="121">
        <v>0</v>
      </c>
      <c r="R12" s="121">
        <v>35546</v>
      </c>
      <c r="S12" s="121"/>
      <c r="T12" s="121">
        <v>0</v>
      </c>
      <c r="U12" s="121">
        <v>182321</v>
      </c>
      <c r="V12" s="121">
        <f>+SUM(D12,M12)</f>
        <v>1050859</v>
      </c>
      <c r="W12" s="121">
        <f>+SUM(E12,N12)</f>
        <v>87617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48585</v>
      </c>
      <c r="AB12" s="121">
        <f>+SUM(J12,S12)</f>
        <v>0</v>
      </c>
      <c r="AC12" s="121">
        <f>+SUM(K12,T12)</f>
        <v>39032</v>
      </c>
      <c r="AD12" s="121">
        <f>+SUM(L12,U12)</f>
        <v>963242</v>
      </c>
      <c r="AE12" s="209" t="s">
        <v>338</v>
      </c>
      <c r="AF12" s="208"/>
    </row>
    <row r="13" spans="1:32" s="136" customFormat="1" ht="13.5" customHeight="1" x14ac:dyDescent="0.15">
      <c r="A13" s="119" t="s">
        <v>25</v>
      </c>
      <c r="B13" s="120" t="s">
        <v>341</v>
      </c>
      <c r="C13" s="119" t="s">
        <v>342</v>
      </c>
      <c r="D13" s="121">
        <f>SUM(E13,+L13)</f>
        <v>1269058</v>
      </c>
      <c r="E13" s="121">
        <f>+SUM(F13:I13,K13)</f>
        <v>332282</v>
      </c>
      <c r="F13" s="121">
        <v>0</v>
      </c>
      <c r="G13" s="121">
        <v>0</v>
      </c>
      <c r="H13" s="121">
        <v>0</v>
      </c>
      <c r="I13" s="121">
        <v>120079</v>
      </c>
      <c r="J13" s="121"/>
      <c r="K13" s="121">
        <v>212203</v>
      </c>
      <c r="L13" s="121">
        <v>936776</v>
      </c>
      <c r="M13" s="121">
        <f>SUM(N13,+U13)</f>
        <v>135792</v>
      </c>
      <c r="N13" s="121">
        <f>+SUM(O13:R13,T13)</f>
        <v>9501</v>
      </c>
      <c r="O13" s="121">
        <v>0</v>
      </c>
      <c r="P13" s="121">
        <v>0</v>
      </c>
      <c r="Q13" s="121">
        <v>0</v>
      </c>
      <c r="R13" s="121">
        <v>9501</v>
      </c>
      <c r="S13" s="121"/>
      <c r="T13" s="121">
        <v>0</v>
      </c>
      <c r="U13" s="121">
        <v>126291</v>
      </c>
      <c r="V13" s="121">
        <f>+SUM(D13,M13)</f>
        <v>1404850</v>
      </c>
      <c r="W13" s="121">
        <f>+SUM(E13,N13)</f>
        <v>341783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129580</v>
      </c>
      <c r="AB13" s="121">
        <f>+SUM(J13,S13)</f>
        <v>0</v>
      </c>
      <c r="AC13" s="121">
        <f>+SUM(K13,T13)</f>
        <v>212203</v>
      </c>
      <c r="AD13" s="121">
        <f>+SUM(L13,U13)</f>
        <v>1063067</v>
      </c>
      <c r="AE13" s="209" t="s">
        <v>343</v>
      </c>
      <c r="AF13" s="208"/>
    </row>
    <row r="14" spans="1:32" s="136" customFormat="1" ht="13.5" customHeight="1" x14ac:dyDescent="0.15">
      <c r="A14" s="119" t="s">
        <v>25</v>
      </c>
      <c r="B14" s="120" t="s">
        <v>348</v>
      </c>
      <c r="C14" s="119" t="s">
        <v>349</v>
      </c>
      <c r="D14" s="121">
        <f>SUM(E14,+L14)</f>
        <v>4005605</v>
      </c>
      <c r="E14" s="121">
        <f>+SUM(F14:I14,K14)</f>
        <v>1087398</v>
      </c>
      <c r="F14" s="121">
        <v>0</v>
      </c>
      <c r="G14" s="121">
        <v>0</v>
      </c>
      <c r="H14" s="121">
        <v>413400</v>
      </c>
      <c r="I14" s="121">
        <v>397625</v>
      </c>
      <c r="J14" s="121"/>
      <c r="K14" s="121">
        <v>276373</v>
      </c>
      <c r="L14" s="121">
        <v>2918207</v>
      </c>
      <c r="M14" s="121">
        <f>SUM(N14,+U14)</f>
        <v>837067</v>
      </c>
      <c r="N14" s="121">
        <f>+SUM(O14:R14,T14)</f>
        <v>238350</v>
      </c>
      <c r="O14" s="121">
        <v>219000</v>
      </c>
      <c r="P14" s="121">
        <v>0</v>
      </c>
      <c r="Q14" s="121">
        <v>0</v>
      </c>
      <c r="R14" s="121">
        <v>19350</v>
      </c>
      <c r="S14" s="121"/>
      <c r="T14" s="121">
        <v>0</v>
      </c>
      <c r="U14" s="121">
        <v>598717</v>
      </c>
      <c r="V14" s="121">
        <f>+SUM(D14,M14)</f>
        <v>4842672</v>
      </c>
      <c r="W14" s="121">
        <f>+SUM(E14,N14)</f>
        <v>1325748</v>
      </c>
      <c r="X14" s="121">
        <f>+SUM(F14,O14)</f>
        <v>219000</v>
      </c>
      <c r="Y14" s="121">
        <f>+SUM(G14,P14)</f>
        <v>0</v>
      </c>
      <c r="Z14" s="121">
        <f>+SUM(H14,Q14)</f>
        <v>413400</v>
      </c>
      <c r="AA14" s="121">
        <f>+SUM(I14,R14)</f>
        <v>416975</v>
      </c>
      <c r="AB14" s="121">
        <f>+SUM(J14,S14)</f>
        <v>0</v>
      </c>
      <c r="AC14" s="121">
        <f>+SUM(K14,T14)</f>
        <v>276373</v>
      </c>
      <c r="AD14" s="121">
        <f>+SUM(L14,U14)</f>
        <v>3516924</v>
      </c>
      <c r="AE14" s="209" t="s">
        <v>350</v>
      </c>
      <c r="AF14" s="208"/>
    </row>
    <row r="15" spans="1:32" s="136" customFormat="1" ht="13.5" customHeight="1" x14ac:dyDescent="0.15">
      <c r="A15" s="119" t="s">
        <v>25</v>
      </c>
      <c r="B15" s="120" t="s">
        <v>351</v>
      </c>
      <c r="C15" s="119" t="s">
        <v>352</v>
      </c>
      <c r="D15" s="121">
        <f>SUM(E15,+L15)</f>
        <v>3231874</v>
      </c>
      <c r="E15" s="121">
        <f>+SUM(F15:I15,K15)</f>
        <v>881974</v>
      </c>
      <c r="F15" s="121">
        <v>165351</v>
      </c>
      <c r="G15" s="121">
        <v>0</v>
      </c>
      <c r="H15" s="121">
        <v>379700</v>
      </c>
      <c r="I15" s="121">
        <v>197214</v>
      </c>
      <c r="J15" s="121"/>
      <c r="K15" s="121">
        <v>139709</v>
      </c>
      <c r="L15" s="121">
        <v>2349900</v>
      </c>
      <c r="M15" s="121">
        <f>SUM(N15,+U15)</f>
        <v>200104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200104</v>
      </c>
      <c r="V15" s="121">
        <f>+SUM(D15,M15)</f>
        <v>3431978</v>
      </c>
      <c r="W15" s="121">
        <f>+SUM(E15,N15)</f>
        <v>881974</v>
      </c>
      <c r="X15" s="121">
        <f>+SUM(F15,O15)</f>
        <v>165351</v>
      </c>
      <c r="Y15" s="121">
        <f>+SUM(G15,P15)</f>
        <v>0</v>
      </c>
      <c r="Z15" s="121">
        <f>+SUM(H15,Q15)</f>
        <v>379700</v>
      </c>
      <c r="AA15" s="121">
        <f>+SUM(I15,R15)</f>
        <v>197214</v>
      </c>
      <c r="AB15" s="121">
        <f>+SUM(J15,S15)</f>
        <v>0</v>
      </c>
      <c r="AC15" s="121">
        <f>+SUM(K15,T15)</f>
        <v>139709</v>
      </c>
      <c r="AD15" s="121">
        <f>+SUM(L15,U15)</f>
        <v>2550004</v>
      </c>
      <c r="AE15" s="209" t="s">
        <v>353</v>
      </c>
      <c r="AF15" s="208"/>
    </row>
    <row r="16" spans="1:32" s="136" customFormat="1" ht="13.5" customHeight="1" x14ac:dyDescent="0.15">
      <c r="A16" s="119" t="s">
        <v>25</v>
      </c>
      <c r="B16" s="120" t="s">
        <v>354</v>
      </c>
      <c r="C16" s="119" t="s">
        <v>355</v>
      </c>
      <c r="D16" s="121">
        <f>SUM(E16,+L16)</f>
        <v>687532</v>
      </c>
      <c r="E16" s="121">
        <f>+SUM(F16:I16,K16)</f>
        <v>71934</v>
      </c>
      <c r="F16" s="121">
        <v>0</v>
      </c>
      <c r="G16" s="121">
        <v>0</v>
      </c>
      <c r="H16" s="121">
        <v>0</v>
      </c>
      <c r="I16" s="121">
        <v>5545</v>
      </c>
      <c r="J16" s="121"/>
      <c r="K16" s="121">
        <v>66389</v>
      </c>
      <c r="L16" s="121">
        <v>615598</v>
      </c>
      <c r="M16" s="121">
        <f>SUM(N16,+U16)</f>
        <v>141451</v>
      </c>
      <c r="N16" s="121">
        <f>+SUM(O16:R16,T16)</f>
        <v>12729</v>
      </c>
      <c r="O16" s="121">
        <v>3457</v>
      </c>
      <c r="P16" s="121">
        <v>2179</v>
      </c>
      <c r="Q16" s="121">
        <v>0</v>
      </c>
      <c r="R16" s="121">
        <v>4058</v>
      </c>
      <c r="S16" s="121"/>
      <c r="T16" s="121">
        <v>3035</v>
      </c>
      <c r="U16" s="121">
        <v>128722</v>
      </c>
      <c r="V16" s="121">
        <f>+SUM(D16,M16)</f>
        <v>828983</v>
      </c>
      <c r="W16" s="121">
        <f>+SUM(E16,N16)</f>
        <v>84663</v>
      </c>
      <c r="X16" s="121">
        <f>+SUM(F16,O16)</f>
        <v>3457</v>
      </c>
      <c r="Y16" s="121">
        <f>+SUM(G16,P16)</f>
        <v>2179</v>
      </c>
      <c r="Z16" s="121">
        <f>+SUM(H16,Q16)</f>
        <v>0</v>
      </c>
      <c r="AA16" s="121">
        <f>+SUM(I16,R16)</f>
        <v>9603</v>
      </c>
      <c r="AB16" s="121">
        <f>+SUM(J16,S16)</f>
        <v>0</v>
      </c>
      <c r="AC16" s="121">
        <f>+SUM(K16,T16)</f>
        <v>69424</v>
      </c>
      <c r="AD16" s="121">
        <f>+SUM(L16,U16)</f>
        <v>744320</v>
      </c>
      <c r="AE16" s="209" t="s">
        <v>356</v>
      </c>
      <c r="AF16" s="208"/>
    </row>
    <row r="17" spans="1:32" s="136" customFormat="1" ht="13.5" customHeight="1" x14ac:dyDescent="0.15">
      <c r="A17" s="119" t="s">
        <v>25</v>
      </c>
      <c r="B17" s="120" t="s">
        <v>359</v>
      </c>
      <c r="C17" s="119" t="s">
        <v>360</v>
      </c>
      <c r="D17" s="121">
        <f>SUM(E17,+L17)</f>
        <v>924365</v>
      </c>
      <c r="E17" s="121">
        <f>+SUM(F17:I17,K17)</f>
        <v>24780</v>
      </c>
      <c r="F17" s="121">
        <v>0</v>
      </c>
      <c r="G17" s="121">
        <v>0</v>
      </c>
      <c r="H17" s="121">
        <v>0</v>
      </c>
      <c r="I17" s="121">
        <v>8855</v>
      </c>
      <c r="J17" s="121"/>
      <c r="K17" s="121">
        <v>15925</v>
      </c>
      <c r="L17" s="121">
        <v>899585</v>
      </c>
      <c r="M17" s="121">
        <f>SUM(N17,+U17)</f>
        <v>1426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1426</v>
      </c>
      <c r="V17" s="121">
        <f>+SUM(D17,M17)</f>
        <v>925791</v>
      </c>
      <c r="W17" s="121">
        <f>+SUM(E17,N17)</f>
        <v>24780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8855</v>
      </c>
      <c r="AB17" s="121">
        <f>+SUM(J17,S17)</f>
        <v>0</v>
      </c>
      <c r="AC17" s="121">
        <f>+SUM(K17,T17)</f>
        <v>15925</v>
      </c>
      <c r="AD17" s="121">
        <f>+SUM(L17,U17)</f>
        <v>901011</v>
      </c>
      <c r="AE17" s="209" t="s">
        <v>361</v>
      </c>
      <c r="AF17" s="208"/>
    </row>
    <row r="18" spans="1:32" s="136" customFormat="1" ht="13.5" customHeight="1" x14ac:dyDescent="0.15">
      <c r="A18" s="119" t="s">
        <v>25</v>
      </c>
      <c r="B18" s="120" t="s">
        <v>364</v>
      </c>
      <c r="C18" s="119" t="s">
        <v>365</v>
      </c>
      <c r="D18" s="121">
        <f>SUM(E18,+L18)</f>
        <v>1790479</v>
      </c>
      <c r="E18" s="121">
        <f>+SUM(F18:I18,K18)</f>
        <v>118996</v>
      </c>
      <c r="F18" s="121">
        <v>0</v>
      </c>
      <c r="G18" s="121">
        <v>0</v>
      </c>
      <c r="H18" s="121">
        <v>0</v>
      </c>
      <c r="I18" s="121">
        <v>7440</v>
      </c>
      <c r="J18" s="121"/>
      <c r="K18" s="121">
        <v>111556</v>
      </c>
      <c r="L18" s="121">
        <v>1671483</v>
      </c>
      <c r="M18" s="121">
        <f>SUM(N18,+U18)</f>
        <v>323492</v>
      </c>
      <c r="N18" s="121">
        <f>+SUM(O18:R18,T18)</f>
        <v>11102</v>
      </c>
      <c r="O18" s="121">
        <v>0</v>
      </c>
      <c r="P18" s="121">
        <v>0</v>
      </c>
      <c r="Q18" s="121">
        <v>0</v>
      </c>
      <c r="R18" s="121">
        <v>11102</v>
      </c>
      <c r="S18" s="121"/>
      <c r="T18" s="121">
        <v>0</v>
      </c>
      <c r="U18" s="121">
        <v>312390</v>
      </c>
      <c r="V18" s="121">
        <f>+SUM(D18,M18)</f>
        <v>2113971</v>
      </c>
      <c r="W18" s="121">
        <f>+SUM(E18,N18)</f>
        <v>130098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18542</v>
      </c>
      <c r="AB18" s="121">
        <f>+SUM(J18,S18)</f>
        <v>0</v>
      </c>
      <c r="AC18" s="121">
        <f>+SUM(K18,T18)</f>
        <v>111556</v>
      </c>
      <c r="AD18" s="121">
        <f>+SUM(L18,U18)</f>
        <v>1983873</v>
      </c>
      <c r="AE18" s="209" t="s">
        <v>366</v>
      </c>
      <c r="AF18" s="208"/>
    </row>
    <row r="19" spans="1:32" s="136" customFormat="1" ht="13.5" customHeight="1" x14ac:dyDescent="0.15">
      <c r="A19" s="119" t="s">
        <v>25</v>
      </c>
      <c r="B19" s="120" t="s">
        <v>369</v>
      </c>
      <c r="C19" s="119" t="s">
        <v>370</v>
      </c>
      <c r="D19" s="121">
        <f>SUM(E19,+L19)</f>
        <v>5784332</v>
      </c>
      <c r="E19" s="121">
        <f>+SUM(F19:I19,K19)</f>
        <v>1062985</v>
      </c>
      <c r="F19" s="121">
        <v>0</v>
      </c>
      <c r="G19" s="121">
        <v>51071</v>
      </c>
      <c r="H19" s="121">
        <v>0</v>
      </c>
      <c r="I19" s="121">
        <v>470905</v>
      </c>
      <c r="J19" s="121"/>
      <c r="K19" s="121">
        <v>541009</v>
      </c>
      <c r="L19" s="121">
        <v>4721347</v>
      </c>
      <c r="M19" s="121">
        <f>SUM(N19,+U19)</f>
        <v>781161</v>
      </c>
      <c r="N19" s="121">
        <f>+SUM(O19:R19,T19)</f>
        <v>152453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152453</v>
      </c>
      <c r="U19" s="121">
        <v>628708</v>
      </c>
      <c r="V19" s="121">
        <f>+SUM(D19,M19)</f>
        <v>6565493</v>
      </c>
      <c r="W19" s="121">
        <f>+SUM(E19,N19)</f>
        <v>1215438</v>
      </c>
      <c r="X19" s="121">
        <f>+SUM(F19,O19)</f>
        <v>0</v>
      </c>
      <c r="Y19" s="121">
        <f>+SUM(G19,P19)</f>
        <v>51071</v>
      </c>
      <c r="Z19" s="121">
        <f>+SUM(H19,Q19)</f>
        <v>0</v>
      </c>
      <c r="AA19" s="121">
        <f>+SUM(I19,R19)</f>
        <v>470905</v>
      </c>
      <c r="AB19" s="121">
        <f>+SUM(J19,S19)</f>
        <v>0</v>
      </c>
      <c r="AC19" s="121">
        <f>+SUM(K19,T19)</f>
        <v>693462</v>
      </c>
      <c r="AD19" s="121">
        <f>+SUM(L19,U19)</f>
        <v>5350055</v>
      </c>
      <c r="AE19" s="209" t="s">
        <v>371</v>
      </c>
      <c r="AF19" s="208"/>
    </row>
    <row r="20" spans="1:32" s="136" customFormat="1" ht="13.5" customHeight="1" x14ac:dyDescent="0.15">
      <c r="A20" s="119" t="s">
        <v>25</v>
      </c>
      <c r="B20" s="120" t="s">
        <v>372</v>
      </c>
      <c r="C20" s="119" t="s">
        <v>373</v>
      </c>
      <c r="D20" s="121">
        <f>SUM(E20,+L20)</f>
        <v>2784965</v>
      </c>
      <c r="E20" s="121">
        <f>+SUM(F20:I20,K20)</f>
        <v>428573</v>
      </c>
      <c r="F20" s="121">
        <v>0</v>
      </c>
      <c r="G20" s="121">
        <v>0</v>
      </c>
      <c r="H20" s="121">
        <v>0</v>
      </c>
      <c r="I20" s="121">
        <v>181462</v>
      </c>
      <c r="J20" s="121"/>
      <c r="K20" s="121">
        <v>247111</v>
      </c>
      <c r="L20" s="121">
        <v>2356392</v>
      </c>
      <c r="M20" s="121">
        <f>SUM(N20,+U20)</f>
        <v>170510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170510</v>
      </c>
      <c r="V20" s="121">
        <f>+SUM(D20,M20)</f>
        <v>2955475</v>
      </c>
      <c r="W20" s="121">
        <f>+SUM(E20,N20)</f>
        <v>428573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181462</v>
      </c>
      <c r="AB20" s="121">
        <f>+SUM(J20,S20)</f>
        <v>0</v>
      </c>
      <c r="AC20" s="121">
        <f>+SUM(K20,T20)</f>
        <v>247111</v>
      </c>
      <c r="AD20" s="121">
        <f>+SUM(L20,U20)</f>
        <v>2526902</v>
      </c>
      <c r="AE20" s="209" t="s">
        <v>374</v>
      </c>
      <c r="AF20" s="208"/>
    </row>
    <row r="21" spans="1:32" s="136" customFormat="1" ht="13.5" customHeight="1" x14ac:dyDescent="0.15">
      <c r="A21" s="119" t="s">
        <v>25</v>
      </c>
      <c r="B21" s="120" t="s">
        <v>375</v>
      </c>
      <c r="C21" s="119" t="s">
        <v>376</v>
      </c>
      <c r="D21" s="121">
        <f>SUM(E21,+L21)</f>
        <v>2040483</v>
      </c>
      <c r="E21" s="121">
        <f>+SUM(F21:I21,K21)</f>
        <v>375192</v>
      </c>
      <c r="F21" s="121">
        <v>0</v>
      </c>
      <c r="G21" s="121">
        <v>0</v>
      </c>
      <c r="H21" s="121">
        <v>0</v>
      </c>
      <c r="I21" s="121">
        <v>191741</v>
      </c>
      <c r="J21" s="121"/>
      <c r="K21" s="121">
        <v>183451</v>
      </c>
      <c r="L21" s="121">
        <v>1665291</v>
      </c>
      <c r="M21" s="121">
        <f>SUM(N21,+U21)</f>
        <v>191131</v>
      </c>
      <c r="N21" s="121">
        <f>+SUM(O21:R21,T21)</f>
        <v>29660</v>
      </c>
      <c r="O21" s="121">
        <v>0</v>
      </c>
      <c r="P21" s="121">
        <v>0</v>
      </c>
      <c r="Q21" s="121">
        <v>0</v>
      </c>
      <c r="R21" s="121">
        <v>29660</v>
      </c>
      <c r="S21" s="121"/>
      <c r="T21" s="121">
        <v>0</v>
      </c>
      <c r="U21" s="121">
        <v>161471</v>
      </c>
      <c r="V21" s="121">
        <f>+SUM(D21,M21)</f>
        <v>2231614</v>
      </c>
      <c r="W21" s="121">
        <f>+SUM(E21,N21)</f>
        <v>404852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221401</v>
      </c>
      <c r="AB21" s="121">
        <f>+SUM(J21,S21)</f>
        <v>0</v>
      </c>
      <c r="AC21" s="121">
        <f>+SUM(K21,T21)</f>
        <v>183451</v>
      </c>
      <c r="AD21" s="121">
        <f>+SUM(L21,U21)</f>
        <v>1826762</v>
      </c>
      <c r="AE21" s="209" t="s">
        <v>377</v>
      </c>
      <c r="AF21" s="208"/>
    </row>
    <row r="22" spans="1:32" s="136" customFormat="1" ht="13.5" customHeight="1" x14ac:dyDescent="0.15">
      <c r="A22" s="119" t="s">
        <v>25</v>
      </c>
      <c r="B22" s="120" t="s">
        <v>378</v>
      </c>
      <c r="C22" s="119" t="s">
        <v>379</v>
      </c>
      <c r="D22" s="121">
        <f>SUM(E22,+L22)</f>
        <v>1064957</v>
      </c>
      <c r="E22" s="121">
        <f>+SUM(F22:I22,K22)</f>
        <v>214637</v>
      </c>
      <c r="F22" s="121">
        <v>0</v>
      </c>
      <c r="G22" s="121">
        <v>0</v>
      </c>
      <c r="H22" s="121">
        <v>0</v>
      </c>
      <c r="I22" s="121">
        <v>94698</v>
      </c>
      <c r="J22" s="121"/>
      <c r="K22" s="121">
        <v>119939</v>
      </c>
      <c r="L22" s="121">
        <v>850320</v>
      </c>
      <c r="M22" s="121">
        <f>SUM(N22,+U22)</f>
        <v>114188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114188</v>
      </c>
      <c r="V22" s="121">
        <f>+SUM(D22,M22)</f>
        <v>1179145</v>
      </c>
      <c r="W22" s="121">
        <f>+SUM(E22,N22)</f>
        <v>214637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94698</v>
      </c>
      <c r="AB22" s="121">
        <f>+SUM(J22,S22)</f>
        <v>0</v>
      </c>
      <c r="AC22" s="121">
        <f>+SUM(K22,T22)</f>
        <v>119939</v>
      </c>
      <c r="AD22" s="121">
        <f>+SUM(L22,U22)</f>
        <v>964508</v>
      </c>
      <c r="AE22" s="209" t="s">
        <v>380</v>
      </c>
      <c r="AF22" s="208"/>
    </row>
    <row r="23" spans="1:32" s="136" customFormat="1" ht="13.5" customHeight="1" x14ac:dyDescent="0.15">
      <c r="A23" s="119" t="s">
        <v>25</v>
      </c>
      <c r="B23" s="120" t="s">
        <v>383</v>
      </c>
      <c r="C23" s="119" t="s">
        <v>384</v>
      </c>
      <c r="D23" s="121">
        <f>SUM(E23,+L23)</f>
        <v>1133683</v>
      </c>
      <c r="E23" s="121">
        <f>+SUM(F23:I23,K23)</f>
        <v>212352</v>
      </c>
      <c r="F23" s="121">
        <v>0</v>
      </c>
      <c r="G23" s="121">
        <v>0</v>
      </c>
      <c r="H23" s="121">
        <v>0</v>
      </c>
      <c r="I23" s="121">
        <v>176115</v>
      </c>
      <c r="J23" s="121"/>
      <c r="K23" s="121">
        <v>36237</v>
      </c>
      <c r="L23" s="121">
        <v>921331</v>
      </c>
      <c r="M23" s="121">
        <f>SUM(N23,+U23)</f>
        <v>101193</v>
      </c>
      <c r="N23" s="121">
        <f>+SUM(O23:R23,T23)</f>
        <v>35564</v>
      </c>
      <c r="O23" s="121">
        <v>800</v>
      </c>
      <c r="P23" s="121">
        <v>405</v>
      </c>
      <c r="Q23" s="121">
        <v>0</v>
      </c>
      <c r="R23" s="121">
        <v>18090</v>
      </c>
      <c r="S23" s="121"/>
      <c r="T23" s="121">
        <v>16269</v>
      </c>
      <c r="U23" s="121">
        <v>65629</v>
      </c>
      <c r="V23" s="121">
        <f>+SUM(D23,M23)</f>
        <v>1234876</v>
      </c>
      <c r="W23" s="121">
        <f>+SUM(E23,N23)</f>
        <v>247916</v>
      </c>
      <c r="X23" s="121">
        <f>+SUM(F23,O23)</f>
        <v>800</v>
      </c>
      <c r="Y23" s="121">
        <f>+SUM(G23,P23)</f>
        <v>405</v>
      </c>
      <c r="Z23" s="121">
        <f>+SUM(H23,Q23)</f>
        <v>0</v>
      </c>
      <c r="AA23" s="121">
        <f>+SUM(I23,R23)</f>
        <v>194205</v>
      </c>
      <c r="AB23" s="121">
        <f>+SUM(J23,S23)</f>
        <v>0</v>
      </c>
      <c r="AC23" s="121">
        <f>+SUM(K23,T23)</f>
        <v>52506</v>
      </c>
      <c r="AD23" s="121">
        <f>+SUM(L23,U23)</f>
        <v>986960</v>
      </c>
      <c r="AE23" s="209" t="s">
        <v>385</v>
      </c>
      <c r="AF23" s="208"/>
    </row>
    <row r="24" spans="1:32" s="136" customFormat="1" ht="13.5" customHeight="1" x14ac:dyDescent="0.15">
      <c r="A24" s="119" t="s">
        <v>25</v>
      </c>
      <c r="B24" s="120" t="s">
        <v>390</v>
      </c>
      <c r="C24" s="119" t="s">
        <v>391</v>
      </c>
      <c r="D24" s="121">
        <f>SUM(E24,+L24)</f>
        <v>724055</v>
      </c>
      <c r="E24" s="121">
        <f>+SUM(F24:I24,K24)</f>
        <v>45363</v>
      </c>
      <c r="F24" s="121">
        <v>0</v>
      </c>
      <c r="G24" s="121">
        <v>1000</v>
      </c>
      <c r="H24" s="121">
        <v>0</v>
      </c>
      <c r="I24" s="121">
        <v>0</v>
      </c>
      <c r="J24" s="121"/>
      <c r="K24" s="121">
        <v>44363</v>
      </c>
      <c r="L24" s="121">
        <v>678692</v>
      </c>
      <c r="M24" s="121">
        <f>SUM(N24,+U24)</f>
        <v>171263</v>
      </c>
      <c r="N24" s="121">
        <f>+SUM(O24:R24,T24)</f>
        <v>18257</v>
      </c>
      <c r="O24" s="121">
        <v>0</v>
      </c>
      <c r="P24" s="121">
        <v>0</v>
      </c>
      <c r="Q24" s="121">
        <v>0</v>
      </c>
      <c r="R24" s="121">
        <v>18257</v>
      </c>
      <c r="S24" s="121"/>
      <c r="T24" s="121">
        <v>0</v>
      </c>
      <c r="U24" s="121">
        <v>153006</v>
      </c>
      <c r="V24" s="121">
        <f>+SUM(D24,M24)</f>
        <v>895318</v>
      </c>
      <c r="W24" s="121">
        <f>+SUM(E24,N24)</f>
        <v>63620</v>
      </c>
      <c r="X24" s="121">
        <f>+SUM(F24,O24)</f>
        <v>0</v>
      </c>
      <c r="Y24" s="121">
        <f>+SUM(G24,P24)</f>
        <v>1000</v>
      </c>
      <c r="Z24" s="121">
        <f>+SUM(H24,Q24)</f>
        <v>0</v>
      </c>
      <c r="AA24" s="121">
        <f>+SUM(I24,R24)</f>
        <v>18257</v>
      </c>
      <c r="AB24" s="121">
        <f>+SUM(J24,S24)</f>
        <v>0</v>
      </c>
      <c r="AC24" s="121">
        <f>+SUM(K24,T24)</f>
        <v>44363</v>
      </c>
      <c r="AD24" s="121">
        <f>+SUM(L24,U24)</f>
        <v>831698</v>
      </c>
      <c r="AE24" s="209" t="s">
        <v>392</v>
      </c>
      <c r="AF24" s="208"/>
    </row>
    <row r="25" spans="1:32" s="136" customFormat="1" ht="13.5" customHeight="1" x14ac:dyDescent="0.15">
      <c r="A25" s="119" t="s">
        <v>25</v>
      </c>
      <c r="B25" s="120" t="s">
        <v>395</v>
      </c>
      <c r="C25" s="119" t="s">
        <v>396</v>
      </c>
      <c r="D25" s="121">
        <f>SUM(E25,+L25)</f>
        <v>1143517</v>
      </c>
      <c r="E25" s="121">
        <f>+SUM(F25:I25,K25)</f>
        <v>77462</v>
      </c>
      <c r="F25" s="121">
        <v>0</v>
      </c>
      <c r="G25" s="121">
        <v>0</v>
      </c>
      <c r="H25" s="121">
        <v>0</v>
      </c>
      <c r="I25" s="121">
        <v>8404</v>
      </c>
      <c r="J25" s="121"/>
      <c r="K25" s="121">
        <v>69058</v>
      </c>
      <c r="L25" s="121">
        <v>1066055</v>
      </c>
      <c r="M25" s="121">
        <f>SUM(N25,+U25)</f>
        <v>169098</v>
      </c>
      <c r="N25" s="121">
        <f>+SUM(O25:R25,T25)</f>
        <v>3606</v>
      </c>
      <c r="O25" s="121">
        <v>1212</v>
      </c>
      <c r="P25" s="121">
        <v>2394</v>
      </c>
      <c r="Q25" s="121">
        <v>0</v>
      </c>
      <c r="R25" s="121">
        <v>0</v>
      </c>
      <c r="S25" s="121"/>
      <c r="T25" s="121">
        <v>0</v>
      </c>
      <c r="U25" s="121">
        <v>165492</v>
      </c>
      <c r="V25" s="121">
        <f>+SUM(D25,M25)</f>
        <v>1312615</v>
      </c>
      <c r="W25" s="121">
        <f>+SUM(E25,N25)</f>
        <v>81068</v>
      </c>
      <c r="X25" s="121">
        <f>+SUM(F25,O25)</f>
        <v>1212</v>
      </c>
      <c r="Y25" s="121">
        <f>+SUM(G25,P25)</f>
        <v>2394</v>
      </c>
      <c r="Z25" s="121">
        <f>+SUM(H25,Q25)</f>
        <v>0</v>
      </c>
      <c r="AA25" s="121">
        <f>+SUM(I25,R25)</f>
        <v>8404</v>
      </c>
      <c r="AB25" s="121">
        <f>+SUM(J25,S25)</f>
        <v>0</v>
      </c>
      <c r="AC25" s="121">
        <f>+SUM(K25,T25)</f>
        <v>69058</v>
      </c>
      <c r="AD25" s="121">
        <f>+SUM(L25,U25)</f>
        <v>1231547</v>
      </c>
      <c r="AE25" s="209" t="s">
        <v>397</v>
      </c>
      <c r="AF25" s="208"/>
    </row>
    <row r="26" spans="1:32" s="136" customFormat="1" ht="13.5" customHeight="1" x14ac:dyDescent="0.15">
      <c r="A26" s="119" t="s">
        <v>25</v>
      </c>
      <c r="B26" s="120" t="s">
        <v>400</v>
      </c>
      <c r="C26" s="119" t="s">
        <v>401</v>
      </c>
      <c r="D26" s="121">
        <f>SUM(E26,+L26)</f>
        <v>1510032</v>
      </c>
      <c r="E26" s="121">
        <f>+SUM(F26:I26,K26)</f>
        <v>155041</v>
      </c>
      <c r="F26" s="121">
        <v>0</v>
      </c>
      <c r="G26" s="121">
        <v>0</v>
      </c>
      <c r="H26" s="121">
        <v>0</v>
      </c>
      <c r="I26" s="121">
        <v>7545</v>
      </c>
      <c r="J26" s="121"/>
      <c r="K26" s="121">
        <v>147496</v>
      </c>
      <c r="L26" s="121">
        <v>1354991</v>
      </c>
      <c r="M26" s="121">
        <f>SUM(N26,+U26)</f>
        <v>208430</v>
      </c>
      <c r="N26" s="121">
        <f>+SUM(O26:R26,T26)</f>
        <v>23091</v>
      </c>
      <c r="O26" s="121">
        <v>0</v>
      </c>
      <c r="P26" s="121">
        <v>0</v>
      </c>
      <c r="Q26" s="121">
        <v>0</v>
      </c>
      <c r="R26" s="121">
        <v>23091</v>
      </c>
      <c r="S26" s="121"/>
      <c r="T26" s="121">
        <v>0</v>
      </c>
      <c r="U26" s="121">
        <v>185339</v>
      </c>
      <c r="V26" s="121">
        <f>+SUM(D26,M26)</f>
        <v>1718462</v>
      </c>
      <c r="W26" s="121">
        <f>+SUM(E26,N26)</f>
        <v>178132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30636</v>
      </c>
      <c r="AB26" s="121">
        <f>+SUM(J26,S26)</f>
        <v>0</v>
      </c>
      <c r="AC26" s="121">
        <f>+SUM(K26,T26)</f>
        <v>147496</v>
      </c>
      <c r="AD26" s="121">
        <f>+SUM(L26,U26)</f>
        <v>1540330</v>
      </c>
      <c r="AE26" s="209" t="s">
        <v>402</v>
      </c>
      <c r="AF26" s="208"/>
    </row>
    <row r="27" spans="1:32" s="136" customFormat="1" ht="13.5" customHeight="1" x14ac:dyDescent="0.15">
      <c r="A27" s="119" t="s">
        <v>25</v>
      </c>
      <c r="B27" s="120" t="s">
        <v>405</v>
      </c>
      <c r="C27" s="119" t="s">
        <v>406</v>
      </c>
      <c r="D27" s="121">
        <f>SUM(E27,+L27)</f>
        <v>1328683</v>
      </c>
      <c r="E27" s="121">
        <f>+SUM(F27:I27,K27)</f>
        <v>244318</v>
      </c>
      <c r="F27" s="121">
        <v>0</v>
      </c>
      <c r="G27" s="121">
        <v>0</v>
      </c>
      <c r="H27" s="121">
        <v>0</v>
      </c>
      <c r="I27" s="121">
        <v>173569</v>
      </c>
      <c r="J27" s="121"/>
      <c r="K27" s="121">
        <v>70749</v>
      </c>
      <c r="L27" s="121">
        <v>1084365</v>
      </c>
      <c r="M27" s="121">
        <f>SUM(N27,+U27)</f>
        <v>118208</v>
      </c>
      <c r="N27" s="121">
        <f>+SUM(O27:R27,T27)</f>
        <v>30</v>
      </c>
      <c r="O27" s="121">
        <v>0</v>
      </c>
      <c r="P27" s="121">
        <v>0</v>
      </c>
      <c r="Q27" s="121">
        <v>0</v>
      </c>
      <c r="R27" s="121">
        <v>30</v>
      </c>
      <c r="S27" s="121"/>
      <c r="T27" s="121">
        <v>0</v>
      </c>
      <c r="U27" s="121">
        <v>118178</v>
      </c>
      <c r="V27" s="121">
        <f>+SUM(D27,M27)</f>
        <v>1446891</v>
      </c>
      <c r="W27" s="121">
        <f>+SUM(E27,N27)</f>
        <v>244348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173599</v>
      </c>
      <c r="AB27" s="121">
        <f>+SUM(J27,S27)</f>
        <v>0</v>
      </c>
      <c r="AC27" s="121">
        <f>+SUM(K27,T27)</f>
        <v>70749</v>
      </c>
      <c r="AD27" s="121">
        <f>+SUM(L27,U27)</f>
        <v>1202543</v>
      </c>
      <c r="AE27" s="209" t="s">
        <v>407</v>
      </c>
      <c r="AF27" s="208"/>
    </row>
    <row r="28" spans="1:32" s="136" customFormat="1" ht="13.5" customHeight="1" x14ac:dyDescent="0.15">
      <c r="A28" s="119" t="s">
        <v>25</v>
      </c>
      <c r="B28" s="120" t="s">
        <v>408</v>
      </c>
      <c r="C28" s="119" t="s">
        <v>409</v>
      </c>
      <c r="D28" s="121">
        <f>SUM(E28,+L28)</f>
        <v>793306</v>
      </c>
      <c r="E28" s="121">
        <f>+SUM(F28:I28,K28)</f>
        <v>45712</v>
      </c>
      <c r="F28" s="121">
        <v>0</v>
      </c>
      <c r="G28" s="121">
        <v>0</v>
      </c>
      <c r="H28" s="121">
        <v>0</v>
      </c>
      <c r="I28" s="121">
        <v>34362</v>
      </c>
      <c r="J28" s="121"/>
      <c r="K28" s="121">
        <v>11350</v>
      </c>
      <c r="L28" s="121">
        <v>747594</v>
      </c>
      <c r="M28" s="121">
        <f>SUM(N28,+U28)</f>
        <v>268538</v>
      </c>
      <c r="N28" s="121">
        <f>+SUM(O28:R28,T28)</f>
        <v>49203</v>
      </c>
      <c r="O28" s="121">
        <v>0</v>
      </c>
      <c r="P28" s="121">
        <v>0</v>
      </c>
      <c r="Q28" s="121">
        <v>0</v>
      </c>
      <c r="R28" s="121">
        <v>48906</v>
      </c>
      <c r="S28" s="121"/>
      <c r="T28" s="121">
        <v>297</v>
      </c>
      <c r="U28" s="121">
        <v>219335</v>
      </c>
      <c r="V28" s="121">
        <f>+SUM(D28,M28)</f>
        <v>1061844</v>
      </c>
      <c r="W28" s="121">
        <f>+SUM(E28,N28)</f>
        <v>94915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83268</v>
      </c>
      <c r="AB28" s="121">
        <f>+SUM(J28,S28)</f>
        <v>0</v>
      </c>
      <c r="AC28" s="121">
        <f>+SUM(K28,T28)</f>
        <v>11647</v>
      </c>
      <c r="AD28" s="121">
        <f>+SUM(L28,U28)</f>
        <v>966929</v>
      </c>
      <c r="AE28" s="209" t="s">
        <v>410</v>
      </c>
      <c r="AF28" s="208"/>
    </row>
    <row r="29" spans="1:32" s="136" customFormat="1" ht="13.5" customHeight="1" x14ac:dyDescent="0.15">
      <c r="A29" s="119" t="s">
        <v>25</v>
      </c>
      <c r="B29" s="120" t="s">
        <v>411</v>
      </c>
      <c r="C29" s="119" t="s">
        <v>412</v>
      </c>
      <c r="D29" s="121">
        <f>SUM(E29,+L29)</f>
        <v>1757871</v>
      </c>
      <c r="E29" s="121">
        <f>+SUM(F29:I29,K29)</f>
        <v>209803</v>
      </c>
      <c r="F29" s="121">
        <v>0</v>
      </c>
      <c r="G29" s="121">
        <v>0</v>
      </c>
      <c r="H29" s="121">
        <v>0</v>
      </c>
      <c r="I29" s="121">
        <v>209531</v>
      </c>
      <c r="J29" s="121"/>
      <c r="K29" s="121">
        <v>272</v>
      </c>
      <c r="L29" s="121">
        <v>1548068</v>
      </c>
      <c r="M29" s="121">
        <f>SUM(N29,+U29)</f>
        <v>178420</v>
      </c>
      <c r="N29" s="121">
        <f>+SUM(O29:R29,T29)</f>
        <v>11680</v>
      </c>
      <c r="O29" s="121">
        <v>1310</v>
      </c>
      <c r="P29" s="121">
        <v>769</v>
      </c>
      <c r="Q29" s="121">
        <v>0</v>
      </c>
      <c r="R29" s="121">
        <v>9601</v>
      </c>
      <c r="S29" s="121"/>
      <c r="T29" s="121">
        <v>0</v>
      </c>
      <c r="U29" s="121">
        <v>166740</v>
      </c>
      <c r="V29" s="121">
        <f>+SUM(D29,M29)</f>
        <v>1936291</v>
      </c>
      <c r="W29" s="121">
        <f>+SUM(E29,N29)</f>
        <v>221483</v>
      </c>
      <c r="X29" s="121">
        <f>+SUM(F29,O29)</f>
        <v>1310</v>
      </c>
      <c r="Y29" s="121">
        <f>+SUM(G29,P29)</f>
        <v>769</v>
      </c>
      <c r="Z29" s="121">
        <f>+SUM(H29,Q29)</f>
        <v>0</v>
      </c>
      <c r="AA29" s="121">
        <f>+SUM(I29,R29)</f>
        <v>219132</v>
      </c>
      <c r="AB29" s="121">
        <f>+SUM(J29,S29)</f>
        <v>0</v>
      </c>
      <c r="AC29" s="121">
        <f>+SUM(K29,T29)</f>
        <v>272</v>
      </c>
      <c r="AD29" s="121">
        <f>+SUM(L29,U29)</f>
        <v>1714808</v>
      </c>
      <c r="AE29" s="209" t="s">
        <v>413</v>
      </c>
      <c r="AF29" s="208"/>
    </row>
    <row r="30" spans="1:32" s="136" customFormat="1" ht="13.5" customHeight="1" x14ac:dyDescent="0.15">
      <c r="A30" s="119" t="s">
        <v>25</v>
      </c>
      <c r="B30" s="120" t="s">
        <v>416</v>
      </c>
      <c r="C30" s="119" t="s">
        <v>417</v>
      </c>
      <c r="D30" s="121">
        <f>SUM(E30,+L30)</f>
        <v>2654530</v>
      </c>
      <c r="E30" s="121">
        <f>+SUM(F30:I30,K30)</f>
        <v>17171</v>
      </c>
      <c r="F30" s="121">
        <v>0</v>
      </c>
      <c r="G30" s="121">
        <v>0</v>
      </c>
      <c r="H30" s="121">
        <v>0</v>
      </c>
      <c r="I30" s="121">
        <v>93</v>
      </c>
      <c r="J30" s="121"/>
      <c r="K30" s="121">
        <v>17078</v>
      </c>
      <c r="L30" s="121">
        <v>2637359</v>
      </c>
      <c r="M30" s="121">
        <f>SUM(N30,+U30)</f>
        <v>109390</v>
      </c>
      <c r="N30" s="121">
        <f>+SUM(O30:R30,T30)</f>
        <v>10872</v>
      </c>
      <c r="O30" s="121">
        <v>0</v>
      </c>
      <c r="P30" s="121">
        <v>0</v>
      </c>
      <c r="Q30" s="121">
        <v>0</v>
      </c>
      <c r="R30" s="121">
        <v>10872</v>
      </c>
      <c r="S30" s="121"/>
      <c r="T30" s="121">
        <v>0</v>
      </c>
      <c r="U30" s="121">
        <v>98518</v>
      </c>
      <c r="V30" s="121">
        <f>+SUM(D30,M30)</f>
        <v>2763920</v>
      </c>
      <c r="W30" s="121">
        <f>+SUM(E30,N30)</f>
        <v>28043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10965</v>
      </c>
      <c r="AB30" s="121">
        <f>+SUM(J30,S30)</f>
        <v>0</v>
      </c>
      <c r="AC30" s="121">
        <f>+SUM(K30,T30)</f>
        <v>17078</v>
      </c>
      <c r="AD30" s="121">
        <f>+SUM(L30,U30)</f>
        <v>2735877</v>
      </c>
      <c r="AE30" s="209" t="s">
        <v>418</v>
      </c>
      <c r="AF30" s="208"/>
    </row>
    <row r="31" spans="1:32" s="136" customFormat="1" ht="13.5" customHeight="1" x14ac:dyDescent="0.15">
      <c r="A31" s="119" t="s">
        <v>25</v>
      </c>
      <c r="B31" s="120" t="s">
        <v>421</v>
      </c>
      <c r="C31" s="119" t="s">
        <v>422</v>
      </c>
      <c r="D31" s="121">
        <f>SUM(E31,+L31)</f>
        <v>1927128</v>
      </c>
      <c r="E31" s="121">
        <f>+SUM(F31:I31,K31)</f>
        <v>321946</v>
      </c>
      <c r="F31" s="121">
        <v>0</v>
      </c>
      <c r="G31" s="121">
        <v>917</v>
      </c>
      <c r="H31" s="121">
        <v>0</v>
      </c>
      <c r="I31" s="121">
        <v>290918</v>
      </c>
      <c r="J31" s="121"/>
      <c r="K31" s="121">
        <v>30111</v>
      </c>
      <c r="L31" s="121">
        <v>1605182</v>
      </c>
      <c r="M31" s="121">
        <f>SUM(N31,+U31)</f>
        <v>48174</v>
      </c>
      <c r="N31" s="121">
        <f>+SUM(O31:R31,T31)</f>
        <v>10073</v>
      </c>
      <c r="O31" s="121">
        <v>0</v>
      </c>
      <c r="P31" s="121">
        <v>0</v>
      </c>
      <c r="Q31" s="121">
        <v>0</v>
      </c>
      <c r="R31" s="121">
        <v>10073</v>
      </c>
      <c r="S31" s="121"/>
      <c r="T31" s="121">
        <v>0</v>
      </c>
      <c r="U31" s="121">
        <v>38101</v>
      </c>
      <c r="V31" s="121">
        <f>+SUM(D31,M31)</f>
        <v>1975302</v>
      </c>
      <c r="W31" s="121">
        <f>+SUM(E31,N31)</f>
        <v>332019</v>
      </c>
      <c r="X31" s="121">
        <f>+SUM(F31,O31)</f>
        <v>0</v>
      </c>
      <c r="Y31" s="121">
        <f>+SUM(G31,P31)</f>
        <v>917</v>
      </c>
      <c r="Z31" s="121">
        <f>+SUM(H31,Q31)</f>
        <v>0</v>
      </c>
      <c r="AA31" s="121">
        <f>+SUM(I31,R31)</f>
        <v>300991</v>
      </c>
      <c r="AB31" s="121">
        <f>+SUM(J31,S31)</f>
        <v>0</v>
      </c>
      <c r="AC31" s="121">
        <f>+SUM(K31,T31)</f>
        <v>30111</v>
      </c>
      <c r="AD31" s="121">
        <f>+SUM(L31,U31)</f>
        <v>1643283</v>
      </c>
      <c r="AE31" s="209" t="s">
        <v>423</v>
      </c>
      <c r="AF31" s="208"/>
    </row>
    <row r="32" spans="1:32" s="136" customFormat="1" ht="13.5" customHeight="1" x14ac:dyDescent="0.15">
      <c r="A32" s="119" t="s">
        <v>25</v>
      </c>
      <c r="B32" s="120" t="s">
        <v>424</v>
      </c>
      <c r="C32" s="119" t="s">
        <v>425</v>
      </c>
      <c r="D32" s="121">
        <f>SUM(E32,+L32)</f>
        <v>1178082</v>
      </c>
      <c r="E32" s="121">
        <f>+SUM(F32:I32,K32)</f>
        <v>97327</v>
      </c>
      <c r="F32" s="121">
        <v>0</v>
      </c>
      <c r="G32" s="121">
        <v>0</v>
      </c>
      <c r="H32" s="121">
        <v>20500</v>
      </c>
      <c r="I32" s="121">
        <v>57808</v>
      </c>
      <c r="J32" s="121"/>
      <c r="K32" s="121">
        <v>19019</v>
      </c>
      <c r="L32" s="121">
        <v>1080755</v>
      </c>
      <c r="M32" s="121">
        <f>SUM(N32,+U32)</f>
        <v>127596</v>
      </c>
      <c r="N32" s="121">
        <f>+SUM(O32:R32,T32)</f>
        <v>7481</v>
      </c>
      <c r="O32" s="121">
        <v>0</v>
      </c>
      <c r="P32" s="121">
        <v>0</v>
      </c>
      <c r="Q32" s="121">
        <v>0</v>
      </c>
      <c r="R32" s="121">
        <v>7481</v>
      </c>
      <c r="S32" s="121"/>
      <c r="T32" s="121">
        <v>0</v>
      </c>
      <c r="U32" s="121">
        <v>120115</v>
      </c>
      <c r="V32" s="121">
        <f>+SUM(D32,M32)</f>
        <v>1305678</v>
      </c>
      <c r="W32" s="121">
        <f>+SUM(E32,N32)</f>
        <v>104808</v>
      </c>
      <c r="X32" s="121">
        <f>+SUM(F32,O32)</f>
        <v>0</v>
      </c>
      <c r="Y32" s="121">
        <f>+SUM(G32,P32)</f>
        <v>0</v>
      </c>
      <c r="Z32" s="121">
        <f>+SUM(H32,Q32)</f>
        <v>20500</v>
      </c>
      <c r="AA32" s="121">
        <f>+SUM(I32,R32)</f>
        <v>65289</v>
      </c>
      <c r="AB32" s="121">
        <f>+SUM(J32,S32)</f>
        <v>0</v>
      </c>
      <c r="AC32" s="121">
        <f>+SUM(K32,T32)</f>
        <v>19019</v>
      </c>
      <c r="AD32" s="121">
        <f>+SUM(L32,U32)</f>
        <v>1200870</v>
      </c>
      <c r="AE32" s="209" t="s">
        <v>426</v>
      </c>
      <c r="AF32" s="208"/>
    </row>
    <row r="33" spans="1:32" s="136" customFormat="1" ht="13.5" customHeight="1" x14ac:dyDescent="0.15">
      <c r="A33" s="119" t="s">
        <v>25</v>
      </c>
      <c r="B33" s="120" t="s">
        <v>427</v>
      </c>
      <c r="C33" s="119" t="s">
        <v>428</v>
      </c>
      <c r="D33" s="121">
        <f>SUM(E33,+L33)</f>
        <v>579690</v>
      </c>
      <c r="E33" s="121">
        <f>+SUM(F33:I33,K33)</f>
        <v>29275</v>
      </c>
      <c r="F33" s="121">
        <v>0</v>
      </c>
      <c r="G33" s="121">
        <v>0</v>
      </c>
      <c r="H33" s="121">
        <v>0</v>
      </c>
      <c r="I33" s="121">
        <v>6765</v>
      </c>
      <c r="J33" s="121"/>
      <c r="K33" s="121">
        <v>22510</v>
      </c>
      <c r="L33" s="121">
        <v>550415</v>
      </c>
      <c r="M33" s="121">
        <f>SUM(N33,+U33)</f>
        <v>182860</v>
      </c>
      <c r="N33" s="121">
        <f>+SUM(O33:R33,T33)</f>
        <v>6415</v>
      </c>
      <c r="O33" s="121">
        <v>0</v>
      </c>
      <c r="P33" s="121">
        <v>0</v>
      </c>
      <c r="Q33" s="121">
        <v>0</v>
      </c>
      <c r="R33" s="121">
        <v>6351</v>
      </c>
      <c r="S33" s="121"/>
      <c r="T33" s="121">
        <v>64</v>
      </c>
      <c r="U33" s="121">
        <v>176445</v>
      </c>
      <c r="V33" s="121">
        <f>+SUM(D33,M33)</f>
        <v>762550</v>
      </c>
      <c r="W33" s="121">
        <f>+SUM(E33,N33)</f>
        <v>35690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13116</v>
      </c>
      <c r="AB33" s="121">
        <f>+SUM(J33,S33)</f>
        <v>0</v>
      </c>
      <c r="AC33" s="121">
        <f>+SUM(K33,T33)</f>
        <v>22574</v>
      </c>
      <c r="AD33" s="121">
        <f>+SUM(L33,U33)</f>
        <v>726860</v>
      </c>
      <c r="AE33" s="209" t="s">
        <v>429</v>
      </c>
      <c r="AF33" s="208"/>
    </row>
    <row r="34" spans="1:32" s="136" customFormat="1" ht="13.5" customHeight="1" x14ac:dyDescent="0.15">
      <c r="A34" s="119" t="s">
        <v>25</v>
      </c>
      <c r="B34" s="120" t="s">
        <v>432</v>
      </c>
      <c r="C34" s="119" t="s">
        <v>433</v>
      </c>
      <c r="D34" s="121">
        <f>SUM(E34,+L34)</f>
        <v>644713</v>
      </c>
      <c r="E34" s="121">
        <f>+SUM(F34:I34,K34)</f>
        <v>43245</v>
      </c>
      <c r="F34" s="121">
        <v>0</v>
      </c>
      <c r="G34" s="121">
        <v>0</v>
      </c>
      <c r="H34" s="121">
        <v>0</v>
      </c>
      <c r="I34" s="121">
        <v>32044</v>
      </c>
      <c r="J34" s="121"/>
      <c r="K34" s="121">
        <v>11201</v>
      </c>
      <c r="L34" s="121">
        <v>601468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0</v>
      </c>
      <c r="V34" s="121">
        <f>+SUM(D34,M34)</f>
        <v>644713</v>
      </c>
      <c r="W34" s="121">
        <f>+SUM(E34,N34)</f>
        <v>43245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32044</v>
      </c>
      <c r="AB34" s="121">
        <f>+SUM(J34,S34)</f>
        <v>0</v>
      </c>
      <c r="AC34" s="121">
        <f>+SUM(K34,T34)</f>
        <v>11201</v>
      </c>
      <c r="AD34" s="121">
        <f>+SUM(L34,U34)</f>
        <v>601468</v>
      </c>
      <c r="AE34" s="209" t="s">
        <v>434</v>
      </c>
      <c r="AF34" s="208"/>
    </row>
    <row r="35" spans="1:32" s="136" customFormat="1" ht="13.5" customHeight="1" x14ac:dyDescent="0.15">
      <c r="A35" s="119" t="s">
        <v>25</v>
      </c>
      <c r="B35" s="120" t="s">
        <v>435</v>
      </c>
      <c r="C35" s="119" t="s">
        <v>436</v>
      </c>
      <c r="D35" s="121">
        <f>SUM(E35,+L35)</f>
        <v>464275</v>
      </c>
      <c r="E35" s="121">
        <f>+SUM(F35:I35,K35)</f>
        <v>9854</v>
      </c>
      <c r="F35" s="121">
        <v>0</v>
      </c>
      <c r="G35" s="121">
        <v>0</v>
      </c>
      <c r="H35" s="121">
        <v>0</v>
      </c>
      <c r="I35" s="121">
        <v>3084</v>
      </c>
      <c r="J35" s="121"/>
      <c r="K35" s="121">
        <v>6770</v>
      </c>
      <c r="L35" s="121">
        <v>454421</v>
      </c>
      <c r="M35" s="121">
        <f>SUM(N35,+U35)</f>
        <v>65443</v>
      </c>
      <c r="N35" s="121">
        <f>+SUM(O35:R35,T35)</f>
        <v>4487</v>
      </c>
      <c r="O35" s="121">
        <v>0</v>
      </c>
      <c r="P35" s="121">
        <v>48</v>
      </c>
      <c r="Q35" s="121">
        <v>0</v>
      </c>
      <c r="R35" s="121">
        <v>4439</v>
      </c>
      <c r="S35" s="121"/>
      <c r="T35" s="121">
        <v>0</v>
      </c>
      <c r="U35" s="121">
        <v>60956</v>
      </c>
      <c r="V35" s="121">
        <f>+SUM(D35,M35)</f>
        <v>529718</v>
      </c>
      <c r="W35" s="121">
        <f>+SUM(E35,N35)</f>
        <v>14341</v>
      </c>
      <c r="X35" s="121">
        <f>+SUM(F35,O35)</f>
        <v>0</v>
      </c>
      <c r="Y35" s="121">
        <f>+SUM(G35,P35)</f>
        <v>48</v>
      </c>
      <c r="Z35" s="121">
        <f>+SUM(H35,Q35)</f>
        <v>0</v>
      </c>
      <c r="AA35" s="121">
        <f>+SUM(I35,R35)</f>
        <v>7523</v>
      </c>
      <c r="AB35" s="121">
        <f>+SUM(J35,S35)</f>
        <v>0</v>
      </c>
      <c r="AC35" s="121">
        <f>+SUM(K35,T35)</f>
        <v>6770</v>
      </c>
      <c r="AD35" s="121">
        <f>+SUM(L35,U35)</f>
        <v>515377</v>
      </c>
      <c r="AE35" s="209" t="s">
        <v>437</v>
      </c>
      <c r="AF35" s="208"/>
    </row>
    <row r="36" spans="1:32" s="136" customFormat="1" ht="13.5" customHeight="1" x14ac:dyDescent="0.15">
      <c r="A36" s="119" t="s">
        <v>25</v>
      </c>
      <c r="B36" s="120" t="s">
        <v>438</v>
      </c>
      <c r="C36" s="119" t="s">
        <v>439</v>
      </c>
      <c r="D36" s="121">
        <f>SUM(E36,+L36)</f>
        <v>2064123</v>
      </c>
      <c r="E36" s="121">
        <f>+SUM(F36:I36,K36)</f>
        <v>28051</v>
      </c>
      <c r="F36" s="121">
        <v>0</v>
      </c>
      <c r="G36" s="121">
        <v>0</v>
      </c>
      <c r="H36" s="121">
        <v>0</v>
      </c>
      <c r="I36" s="121">
        <v>3201</v>
      </c>
      <c r="J36" s="121"/>
      <c r="K36" s="121">
        <v>24850</v>
      </c>
      <c r="L36" s="121">
        <v>2036072</v>
      </c>
      <c r="M36" s="121">
        <f>SUM(N36,+U36)</f>
        <v>61230</v>
      </c>
      <c r="N36" s="121">
        <f>+SUM(O36:R36,T36)</f>
        <v>3538</v>
      </c>
      <c r="O36" s="121">
        <v>0</v>
      </c>
      <c r="P36" s="121">
        <v>0</v>
      </c>
      <c r="Q36" s="121">
        <v>0</v>
      </c>
      <c r="R36" s="121">
        <v>3538</v>
      </c>
      <c r="S36" s="121"/>
      <c r="T36" s="121">
        <v>0</v>
      </c>
      <c r="U36" s="121">
        <v>57692</v>
      </c>
      <c r="V36" s="121">
        <f>+SUM(D36,M36)</f>
        <v>2125353</v>
      </c>
      <c r="W36" s="121">
        <f>+SUM(E36,N36)</f>
        <v>31589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6739</v>
      </c>
      <c r="AB36" s="121">
        <f>+SUM(J36,S36)</f>
        <v>0</v>
      </c>
      <c r="AC36" s="121">
        <f>+SUM(K36,T36)</f>
        <v>24850</v>
      </c>
      <c r="AD36" s="121">
        <f>+SUM(L36,U36)</f>
        <v>2093764</v>
      </c>
      <c r="AE36" s="209" t="s">
        <v>440</v>
      </c>
      <c r="AF36" s="208"/>
    </row>
    <row r="37" spans="1:32" s="136" customFormat="1" ht="13.5" customHeight="1" x14ac:dyDescent="0.15">
      <c r="A37" s="119" t="s">
        <v>25</v>
      </c>
      <c r="B37" s="120" t="s">
        <v>441</v>
      </c>
      <c r="C37" s="119" t="s">
        <v>442</v>
      </c>
      <c r="D37" s="121">
        <f>SUM(E37,+L37)</f>
        <v>832185</v>
      </c>
      <c r="E37" s="121">
        <f>+SUM(F37:I37,K37)</f>
        <v>115778</v>
      </c>
      <c r="F37" s="121">
        <v>0</v>
      </c>
      <c r="G37" s="121">
        <v>0</v>
      </c>
      <c r="H37" s="121">
        <v>0</v>
      </c>
      <c r="I37" s="121">
        <v>90602</v>
      </c>
      <c r="J37" s="121"/>
      <c r="K37" s="121">
        <v>25176</v>
      </c>
      <c r="L37" s="121">
        <v>716407</v>
      </c>
      <c r="M37" s="121">
        <f>SUM(N37,+U37)</f>
        <v>145159</v>
      </c>
      <c r="N37" s="121">
        <f>+SUM(O37:R37,T37)</f>
        <v>4718</v>
      </c>
      <c r="O37" s="121">
        <v>0</v>
      </c>
      <c r="P37" s="121">
        <v>0</v>
      </c>
      <c r="Q37" s="121">
        <v>0</v>
      </c>
      <c r="R37" s="121">
        <v>4718</v>
      </c>
      <c r="S37" s="121"/>
      <c r="T37" s="121">
        <v>0</v>
      </c>
      <c r="U37" s="121">
        <v>140441</v>
      </c>
      <c r="V37" s="121">
        <f>+SUM(D37,M37)</f>
        <v>977344</v>
      </c>
      <c r="W37" s="121">
        <f>+SUM(E37,N37)</f>
        <v>120496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95320</v>
      </c>
      <c r="AB37" s="121">
        <f>+SUM(J37,S37)</f>
        <v>0</v>
      </c>
      <c r="AC37" s="121">
        <f>+SUM(K37,T37)</f>
        <v>25176</v>
      </c>
      <c r="AD37" s="121">
        <f>+SUM(L37,U37)</f>
        <v>856848</v>
      </c>
      <c r="AE37" s="209" t="s">
        <v>443</v>
      </c>
      <c r="AF37" s="208"/>
    </row>
    <row r="38" spans="1:32" s="136" customFormat="1" ht="13.5" customHeight="1" x14ac:dyDescent="0.15">
      <c r="A38" s="119" t="s">
        <v>25</v>
      </c>
      <c r="B38" s="120" t="s">
        <v>448</v>
      </c>
      <c r="C38" s="119" t="s">
        <v>449</v>
      </c>
      <c r="D38" s="121">
        <f>SUM(E38,+L38)</f>
        <v>1310810</v>
      </c>
      <c r="E38" s="121">
        <f>+SUM(F38:I38,K38)</f>
        <v>171867</v>
      </c>
      <c r="F38" s="121">
        <v>0</v>
      </c>
      <c r="G38" s="121">
        <v>0</v>
      </c>
      <c r="H38" s="121">
        <v>0</v>
      </c>
      <c r="I38" s="121">
        <v>92504</v>
      </c>
      <c r="J38" s="121"/>
      <c r="K38" s="121">
        <v>79363</v>
      </c>
      <c r="L38" s="121">
        <v>1138943</v>
      </c>
      <c r="M38" s="121">
        <f>SUM(N38,+U38)</f>
        <v>63420</v>
      </c>
      <c r="N38" s="121">
        <f>+SUM(O38:R38,T38)</f>
        <v>13561</v>
      </c>
      <c r="O38" s="121">
        <v>0</v>
      </c>
      <c r="P38" s="121">
        <v>0</v>
      </c>
      <c r="Q38" s="121">
        <v>0</v>
      </c>
      <c r="R38" s="121">
        <v>13561</v>
      </c>
      <c r="S38" s="121"/>
      <c r="T38" s="121">
        <v>0</v>
      </c>
      <c r="U38" s="121">
        <v>49859</v>
      </c>
      <c r="V38" s="121">
        <f>+SUM(D38,M38)</f>
        <v>1374230</v>
      </c>
      <c r="W38" s="121">
        <f>+SUM(E38,N38)</f>
        <v>185428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106065</v>
      </c>
      <c r="AB38" s="121">
        <f>+SUM(J38,S38)</f>
        <v>0</v>
      </c>
      <c r="AC38" s="121">
        <f>+SUM(K38,T38)</f>
        <v>79363</v>
      </c>
      <c r="AD38" s="121">
        <f>+SUM(L38,U38)</f>
        <v>1188802</v>
      </c>
      <c r="AE38" s="209" t="s">
        <v>450</v>
      </c>
      <c r="AF38" s="208"/>
    </row>
    <row r="39" spans="1:32" s="136" customFormat="1" ht="13.5" customHeight="1" x14ac:dyDescent="0.15">
      <c r="A39" s="119" t="s">
        <v>25</v>
      </c>
      <c r="B39" s="120" t="s">
        <v>451</v>
      </c>
      <c r="C39" s="119" t="s">
        <v>452</v>
      </c>
      <c r="D39" s="121">
        <f>SUM(E39,+L39)</f>
        <v>698524</v>
      </c>
      <c r="E39" s="121">
        <f>+SUM(F39:I39,K39)</f>
        <v>72731</v>
      </c>
      <c r="F39" s="121">
        <v>0</v>
      </c>
      <c r="G39" s="121">
        <v>0</v>
      </c>
      <c r="H39" s="121">
        <v>0</v>
      </c>
      <c r="I39" s="121">
        <v>72586</v>
      </c>
      <c r="J39" s="121"/>
      <c r="K39" s="121">
        <v>145</v>
      </c>
      <c r="L39" s="121">
        <v>625793</v>
      </c>
      <c r="M39" s="121">
        <f>SUM(N39,+U39)</f>
        <v>142455</v>
      </c>
      <c r="N39" s="121">
        <f>+SUM(O39:R39,T39)</f>
        <v>6303</v>
      </c>
      <c r="O39" s="121">
        <v>3933</v>
      </c>
      <c r="P39" s="121">
        <v>2350</v>
      </c>
      <c r="Q39" s="121">
        <v>0</v>
      </c>
      <c r="R39" s="121">
        <v>0</v>
      </c>
      <c r="S39" s="121"/>
      <c r="T39" s="121">
        <v>20</v>
      </c>
      <c r="U39" s="121">
        <v>136152</v>
      </c>
      <c r="V39" s="121">
        <f>+SUM(D39,M39)</f>
        <v>840979</v>
      </c>
      <c r="W39" s="121">
        <f>+SUM(E39,N39)</f>
        <v>79034</v>
      </c>
      <c r="X39" s="121">
        <f>+SUM(F39,O39)</f>
        <v>3933</v>
      </c>
      <c r="Y39" s="121">
        <f>+SUM(G39,P39)</f>
        <v>2350</v>
      </c>
      <c r="Z39" s="121">
        <f>+SUM(H39,Q39)</f>
        <v>0</v>
      </c>
      <c r="AA39" s="121">
        <f>+SUM(I39,R39)</f>
        <v>72586</v>
      </c>
      <c r="AB39" s="121">
        <f>+SUM(J39,S39)</f>
        <v>0</v>
      </c>
      <c r="AC39" s="121">
        <f>+SUM(K39,T39)</f>
        <v>165</v>
      </c>
      <c r="AD39" s="121">
        <f>+SUM(L39,U39)</f>
        <v>761945</v>
      </c>
      <c r="AE39" s="209" t="s">
        <v>453</v>
      </c>
      <c r="AF39" s="208"/>
    </row>
    <row r="40" spans="1:32" s="136" customFormat="1" ht="13.5" customHeight="1" x14ac:dyDescent="0.15">
      <c r="A40" s="119" t="s">
        <v>25</v>
      </c>
      <c r="B40" s="120" t="s">
        <v>454</v>
      </c>
      <c r="C40" s="119" t="s">
        <v>455</v>
      </c>
      <c r="D40" s="121">
        <f>SUM(E40,+L40)</f>
        <v>952355</v>
      </c>
      <c r="E40" s="121">
        <f>+SUM(F40:I40,K40)</f>
        <v>127578</v>
      </c>
      <c r="F40" s="121">
        <v>0</v>
      </c>
      <c r="G40" s="121">
        <v>0</v>
      </c>
      <c r="H40" s="121">
        <v>0</v>
      </c>
      <c r="I40" s="121">
        <v>119048</v>
      </c>
      <c r="J40" s="121"/>
      <c r="K40" s="121">
        <v>8530</v>
      </c>
      <c r="L40" s="121">
        <v>824777</v>
      </c>
      <c r="M40" s="121">
        <f>SUM(N40,+U40)</f>
        <v>156033</v>
      </c>
      <c r="N40" s="121">
        <f>+SUM(O40:R40,T40)</f>
        <v>5964</v>
      </c>
      <c r="O40" s="121">
        <v>0</v>
      </c>
      <c r="P40" s="121">
        <v>0</v>
      </c>
      <c r="Q40" s="121">
        <v>0</v>
      </c>
      <c r="R40" s="121">
        <v>5964</v>
      </c>
      <c r="S40" s="121"/>
      <c r="T40" s="121">
        <v>0</v>
      </c>
      <c r="U40" s="121">
        <v>150069</v>
      </c>
      <c r="V40" s="121">
        <f>+SUM(D40,M40)</f>
        <v>1108388</v>
      </c>
      <c r="W40" s="121">
        <f>+SUM(E40,N40)</f>
        <v>133542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125012</v>
      </c>
      <c r="AB40" s="121">
        <f>+SUM(J40,S40)</f>
        <v>0</v>
      </c>
      <c r="AC40" s="121">
        <f>+SUM(K40,T40)</f>
        <v>8530</v>
      </c>
      <c r="AD40" s="121">
        <f>+SUM(L40,U40)</f>
        <v>974846</v>
      </c>
      <c r="AE40" s="209" t="s">
        <v>456</v>
      </c>
      <c r="AF40" s="208"/>
    </row>
    <row r="41" spans="1:32" s="136" customFormat="1" ht="13.5" customHeight="1" x14ac:dyDescent="0.15">
      <c r="A41" s="119" t="s">
        <v>25</v>
      </c>
      <c r="B41" s="120" t="s">
        <v>459</v>
      </c>
      <c r="C41" s="119" t="s">
        <v>460</v>
      </c>
      <c r="D41" s="121">
        <f>SUM(E41,+L41)</f>
        <v>1410034</v>
      </c>
      <c r="E41" s="121">
        <f>+SUM(F41:I41,K41)</f>
        <v>237474</v>
      </c>
      <c r="F41" s="121">
        <v>0</v>
      </c>
      <c r="G41" s="121">
        <v>0</v>
      </c>
      <c r="H41" s="121">
        <v>0</v>
      </c>
      <c r="I41" s="121">
        <v>211914</v>
      </c>
      <c r="J41" s="121"/>
      <c r="K41" s="121">
        <v>25560</v>
      </c>
      <c r="L41" s="121">
        <v>1172560</v>
      </c>
      <c r="M41" s="121">
        <f>SUM(N41,+U41)</f>
        <v>624844</v>
      </c>
      <c r="N41" s="121">
        <f>+SUM(O41:R41,T41)</f>
        <v>11163</v>
      </c>
      <c r="O41" s="121">
        <v>0</v>
      </c>
      <c r="P41" s="121">
        <v>0</v>
      </c>
      <c r="Q41" s="121">
        <v>0</v>
      </c>
      <c r="R41" s="121">
        <v>11163</v>
      </c>
      <c r="S41" s="121"/>
      <c r="T41" s="121">
        <v>0</v>
      </c>
      <c r="U41" s="121">
        <v>613681</v>
      </c>
      <c r="V41" s="121">
        <f>+SUM(D41,M41)</f>
        <v>2034878</v>
      </c>
      <c r="W41" s="121">
        <f>+SUM(E41,N41)</f>
        <v>248637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223077</v>
      </c>
      <c r="AB41" s="121">
        <f>+SUM(J41,S41)</f>
        <v>0</v>
      </c>
      <c r="AC41" s="121">
        <f>+SUM(K41,T41)</f>
        <v>25560</v>
      </c>
      <c r="AD41" s="121">
        <f>+SUM(L41,U41)</f>
        <v>1786241</v>
      </c>
      <c r="AE41" s="209" t="s">
        <v>461</v>
      </c>
      <c r="AF41" s="208"/>
    </row>
    <row r="42" spans="1:32" s="136" customFormat="1" ht="13.5" customHeight="1" x14ac:dyDescent="0.15">
      <c r="A42" s="119" t="s">
        <v>25</v>
      </c>
      <c r="B42" s="120" t="s">
        <v>464</v>
      </c>
      <c r="C42" s="119" t="s">
        <v>465</v>
      </c>
      <c r="D42" s="121">
        <f>SUM(E42,+L42)</f>
        <v>476965</v>
      </c>
      <c r="E42" s="121">
        <f>+SUM(F42:I42,K42)</f>
        <v>57942</v>
      </c>
      <c r="F42" s="121">
        <v>0</v>
      </c>
      <c r="G42" s="121">
        <v>0</v>
      </c>
      <c r="H42" s="121">
        <v>0</v>
      </c>
      <c r="I42" s="121">
        <v>54623</v>
      </c>
      <c r="J42" s="121"/>
      <c r="K42" s="121">
        <v>3319</v>
      </c>
      <c r="L42" s="121">
        <v>419023</v>
      </c>
      <c r="M42" s="121">
        <f>SUM(N42,+U42)</f>
        <v>105029</v>
      </c>
      <c r="N42" s="121">
        <f>+SUM(O42:R42,T42)</f>
        <v>5659</v>
      </c>
      <c r="O42" s="121">
        <v>0</v>
      </c>
      <c r="P42" s="121">
        <v>0</v>
      </c>
      <c r="Q42" s="121">
        <v>0</v>
      </c>
      <c r="R42" s="121">
        <v>5653</v>
      </c>
      <c r="S42" s="121"/>
      <c r="T42" s="121">
        <v>6</v>
      </c>
      <c r="U42" s="121">
        <v>99370</v>
      </c>
      <c r="V42" s="121">
        <f>+SUM(D42,M42)</f>
        <v>581994</v>
      </c>
      <c r="W42" s="121">
        <f>+SUM(E42,N42)</f>
        <v>63601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60276</v>
      </c>
      <c r="AB42" s="121">
        <f>+SUM(J42,S42)</f>
        <v>0</v>
      </c>
      <c r="AC42" s="121">
        <f>+SUM(K42,T42)</f>
        <v>3325</v>
      </c>
      <c r="AD42" s="121">
        <f>+SUM(L42,U42)</f>
        <v>518393</v>
      </c>
      <c r="AE42" s="209" t="s">
        <v>466</v>
      </c>
      <c r="AF42" s="208"/>
    </row>
    <row r="43" spans="1:32" s="136" customFormat="1" ht="13.5" customHeight="1" x14ac:dyDescent="0.15">
      <c r="A43" s="119" t="s">
        <v>25</v>
      </c>
      <c r="B43" s="120" t="s">
        <v>467</v>
      </c>
      <c r="C43" s="119" t="s">
        <v>468</v>
      </c>
      <c r="D43" s="121">
        <f>SUM(E43,+L43)</f>
        <v>985465</v>
      </c>
      <c r="E43" s="121">
        <f>+SUM(F43:I43,K43)</f>
        <v>153664</v>
      </c>
      <c r="F43" s="121">
        <v>0</v>
      </c>
      <c r="G43" s="121">
        <v>0</v>
      </c>
      <c r="H43" s="121">
        <v>0</v>
      </c>
      <c r="I43" s="121">
        <v>59358</v>
      </c>
      <c r="J43" s="121"/>
      <c r="K43" s="121">
        <v>94306</v>
      </c>
      <c r="L43" s="121">
        <v>831801</v>
      </c>
      <c r="M43" s="121">
        <f>SUM(N43,+U43)</f>
        <v>37099</v>
      </c>
      <c r="N43" s="121">
        <f>+SUM(O43:R43,T43)</f>
        <v>3534</v>
      </c>
      <c r="O43" s="121">
        <v>0</v>
      </c>
      <c r="P43" s="121">
        <v>0</v>
      </c>
      <c r="Q43" s="121">
        <v>0</v>
      </c>
      <c r="R43" s="121">
        <v>3534</v>
      </c>
      <c r="S43" s="121"/>
      <c r="T43" s="121">
        <v>0</v>
      </c>
      <c r="U43" s="121">
        <v>33565</v>
      </c>
      <c r="V43" s="121">
        <f>+SUM(D43,M43)</f>
        <v>1022564</v>
      </c>
      <c r="W43" s="121">
        <f>+SUM(E43,N43)</f>
        <v>157198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62892</v>
      </c>
      <c r="AB43" s="121">
        <f>+SUM(J43,S43)</f>
        <v>0</v>
      </c>
      <c r="AC43" s="121">
        <f>+SUM(K43,T43)</f>
        <v>94306</v>
      </c>
      <c r="AD43" s="121">
        <f>+SUM(L43,U43)</f>
        <v>865366</v>
      </c>
      <c r="AE43" s="209" t="s">
        <v>469</v>
      </c>
      <c r="AF43" s="208"/>
    </row>
    <row r="44" spans="1:32" s="136" customFormat="1" ht="13.5" customHeight="1" x14ac:dyDescent="0.15">
      <c r="A44" s="119" t="s">
        <v>25</v>
      </c>
      <c r="B44" s="120" t="s">
        <v>470</v>
      </c>
      <c r="C44" s="119" t="s">
        <v>471</v>
      </c>
      <c r="D44" s="121">
        <f>SUM(E44,+L44)</f>
        <v>1046372</v>
      </c>
      <c r="E44" s="121">
        <f>+SUM(F44:I44,K44)</f>
        <v>59744</v>
      </c>
      <c r="F44" s="121">
        <v>0</v>
      </c>
      <c r="G44" s="121">
        <v>0</v>
      </c>
      <c r="H44" s="121">
        <v>0</v>
      </c>
      <c r="I44" s="121">
        <v>59657</v>
      </c>
      <c r="J44" s="121"/>
      <c r="K44" s="121">
        <v>87</v>
      </c>
      <c r="L44" s="121">
        <v>986628</v>
      </c>
      <c r="M44" s="121">
        <f>SUM(N44,+U44)</f>
        <v>192076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192076</v>
      </c>
      <c r="V44" s="121">
        <f>+SUM(D44,M44)</f>
        <v>1238448</v>
      </c>
      <c r="W44" s="121">
        <f>+SUM(E44,N44)</f>
        <v>59744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59657</v>
      </c>
      <c r="AB44" s="121">
        <f>+SUM(J44,S44)</f>
        <v>0</v>
      </c>
      <c r="AC44" s="121">
        <f>+SUM(K44,T44)</f>
        <v>87</v>
      </c>
      <c r="AD44" s="121">
        <f>+SUM(L44,U44)</f>
        <v>1178704</v>
      </c>
      <c r="AE44" s="209" t="s">
        <v>472</v>
      </c>
      <c r="AF44" s="208"/>
    </row>
    <row r="45" spans="1:32" s="136" customFormat="1" ht="13.5" customHeight="1" x14ac:dyDescent="0.15">
      <c r="A45" s="119" t="s">
        <v>25</v>
      </c>
      <c r="B45" s="120" t="s">
        <v>473</v>
      </c>
      <c r="C45" s="119" t="s">
        <v>474</v>
      </c>
      <c r="D45" s="121">
        <f>SUM(E45,+L45)</f>
        <v>381968</v>
      </c>
      <c r="E45" s="121">
        <f>+SUM(F45:I45,K45)</f>
        <v>74004</v>
      </c>
      <c r="F45" s="121">
        <v>0</v>
      </c>
      <c r="G45" s="121">
        <v>0</v>
      </c>
      <c r="H45" s="121">
        <v>0</v>
      </c>
      <c r="I45" s="121">
        <v>57116</v>
      </c>
      <c r="J45" s="121"/>
      <c r="K45" s="121">
        <v>16888</v>
      </c>
      <c r="L45" s="121">
        <v>307964</v>
      </c>
      <c r="M45" s="121">
        <f>SUM(N45,+U45)</f>
        <v>69296</v>
      </c>
      <c r="N45" s="121">
        <f>+SUM(O45:R45,T45)</f>
        <v>5699</v>
      </c>
      <c r="O45" s="121">
        <v>0</v>
      </c>
      <c r="P45" s="121">
        <v>0</v>
      </c>
      <c r="Q45" s="121">
        <v>0</v>
      </c>
      <c r="R45" s="121">
        <v>5699</v>
      </c>
      <c r="S45" s="121"/>
      <c r="T45" s="121">
        <v>0</v>
      </c>
      <c r="U45" s="121">
        <v>63597</v>
      </c>
      <c r="V45" s="121">
        <f>+SUM(D45,M45)</f>
        <v>451264</v>
      </c>
      <c r="W45" s="121">
        <f>+SUM(E45,N45)</f>
        <v>79703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62815</v>
      </c>
      <c r="AB45" s="121">
        <f>+SUM(J45,S45)</f>
        <v>0</v>
      </c>
      <c r="AC45" s="121">
        <f>+SUM(K45,T45)</f>
        <v>16888</v>
      </c>
      <c r="AD45" s="121">
        <f>+SUM(L45,U45)</f>
        <v>371561</v>
      </c>
      <c r="AE45" s="209" t="s">
        <v>475</v>
      </c>
      <c r="AF45" s="208"/>
    </row>
    <row r="46" spans="1:32" s="136" customFormat="1" ht="13.5" customHeight="1" x14ac:dyDescent="0.15">
      <c r="A46" s="119" t="s">
        <v>25</v>
      </c>
      <c r="B46" s="120" t="s">
        <v>476</v>
      </c>
      <c r="C46" s="119" t="s">
        <v>477</v>
      </c>
      <c r="D46" s="121">
        <f>SUM(E46,+L46)</f>
        <v>399668</v>
      </c>
      <c r="E46" s="121">
        <f>+SUM(F46:I46,K46)</f>
        <v>52419</v>
      </c>
      <c r="F46" s="121">
        <v>0</v>
      </c>
      <c r="G46" s="121">
        <v>0</v>
      </c>
      <c r="H46" s="121">
        <v>0</v>
      </c>
      <c r="I46" s="121">
        <v>41855</v>
      </c>
      <c r="J46" s="121"/>
      <c r="K46" s="121">
        <v>10564</v>
      </c>
      <c r="L46" s="121">
        <v>347249</v>
      </c>
      <c r="M46" s="121">
        <f>SUM(N46,+U46)</f>
        <v>67960</v>
      </c>
      <c r="N46" s="121">
        <f>+SUM(O46:R46,T46)</f>
        <v>2125</v>
      </c>
      <c r="O46" s="121">
        <v>0</v>
      </c>
      <c r="P46" s="121">
        <v>0</v>
      </c>
      <c r="Q46" s="121">
        <v>0</v>
      </c>
      <c r="R46" s="121">
        <v>2125</v>
      </c>
      <c r="S46" s="121"/>
      <c r="T46" s="121">
        <v>0</v>
      </c>
      <c r="U46" s="121">
        <v>65835</v>
      </c>
      <c r="V46" s="121">
        <f>+SUM(D46,M46)</f>
        <v>467628</v>
      </c>
      <c r="W46" s="121">
        <f>+SUM(E46,N46)</f>
        <v>54544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43980</v>
      </c>
      <c r="AB46" s="121">
        <f>+SUM(J46,S46)</f>
        <v>0</v>
      </c>
      <c r="AC46" s="121">
        <f>+SUM(K46,T46)</f>
        <v>10564</v>
      </c>
      <c r="AD46" s="121">
        <f>+SUM(L46,U46)</f>
        <v>413084</v>
      </c>
      <c r="AE46" s="209" t="s">
        <v>478</v>
      </c>
      <c r="AF46" s="208"/>
    </row>
    <row r="47" spans="1:32" s="136" customFormat="1" ht="13.5" customHeight="1" x14ac:dyDescent="0.15">
      <c r="A47" s="119" t="s">
        <v>25</v>
      </c>
      <c r="B47" s="120" t="s">
        <v>479</v>
      </c>
      <c r="C47" s="119" t="s">
        <v>480</v>
      </c>
      <c r="D47" s="121">
        <f>SUM(E47,+L47)</f>
        <v>352361</v>
      </c>
      <c r="E47" s="121">
        <f>+SUM(F47:I47,K47)</f>
        <v>52915</v>
      </c>
      <c r="F47" s="121">
        <v>0</v>
      </c>
      <c r="G47" s="121">
        <v>0</v>
      </c>
      <c r="H47" s="121">
        <v>0</v>
      </c>
      <c r="I47" s="121">
        <v>52885</v>
      </c>
      <c r="J47" s="121"/>
      <c r="K47" s="121">
        <v>30</v>
      </c>
      <c r="L47" s="121">
        <v>299446</v>
      </c>
      <c r="M47" s="121">
        <f>SUM(N47,+U47)</f>
        <v>125938</v>
      </c>
      <c r="N47" s="121">
        <f>+SUM(O47:R47,T47)</f>
        <v>2794</v>
      </c>
      <c r="O47" s="121">
        <v>296</v>
      </c>
      <c r="P47" s="121">
        <v>126</v>
      </c>
      <c r="Q47" s="121">
        <v>0</v>
      </c>
      <c r="R47" s="121">
        <v>2372</v>
      </c>
      <c r="S47" s="121"/>
      <c r="T47" s="121">
        <v>0</v>
      </c>
      <c r="U47" s="121">
        <v>123144</v>
      </c>
      <c r="V47" s="121">
        <f>+SUM(D47,M47)</f>
        <v>478299</v>
      </c>
      <c r="W47" s="121">
        <f>+SUM(E47,N47)</f>
        <v>55709</v>
      </c>
      <c r="X47" s="121">
        <f>+SUM(F47,O47)</f>
        <v>296</v>
      </c>
      <c r="Y47" s="121">
        <f>+SUM(G47,P47)</f>
        <v>126</v>
      </c>
      <c r="Z47" s="121">
        <f>+SUM(H47,Q47)</f>
        <v>0</v>
      </c>
      <c r="AA47" s="121">
        <f>+SUM(I47,R47)</f>
        <v>55257</v>
      </c>
      <c r="AB47" s="121">
        <f>+SUM(J47,S47)</f>
        <v>0</v>
      </c>
      <c r="AC47" s="121">
        <f>+SUM(K47,T47)</f>
        <v>30</v>
      </c>
      <c r="AD47" s="121">
        <f>+SUM(L47,U47)</f>
        <v>422590</v>
      </c>
      <c r="AE47" s="209" t="s">
        <v>481</v>
      </c>
      <c r="AF47" s="208"/>
    </row>
    <row r="48" spans="1:32" s="136" customFormat="1" ht="13.5" customHeight="1" x14ac:dyDescent="0.15">
      <c r="A48" s="119" t="s">
        <v>25</v>
      </c>
      <c r="B48" s="120" t="s">
        <v>482</v>
      </c>
      <c r="C48" s="119" t="s">
        <v>483</v>
      </c>
      <c r="D48" s="121">
        <f>SUM(E48,+L48)</f>
        <v>315405</v>
      </c>
      <c r="E48" s="121">
        <f>+SUM(F48:I48,K48)</f>
        <v>33241</v>
      </c>
      <c r="F48" s="121">
        <v>0</v>
      </c>
      <c r="G48" s="121">
        <v>0</v>
      </c>
      <c r="H48" s="121">
        <v>0</v>
      </c>
      <c r="I48" s="121">
        <v>12662</v>
      </c>
      <c r="J48" s="121"/>
      <c r="K48" s="121">
        <v>20579</v>
      </c>
      <c r="L48" s="121">
        <v>282164</v>
      </c>
      <c r="M48" s="121">
        <f>SUM(N48,+U48)</f>
        <v>20388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20388</v>
      </c>
      <c r="V48" s="121">
        <f>+SUM(D48,M48)</f>
        <v>335793</v>
      </c>
      <c r="W48" s="121">
        <f>+SUM(E48,N48)</f>
        <v>33241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12662</v>
      </c>
      <c r="AB48" s="121">
        <f>+SUM(J48,S48)</f>
        <v>0</v>
      </c>
      <c r="AC48" s="121">
        <f>+SUM(K48,T48)</f>
        <v>20579</v>
      </c>
      <c r="AD48" s="121">
        <f>+SUM(L48,U48)</f>
        <v>302552</v>
      </c>
      <c r="AE48" s="209" t="s">
        <v>484</v>
      </c>
      <c r="AF48" s="208"/>
    </row>
    <row r="49" spans="1:32" s="136" customFormat="1" ht="13.5" customHeight="1" x14ac:dyDescent="0.15">
      <c r="A49" s="119" t="s">
        <v>25</v>
      </c>
      <c r="B49" s="120" t="s">
        <v>485</v>
      </c>
      <c r="C49" s="119" t="s">
        <v>486</v>
      </c>
      <c r="D49" s="121">
        <f>SUM(E49,+L49)</f>
        <v>385306</v>
      </c>
      <c r="E49" s="121">
        <f>+SUM(F49:I49,K49)</f>
        <v>16061</v>
      </c>
      <c r="F49" s="121">
        <v>0</v>
      </c>
      <c r="G49" s="121">
        <v>0</v>
      </c>
      <c r="H49" s="121">
        <v>0</v>
      </c>
      <c r="I49" s="121">
        <v>4114</v>
      </c>
      <c r="J49" s="121"/>
      <c r="K49" s="121">
        <v>11947</v>
      </c>
      <c r="L49" s="121">
        <v>369245</v>
      </c>
      <c r="M49" s="121">
        <f>SUM(N49,+U49)</f>
        <v>108276</v>
      </c>
      <c r="N49" s="121">
        <f>+SUM(O49:R49,T49)</f>
        <v>7232</v>
      </c>
      <c r="O49" s="121">
        <v>0</v>
      </c>
      <c r="P49" s="121">
        <v>0</v>
      </c>
      <c r="Q49" s="121">
        <v>0</v>
      </c>
      <c r="R49" s="121">
        <v>7232</v>
      </c>
      <c r="S49" s="121"/>
      <c r="T49" s="121">
        <v>0</v>
      </c>
      <c r="U49" s="121">
        <v>101044</v>
      </c>
      <c r="V49" s="121">
        <f>+SUM(D49,M49)</f>
        <v>493582</v>
      </c>
      <c r="W49" s="121">
        <f>+SUM(E49,N49)</f>
        <v>23293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11346</v>
      </c>
      <c r="AB49" s="121">
        <f>+SUM(J49,S49)</f>
        <v>0</v>
      </c>
      <c r="AC49" s="121">
        <f>+SUM(K49,T49)</f>
        <v>11947</v>
      </c>
      <c r="AD49" s="121">
        <f>+SUM(L49,U49)</f>
        <v>470289</v>
      </c>
      <c r="AE49" s="209" t="s">
        <v>487</v>
      </c>
      <c r="AF49" s="208"/>
    </row>
    <row r="50" spans="1:32" s="136" customFormat="1" ht="13.5" customHeight="1" x14ac:dyDescent="0.15">
      <c r="A50" s="119" t="s">
        <v>25</v>
      </c>
      <c r="B50" s="120" t="s">
        <v>488</v>
      </c>
      <c r="C50" s="119" t="s">
        <v>489</v>
      </c>
      <c r="D50" s="121">
        <f>SUM(E50,+L50)</f>
        <v>361421</v>
      </c>
      <c r="E50" s="121">
        <f>+SUM(F50:I50,K50)</f>
        <v>44442</v>
      </c>
      <c r="F50" s="121">
        <v>0</v>
      </c>
      <c r="G50" s="121">
        <v>0</v>
      </c>
      <c r="H50" s="121">
        <v>0</v>
      </c>
      <c r="I50" s="121">
        <v>38479</v>
      </c>
      <c r="J50" s="121"/>
      <c r="K50" s="121">
        <v>5963</v>
      </c>
      <c r="L50" s="121">
        <v>316979</v>
      </c>
      <c r="M50" s="121">
        <f>SUM(N50,+U50)</f>
        <v>60757</v>
      </c>
      <c r="N50" s="121">
        <f>+SUM(O50:R50,T50)</f>
        <v>20</v>
      </c>
      <c r="O50" s="121">
        <v>0</v>
      </c>
      <c r="P50" s="121">
        <v>0</v>
      </c>
      <c r="Q50" s="121">
        <v>0</v>
      </c>
      <c r="R50" s="121">
        <v>20</v>
      </c>
      <c r="S50" s="121"/>
      <c r="T50" s="121">
        <v>0</v>
      </c>
      <c r="U50" s="121">
        <v>60737</v>
      </c>
      <c r="V50" s="121">
        <f>+SUM(D50,M50)</f>
        <v>422178</v>
      </c>
      <c r="W50" s="121">
        <f>+SUM(E50,N50)</f>
        <v>44462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38499</v>
      </c>
      <c r="AB50" s="121">
        <f>+SUM(J50,S50)</f>
        <v>0</v>
      </c>
      <c r="AC50" s="121">
        <f>+SUM(K50,T50)</f>
        <v>5963</v>
      </c>
      <c r="AD50" s="121">
        <f>+SUM(L50,U50)</f>
        <v>377716</v>
      </c>
      <c r="AE50" s="209" t="s">
        <v>490</v>
      </c>
      <c r="AF50" s="208"/>
    </row>
    <row r="51" spans="1:32" s="136" customFormat="1" ht="13.5" customHeight="1" x14ac:dyDescent="0.15">
      <c r="A51" s="119" t="s">
        <v>25</v>
      </c>
      <c r="B51" s="120" t="s">
        <v>491</v>
      </c>
      <c r="C51" s="119" t="s">
        <v>492</v>
      </c>
      <c r="D51" s="121">
        <f>SUM(E51,+L51)</f>
        <v>408892</v>
      </c>
      <c r="E51" s="121">
        <f>+SUM(F51:I51,K51)</f>
        <v>46477</v>
      </c>
      <c r="F51" s="121">
        <v>0</v>
      </c>
      <c r="G51" s="121">
        <v>0</v>
      </c>
      <c r="H51" s="121">
        <v>0</v>
      </c>
      <c r="I51" s="121">
        <v>46477</v>
      </c>
      <c r="J51" s="121"/>
      <c r="K51" s="121">
        <v>0</v>
      </c>
      <c r="L51" s="121">
        <v>362415</v>
      </c>
      <c r="M51" s="121">
        <f>SUM(N51,+U51)</f>
        <v>75229</v>
      </c>
      <c r="N51" s="121">
        <f>+SUM(O51:R51,T51)</f>
        <v>5631</v>
      </c>
      <c r="O51" s="121">
        <v>3718</v>
      </c>
      <c r="P51" s="121">
        <v>1913</v>
      </c>
      <c r="Q51" s="121">
        <v>0</v>
      </c>
      <c r="R51" s="121">
        <v>0</v>
      </c>
      <c r="S51" s="121"/>
      <c r="T51" s="121">
        <v>0</v>
      </c>
      <c r="U51" s="121">
        <v>69598</v>
      </c>
      <c r="V51" s="121">
        <f>+SUM(D51,M51)</f>
        <v>484121</v>
      </c>
      <c r="W51" s="121">
        <f>+SUM(E51,N51)</f>
        <v>52108</v>
      </c>
      <c r="X51" s="121">
        <f>+SUM(F51,O51)</f>
        <v>3718</v>
      </c>
      <c r="Y51" s="121">
        <f>+SUM(G51,P51)</f>
        <v>1913</v>
      </c>
      <c r="Z51" s="121">
        <f>+SUM(H51,Q51)</f>
        <v>0</v>
      </c>
      <c r="AA51" s="121">
        <f>+SUM(I51,R51)</f>
        <v>46477</v>
      </c>
      <c r="AB51" s="121">
        <f>+SUM(J51,S51)</f>
        <v>0</v>
      </c>
      <c r="AC51" s="121">
        <f>+SUM(K51,T51)</f>
        <v>0</v>
      </c>
      <c r="AD51" s="121">
        <f>+SUM(L51,U51)</f>
        <v>432013</v>
      </c>
      <c r="AE51" s="209" t="s">
        <v>493</v>
      </c>
      <c r="AF51" s="208"/>
    </row>
    <row r="52" spans="1:32" s="136" customFormat="1" ht="13.5" customHeight="1" x14ac:dyDescent="0.15">
      <c r="A52" s="119" t="s">
        <v>25</v>
      </c>
      <c r="B52" s="120" t="s">
        <v>494</v>
      </c>
      <c r="C52" s="119" t="s">
        <v>495</v>
      </c>
      <c r="D52" s="121">
        <f>SUM(E52,+L52)</f>
        <v>100155</v>
      </c>
      <c r="E52" s="121">
        <f>+SUM(F52:I52,K52)</f>
        <v>95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95</v>
      </c>
      <c r="L52" s="121">
        <v>100060</v>
      </c>
      <c r="M52" s="121">
        <f>SUM(N52,+U52)</f>
        <v>25850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25850</v>
      </c>
      <c r="V52" s="121">
        <f>+SUM(D52,M52)</f>
        <v>126005</v>
      </c>
      <c r="W52" s="121">
        <f>+SUM(E52,N52)</f>
        <v>95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95</v>
      </c>
      <c r="AD52" s="121">
        <f>+SUM(L52,U52)</f>
        <v>125910</v>
      </c>
      <c r="AE52" s="209" t="s">
        <v>496</v>
      </c>
      <c r="AF52" s="208"/>
    </row>
    <row r="53" spans="1:32" s="136" customFormat="1" ht="13.5" customHeight="1" x14ac:dyDescent="0.15">
      <c r="A53" s="119" t="s">
        <v>25</v>
      </c>
      <c r="B53" s="120" t="s">
        <v>497</v>
      </c>
      <c r="C53" s="119" t="s">
        <v>498</v>
      </c>
      <c r="D53" s="121">
        <f>SUM(E53,+L53)</f>
        <v>938377</v>
      </c>
      <c r="E53" s="121">
        <f>+SUM(F53:I53,K53)</f>
        <v>24545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24545</v>
      </c>
      <c r="L53" s="121">
        <v>913832</v>
      </c>
      <c r="M53" s="121">
        <f>SUM(N53,+U53)</f>
        <v>52133</v>
      </c>
      <c r="N53" s="121">
        <f>+SUM(O53:R53,T53)</f>
        <v>4920</v>
      </c>
      <c r="O53" s="121">
        <v>0</v>
      </c>
      <c r="P53" s="121">
        <v>0</v>
      </c>
      <c r="Q53" s="121">
        <v>0</v>
      </c>
      <c r="R53" s="121">
        <v>4920</v>
      </c>
      <c r="S53" s="121"/>
      <c r="T53" s="121">
        <v>0</v>
      </c>
      <c r="U53" s="121">
        <v>47213</v>
      </c>
      <c r="V53" s="121">
        <f>+SUM(D53,M53)</f>
        <v>990510</v>
      </c>
      <c r="W53" s="121">
        <f>+SUM(E53,N53)</f>
        <v>29465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4920</v>
      </c>
      <c r="AB53" s="121">
        <f>+SUM(J53,S53)</f>
        <v>0</v>
      </c>
      <c r="AC53" s="121">
        <f>+SUM(K53,T53)</f>
        <v>24545</v>
      </c>
      <c r="AD53" s="121">
        <f>+SUM(L53,U53)</f>
        <v>961045</v>
      </c>
      <c r="AE53" s="209" t="s">
        <v>499</v>
      </c>
      <c r="AF53" s="208"/>
    </row>
    <row r="54" spans="1:32" s="136" customFormat="1" ht="13.5" customHeight="1" x14ac:dyDescent="0.15">
      <c r="A54" s="119" t="s">
        <v>25</v>
      </c>
      <c r="B54" s="120" t="s">
        <v>500</v>
      </c>
      <c r="C54" s="119" t="s">
        <v>501</v>
      </c>
      <c r="D54" s="121">
        <f>SUM(E54,+L54)</f>
        <v>1502942</v>
      </c>
      <c r="E54" s="121">
        <f>+SUM(F54:I54,K54)</f>
        <v>21218</v>
      </c>
      <c r="F54" s="121">
        <v>80</v>
      </c>
      <c r="G54" s="121">
        <v>0</v>
      </c>
      <c r="H54" s="121">
        <v>0</v>
      </c>
      <c r="I54" s="121">
        <v>378</v>
      </c>
      <c r="J54" s="121"/>
      <c r="K54" s="121">
        <v>20760</v>
      </c>
      <c r="L54" s="121">
        <v>1481724</v>
      </c>
      <c r="M54" s="121">
        <f>SUM(N54,+U54)</f>
        <v>77998</v>
      </c>
      <c r="N54" s="121">
        <f>+SUM(O54:R54,T54)</f>
        <v>9137</v>
      </c>
      <c r="O54" s="121">
        <v>0</v>
      </c>
      <c r="P54" s="121">
        <v>23</v>
      </c>
      <c r="Q54" s="121">
        <v>0</v>
      </c>
      <c r="R54" s="121">
        <v>9114</v>
      </c>
      <c r="S54" s="121"/>
      <c r="T54" s="121">
        <v>0</v>
      </c>
      <c r="U54" s="121">
        <v>68861</v>
      </c>
      <c r="V54" s="121">
        <f>+SUM(D54,M54)</f>
        <v>1580940</v>
      </c>
      <c r="W54" s="121">
        <f>+SUM(E54,N54)</f>
        <v>30355</v>
      </c>
      <c r="X54" s="121">
        <f>+SUM(F54,O54)</f>
        <v>80</v>
      </c>
      <c r="Y54" s="121">
        <f>+SUM(G54,P54)</f>
        <v>23</v>
      </c>
      <c r="Z54" s="121">
        <f>+SUM(H54,Q54)</f>
        <v>0</v>
      </c>
      <c r="AA54" s="121">
        <f>+SUM(I54,R54)</f>
        <v>9492</v>
      </c>
      <c r="AB54" s="121">
        <f>+SUM(J54,S54)</f>
        <v>0</v>
      </c>
      <c r="AC54" s="121">
        <f>+SUM(K54,T54)</f>
        <v>20760</v>
      </c>
      <c r="AD54" s="121">
        <f>+SUM(L54,U54)</f>
        <v>1550585</v>
      </c>
      <c r="AE54" s="209" t="s">
        <v>502</v>
      </c>
      <c r="AF54" s="208"/>
    </row>
    <row r="55" spans="1:32" s="136" customFormat="1" ht="13.5" customHeight="1" x14ac:dyDescent="0.15">
      <c r="A55" s="119" t="s">
        <v>25</v>
      </c>
      <c r="B55" s="120" t="s">
        <v>503</v>
      </c>
      <c r="C55" s="119" t="s">
        <v>504</v>
      </c>
      <c r="D55" s="121">
        <f>SUM(E55,+L55)</f>
        <v>427068</v>
      </c>
      <c r="E55" s="121">
        <f>+SUM(F55:I55,K55)</f>
        <v>14118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14118</v>
      </c>
      <c r="L55" s="121">
        <v>412950</v>
      </c>
      <c r="M55" s="121">
        <f>SUM(N55,+U55)</f>
        <v>128133</v>
      </c>
      <c r="N55" s="121">
        <f>+SUM(O55:R55,T55)</f>
        <v>921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921</v>
      </c>
      <c r="U55" s="121">
        <v>127212</v>
      </c>
      <c r="V55" s="121">
        <f>+SUM(D55,M55)</f>
        <v>555201</v>
      </c>
      <c r="W55" s="121">
        <f>+SUM(E55,N55)</f>
        <v>15039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15039</v>
      </c>
      <c r="AD55" s="121">
        <f>+SUM(L55,U55)</f>
        <v>540162</v>
      </c>
      <c r="AE55" s="209" t="s">
        <v>505</v>
      </c>
      <c r="AF55" s="208"/>
    </row>
    <row r="56" spans="1:32" s="136" customFormat="1" ht="13.5" customHeight="1" x14ac:dyDescent="0.15">
      <c r="A56" s="119" t="s">
        <v>25</v>
      </c>
      <c r="B56" s="120" t="s">
        <v>508</v>
      </c>
      <c r="C56" s="119" t="s">
        <v>509</v>
      </c>
      <c r="D56" s="121">
        <f>SUM(E56,+L56)</f>
        <v>305858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/>
      <c r="K56" s="121">
        <v>0</v>
      </c>
      <c r="L56" s="121">
        <v>305858</v>
      </c>
      <c r="M56" s="121">
        <f>SUM(N56,+U56)</f>
        <v>68607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68607</v>
      </c>
      <c r="V56" s="121">
        <f>+SUM(D56,M56)</f>
        <v>374465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0</v>
      </c>
      <c r="AC56" s="121">
        <f>+SUM(K56,T56)</f>
        <v>0</v>
      </c>
      <c r="AD56" s="121">
        <f>+SUM(L56,U56)</f>
        <v>374465</v>
      </c>
      <c r="AE56" s="209" t="s">
        <v>510</v>
      </c>
      <c r="AF56" s="208"/>
    </row>
    <row r="57" spans="1:32" s="136" customFormat="1" ht="13.5" customHeight="1" x14ac:dyDescent="0.15">
      <c r="A57" s="119" t="s">
        <v>25</v>
      </c>
      <c r="B57" s="120" t="s">
        <v>511</v>
      </c>
      <c r="C57" s="119" t="s">
        <v>512</v>
      </c>
      <c r="D57" s="121">
        <f>SUM(E57,+L57)</f>
        <v>521055</v>
      </c>
      <c r="E57" s="121">
        <f>+SUM(F57:I57,K57)</f>
        <v>18165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18165</v>
      </c>
      <c r="L57" s="121">
        <v>502890</v>
      </c>
      <c r="M57" s="121">
        <f>SUM(N57,+U57)</f>
        <v>91845</v>
      </c>
      <c r="N57" s="121">
        <f>+SUM(O57:R57,T57)</f>
        <v>6745</v>
      </c>
      <c r="O57" s="121">
        <v>0</v>
      </c>
      <c r="P57" s="121">
        <v>236</v>
      </c>
      <c r="Q57" s="121">
        <v>0</v>
      </c>
      <c r="R57" s="121">
        <v>6509</v>
      </c>
      <c r="S57" s="121"/>
      <c r="T57" s="121">
        <v>0</v>
      </c>
      <c r="U57" s="121">
        <v>85100</v>
      </c>
      <c r="V57" s="121">
        <f>+SUM(D57,M57)</f>
        <v>612900</v>
      </c>
      <c r="W57" s="121">
        <f>+SUM(E57,N57)</f>
        <v>24910</v>
      </c>
      <c r="X57" s="121">
        <f>+SUM(F57,O57)</f>
        <v>0</v>
      </c>
      <c r="Y57" s="121">
        <f>+SUM(G57,P57)</f>
        <v>236</v>
      </c>
      <c r="Z57" s="121">
        <f>+SUM(H57,Q57)</f>
        <v>0</v>
      </c>
      <c r="AA57" s="121">
        <f>+SUM(I57,R57)</f>
        <v>6509</v>
      </c>
      <c r="AB57" s="121">
        <f>+SUM(J57,S57)</f>
        <v>0</v>
      </c>
      <c r="AC57" s="121">
        <f>+SUM(K57,T57)</f>
        <v>18165</v>
      </c>
      <c r="AD57" s="121">
        <f>+SUM(L57,U57)</f>
        <v>587990</v>
      </c>
      <c r="AE57" s="209" t="s">
        <v>513</v>
      </c>
      <c r="AF57" s="208"/>
    </row>
    <row r="58" spans="1:32" s="136" customFormat="1" ht="13.5" customHeight="1" x14ac:dyDescent="0.15">
      <c r="A58" s="119" t="s">
        <v>25</v>
      </c>
      <c r="B58" s="120" t="s">
        <v>514</v>
      </c>
      <c r="C58" s="119" t="s">
        <v>515</v>
      </c>
      <c r="D58" s="121">
        <f>SUM(E58,+L58)</f>
        <v>493816</v>
      </c>
      <c r="E58" s="121">
        <f>+SUM(F58:I58,K58)</f>
        <v>97969</v>
      </c>
      <c r="F58" s="121">
        <v>0</v>
      </c>
      <c r="G58" s="121">
        <v>0</v>
      </c>
      <c r="H58" s="121">
        <v>0</v>
      </c>
      <c r="I58" s="121">
        <v>90739</v>
      </c>
      <c r="J58" s="121"/>
      <c r="K58" s="121">
        <v>7230</v>
      </c>
      <c r="L58" s="121">
        <v>395847</v>
      </c>
      <c r="M58" s="121">
        <f>SUM(N58,+U58)</f>
        <v>57545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57545</v>
      </c>
      <c r="V58" s="121">
        <f>+SUM(D58,M58)</f>
        <v>551361</v>
      </c>
      <c r="W58" s="121">
        <f>+SUM(E58,N58)</f>
        <v>97969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90739</v>
      </c>
      <c r="AB58" s="121">
        <f>+SUM(J58,S58)</f>
        <v>0</v>
      </c>
      <c r="AC58" s="121">
        <f>+SUM(K58,T58)</f>
        <v>7230</v>
      </c>
      <c r="AD58" s="121">
        <f>+SUM(L58,U58)</f>
        <v>453392</v>
      </c>
      <c r="AE58" s="209" t="s">
        <v>516</v>
      </c>
      <c r="AF58" s="208"/>
    </row>
    <row r="59" spans="1:32" s="136" customFormat="1" ht="13.5" customHeight="1" x14ac:dyDescent="0.15">
      <c r="A59" s="119" t="s">
        <v>25</v>
      </c>
      <c r="B59" s="120" t="s">
        <v>517</v>
      </c>
      <c r="C59" s="119" t="s">
        <v>518</v>
      </c>
      <c r="D59" s="121">
        <f>SUM(E59,+L59)</f>
        <v>110824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110824</v>
      </c>
      <c r="M59" s="121">
        <f>SUM(N59,+U59)</f>
        <v>62338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62338</v>
      </c>
      <c r="V59" s="121">
        <f>+SUM(D59,M59)</f>
        <v>173162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173162</v>
      </c>
      <c r="AE59" s="209" t="s">
        <v>519</v>
      </c>
      <c r="AF59" s="208"/>
    </row>
    <row r="60" spans="1:32" s="136" customFormat="1" ht="13.5" customHeight="1" x14ac:dyDescent="0.15">
      <c r="A60" s="119" t="s">
        <v>25</v>
      </c>
      <c r="B60" s="120" t="s">
        <v>522</v>
      </c>
      <c r="C60" s="119" t="s">
        <v>523</v>
      </c>
      <c r="D60" s="121">
        <f>SUM(E60,+L60)</f>
        <v>57916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57916</v>
      </c>
      <c r="M60" s="121">
        <f>SUM(N60,+U60)</f>
        <v>32577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32577</v>
      </c>
      <c r="V60" s="121">
        <f>+SUM(D60,M60)</f>
        <v>90493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90493</v>
      </c>
      <c r="AE60" s="209" t="s">
        <v>524</v>
      </c>
      <c r="AF60" s="208"/>
    </row>
    <row r="61" spans="1:32" s="136" customFormat="1" ht="13.5" customHeight="1" x14ac:dyDescent="0.15">
      <c r="A61" s="119" t="s">
        <v>25</v>
      </c>
      <c r="B61" s="120" t="s">
        <v>525</v>
      </c>
      <c r="C61" s="119" t="s">
        <v>526</v>
      </c>
      <c r="D61" s="121">
        <f>SUM(E61,+L61)</f>
        <v>26673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26673</v>
      </c>
      <c r="M61" s="121">
        <f>SUM(N61,+U61)</f>
        <v>15003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15003</v>
      </c>
      <c r="V61" s="121">
        <f>+SUM(D61,M61)</f>
        <v>41676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41676</v>
      </c>
      <c r="AE61" s="209" t="s">
        <v>527</v>
      </c>
      <c r="AF61" s="208"/>
    </row>
    <row r="62" spans="1:32" s="136" customFormat="1" ht="13.5" customHeight="1" x14ac:dyDescent="0.15">
      <c r="A62" s="119" t="s">
        <v>25</v>
      </c>
      <c r="B62" s="120" t="s">
        <v>386</v>
      </c>
      <c r="C62" s="119" t="s">
        <v>387</v>
      </c>
      <c r="D62" s="121">
        <f>SUM(E62,+L62)</f>
        <v>0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f>SUM(N62,+U62)</f>
        <v>39035</v>
      </c>
      <c r="N62" s="121">
        <f>+SUM(O62:R62,T62)</f>
        <v>17464</v>
      </c>
      <c r="O62" s="121">
        <v>0</v>
      </c>
      <c r="P62" s="121">
        <v>0</v>
      </c>
      <c r="Q62" s="121">
        <v>0</v>
      </c>
      <c r="R62" s="121">
        <v>0</v>
      </c>
      <c r="S62" s="121">
        <v>323638</v>
      </c>
      <c r="T62" s="121">
        <v>17464</v>
      </c>
      <c r="U62" s="121">
        <v>21571</v>
      </c>
      <c r="V62" s="121">
        <f>+SUM(D62,M62)</f>
        <v>39035</v>
      </c>
      <c r="W62" s="121">
        <f>+SUM(E62,N62)</f>
        <v>17464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323638</v>
      </c>
      <c r="AC62" s="121">
        <f>+SUM(K62,T62)</f>
        <v>17464</v>
      </c>
      <c r="AD62" s="121">
        <f>+SUM(L62,U62)</f>
        <v>21571</v>
      </c>
      <c r="AE62" s="209" t="s">
        <v>528</v>
      </c>
      <c r="AF62" s="208"/>
    </row>
    <row r="63" spans="1:32" s="136" customFormat="1" ht="13.5" customHeight="1" x14ac:dyDescent="0.15">
      <c r="A63" s="119" t="s">
        <v>25</v>
      </c>
      <c r="B63" s="120" t="s">
        <v>344</v>
      </c>
      <c r="C63" s="119" t="s">
        <v>345</v>
      </c>
      <c r="D63" s="121">
        <f>SUM(E63,+L63)</f>
        <v>0</v>
      </c>
      <c r="E63" s="121">
        <f>+SUM(F63:I63,K63)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f>SUM(N63,+U63)</f>
        <v>16023</v>
      </c>
      <c r="N63" s="121">
        <f>+SUM(O63:R63,T63)</f>
        <v>16023</v>
      </c>
      <c r="O63" s="121">
        <v>0</v>
      </c>
      <c r="P63" s="121">
        <v>0</v>
      </c>
      <c r="Q63" s="121">
        <v>0</v>
      </c>
      <c r="R63" s="121">
        <v>0</v>
      </c>
      <c r="S63" s="121">
        <v>283086</v>
      </c>
      <c r="T63" s="121">
        <v>16023</v>
      </c>
      <c r="U63" s="121">
        <v>0</v>
      </c>
      <c r="V63" s="121">
        <f>+SUM(D63,M63)</f>
        <v>16023</v>
      </c>
      <c r="W63" s="121">
        <f>+SUM(E63,N63)</f>
        <v>16023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1">
        <f>+SUM(J63,S63)</f>
        <v>283086</v>
      </c>
      <c r="AC63" s="121">
        <f>+SUM(K63,T63)</f>
        <v>16023</v>
      </c>
      <c r="AD63" s="121">
        <f>+SUM(L63,U63)</f>
        <v>0</v>
      </c>
      <c r="AE63" s="209" t="s">
        <v>529</v>
      </c>
      <c r="AF63" s="208"/>
    </row>
    <row r="64" spans="1:32" s="136" customFormat="1" ht="13.5" customHeight="1" x14ac:dyDescent="0.15">
      <c r="A64" s="119" t="s">
        <v>25</v>
      </c>
      <c r="B64" s="120" t="s">
        <v>419</v>
      </c>
      <c r="C64" s="119" t="s">
        <v>420</v>
      </c>
      <c r="D64" s="121">
        <f>SUM(E64,+L64)</f>
        <v>208468</v>
      </c>
      <c r="E64" s="121">
        <f>+SUM(F64:I64,K64)</f>
        <v>175137</v>
      </c>
      <c r="F64" s="121">
        <v>0</v>
      </c>
      <c r="G64" s="121">
        <v>0</v>
      </c>
      <c r="H64" s="121">
        <v>0</v>
      </c>
      <c r="I64" s="121">
        <v>175137</v>
      </c>
      <c r="J64" s="121">
        <v>5867533</v>
      </c>
      <c r="K64" s="121">
        <v>0</v>
      </c>
      <c r="L64" s="121">
        <v>33331</v>
      </c>
      <c r="M64" s="121">
        <f>SUM(N64,+U64)</f>
        <v>81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204606</v>
      </c>
      <c r="T64" s="121">
        <v>0</v>
      </c>
      <c r="U64" s="121">
        <v>81</v>
      </c>
      <c r="V64" s="121">
        <f>+SUM(D64,M64)</f>
        <v>208549</v>
      </c>
      <c r="W64" s="121">
        <f>+SUM(E64,N64)</f>
        <v>175137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175137</v>
      </c>
      <c r="AB64" s="121">
        <f>+SUM(J64,S64)</f>
        <v>6072139</v>
      </c>
      <c r="AC64" s="121">
        <f>+SUM(K64,T64)</f>
        <v>0</v>
      </c>
      <c r="AD64" s="121">
        <f>+SUM(L64,U64)</f>
        <v>33412</v>
      </c>
      <c r="AE64" s="209" t="s">
        <v>530</v>
      </c>
      <c r="AF64" s="208"/>
    </row>
    <row r="65" spans="1:32" s="136" customFormat="1" ht="13.5" customHeight="1" x14ac:dyDescent="0.15">
      <c r="A65" s="119" t="s">
        <v>25</v>
      </c>
      <c r="B65" s="120" t="s">
        <v>362</v>
      </c>
      <c r="C65" s="119" t="s">
        <v>363</v>
      </c>
      <c r="D65" s="121">
        <f>SUM(E65,+L65)</f>
        <v>445655</v>
      </c>
      <c r="E65" s="121">
        <f>+SUM(F65:I65,K65)</f>
        <v>376168</v>
      </c>
      <c r="F65" s="121">
        <v>0</v>
      </c>
      <c r="G65" s="121">
        <v>0</v>
      </c>
      <c r="H65" s="121">
        <v>150600</v>
      </c>
      <c r="I65" s="121">
        <v>199953</v>
      </c>
      <c r="J65" s="121">
        <v>947507</v>
      </c>
      <c r="K65" s="121">
        <v>25615</v>
      </c>
      <c r="L65" s="121">
        <v>69487</v>
      </c>
      <c r="M65" s="121">
        <f>SUM(N65,+U65)</f>
        <v>0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f>+SUM(D65,M65)</f>
        <v>445655</v>
      </c>
      <c r="W65" s="121">
        <f>+SUM(E65,N65)</f>
        <v>376168</v>
      </c>
      <c r="X65" s="121">
        <f>+SUM(F65,O65)</f>
        <v>0</v>
      </c>
      <c r="Y65" s="121">
        <f>+SUM(G65,P65)</f>
        <v>0</v>
      </c>
      <c r="Z65" s="121">
        <f>+SUM(H65,Q65)</f>
        <v>150600</v>
      </c>
      <c r="AA65" s="121">
        <f>+SUM(I65,R65)</f>
        <v>199953</v>
      </c>
      <c r="AB65" s="121">
        <f>+SUM(J65,S65)</f>
        <v>947507</v>
      </c>
      <c r="AC65" s="121">
        <f>+SUM(K65,T65)</f>
        <v>25615</v>
      </c>
      <c r="AD65" s="121">
        <f>+SUM(L65,U65)</f>
        <v>69487</v>
      </c>
      <c r="AE65" s="209" t="s">
        <v>531</v>
      </c>
      <c r="AF65" s="208"/>
    </row>
    <row r="66" spans="1:32" s="136" customFormat="1" ht="13.5" customHeight="1" x14ac:dyDescent="0.15">
      <c r="A66" s="119" t="s">
        <v>25</v>
      </c>
      <c r="B66" s="120" t="s">
        <v>393</v>
      </c>
      <c r="C66" s="119" t="s">
        <v>394</v>
      </c>
      <c r="D66" s="121">
        <f>SUM(E66,+L66)</f>
        <v>232358</v>
      </c>
      <c r="E66" s="121">
        <f>+SUM(F66:I66,K66)</f>
        <v>232358</v>
      </c>
      <c r="F66" s="121">
        <v>0</v>
      </c>
      <c r="G66" s="121">
        <v>0</v>
      </c>
      <c r="H66" s="121">
        <v>0</v>
      </c>
      <c r="I66" s="121">
        <v>185532</v>
      </c>
      <c r="J66" s="121">
        <v>659817</v>
      </c>
      <c r="K66" s="121">
        <v>46826</v>
      </c>
      <c r="L66" s="121">
        <v>0</v>
      </c>
      <c r="M66" s="121">
        <f>SUM(N66,+U66)</f>
        <v>0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f>+SUM(D66,M66)</f>
        <v>232358</v>
      </c>
      <c r="W66" s="121">
        <f>+SUM(E66,N66)</f>
        <v>232358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185532</v>
      </c>
      <c r="AB66" s="121">
        <f>+SUM(J66,S66)</f>
        <v>659817</v>
      </c>
      <c r="AC66" s="121">
        <f>+SUM(K66,T66)</f>
        <v>46826</v>
      </c>
      <c r="AD66" s="121">
        <f>+SUM(L66,U66)</f>
        <v>0</v>
      </c>
      <c r="AE66" s="209" t="s">
        <v>532</v>
      </c>
      <c r="AF66" s="208"/>
    </row>
    <row r="67" spans="1:32" s="136" customFormat="1" ht="13.5" customHeight="1" x14ac:dyDescent="0.15">
      <c r="A67" s="119" t="s">
        <v>25</v>
      </c>
      <c r="B67" s="120" t="s">
        <v>381</v>
      </c>
      <c r="C67" s="119" t="s">
        <v>382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4294</v>
      </c>
      <c r="N67" s="121">
        <f>+SUM(O67:R67,T67)</f>
        <v>4222</v>
      </c>
      <c r="O67" s="121">
        <v>0</v>
      </c>
      <c r="P67" s="121">
        <v>0</v>
      </c>
      <c r="Q67" s="121">
        <v>0</v>
      </c>
      <c r="R67" s="121">
        <v>4222</v>
      </c>
      <c r="S67" s="121">
        <v>171733</v>
      </c>
      <c r="T67" s="121">
        <v>0</v>
      </c>
      <c r="U67" s="121">
        <v>72</v>
      </c>
      <c r="V67" s="121">
        <f>+SUM(D67,M67)</f>
        <v>4294</v>
      </c>
      <c r="W67" s="121">
        <f>+SUM(E67,N67)</f>
        <v>4222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4222</v>
      </c>
      <c r="AB67" s="121">
        <f>+SUM(J67,S67)</f>
        <v>171733</v>
      </c>
      <c r="AC67" s="121">
        <f>+SUM(K67,T67)</f>
        <v>0</v>
      </c>
      <c r="AD67" s="121">
        <f>+SUM(L67,U67)</f>
        <v>72</v>
      </c>
      <c r="AE67" s="209" t="s">
        <v>533</v>
      </c>
      <c r="AF67" s="208"/>
    </row>
    <row r="68" spans="1:32" s="136" customFormat="1" ht="13.5" customHeight="1" x14ac:dyDescent="0.15">
      <c r="A68" s="119" t="s">
        <v>25</v>
      </c>
      <c r="B68" s="120" t="s">
        <v>414</v>
      </c>
      <c r="C68" s="119" t="s">
        <v>415</v>
      </c>
      <c r="D68" s="121">
        <f>SUM(E68,+L68)</f>
        <v>48955</v>
      </c>
      <c r="E68" s="121">
        <f>+SUM(F68:I68,K68)</f>
        <v>43997</v>
      </c>
      <c r="F68" s="121">
        <v>43997</v>
      </c>
      <c r="G68" s="121">
        <v>0</v>
      </c>
      <c r="H68" s="121">
        <v>0</v>
      </c>
      <c r="I68" s="121">
        <v>0</v>
      </c>
      <c r="J68" s="121">
        <v>135600</v>
      </c>
      <c r="K68" s="121">
        <v>0</v>
      </c>
      <c r="L68" s="121">
        <v>4958</v>
      </c>
      <c r="M68" s="121">
        <f>SUM(N68,+U68)</f>
        <v>30812</v>
      </c>
      <c r="N68" s="121">
        <f>+SUM(O68:R68,T68)</f>
        <v>41</v>
      </c>
      <c r="O68" s="121">
        <v>0</v>
      </c>
      <c r="P68" s="121">
        <v>0</v>
      </c>
      <c r="Q68" s="121">
        <v>0</v>
      </c>
      <c r="R68" s="121">
        <v>0</v>
      </c>
      <c r="S68" s="121">
        <v>157650</v>
      </c>
      <c r="T68" s="121">
        <v>41</v>
      </c>
      <c r="U68" s="121">
        <v>30771</v>
      </c>
      <c r="V68" s="121">
        <f>+SUM(D68,M68)</f>
        <v>79767</v>
      </c>
      <c r="W68" s="121">
        <f>+SUM(E68,N68)</f>
        <v>44038</v>
      </c>
      <c r="X68" s="121">
        <f>+SUM(F68,O68)</f>
        <v>43997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1">
        <f>+SUM(J68,S68)</f>
        <v>293250</v>
      </c>
      <c r="AC68" s="121">
        <f>+SUM(K68,T68)</f>
        <v>41</v>
      </c>
      <c r="AD68" s="121">
        <f>+SUM(L68,U68)</f>
        <v>35729</v>
      </c>
      <c r="AE68" s="209" t="s">
        <v>534</v>
      </c>
      <c r="AF68" s="208"/>
    </row>
    <row r="69" spans="1:32" s="136" customFormat="1" ht="13.5" customHeight="1" x14ac:dyDescent="0.15">
      <c r="A69" s="119" t="s">
        <v>25</v>
      </c>
      <c r="B69" s="120" t="s">
        <v>339</v>
      </c>
      <c r="C69" s="119" t="s">
        <v>340</v>
      </c>
      <c r="D69" s="121">
        <f>SUM(E69,+L69)</f>
        <v>656193</v>
      </c>
      <c r="E69" s="121">
        <f>+SUM(F69:I69,K69)</f>
        <v>384279</v>
      </c>
      <c r="F69" s="121">
        <v>2193</v>
      </c>
      <c r="G69" s="121">
        <v>0</v>
      </c>
      <c r="H69" s="121">
        <v>0</v>
      </c>
      <c r="I69" s="121">
        <v>382086</v>
      </c>
      <c r="J69" s="121">
        <v>612155</v>
      </c>
      <c r="K69" s="121">
        <v>0</v>
      </c>
      <c r="L69" s="121">
        <v>271914</v>
      </c>
      <c r="M69" s="121">
        <f>SUM(N69,+U69)</f>
        <v>0</v>
      </c>
      <c r="N69" s="121">
        <f>+SUM(O69:R69,T69)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1">
        <f>+SUM(D69,M69)</f>
        <v>656193</v>
      </c>
      <c r="W69" s="121">
        <f>+SUM(E69,N69)</f>
        <v>384279</v>
      </c>
      <c r="X69" s="121">
        <f>+SUM(F69,O69)</f>
        <v>2193</v>
      </c>
      <c r="Y69" s="121">
        <f>+SUM(G69,P69)</f>
        <v>0</v>
      </c>
      <c r="Z69" s="121">
        <f>+SUM(H69,Q69)</f>
        <v>0</v>
      </c>
      <c r="AA69" s="121">
        <f>+SUM(I69,R69)</f>
        <v>382086</v>
      </c>
      <c r="AB69" s="121">
        <f>+SUM(J69,S69)</f>
        <v>612155</v>
      </c>
      <c r="AC69" s="121">
        <f>+SUM(K69,T69)</f>
        <v>0</v>
      </c>
      <c r="AD69" s="121">
        <f>+SUM(L69,U69)</f>
        <v>271914</v>
      </c>
      <c r="AE69" s="209" t="s">
        <v>535</v>
      </c>
      <c r="AF69" s="208"/>
    </row>
    <row r="70" spans="1:32" s="136" customFormat="1" ht="13.5" customHeight="1" x14ac:dyDescent="0.15">
      <c r="A70" s="119" t="s">
        <v>25</v>
      </c>
      <c r="B70" s="120" t="s">
        <v>357</v>
      </c>
      <c r="C70" s="119" t="s">
        <v>358</v>
      </c>
      <c r="D70" s="121">
        <f>SUM(E70,+L70)</f>
        <v>650529</v>
      </c>
      <c r="E70" s="121">
        <f>+SUM(F70:I70,K70)</f>
        <v>548339</v>
      </c>
      <c r="F70" s="121">
        <v>0</v>
      </c>
      <c r="G70" s="121">
        <v>0</v>
      </c>
      <c r="H70" s="121">
        <v>0</v>
      </c>
      <c r="I70" s="121">
        <v>293202</v>
      </c>
      <c r="J70" s="121">
        <v>1663895</v>
      </c>
      <c r="K70" s="121">
        <v>255137</v>
      </c>
      <c r="L70" s="121">
        <v>102190</v>
      </c>
      <c r="M70" s="121">
        <f>SUM(N70,+U70)</f>
        <v>0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539014</v>
      </c>
      <c r="T70" s="121">
        <v>0</v>
      </c>
      <c r="U70" s="121">
        <v>0</v>
      </c>
      <c r="V70" s="121">
        <f>+SUM(D70,M70)</f>
        <v>650529</v>
      </c>
      <c r="W70" s="121">
        <f>+SUM(E70,N70)</f>
        <v>548339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293202</v>
      </c>
      <c r="AB70" s="121">
        <f>+SUM(J70,S70)</f>
        <v>2202909</v>
      </c>
      <c r="AC70" s="121">
        <f>+SUM(K70,T70)</f>
        <v>255137</v>
      </c>
      <c r="AD70" s="121">
        <f>+SUM(L70,U70)</f>
        <v>102190</v>
      </c>
      <c r="AE70" s="209" t="s">
        <v>536</v>
      </c>
      <c r="AF70" s="208"/>
    </row>
    <row r="71" spans="1:32" s="136" customFormat="1" ht="13.5" customHeight="1" x14ac:dyDescent="0.15">
      <c r="A71" s="119" t="s">
        <v>25</v>
      </c>
      <c r="B71" s="120" t="s">
        <v>403</v>
      </c>
      <c r="C71" s="119" t="s">
        <v>404</v>
      </c>
      <c r="D71" s="121">
        <f>SUM(E71,+L71)</f>
        <v>1079193</v>
      </c>
      <c r="E71" s="121">
        <f>+SUM(F71:I71,K71)</f>
        <v>866939</v>
      </c>
      <c r="F71" s="121">
        <v>180240</v>
      </c>
      <c r="G71" s="121">
        <v>0</v>
      </c>
      <c r="H71" s="121">
        <v>428000</v>
      </c>
      <c r="I71" s="121">
        <v>258691</v>
      </c>
      <c r="J71" s="121">
        <v>796760</v>
      </c>
      <c r="K71" s="121">
        <v>8</v>
      </c>
      <c r="L71" s="121">
        <v>212254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f>+SUM(D71,M71)</f>
        <v>1079193</v>
      </c>
      <c r="W71" s="121">
        <f>+SUM(E71,N71)</f>
        <v>866939</v>
      </c>
      <c r="X71" s="121">
        <f>+SUM(F71,O71)</f>
        <v>180240</v>
      </c>
      <c r="Y71" s="121">
        <f>+SUM(G71,P71)</f>
        <v>0</v>
      </c>
      <c r="Z71" s="121">
        <f>+SUM(H71,Q71)</f>
        <v>428000</v>
      </c>
      <c r="AA71" s="121">
        <f>+SUM(I71,R71)</f>
        <v>258691</v>
      </c>
      <c r="AB71" s="121">
        <f>+SUM(J71,S71)</f>
        <v>796760</v>
      </c>
      <c r="AC71" s="121">
        <f>+SUM(K71,T71)</f>
        <v>8</v>
      </c>
      <c r="AD71" s="121">
        <f>+SUM(L71,U71)</f>
        <v>212254</v>
      </c>
      <c r="AE71" s="209" t="s">
        <v>537</v>
      </c>
      <c r="AF71" s="208"/>
    </row>
    <row r="72" spans="1:32" s="136" customFormat="1" ht="13.5" customHeight="1" x14ac:dyDescent="0.15">
      <c r="A72" s="119" t="s">
        <v>25</v>
      </c>
      <c r="B72" s="120" t="s">
        <v>506</v>
      </c>
      <c r="C72" s="119" t="s">
        <v>507</v>
      </c>
      <c r="D72" s="121">
        <f>SUM(E72,+L72)</f>
        <v>120050</v>
      </c>
      <c r="E72" s="121">
        <f>+SUM(F72:I72,K72)</f>
        <v>120050</v>
      </c>
      <c r="F72" s="121">
        <v>0</v>
      </c>
      <c r="G72" s="121">
        <v>0</v>
      </c>
      <c r="H72" s="121">
        <v>0</v>
      </c>
      <c r="I72" s="121">
        <v>100446</v>
      </c>
      <c r="J72" s="121">
        <v>614483</v>
      </c>
      <c r="K72" s="121">
        <v>19604</v>
      </c>
      <c r="L72" s="121">
        <v>0</v>
      </c>
      <c r="M72" s="121">
        <f>SUM(N72,+U72)</f>
        <v>828</v>
      </c>
      <c r="N72" s="121">
        <f>+SUM(O72:R72,T72)</f>
        <v>828</v>
      </c>
      <c r="O72" s="121">
        <v>0</v>
      </c>
      <c r="P72" s="121">
        <v>0</v>
      </c>
      <c r="Q72" s="121">
        <v>0</v>
      </c>
      <c r="R72" s="121">
        <v>0</v>
      </c>
      <c r="S72" s="121">
        <v>134124</v>
      </c>
      <c r="T72" s="121">
        <v>828</v>
      </c>
      <c r="U72" s="121">
        <v>0</v>
      </c>
      <c r="V72" s="121">
        <f>+SUM(D72,M72)</f>
        <v>120878</v>
      </c>
      <c r="W72" s="121">
        <f>+SUM(E72,N72)</f>
        <v>120878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100446</v>
      </c>
      <c r="AB72" s="121">
        <f>+SUM(J72,S72)</f>
        <v>748607</v>
      </c>
      <c r="AC72" s="121">
        <f>+SUM(K72,T72)</f>
        <v>20432</v>
      </c>
      <c r="AD72" s="121">
        <f>+SUM(L72,U72)</f>
        <v>0</v>
      </c>
      <c r="AE72" s="209" t="s">
        <v>538</v>
      </c>
      <c r="AF72" s="208"/>
    </row>
    <row r="73" spans="1:32" s="136" customFormat="1" ht="13.5" customHeight="1" x14ac:dyDescent="0.15">
      <c r="A73" s="119" t="s">
        <v>25</v>
      </c>
      <c r="B73" s="120" t="s">
        <v>430</v>
      </c>
      <c r="C73" s="119" t="s">
        <v>431</v>
      </c>
      <c r="D73" s="121">
        <f>SUM(E73,+L73)</f>
        <v>0</v>
      </c>
      <c r="E73" s="121">
        <f>+SUM(F73:I73,K73)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f>SUM(N73,+U73)</f>
        <v>41309</v>
      </c>
      <c r="N73" s="121">
        <f>+SUM(O73:R73,T73)</f>
        <v>41309</v>
      </c>
      <c r="O73" s="121">
        <v>0</v>
      </c>
      <c r="P73" s="121">
        <v>0</v>
      </c>
      <c r="Q73" s="121">
        <v>0</v>
      </c>
      <c r="R73" s="121">
        <v>4240</v>
      </c>
      <c r="S73" s="121">
        <v>225189</v>
      </c>
      <c r="T73" s="121">
        <v>37069</v>
      </c>
      <c r="U73" s="121">
        <v>0</v>
      </c>
      <c r="V73" s="121">
        <f>+SUM(D73,M73)</f>
        <v>41309</v>
      </c>
      <c r="W73" s="121">
        <f>+SUM(E73,N73)</f>
        <v>41309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4240</v>
      </c>
      <c r="AB73" s="121">
        <f>+SUM(J73,S73)</f>
        <v>225189</v>
      </c>
      <c r="AC73" s="121">
        <f>+SUM(K73,T73)</f>
        <v>37069</v>
      </c>
      <c r="AD73" s="121">
        <f>+SUM(L73,U73)</f>
        <v>0</v>
      </c>
      <c r="AE73" s="209" t="s">
        <v>539</v>
      </c>
      <c r="AF73" s="208"/>
    </row>
    <row r="74" spans="1:32" s="136" customFormat="1" ht="13.5" customHeight="1" x14ac:dyDescent="0.15">
      <c r="A74" s="119" t="s">
        <v>25</v>
      </c>
      <c r="B74" s="120" t="s">
        <v>367</v>
      </c>
      <c r="C74" s="119" t="s">
        <v>368</v>
      </c>
      <c r="D74" s="121">
        <f>SUM(E74,+L74)</f>
        <v>456933</v>
      </c>
      <c r="E74" s="121">
        <f>+SUM(F74:I74,K74)</f>
        <v>456933</v>
      </c>
      <c r="F74" s="121">
        <v>0</v>
      </c>
      <c r="G74" s="121">
        <v>0</v>
      </c>
      <c r="H74" s="121">
        <v>0</v>
      </c>
      <c r="I74" s="121">
        <v>228317</v>
      </c>
      <c r="J74" s="121">
        <v>1393062</v>
      </c>
      <c r="K74" s="121">
        <v>228616</v>
      </c>
      <c r="L74" s="121">
        <v>0</v>
      </c>
      <c r="M74" s="121">
        <f>SUM(N74,+U74)</f>
        <v>0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  <c r="U74" s="121">
        <v>0</v>
      </c>
      <c r="V74" s="121">
        <f>+SUM(D74,M74)</f>
        <v>456933</v>
      </c>
      <c r="W74" s="121">
        <f>+SUM(E74,N74)</f>
        <v>456933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228317</v>
      </c>
      <c r="AB74" s="121">
        <f>+SUM(J74,S74)</f>
        <v>1393062</v>
      </c>
      <c r="AC74" s="121">
        <f>+SUM(K74,T74)</f>
        <v>228616</v>
      </c>
      <c r="AD74" s="121">
        <f>+SUM(L74,U74)</f>
        <v>0</v>
      </c>
      <c r="AE74" s="209" t="s">
        <v>540</v>
      </c>
      <c r="AF74" s="208"/>
    </row>
    <row r="75" spans="1:32" s="136" customFormat="1" ht="13.5" customHeight="1" x14ac:dyDescent="0.15">
      <c r="A75" s="119" t="s">
        <v>25</v>
      </c>
      <c r="B75" s="120" t="s">
        <v>398</v>
      </c>
      <c r="C75" s="119" t="s">
        <v>399</v>
      </c>
      <c r="D75" s="121">
        <f>SUM(E75,+L75)</f>
        <v>193797</v>
      </c>
      <c r="E75" s="121">
        <f>+SUM(F75:I75,K75)</f>
        <v>193797</v>
      </c>
      <c r="F75" s="121">
        <v>0</v>
      </c>
      <c r="G75" s="121">
        <v>0</v>
      </c>
      <c r="H75" s="121">
        <v>0</v>
      </c>
      <c r="I75" s="121">
        <v>190533</v>
      </c>
      <c r="J75" s="121">
        <v>786350</v>
      </c>
      <c r="K75" s="121">
        <v>3264</v>
      </c>
      <c r="L75" s="121">
        <v>0</v>
      </c>
      <c r="M75" s="121">
        <f>SUM(N75,+U75)</f>
        <v>0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f>+SUM(D75,M75)</f>
        <v>193797</v>
      </c>
      <c r="W75" s="121">
        <f>+SUM(E75,N75)</f>
        <v>193797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190533</v>
      </c>
      <c r="AB75" s="121">
        <f>+SUM(J75,S75)</f>
        <v>786350</v>
      </c>
      <c r="AC75" s="121">
        <f>+SUM(K75,T75)</f>
        <v>3264</v>
      </c>
      <c r="AD75" s="121">
        <f>+SUM(L75,U75)</f>
        <v>0</v>
      </c>
      <c r="AE75" s="209" t="s">
        <v>541</v>
      </c>
      <c r="AF75" s="208"/>
    </row>
    <row r="76" spans="1:32" s="136" customFormat="1" ht="13.5" customHeight="1" x14ac:dyDescent="0.15">
      <c r="A76" s="119" t="s">
        <v>25</v>
      </c>
      <c r="B76" s="120" t="s">
        <v>520</v>
      </c>
      <c r="C76" s="119" t="s">
        <v>521</v>
      </c>
      <c r="D76" s="121">
        <f>SUM(E76,+L76)</f>
        <v>34357</v>
      </c>
      <c r="E76" s="121">
        <f>+SUM(F76:I76,K76)</f>
        <v>6592</v>
      </c>
      <c r="F76" s="121">
        <v>0</v>
      </c>
      <c r="G76" s="121">
        <v>0</v>
      </c>
      <c r="H76" s="121">
        <v>0</v>
      </c>
      <c r="I76" s="121">
        <v>568</v>
      </c>
      <c r="J76" s="121">
        <v>211396</v>
      </c>
      <c r="K76" s="121">
        <v>6024</v>
      </c>
      <c r="L76" s="121">
        <v>27765</v>
      </c>
      <c r="M76" s="121">
        <f>SUM(N76,+U76)</f>
        <v>7273</v>
      </c>
      <c r="N76" s="121">
        <f>+SUM(O76:R76,T76)</f>
        <v>232</v>
      </c>
      <c r="O76" s="121">
        <v>0</v>
      </c>
      <c r="P76" s="121">
        <v>0</v>
      </c>
      <c r="Q76" s="121">
        <v>0</v>
      </c>
      <c r="R76" s="121">
        <v>0</v>
      </c>
      <c r="S76" s="121">
        <v>118908</v>
      </c>
      <c r="T76" s="121">
        <v>232</v>
      </c>
      <c r="U76" s="121">
        <v>7041</v>
      </c>
      <c r="V76" s="121">
        <f>+SUM(D76,M76)</f>
        <v>41630</v>
      </c>
      <c r="W76" s="121">
        <f>+SUM(E76,N76)</f>
        <v>6824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568</v>
      </c>
      <c r="AB76" s="121">
        <f>+SUM(J76,S76)</f>
        <v>330304</v>
      </c>
      <c r="AC76" s="121">
        <f>+SUM(K76,T76)</f>
        <v>6256</v>
      </c>
      <c r="AD76" s="121">
        <f>+SUM(L76,U76)</f>
        <v>34806</v>
      </c>
      <c r="AE76" s="209" t="s">
        <v>542</v>
      </c>
      <c r="AF76" s="208"/>
    </row>
    <row r="77" spans="1:32" s="136" customFormat="1" ht="13.5" customHeight="1" x14ac:dyDescent="0.15">
      <c r="A77" s="119" t="s">
        <v>25</v>
      </c>
      <c r="B77" s="120" t="s">
        <v>462</v>
      </c>
      <c r="C77" s="119" t="s">
        <v>463</v>
      </c>
      <c r="D77" s="121">
        <f>SUM(E77,+L77)</f>
        <v>29522</v>
      </c>
      <c r="E77" s="121">
        <f>+SUM(F77:I77,K77)</f>
        <v>75</v>
      </c>
      <c r="F77" s="121">
        <v>0</v>
      </c>
      <c r="G77" s="121">
        <v>0</v>
      </c>
      <c r="H77" s="121">
        <v>0</v>
      </c>
      <c r="I77" s="121">
        <v>0</v>
      </c>
      <c r="J77" s="121">
        <v>364395</v>
      </c>
      <c r="K77" s="121">
        <v>75</v>
      </c>
      <c r="L77" s="121">
        <v>29447</v>
      </c>
      <c r="M77" s="121">
        <f>SUM(N77,+U77)</f>
        <v>110954</v>
      </c>
      <c r="N77" s="121">
        <f>+SUM(O77:R77,T77)</f>
        <v>110954</v>
      </c>
      <c r="O77" s="121">
        <v>0</v>
      </c>
      <c r="P77" s="121">
        <v>0</v>
      </c>
      <c r="Q77" s="121">
        <v>0</v>
      </c>
      <c r="R77" s="121">
        <v>110954</v>
      </c>
      <c r="S77" s="121">
        <v>492360</v>
      </c>
      <c r="T77" s="121">
        <v>0</v>
      </c>
      <c r="U77" s="121">
        <v>0</v>
      </c>
      <c r="V77" s="121">
        <f>+SUM(D77,M77)</f>
        <v>140476</v>
      </c>
      <c r="W77" s="121">
        <f>+SUM(E77,N77)</f>
        <v>111029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110954</v>
      </c>
      <c r="AB77" s="121">
        <f>+SUM(J77,S77)</f>
        <v>856755</v>
      </c>
      <c r="AC77" s="121">
        <f>+SUM(K77,T77)</f>
        <v>75</v>
      </c>
      <c r="AD77" s="121">
        <f>+SUM(L77,U77)</f>
        <v>29447</v>
      </c>
      <c r="AE77" s="209" t="s">
        <v>545</v>
      </c>
      <c r="AF77" s="208"/>
    </row>
    <row r="78" spans="1:32" s="136" customFormat="1" ht="13.5" customHeight="1" x14ac:dyDescent="0.15">
      <c r="A78" s="119" t="s">
        <v>25</v>
      </c>
      <c r="B78" s="120" t="s">
        <v>444</v>
      </c>
      <c r="C78" s="119" t="s">
        <v>445</v>
      </c>
      <c r="D78" s="121">
        <f>SUM(E78,+L78)</f>
        <v>1284898</v>
      </c>
      <c r="E78" s="121">
        <f>+SUM(F78:I78,K78)</f>
        <v>760600</v>
      </c>
      <c r="F78" s="121">
        <v>161483</v>
      </c>
      <c r="G78" s="121">
        <v>0</v>
      </c>
      <c r="H78" s="121">
        <v>294000</v>
      </c>
      <c r="I78" s="121">
        <v>304280</v>
      </c>
      <c r="J78" s="121">
        <v>924651</v>
      </c>
      <c r="K78" s="121">
        <v>837</v>
      </c>
      <c r="L78" s="121">
        <v>524298</v>
      </c>
      <c r="M78" s="121">
        <f>SUM(N78,+U78)</f>
        <v>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1">
        <f>+SUM(D78,M78)</f>
        <v>1284898</v>
      </c>
      <c r="W78" s="121">
        <f>+SUM(E78,N78)</f>
        <v>760600</v>
      </c>
      <c r="X78" s="121">
        <f>+SUM(F78,O78)</f>
        <v>161483</v>
      </c>
      <c r="Y78" s="121">
        <f>+SUM(G78,P78)</f>
        <v>0</v>
      </c>
      <c r="Z78" s="121">
        <f>+SUM(H78,Q78)</f>
        <v>294000</v>
      </c>
      <c r="AA78" s="121">
        <f>+SUM(I78,R78)</f>
        <v>304280</v>
      </c>
      <c r="AB78" s="121">
        <f>+SUM(J78,S78)</f>
        <v>924651</v>
      </c>
      <c r="AC78" s="121">
        <f>+SUM(K78,T78)</f>
        <v>837</v>
      </c>
      <c r="AD78" s="121">
        <f>+SUM(L78,U78)</f>
        <v>524298</v>
      </c>
      <c r="AE78" s="209" t="s">
        <v>546</v>
      </c>
      <c r="AF78" s="208"/>
    </row>
    <row r="79" spans="1:32" s="136" customFormat="1" ht="13.5" customHeight="1" x14ac:dyDescent="0.15">
      <c r="A79" s="119" t="s">
        <v>25</v>
      </c>
      <c r="B79" s="120" t="s">
        <v>446</v>
      </c>
      <c r="C79" s="119" t="s">
        <v>447</v>
      </c>
      <c r="D79" s="121">
        <f>SUM(E79,+L79)</f>
        <v>0</v>
      </c>
      <c r="E79" s="121">
        <f>+SUM(F79:I79,K79)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f>SUM(N79,+U79)</f>
        <v>14109</v>
      </c>
      <c r="N79" s="121">
        <f>+SUM(O79:R79,T79)</f>
        <v>414</v>
      </c>
      <c r="O79" s="121">
        <v>0</v>
      </c>
      <c r="P79" s="121">
        <v>0</v>
      </c>
      <c r="Q79" s="121">
        <v>0</v>
      </c>
      <c r="R79" s="121">
        <v>0</v>
      </c>
      <c r="S79" s="121">
        <v>196591</v>
      </c>
      <c r="T79" s="121">
        <v>414</v>
      </c>
      <c r="U79" s="121">
        <v>13695</v>
      </c>
      <c r="V79" s="121">
        <f>+SUM(D79,M79)</f>
        <v>14109</v>
      </c>
      <c r="W79" s="121">
        <f>+SUM(E79,N79)</f>
        <v>414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0</v>
      </c>
      <c r="AB79" s="121">
        <f>+SUM(J79,S79)</f>
        <v>196591</v>
      </c>
      <c r="AC79" s="121">
        <f>+SUM(K79,T79)</f>
        <v>414</v>
      </c>
      <c r="AD79" s="121">
        <f>+SUM(L79,U79)</f>
        <v>13695</v>
      </c>
      <c r="AE79" s="209" t="s">
        <v>547</v>
      </c>
      <c r="AF79" s="208"/>
    </row>
    <row r="80" spans="1:32" s="136" customFormat="1" ht="13.5" customHeight="1" x14ac:dyDescent="0.15">
      <c r="A80" s="119" t="s">
        <v>25</v>
      </c>
      <c r="B80" s="120" t="s">
        <v>457</v>
      </c>
      <c r="C80" s="119" t="s">
        <v>458</v>
      </c>
      <c r="D80" s="121">
        <f>SUM(E80,+L80)</f>
        <v>0</v>
      </c>
      <c r="E80" s="121">
        <f>+SUM(F80:I80,K80)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v>0</v>
      </c>
      <c r="M80" s="121">
        <f>SUM(N80,+U80)</f>
        <v>9888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220059</v>
      </c>
      <c r="T80" s="121">
        <v>0</v>
      </c>
      <c r="U80" s="121">
        <v>9888</v>
      </c>
      <c r="V80" s="121">
        <f>+SUM(D80,M80)</f>
        <v>9888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1">
        <f>+SUM(J80,S80)</f>
        <v>220059</v>
      </c>
      <c r="AC80" s="121">
        <f>+SUM(K80,T80)</f>
        <v>0</v>
      </c>
      <c r="AD80" s="121">
        <f>+SUM(L80,U80)</f>
        <v>9888</v>
      </c>
      <c r="AE80" s="209" t="s">
        <v>548</v>
      </c>
      <c r="AF80" s="208"/>
    </row>
    <row r="81" spans="1:32" s="136" customFormat="1" ht="13.5" customHeight="1" x14ac:dyDescent="0.15">
      <c r="A81" s="119" t="s">
        <v>25</v>
      </c>
      <c r="B81" s="120" t="s">
        <v>346</v>
      </c>
      <c r="C81" s="119" t="s">
        <v>347</v>
      </c>
      <c r="D81" s="121">
        <f>SUM(E81,+L81)</f>
        <v>966019</v>
      </c>
      <c r="E81" s="121">
        <f>+SUM(F81:I81,K81)</f>
        <v>959965</v>
      </c>
      <c r="F81" s="121">
        <v>9965</v>
      </c>
      <c r="G81" s="121">
        <v>0</v>
      </c>
      <c r="H81" s="121">
        <v>950000</v>
      </c>
      <c r="I81" s="121">
        <v>0</v>
      </c>
      <c r="J81" s="121">
        <v>110738</v>
      </c>
      <c r="K81" s="121">
        <v>0</v>
      </c>
      <c r="L81" s="121">
        <v>6054</v>
      </c>
      <c r="M81" s="121">
        <f>SUM(N81,+U81)</f>
        <v>0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1">
        <f>+SUM(D81,M81)</f>
        <v>966019</v>
      </c>
      <c r="W81" s="121">
        <f>+SUM(E81,N81)</f>
        <v>959965</v>
      </c>
      <c r="X81" s="121">
        <f>+SUM(F81,O81)</f>
        <v>9965</v>
      </c>
      <c r="Y81" s="121">
        <f>+SUM(G81,P81)</f>
        <v>0</v>
      </c>
      <c r="Z81" s="121">
        <f>+SUM(H81,Q81)</f>
        <v>950000</v>
      </c>
      <c r="AA81" s="121">
        <f>+SUM(I81,R81)</f>
        <v>0</v>
      </c>
      <c r="AB81" s="121">
        <f>+SUM(J81,S81)</f>
        <v>110738</v>
      </c>
      <c r="AC81" s="121">
        <f>+SUM(K81,T81)</f>
        <v>0</v>
      </c>
      <c r="AD81" s="121">
        <f>+SUM(L81,U81)</f>
        <v>6054</v>
      </c>
      <c r="AE81" s="209" t="s">
        <v>549</v>
      </c>
      <c r="AF81" s="208"/>
    </row>
    <row r="82" spans="1:32" s="136" customFormat="1" ht="13.5" customHeight="1" x14ac:dyDescent="0.15">
      <c r="A82" s="119" t="s">
        <v>25</v>
      </c>
      <c r="B82" s="120" t="s">
        <v>388</v>
      </c>
      <c r="C82" s="119" t="s">
        <v>389</v>
      </c>
      <c r="D82" s="121">
        <f>SUM(E82,+L82)</f>
        <v>5820</v>
      </c>
      <c r="E82" s="121">
        <f>+SUM(F82:I82,K82)</f>
        <v>5819</v>
      </c>
      <c r="F82" s="121">
        <v>5819</v>
      </c>
      <c r="G82" s="121">
        <v>0</v>
      </c>
      <c r="H82" s="121">
        <v>0</v>
      </c>
      <c r="I82" s="121">
        <v>0</v>
      </c>
      <c r="J82" s="121">
        <v>68622</v>
      </c>
      <c r="K82" s="121">
        <v>0</v>
      </c>
      <c r="L82" s="121">
        <v>1</v>
      </c>
      <c r="M82" s="121">
        <f>SUM(N82,+U82)</f>
        <v>0</v>
      </c>
      <c r="N82" s="121">
        <f>+SUM(O82:R82,T82)</f>
        <v>0</v>
      </c>
      <c r="O82" s="121">
        <v>0</v>
      </c>
      <c r="P82" s="121">
        <v>0</v>
      </c>
      <c r="Q82" s="121">
        <v>0</v>
      </c>
      <c r="R82" s="121">
        <v>0</v>
      </c>
      <c r="S82" s="121">
        <v>0</v>
      </c>
      <c r="T82" s="121">
        <v>0</v>
      </c>
      <c r="U82" s="121">
        <v>0</v>
      </c>
      <c r="V82" s="121">
        <f>+SUM(D82,M82)</f>
        <v>5820</v>
      </c>
      <c r="W82" s="121">
        <f>+SUM(E82,N82)</f>
        <v>5819</v>
      </c>
      <c r="X82" s="121">
        <f>+SUM(F82,O82)</f>
        <v>5819</v>
      </c>
      <c r="Y82" s="121">
        <f>+SUM(G82,P82)</f>
        <v>0</v>
      </c>
      <c r="Z82" s="121">
        <f>+SUM(H82,Q82)</f>
        <v>0</v>
      </c>
      <c r="AA82" s="121">
        <f>+SUM(I82,R82)</f>
        <v>0</v>
      </c>
      <c r="AB82" s="121">
        <f>+SUM(J82,S82)</f>
        <v>68622</v>
      </c>
      <c r="AC82" s="121">
        <f>+SUM(K82,T82)</f>
        <v>0</v>
      </c>
      <c r="AD82" s="121">
        <f>+SUM(L82,U82)</f>
        <v>1</v>
      </c>
      <c r="AE82" s="209" t="s">
        <v>550</v>
      </c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82">
    <sortCondition ref="A8:A82"/>
    <sortCondition ref="B8:B82"/>
    <sortCondition ref="C8:C8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81" man="1"/>
    <brk id="21" min="1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愛知県</v>
      </c>
      <c r="B7" s="139" t="str">
        <f>'廃棄物事業経費（市町村）'!B7</f>
        <v>23000</v>
      </c>
      <c r="C7" s="138" t="s">
        <v>275</v>
      </c>
      <c r="D7" s="140">
        <f>+SUM(E7,J7)</f>
        <v>18348327</v>
      </c>
      <c r="E7" s="140">
        <f>+SUM(F7:I7)</f>
        <v>18168767</v>
      </c>
      <c r="F7" s="140">
        <f t="shared" ref="F7:K7" si="0">SUM(F$8:F$257)</f>
        <v>17418</v>
      </c>
      <c r="G7" s="140">
        <f t="shared" si="0"/>
        <v>17780646</v>
      </c>
      <c r="H7" s="140">
        <f t="shared" si="0"/>
        <v>308296</v>
      </c>
      <c r="I7" s="140">
        <f t="shared" si="0"/>
        <v>62407</v>
      </c>
      <c r="J7" s="140">
        <f t="shared" si="0"/>
        <v>179560</v>
      </c>
      <c r="K7" s="140">
        <f t="shared" si="0"/>
        <v>5507846</v>
      </c>
      <c r="L7" s="140">
        <f>+SUM(M7,R7,V7,W7,AC7)</f>
        <v>87501200</v>
      </c>
      <c r="M7" s="140">
        <f>+SUM(N7:Q7)</f>
        <v>23928657</v>
      </c>
      <c r="N7" s="140">
        <f>SUM(N$8:N$257)</f>
        <v>8783217</v>
      </c>
      <c r="O7" s="140">
        <f>SUM(O$8:O$257)</f>
        <v>12126517</v>
      </c>
      <c r="P7" s="140">
        <f>SUM(P$8:P$257)</f>
        <v>2634818</v>
      </c>
      <c r="Q7" s="140">
        <f>SUM(Q$8:Q$257)</f>
        <v>384105</v>
      </c>
      <c r="R7" s="140">
        <f>+SUM(S7:U7)</f>
        <v>19479321</v>
      </c>
      <c r="S7" s="140">
        <f>SUM(S$8:S$257)</f>
        <v>4809737</v>
      </c>
      <c r="T7" s="140">
        <f>SUM(T$8:T$257)</f>
        <v>13058367</v>
      </c>
      <c r="U7" s="140">
        <f>SUM(U$8:U$257)</f>
        <v>1611217</v>
      </c>
      <c r="V7" s="140">
        <f>SUM(V$8:V$257)</f>
        <v>336912</v>
      </c>
      <c r="W7" s="140">
        <f>+SUM(X7:AA7)</f>
        <v>43592422</v>
      </c>
      <c r="X7" s="140">
        <f t="shared" ref="X7:AD7" si="1">SUM(X$8:X$257)</f>
        <v>16966893</v>
      </c>
      <c r="Y7" s="140">
        <f t="shared" si="1"/>
        <v>21874857</v>
      </c>
      <c r="Z7" s="140">
        <f t="shared" si="1"/>
        <v>2677926</v>
      </c>
      <c r="AA7" s="140">
        <f t="shared" si="1"/>
        <v>2072746</v>
      </c>
      <c r="AB7" s="140">
        <f t="shared" si="1"/>
        <v>9633135</v>
      </c>
      <c r="AC7" s="140">
        <f t="shared" si="1"/>
        <v>163888</v>
      </c>
      <c r="AD7" s="140">
        <f t="shared" si="1"/>
        <v>5648755</v>
      </c>
      <c r="AE7" s="140">
        <f>+SUM(D7,L7,AD7)</f>
        <v>111498282</v>
      </c>
      <c r="AF7" s="140">
        <f>+SUM(AG7,AL7)</f>
        <v>1014269</v>
      </c>
      <c r="AG7" s="140">
        <f>+SUM(AH7:AK7)</f>
        <v>986159</v>
      </c>
      <c r="AH7" s="140">
        <f t="shared" ref="AH7:AM7" si="2">SUM(AH$8:AH$257)</f>
        <v>0</v>
      </c>
      <c r="AI7" s="140">
        <f t="shared" si="2"/>
        <v>964559</v>
      </c>
      <c r="AJ7" s="140">
        <f t="shared" si="2"/>
        <v>0</v>
      </c>
      <c r="AK7" s="140">
        <f t="shared" si="2"/>
        <v>21600</v>
      </c>
      <c r="AL7" s="140">
        <f t="shared" si="2"/>
        <v>28110</v>
      </c>
      <c r="AM7" s="140">
        <f t="shared" si="2"/>
        <v>13166</v>
      </c>
      <c r="AN7" s="140">
        <f>+SUM(AO7,AT7,AX7,AY7,BE7)</f>
        <v>7905181</v>
      </c>
      <c r="AO7" s="140">
        <f>+SUM(AP7:AS7)</f>
        <v>2130449</v>
      </c>
      <c r="AP7" s="140">
        <f>SUM(AP$8:AP$257)</f>
        <v>1076105</v>
      </c>
      <c r="AQ7" s="140">
        <f>SUM(AQ$8:AQ$257)</f>
        <v>616800</v>
      </c>
      <c r="AR7" s="140">
        <f>SUM(AR$8:AR$257)</f>
        <v>289438</v>
      </c>
      <c r="AS7" s="140">
        <f>SUM(AS$8:AS$257)</f>
        <v>148106</v>
      </c>
      <c r="AT7" s="140">
        <f>+SUM(AU7:AW7)</f>
        <v>2554675</v>
      </c>
      <c r="AU7" s="140">
        <f>SUM(AU$8:AU$257)</f>
        <v>82990</v>
      </c>
      <c r="AV7" s="140">
        <f>SUM(AV$8:AV$257)</f>
        <v>2300533</v>
      </c>
      <c r="AW7" s="140">
        <f>SUM(AW$8:AW$257)</f>
        <v>171152</v>
      </c>
      <c r="AX7" s="140">
        <f>SUM(AX$8:AX$257)</f>
        <v>32030</v>
      </c>
      <c r="AY7" s="140">
        <f>+SUM(AZ7:BC7)</f>
        <v>3183624</v>
      </c>
      <c r="AZ7" s="140">
        <f t="shared" ref="AZ7:BF7" si="3">SUM(AZ$8:AZ$257)</f>
        <v>810743</v>
      </c>
      <c r="BA7" s="140">
        <f t="shared" si="3"/>
        <v>1728048</v>
      </c>
      <c r="BB7" s="140">
        <f t="shared" si="3"/>
        <v>231053</v>
      </c>
      <c r="BC7" s="140">
        <f t="shared" si="3"/>
        <v>413780</v>
      </c>
      <c r="BD7" s="140">
        <f t="shared" si="3"/>
        <v>3044802</v>
      </c>
      <c r="BE7" s="140">
        <f t="shared" si="3"/>
        <v>4403</v>
      </c>
      <c r="BF7" s="140">
        <f t="shared" si="3"/>
        <v>717875</v>
      </c>
      <c r="BG7" s="140">
        <f>+SUM(BF7,AN7,AF7)</f>
        <v>9637325</v>
      </c>
      <c r="BH7" s="140">
        <f t="shared" ref="BH7:CI7" si="4">SUM(D7,AF7)</f>
        <v>19362596</v>
      </c>
      <c r="BI7" s="140">
        <f t="shared" si="4"/>
        <v>19154926</v>
      </c>
      <c r="BJ7" s="140">
        <f t="shared" si="4"/>
        <v>17418</v>
      </c>
      <c r="BK7" s="140">
        <f t="shared" si="4"/>
        <v>18745205</v>
      </c>
      <c r="BL7" s="140">
        <f t="shared" si="4"/>
        <v>308296</v>
      </c>
      <c r="BM7" s="140">
        <f t="shared" si="4"/>
        <v>84007</v>
      </c>
      <c r="BN7" s="140">
        <f t="shared" si="4"/>
        <v>207670</v>
      </c>
      <c r="BO7" s="140">
        <f t="shared" si="4"/>
        <v>5521012</v>
      </c>
      <c r="BP7" s="140">
        <f t="shared" si="4"/>
        <v>95406381</v>
      </c>
      <c r="BQ7" s="140">
        <f t="shared" si="4"/>
        <v>26059106</v>
      </c>
      <c r="BR7" s="140">
        <f t="shared" si="4"/>
        <v>9859322</v>
      </c>
      <c r="BS7" s="140">
        <f t="shared" si="4"/>
        <v>12743317</v>
      </c>
      <c r="BT7" s="140">
        <f t="shared" si="4"/>
        <v>2924256</v>
      </c>
      <c r="BU7" s="140">
        <f t="shared" si="4"/>
        <v>532211</v>
      </c>
      <c r="BV7" s="140">
        <f t="shared" si="4"/>
        <v>22033996</v>
      </c>
      <c r="BW7" s="140">
        <f t="shared" si="4"/>
        <v>4892727</v>
      </c>
      <c r="BX7" s="140">
        <f t="shared" si="4"/>
        <v>15358900</v>
      </c>
      <c r="BY7" s="140">
        <f t="shared" si="4"/>
        <v>1782369</v>
      </c>
      <c r="BZ7" s="140">
        <f t="shared" si="4"/>
        <v>368942</v>
      </c>
      <c r="CA7" s="140">
        <f t="shared" si="4"/>
        <v>46776046</v>
      </c>
      <c r="CB7" s="140">
        <f t="shared" si="4"/>
        <v>17777636</v>
      </c>
      <c r="CC7" s="140">
        <f t="shared" si="4"/>
        <v>23602905</v>
      </c>
      <c r="CD7" s="140">
        <f t="shared" si="4"/>
        <v>2908979</v>
      </c>
      <c r="CE7" s="140">
        <f t="shared" si="4"/>
        <v>2486526</v>
      </c>
      <c r="CF7" s="140">
        <f t="shared" si="4"/>
        <v>12677937</v>
      </c>
      <c r="CG7" s="140">
        <f t="shared" si="4"/>
        <v>168291</v>
      </c>
      <c r="CH7" s="140">
        <f t="shared" si="4"/>
        <v>6366630</v>
      </c>
      <c r="CI7" s="140">
        <f t="shared" si="4"/>
        <v>121135607</v>
      </c>
    </row>
    <row r="8" spans="1:87" s="136" customFormat="1" ht="13.5" customHeight="1" x14ac:dyDescent="0.15">
      <c r="A8" s="119" t="s">
        <v>25</v>
      </c>
      <c r="B8" s="120" t="s">
        <v>324</v>
      </c>
      <c r="C8" s="119" t="s">
        <v>325</v>
      </c>
      <c r="D8" s="121">
        <f>+SUM(E8,J8)</f>
        <v>4123391</v>
      </c>
      <c r="E8" s="121">
        <f>+SUM(F8:I8)</f>
        <v>4083169</v>
      </c>
      <c r="F8" s="121">
        <v>0</v>
      </c>
      <c r="G8" s="121">
        <v>3897574</v>
      </c>
      <c r="H8" s="121">
        <v>185595</v>
      </c>
      <c r="I8" s="121">
        <v>0</v>
      </c>
      <c r="J8" s="121">
        <v>40222</v>
      </c>
      <c r="K8" s="121">
        <v>0</v>
      </c>
      <c r="L8" s="121">
        <f>+SUM(M8,R8,V8,W8,AC8)</f>
        <v>27555286</v>
      </c>
      <c r="M8" s="121">
        <f>+SUM(N8:Q8)</f>
        <v>11600826</v>
      </c>
      <c r="N8" s="121">
        <v>3745574</v>
      </c>
      <c r="O8" s="121">
        <v>7170533</v>
      </c>
      <c r="P8" s="121">
        <v>637169</v>
      </c>
      <c r="Q8" s="121">
        <v>47550</v>
      </c>
      <c r="R8" s="121">
        <f>+SUM(S8:U8)</f>
        <v>8874146</v>
      </c>
      <c r="S8" s="121">
        <v>3665234</v>
      </c>
      <c r="T8" s="121">
        <v>4688381</v>
      </c>
      <c r="U8" s="121">
        <v>520531</v>
      </c>
      <c r="V8" s="121">
        <v>85550</v>
      </c>
      <c r="W8" s="121">
        <f>+SUM(X8:AA8)</f>
        <v>6983840</v>
      </c>
      <c r="X8" s="121">
        <v>3587619</v>
      </c>
      <c r="Y8" s="121">
        <v>3350861</v>
      </c>
      <c r="Z8" s="121">
        <v>45360</v>
      </c>
      <c r="AA8" s="121">
        <v>0</v>
      </c>
      <c r="AB8" s="121">
        <v>0</v>
      </c>
      <c r="AC8" s="121">
        <v>10924</v>
      </c>
      <c r="AD8" s="121">
        <v>802851</v>
      </c>
      <c r="AE8" s="121">
        <f>+SUM(D8,L8,AD8)</f>
        <v>32481528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1093807</v>
      </c>
      <c r="AO8" s="121">
        <f>+SUM(AP8:AS8)</f>
        <v>914225</v>
      </c>
      <c r="AP8" s="121">
        <v>208862</v>
      </c>
      <c r="AQ8" s="121">
        <v>570088</v>
      </c>
      <c r="AR8" s="121">
        <v>0</v>
      </c>
      <c r="AS8" s="121">
        <v>135275</v>
      </c>
      <c r="AT8" s="121">
        <f>+SUM(AU8:AW8)</f>
        <v>83914</v>
      </c>
      <c r="AU8" s="121">
        <v>17060</v>
      </c>
      <c r="AV8" s="121">
        <v>0</v>
      </c>
      <c r="AW8" s="121">
        <v>66854</v>
      </c>
      <c r="AX8" s="121">
        <v>15988</v>
      </c>
      <c r="AY8" s="121">
        <f>+SUM(AZ8:BC8)</f>
        <v>79680</v>
      </c>
      <c r="AZ8" s="121">
        <v>0</v>
      </c>
      <c r="BA8" s="121">
        <v>0</v>
      </c>
      <c r="BB8" s="121">
        <v>79680</v>
      </c>
      <c r="BC8" s="121">
        <v>0</v>
      </c>
      <c r="BD8" s="121">
        <v>0</v>
      </c>
      <c r="BE8" s="121">
        <v>0</v>
      </c>
      <c r="BF8" s="121">
        <v>52013</v>
      </c>
      <c r="BG8" s="121">
        <f>+SUM(BF8,AN8,AF8)</f>
        <v>1145820</v>
      </c>
      <c r="BH8" s="121">
        <f>SUM(D8,AF8)</f>
        <v>4123391</v>
      </c>
      <c r="BI8" s="121">
        <f>SUM(E8,AG8)</f>
        <v>4083169</v>
      </c>
      <c r="BJ8" s="121">
        <f>SUM(F8,AH8)</f>
        <v>0</v>
      </c>
      <c r="BK8" s="121">
        <f>SUM(G8,AI8)</f>
        <v>3897574</v>
      </c>
      <c r="BL8" s="121">
        <f>SUM(H8,AJ8)</f>
        <v>185595</v>
      </c>
      <c r="BM8" s="121">
        <f>SUM(I8,AK8)</f>
        <v>0</v>
      </c>
      <c r="BN8" s="121">
        <f>SUM(J8,AL8)</f>
        <v>40222</v>
      </c>
      <c r="BO8" s="121">
        <f>SUM(K8,AM8)</f>
        <v>0</v>
      </c>
      <c r="BP8" s="121">
        <f>SUM(L8,AN8)</f>
        <v>28649093</v>
      </c>
      <c r="BQ8" s="121">
        <f>SUM(M8,AO8)</f>
        <v>12515051</v>
      </c>
      <c r="BR8" s="121">
        <f>SUM(N8,AP8)</f>
        <v>3954436</v>
      </c>
      <c r="BS8" s="121">
        <f>SUM(O8,AQ8)</f>
        <v>7740621</v>
      </c>
      <c r="BT8" s="121">
        <f>SUM(P8,AR8)</f>
        <v>637169</v>
      </c>
      <c r="BU8" s="121">
        <f>SUM(Q8,AS8)</f>
        <v>182825</v>
      </c>
      <c r="BV8" s="121">
        <f>SUM(R8,AT8)</f>
        <v>8958060</v>
      </c>
      <c r="BW8" s="121">
        <f>SUM(S8,AU8)</f>
        <v>3682294</v>
      </c>
      <c r="BX8" s="121">
        <f>SUM(T8,AV8)</f>
        <v>4688381</v>
      </c>
      <c r="BY8" s="121">
        <f>SUM(U8,AW8)</f>
        <v>587385</v>
      </c>
      <c r="BZ8" s="121">
        <f>SUM(V8,AX8)</f>
        <v>101538</v>
      </c>
      <c r="CA8" s="121">
        <f>SUM(W8,AY8)</f>
        <v>7063520</v>
      </c>
      <c r="CB8" s="121">
        <f>SUM(X8,AZ8)</f>
        <v>3587619</v>
      </c>
      <c r="CC8" s="121">
        <f>SUM(Y8,BA8)</f>
        <v>3350861</v>
      </c>
      <c r="CD8" s="121">
        <f>SUM(Z8,BB8)</f>
        <v>125040</v>
      </c>
      <c r="CE8" s="121">
        <f>SUM(AA8,BC8)</f>
        <v>0</v>
      </c>
      <c r="CF8" s="121">
        <f>SUM(AB8,BD8)</f>
        <v>0</v>
      </c>
      <c r="CG8" s="121">
        <f>SUM(AC8,BE8)</f>
        <v>10924</v>
      </c>
      <c r="CH8" s="121">
        <f>SUM(AD8,BF8)</f>
        <v>854864</v>
      </c>
      <c r="CI8" s="121">
        <f>SUM(AE8,BG8)</f>
        <v>33627348</v>
      </c>
    </row>
    <row r="9" spans="1:87" s="136" customFormat="1" ht="13.5" customHeight="1" x14ac:dyDescent="0.15">
      <c r="A9" s="119" t="s">
        <v>25</v>
      </c>
      <c r="B9" s="120" t="s">
        <v>327</v>
      </c>
      <c r="C9" s="119" t="s">
        <v>328</v>
      </c>
      <c r="D9" s="121">
        <f>+SUM(E9,J9)</f>
        <v>948824</v>
      </c>
      <c r="E9" s="121">
        <f>+SUM(F9:I9)</f>
        <v>856590</v>
      </c>
      <c r="F9" s="121">
        <v>11880</v>
      </c>
      <c r="G9" s="121">
        <v>828915</v>
      </c>
      <c r="H9" s="121">
        <v>15795</v>
      </c>
      <c r="I9" s="121">
        <v>0</v>
      </c>
      <c r="J9" s="121">
        <v>92234</v>
      </c>
      <c r="K9" s="121">
        <v>0</v>
      </c>
      <c r="L9" s="121">
        <f>+SUM(M9,R9,V9,W9,AC9)</f>
        <v>4411241</v>
      </c>
      <c r="M9" s="121">
        <f>+SUM(N9:Q9)</f>
        <v>1691171</v>
      </c>
      <c r="N9" s="121">
        <v>451554</v>
      </c>
      <c r="O9" s="121">
        <v>713259</v>
      </c>
      <c r="P9" s="121">
        <v>468245</v>
      </c>
      <c r="Q9" s="121">
        <v>58113</v>
      </c>
      <c r="R9" s="121">
        <f>+SUM(S9:U9)</f>
        <v>794655</v>
      </c>
      <c r="S9" s="121">
        <v>195674</v>
      </c>
      <c r="T9" s="121">
        <v>515396</v>
      </c>
      <c r="U9" s="121">
        <v>83585</v>
      </c>
      <c r="V9" s="121">
        <v>45503</v>
      </c>
      <c r="W9" s="121">
        <f>+SUM(X9:AA9)</f>
        <v>1879912</v>
      </c>
      <c r="X9" s="121">
        <v>219805</v>
      </c>
      <c r="Y9" s="121">
        <v>182439</v>
      </c>
      <c r="Z9" s="121">
        <v>0</v>
      </c>
      <c r="AA9" s="121">
        <v>1477668</v>
      </c>
      <c r="AB9" s="121">
        <v>0</v>
      </c>
      <c r="AC9" s="121">
        <v>0</v>
      </c>
      <c r="AD9" s="121">
        <v>0</v>
      </c>
      <c r="AE9" s="121">
        <f>+SUM(D9,L9,AD9)</f>
        <v>5360065</v>
      </c>
      <c r="AF9" s="121">
        <f>+SUM(AG9,AL9)</f>
        <v>81799</v>
      </c>
      <c r="AG9" s="121">
        <f>+SUM(AH9:AK9)</f>
        <v>81799</v>
      </c>
      <c r="AH9" s="121">
        <v>0</v>
      </c>
      <c r="AI9" s="121">
        <v>81799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170398</v>
      </c>
      <c r="AO9" s="121">
        <f>+SUM(AP9:AS9)</f>
        <v>54120</v>
      </c>
      <c r="AP9" s="121">
        <v>24333</v>
      </c>
      <c r="AQ9" s="121">
        <v>0</v>
      </c>
      <c r="AR9" s="121">
        <v>29787</v>
      </c>
      <c r="AS9" s="121">
        <v>0</v>
      </c>
      <c r="AT9" s="121">
        <f>+SUM(AU9:AW9)</f>
        <v>116278</v>
      </c>
      <c r="AU9" s="121">
        <v>0</v>
      </c>
      <c r="AV9" s="121">
        <v>116278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252197</v>
      </c>
      <c r="BH9" s="121">
        <f>SUM(D9,AF9)</f>
        <v>1030623</v>
      </c>
      <c r="BI9" s="121">
        <f>SUM(E9,AG9)</f>
        <v>938389</v>
      </c>
      <c r="BJ9" s="121">
        <f>SUM(F9,AH9)</f>
        <v>11880</v>
      </c>
      <c r="BK9" s="121">
        <f>SUM(G9,AI9)</f>
        <v>910714</v>
      </c>
      <c r="BL9" s="121">
        <f>SUM(H9,AJ9)</f>
        <v>15795</v>
      </c>
      <c r="BM9" s="121">
        <f>SUM(I9,AK9)</f>
        <v>0</v>
      </c>
      <c r="BN9" s="121">
        <f>SUM(J9,AL9)</f>
        <v>92234</v>
      </c>
      <c r="BO9" s="121">
        <f>SUM(K9,AM9)</f>
        <v>0</v>
      </c>
      <c r="BP9" s="121">
        <f>SUM(L9,AN9)</f>
        <v>4581639</v>
      </c>
      <c r="BQ9" s="121">
        <f>SUM(M9,AO9)</f>
        <v>1745291</v>
      </c>
      <c r="BR9" s="121">
        <f>SUM(N9,AP9)</f>
        <v>475887</v>
      </c>
      <c r="BS9" s="121">
        <f>SUM(O9,AQ9)</f>
        <v>713259</v>
      </c>
      <c r="BT9" s="121">
        <f>SUM(P9,AR9)</f>
        <v>498032</v>
      </c>
      <c r="BU9" s="121">
        <f>SUM(Q9,AS9)</f>
        <v>58113</v>
      </c>
      <c r="BV9" s="121">
        <f>SUM(R9,AT9)</f>
        <v>910933</v>
      </c>
      <c r="BW9" s="121">
        <f>SUM(S9,AU9)</f>
        <v>195674</v>
      </c>
      <c r="BX9" s="121">
        <f>SUM(T9,AV9)</f>
        <v>631674</v>
      </c>
      <c r="BY9" s="121">
        <f>SUM(U9,AW9)</f>
        <v>83585</v>
      </c>
      <c r="BZ9" s="121">
        <f>SUM(V9,AX9)</f>
        <v>45503</v>
      </c>
      <c r="CA9" s="121">
        <f>SUM(W9,AY9)</f>
        <v>1879912</v>
      </c>
      <c r="CB9" s="121">
        <f>SUM(X9,AZ9)</f>
        <v>219805</v>
      </c>
      <c r="CC9" s="121">
        <f>SUM(Y9,BA9)</f>
        <v>182439</v>
      </c>
      <c r="CD9" s="121">
        <f>SUM(Z9,BB9)</f>
        <v>0</v>
      </c>
      <c r="CE9" s="121">
        <f>SUM(AA9,BC9)</f>
        <v>1477668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5612262</v>
      </c>
    </row>
    <row r="10" spans="1:87" s="136" customFormat="1" ht="13.5" customHeight="1" x14ac:dyDescent="0.15">
      <c r="A10" s="119" t="s">
        <v>25</v>
      </c>
      <c r="B10" s="120" t="s">
        <v>330</v>
      </c>
      <c r="C10" s="119" t="s">
        <v>331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3835873</v>
      </c>
      <c r="M10" s="121">
        <f>+SUM(N10:Q10)</f>
        <v>1079127</v>
      </c>
      <c r="N10" s="121">
        <v>172107</v>
      </c>
      <c r="O10" s="121">
        <v>588543</v>
      </c>
      <c r="P10" s="121">
        <v>280313</v>
      </c>
      <c r="Q10" s="121">
        <v>38164</v>
      </c>
      <c r="R10" s="121">
        <f>+SUM(S10:U10)</f>
        <v>825456</v>
      </c>
      <c r="S10" s="121">
        <v>68847</v>
      </c>
      <c r="T10" s="121">
        <v>700526</v>
      </c>
      <c r="U10" s="121">
        <v>56083</v>
      </c>
      <c r="V10" s="121">
        <v>6782</v>
      </c>
      <c r="W10" s="121">
        <f>+SUM(X10:AA10)</f>
        <v>1924508</v>
      </c>
      <c r="X10" s="121">
        <v>469142</v>
      </c>
      <c r="Y10" s="121">
        <v>1424660</v>
      </c>
      <c r="Z10" s="121">
        <v>30706</v>
      </c>
      <c r="AA10" s="121">
        <v>0</v>
      </c>
      <c r="AB10" s="121">
        <v>0</v>
      </c>
      <c r="AC10" s="121">
        <v>0</v>
      </c>
      <c r="AD10" s="121">
        <v>157658</v>
      </c>
      <c r="AE10" s="121">
        <f>+SUM(D10,L10,AD10)</f>
        <v>3993531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229528</v>
      </c>
      <c r="AO10" s="121">
        <f>+SUM(AP10:AS10)</f>
        <v>102166</v>
      </c>
      <c r="AP10" s="121">
        <v>17028</v>
      </c>
      <c r="AQ10" s="121">
        <v>0</v>
      </c>
      <c r="AR10" s="121">
        <v>85138</v>
      </c>
      <c r="AS10" s="121">
        <v>0</v>
      </c>
      <c r="AT10" s="121">
        <f>+SUM(AU10:AW10)</f>
        <v>127362</v>
      </c>
      <c r="AU10" s="121">
        <v>5267</v>
      </c>
      <c r="AV10" s="121">
        <v>122095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6849</v>
      </c>
      <c r="BG10" s="121">
        <f>+SUM(BF10,AN10,AF10)</f>
        <v>236377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4065401</v>
      </c>
      <c r="BQ10" s="121">
        <f>SUM(M10,AO10)</f>
        <v>1181293</v>
      </c>
      <c r="BR10" s="121">
        <f>SUM(N10,AP10)</f>
        <v>189135</v>
      </c>
      <c r="BS10" s="121">
        <f>SUM(O10,AQ10)</f>
        <v>588543</v>
      </c>
      <c r="BT10" s="121">
        <f>SUM(P10,AR10)</f>
        <v>365451</v>
      </c>
      <c r="BU10" s="121">
        <f>SUM(Q10,AS10)</f>
        <v>38164</v>
      </c>
      <c r="BV10" s="121">
        <f>SUM(R10,AT10)</f>
        <v>952818</v>
      </c>
      <c r="BW10" s="121">
        <f>SUM(S10,AU10)</f>
        <v>74114</v>
      </c>
      <c r="BX10" s="121">
        <f>SUM(T10,AV10)</f>
        <v>822621</v>
      </c>
      <c r="BY10" s="121">
        <f>SUM(U10,AW10)</f>
        <v>56083</v>
      </c>
      <c r="BZ10" s="121">
        <f>SUM(V10,AX10)</f>
        <v>6782</v>
      </c>
      <c r="CA10" s="121">
        <f>SUM(W10,AY10)</f>
        <v>1924508</v>
      </c>
      <c r="CB10" s="121">
        <f>SUM(X10,AZ10)</f>
        <v>469142</v>
      </c>
      <c r="CC10" s="121">
        <f>SUM(Y10,BA10)</f>
        <v>1424660</v>
      </c>
      <c r="CD10" s="121">
        <f>SUM(Z10,BB10)</f>
        <v>30706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164507</v>
      </c>
      <c r="CI10" s="121">
        <f>SUM(AE10,BG10)</f>
        <v>4229908</v>
      </c>
    </row>
    <row r="11" spans="1:87" s="136" customFormat="1" ht="13.5" customHeight="1" x14ac:dyDescent="0.15">
      <c r="A11" s="119" t="s">
        <v>25</v>
      </c>
      <c r="B11" s="120" t="s">
        <v>333</v>
      </c>
      <c r="C11" s="119" t="s">
        <v>334</v>
      </c>
      <c r="D11" s="121">
        <f>+SUM(E11,J11)</f>
        <v>3014692</v>
      </c>
      <c r="E11" s="121">
        <f>+SUM(F11:I11)</f>
        <v>3014692</v>
      </c>
      <c r="F11" s="121">
        <v>0</v>
      </c>
      <c r="G11" s="121">
        <v>3014298</v>
      </c>
      <c r="H11" s="121">
        <v>394</v>
      </c>
      <c r="I11" s="121">
        <v>0</v>
      </c>
      <c r="J11" s="121">
        <v>0</v>
      </c>
      <c r="K11" s="121">
        <v>0</v>
      </c>
      <c r="L11" s="121">
        <f>+SUM(M11,R11,V11,W11,AC11)</f>
        <v>3076169</v>
      </c>
      <c r="M11" s="121">
        <f>+SUM(N11:Q11)</f>
        <v>832703</v>
      </c>
      <c r="N11" s="121">
        <v>219132</v>
      </c>
      <c r="O11" s="121">
        <v>460178</v>
      </c>
      <c r="P11" s="121">
        <v>153393</v>
      </c>
      <c r="Q11" s="121">
        <v>0</v>
      </c>
      <c r="R11" s="121">
        <f>+SUM(S11:U11)</f>
        <v>767589</v>
      </c>
      <c r="S11" s="121">
        <v>12032</v>
      </c>
      <c r="T11" s="121">
        <v>457190</v>
      </c>
      <c r="U11" s="121">
        <v>298367</v>
      </c>
      <c r="V11" s="121">
        <v>28491</v>
      </c>
      <c r="W11" s="121">
        <f>+SUM(X11:AA11)</f>
        <v>1447386</v>
      </c>
      <c r="X11" s="121">
        <v>627109</v>
      </c>
      <c r="Y11" s="121">
        <v>685088</v>
      </c>
      <c r="Z11" s="121">
        <v>97349</v>
      </c>
      <c r="AA11" s="121">
        <v>37840</v>
      </c>
      <c r="AB11" s="121">
        <v>0</v>
      </c>
      <c r="AC11" s="121">
        <v>0</v>
      </c>
      <c r="AD11" s="121">
        <v>20822</v>
      </c>
      <c r="AE11" s="121">
        <f>+SUM(D11,L11,AD11)</f>
        <v>6111683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189198</v>
      </c>
      <c r="AO11" s="121">
        <f>+SUM(AP11:AS11)</f>
        <v>20897</v>
      </c>
      <c r="AP11" s="121">
        <v>20897</v>
      </c>
      <c r="AQ11" s="121">
        <v>0</v>
      </c>
      <c r="AR11" s="121">
        <v>0</v>
      </c>
      <c r="AS11" s="121">
        <v>0</v>
      </c>
      <c r="AT11" s="121">
        <f>+SUM(AU11:AW11)</f>
        <v>89774</v>
      </c>
      <c r="AU11" s="121">
        <v>0</v>
      </c>
      <c r="AV11" s="121">
        <v>1308</v>
      </c>
      <c r="AW11" s="121">
        <v>88466</v>
      </c>
      <c r="AX11" s="121">
        <v>0</v>
      </c>
      <c r="AY11" s="121">
        <f>+SUM(AZ11:BC11)</f>
        <v>78527</v>
      </c>
      <c r="AZ11" s="121">
        <v>0</v>
      </c>
      <c r="BA11" s="121">
        <v>0</v>
      </c>
      <c r="BB11" s="121">
        <v>78527</v>
      </c>
      <c r="BC11" s="121">
        <v>0</v>
      </c>
      <c r="BD11" s="121">
        <v>0</v>
      </c>
      <c r="BE11" s="121">
        <v>0</v>
      </c>
      <c r="BF11" s="121">
        <v>117</v>
      </c>
      <c r="BG11" s="121">
        <f>+SUM(BF11,AN11,AF11)</f>
        <v>189315</v>
      </c>
      <c r="BH11" s="121">
        <f>SUM(D11,AF11)</f>
        <v>3014692</v>
      </c>
      <c r="BI11" s="121">
        <f>SUM(E11,AG11)</f>
        <v>3014692</v>
      </c>
      <c r="BJ11" s="121">
        <f>SUM(F11,AH11)</f>
        <v>0</v>
      </c>
      <c r="BK11" s="121">
        <f>SUM(G11,AI11)</f>
        <v>3014298</v>
      </c>
      <c r="BL11" s="121">
        <f>SUM(H11,AJ11)</f>
        <v>394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3265367</v>
      </c>
      <c r="BQ11" s="121">
        <f>SUM(M11,AO11)</f>
        <v>853600</v>
      </c>
      <c r="BR11" s="121">
        <f>SUM(N11,AP11)</f>
        <v>240029</v>
      </c>
      <c r="BS11" s="121">
        <f>SUM(O11,AQ11)</f>
        <v>460178</v>
      </c>
      <c r="BT11" s="121">
        <f>SUM(P11,AR11)</f>
        <v>153393</v>
      </c>
      <c r="BU11" s="121">
        <f>SUM(Q11,AS11)</f>
        <v>0</v>
      </c>
      <c r="BV11" s="121">
        <f>SUM(R11,AT11)</f>
        <v>857363</v>
      </c>
      <c r="BW11" s="121">
        <f>SUM(S11,AU11)</f>
        <v>12032</v>
      </c>
      <c r="BX11" s="121">
        <f>SUM(T11,AV11)</f>
        <v>458498</v>
      </c>
      <c r="BY11" s="121">
        <f>SUM(U11,AW11)</f>
        <v>386833</v>
      </c>
      <c r="BZ11" s="121">
        <f>SUM(V11,AX11)</f>
        <v>28491</v>
      </c>
      <c r="CA11" s="121">
        <f>SUM(W11,AY11)</f>
        <v>1525913</v>
      </c>
      <c r="CB11" s="121">
        <f>SUM(X11,AZ11)</f>
        <v>627109</v>
      </c>
      <c r="CC11" s="121">
        <f>SUM(Y11,BA11)</f>
        <v>685088</v>
      </c>
      <c r="CD11" s="121">
        <f>SUM(Z11,BB11)</f>
        <v>175876</v>
      </c>
      <c r="CE11" s="121">
        <f>SUM(AA11,BC11)</f>
        <v>37840</v>
      </c>
      <c r="CF11" s="121">
        <f>SUM(AB11,BD11)</f>
        <v>0</v>
      </c>
      <c r="CG11" s="121">
        <f>SUM(AC11,BE11)</f>
        <v>0</v>
      </c>
      <c r="CH11" s="121">
        <f>SUM(AD11,BF11)</f>
        <v>20939</v>
      </c>
      <c r="CI11" s="121">
        <f>SUM(AE11,BG11)</f>
        <v>6300998</v>
      </c>
    </row>
    <row r="12" spans="1:87" s="136" customFormat="1" ht="13.5" customHeight="1" x14ac:dyDescent="0.15">
      <c r="A12" s="119" t="s">
        <v>25</v>
      </c>
      <c r="B12" s="120" t="s">
        <v>336</v>
      </c>
      <c r="C12" s="119" t="s">
        <v>337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495452</v>
      </c>
      <c r="M12" s="121">
        <f>+SUM(N12:Q12)</f>
        <v>142377</v>
      </c>
      <c r="N12" s="121">
        <v>43644</v>
      </c>
      <c r="O12" s="121">
        <v>98733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353075</v>
      </c>
      <c r="X12" s="121">
        <v>336652</v>
      </c>
      <c r="Y12" s="121">
        <v>16423</v>
      </c>
      <c r="Z12" s="121">
        <v>0</v>
      </c>
      <c r="AA12" s="121">
        <v>0</v>
      </c>
      <c r="AB12" s="121">
        <v>303010</v>
      </c>
      <c r="AC12" s="121">
        <v>0</v>
      </c>
      <c r="AD12" s="121">
        <v>34530</v>
      </c>
      <c r="AE12" s="121">
        <f>+SUM(D12,L12,AD12)</f>
        <v>529982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217220</v>
      </c>
      <c r="AO12" s="121">
        <f>+SUM(AP12:AS12)</f>
        <v>62032</v>
      </c>
      <c r="AP12" s="121">
        <v>19732</v>
      </c>
      <c r="AQ12" s="121">
        <v>0</v>
      </c>
      <c r="AR12" s="121">
        <v>42300</v>
      </c>
      <c r="AS12" s="121">
        <v>0</v>
      </c>
      <c r="AT12" s="121">
        <f>+SUM(AU12:AW12)</f>
        <v>88114</v>
      </c>
      <c r="AU12" s="121">
        <v>0</v>
      </c>
      <c r="AV12" s="121">
        <v>88114</v>
      </c>
      <c r="AW12" s="121">
        <v>0</v>
      </c>
      <c r="AX12" s="121">
        <v>0</v>
      </c>
      <c r="AY12" s="121">
        <f>+SUM(AZ12:BC12)</f>
        <v>67074</v>
      </c>
      <c r="AZ12" s="121">
        <v>47833</v>
      </c>
      <c r="BA12" s="121">
        <v>19241</v>
      </c>
      <c r="BB12" s="121">
        <v>0</v>
      </c>
      <c r="BC12" s="121">
        <v>0</v>
      </c>
      <c r="BD12" s="121">
        <v>0</v>
      </c>
      <c r="BE12" s="121">
        <v>0</v>
      </c>
      <c r="BF12" s="121">
        <v>647</v>
      </c>
      <c r="BG12" s="121">
        <f>+SUM(BF12,AN12,AF12)</f>
        <v>217867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712672</v>
      </c>
      <c r="BQ12" s="121">
        <f>SUM(M12,AO12)</f>
        <v>204409</v>
      </c>
      <c r="BR12" s="121">
        <f>SUM(N12,AP12)</f>
        <v>63376</v>
      </c>
      <c r="BS12" s="121">
        <f>SUM(O12,AQ12)</f>
        <v>98733</v>
      </c>
      <c r="BT12" s="121">
        <f>SUM(P12,AR12)</f>
        <v>42300</v>
      </c>
      <c r="BU12" s="121">
        <f>SUM(Q12,AS12)</f>
        <v>0</v>
      </c>
      <c r="BV12" s="121">
        <f>SUM(R12,AT12)</f>
        <v>88114</v>
      </c>
      <c r="BW12" s="121">
        <f>SUM(S12,AU12)</f>
        <v>0</v>
      </c>
      <c r="BX12" s="121">
        <f>SUM(T12,AV12)</f>
        <v>88114</v>
      </c>
      <c r="BY12" s="121">
        <f>SUM(U12,AW12)</f>
        <v>0</v>
      </c>
      <c r="BZ12" s="121">
        <f>SUM(V12,AX12)</f>
        <v>0</v>
      </c>
      <c r="CA12" s="121">
        <f>SUM(W12,AY12)</f>
        <v>420149</v>
      </c>
      <c r="CB12" s="121">
        <f>SUM(X12,AZ12)</f>
        <v>384485</v>
      </c>
      <c r="CC12" s="121">
        <f>SUM(Y12,BA12)</f>
        <v>35664</v>
      </c>
      <c r="CD12" s="121">
        <f>SUM(Z12,BB12)</f>
        <v>0</v>
      </c>
      <c r="CE12" s="121">
        <f>SUM(AA12,BC12)</f>
        <v>0</v>
      </c>
      <c r="CF12" s="121">
        <f>SUM(AB12,BD12)</f>
        <v>303010</v>
      </c>
      <c r="CG12" s="121">
        <f>SUM(AC12,BE12)</f>
        <v>0</v>
      </c>
      <c r="CH12" s="121">
        <f>SUM(AD12,BF12)</f>
        <v>35177</v>
      </c>
      <c r="CI12" s="121">
        <f>SUM(AE12,BG12)</f>
        <v>747849</v>
      </c>
    </row>
    <row r="13" spans="1:87" s="136" customFormat="1" ht="13.5" customHeight="1" x14ac:dyDescent="0.15">
      <c r="A13" s="119" t="s">
        <v>25</v>
      </c>
      <c r="B13" s="120" t="s">
        <v>341</v>
      </c>
      <c r="C13" s="119" t="s">
        <v>342</v>
      </c>
      <c r="D13" s="121">
        <f>+SUM(E13,J13)</f>
        <v>126177</v>
      </c>
      <c r="E13" s="121">
        <f>+SUM(F13:I13)</f>
        <v>126177</v>
      </c>
      <c r="F13" s="121">
        <v>151</v>
      </c>
      <c r="G13" s="121">
        <v>118822</v>
      </c>
      <c r="H13" s="121">
        <v>6912</v>
      </c>
      <c r="I13" s="121">
        <v>292</v>
      </c>
      <c r="J13" s="121">
        <v>0</v>
      </c>
      <c r="K13" s="121">
        <v>47474</v>
      </c>
      <c r="L13" s="121">
        <f>+SUM(M13,R13,V13,W13,AC13)</f>
        <v>1009011</v>
      </c>
      <c r="M13" s="121">
        <f>+SUM(N13:Q13)</f>
        <v>156202</v>
      </c>
      <c r="N13" s="121">
        <v>42496</v>
      </c>
      <c r="O13" s="121">
        <v>113706</v>
      </c>
      <c r="P13" s="121">
        <v>0</v>
      </c>
      <c r="Q13" s="121">
        <v>0</v>
      </c>
      <c r="R13" s="121">
        <f>+SUM(S13:U13)</f>
        <v>207486</v>
      </c>
      <c r="S13" s="121">
        <v>51450</v>
      </c>
      <c r="T13" s="121">
        <v>156036</v>
      </c>
      <c r="U13" s="121">
        <v>0</v>
      </c>
      <c r="V13" s="121">
        <v>2612</v>
      </c>
      <c r="W13" s="121">
        <f>+SUM(X13:AA13)</f>
        <v>642711</v>
      </c>
      <c r="X13" s="121">
        <v>253821</v>
      </c>
      <c r="Y13" s="121">
        <v>386224</v>
      </c>
      <c r="Z13" s="121">
        <v>0</v>
      </c>
      <c r="AA13" s="121">
        <v>2666</v>
      </c>
      <c r="AB13" s="121">
        <v>0</v>
      </c>
      <c r="AC13" s="121">
        <v>0</v>
      </c>
      <c r="AD13" s="121">
        <v>86396</v>
      </c>
      <c r="AE13" s="121">
        <f>+SUM(D13,L13,AD13)</f>
        <v>1221584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34150</v>
      </c>
      <c r="AO13" s="121">
        <f>+SUM(AP13:AS13)</f>
        <v>4184</v>
      </c>
      <c r="AP13" s="121">
        <v>4184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29966</v>
      </c>
      <c r="AZ13" s="121">
        <v>23406</v>
      </c>
      <c r="BA13" s="121">
        <v>0</v>
      </c>
      <c r="BB13" s="121">
        <v>0</v>
      </c>
      <c r="BC13" s="121">
        <v>6560</v>
      </c>
      <c r="BD13" s="121">
        <v>100247</v>
      </c>
      <c r="BE13" s="121">
        <v>0</v>
      </c>
      <c r="BF13" s="121">
        <v>1395</v>
      </c>
      <c r="BG13" s="121">
        <f>+SUM(BF13,AN13,AF13)</f>
        <v>35545</v>
      </c>
      <c r="BH13" s="121">
        <f>SUM(D13,AF13)</f>
        <v>126177</v>
      </c>
      <c r="BI13" s="121">
        <f>SUM(E13,AG13)</f>
        <v>126177</v>
      </c>
      <c r="BJ13" s="121">
        <f>SUM(F13,AH13)</f>
        <v>151</v>
      </c>
      <c r="BK13" s="121">
        <f>SUM(G13,AI13)</f>
        <v>118822</v>
      </c>
      <c r="BL13" s="121">
        <f>SUM(H13,AJ13)</f>
        <v>6912</v>
      </c>
      <c r="BM13" s="121">
        <f>SUM(I13,AK13)</f>
        <v>292</v>
      </c>
      <c r="BN13" s="121">
        <f>SUM(J13,AL13)</f>
        <v>0</v>
      </c>
      <c r="BO13" s="121">
        <f>SUM(K13,AM13)</f>
        <v>47474</v>
      </c>
      <c r="BP13" s="121">
        <f>SUM(L13,AN13)</f>
        <v>1043161</v>
      </c>
      <c r="BQ13" s="121">
        <f>SUM(M13,AO13)</f>
        <v>160386</v>
      </c>
      <c r="BR13" s="121">
        <f>SUM(N13,AP13)</f>
        <v>46680</v>
      </c>
      <c r="BS13" s="121">
        <f>SUM(O13,AQ13)</f>
        <v>113706</v>
      </c>
      <c r="BT13" s="121">
        <f>SUM(P13,AR13)</f>
        <v>0</v>
      </c>
      <c r="BU13" s="121">
        <f>SUM(Q13,AS13)</f>
        <v>0</v>
      </c>
      <c r="BV13" s="121">
        <f>SUM(R13,AT13)</f>
        <v>207486</v>
      </c>
      <c r="BW13" s="121">
        <f>SUM(S13,AU13)</f>
        <v>51450</v>
      </c>
      <c r="BX13" s="121">
        <f>SUM(T13,AV13)</f>
        <v>156036</v>
      </c>
      <c r="BY13" s="121">
        <f>SUM(U13,AW13)</f>
        <v>0</v>
      </c>
      <c r="BZ13" s="121">
        <f>SUM(V13,AX13)</f>
        <v>2612</v>
      </c>
      <c r="CA13" s="121">
        <f>SUM(W13,AY13)</f>
        <v>672677</v>
      </c>
      <c r="CB13" s="121">
        <f>SUM(X13,AZ13)</f>
        <v>277227</v>
      </c>
      <c r="CC13" s="121">
        <f>SUM(Y13,BA13)</f>
        <v>386224</v>
      </c>
      <c r="CD13" s="121">
        <f>SUM(Z13,BB13)</f>
        <v>0</v>
      </c>
      <c r="CE13" s="121">
        <f>SUM(AA13,BC13)</f>
        <v>9226</v>
      </c>
      <c r="CF13" s="121">
        <f>SUM(AB13,BD13)</f>
        <v>100247</v>
      </c>
      <c r="CG13" s="121">
        <f>SUM(AC13,BE13)</f>
        <v>0</v>
      </c>
      <c r="CH13" s="121">
        <f>SUM(AD13,BF13)</f>
        <v>87791</v>
      </c>
      <c r="CI13" s="121">
        <f>SUM(AE13,BG13)</f>
        <v>1257129</v>
      </c>
    </row>
    <row r="14" spans="1:87" s="136" customFormat="1" ht="13.5" customHeight="1" x14ac:dyDescent="0.15">
      <c r="A14" s="119" t="s">
        <v>25</v>
      </c>
      <c r="B14" s="120" t="s">
        <v>348</v>
      </c>
      <c r="C14" s="119" t="s">
        <v>349</v>
      </c>
      <c r="D14" s="121">
        <f>+SUM(E14,J14)</f>
        <v>152398</v>
      </c>
      <c r="E14" s="121">
        <f>+SUM(F14:I14)</f>
        <v>152329</v>
      </c>
      <c r="F14" s="121">
        <v>0</v>
      </c>
      <c r="G14" s="121">
        <v>149040</v>
      </c>
      <c r="H14" s="121">
        <v>3289</v>
      </c>
      <c r="I14" s="121">
        <v>0</v>
      </c>
      <c r="J14" s="121">
        <v>69</v>
      </c>
      <c r="K14" s="121">
        <v>0</v>
      </c>
      <c r="L14" s="121">
        <f>+SUM(M14,R14,V14,W14,AC14)</f>
        <v>3767988</v>
      </c>
      <c r="M14" s="121">
        <f>+SUM(N14:Q14)</f>
        <v>1294199</v>
      </c>
      <c r="N14" s="121">
        <v>292113</v>
      </c>
      <c r="O14" s="121">
        <v>758562</v>
      </c>
      <c r="P14" s="121">
        <v>205109</v>
      </c>
      <c r="Q14" s="121">
        <v>38415</v>
      </c>
      <c r="R14" s="121">
        <f>+SUM(S14:U14)</f>
        <v>810111</v>
      </c>
      <c r="S14" s="121">
        <v>43674</v>
      </c>
      <c r="T14" s="121">
        <v>700253</v>
      </c>
      <c r="U14" s="121">
        <v>66184</v>
      </c>
      <c r="V14" s="121">
        <v>21773</v>
      </c>
      <c r="W14" s="121">
        <f>+SUM(X14:AA14)</f>
        <v>1641905</v>
      </c>
      <c r="X14" s="121">
        <v>621017</v>
      </c>
      <c r="Y14" s="121">
        <v>1009523</v>
      </c>
      <c r="Z14" s="121">
        <v>6639</v>
      </c>
      <c r="AA14" s="121">
        <v>4726</v>
      </c>
      <c r="AB14" s="121">
        <v>0</v>
      </c>
      <c r="AC14" s="121">
        <v>0</v>
      </c>
      <c r="AD14" s="121">
        <v>85219</v>
      </c>
      <c r="AE14" s="121">
        <f>+SUM(D14,L14,AD14)</f>
        <v>4005605</v>
      </c>
      <c r="AF14" s="121">
        <f>+SUM(AG14,AL14)</f>
        <v>521030</v>
      </c>
      <c r="AG14" s="121">
        <f>+SUM(AH14:AK14)</f>
        <v>521000</v>
      </c>
      <c r="AH14" s="121">
        <v>0</v>
      </c>
      <c r="AI14" s="121">
        <v>521000</v>
      </c>
      <c r="AJ14" s="121">
        <v>0</v>
      </c>
      <c r="AK14" s="121">
        <v>0</v>
      </c>
      <c r="AL14" s="121">
        <v>30</v>
      </c>
      <c r="AM14" s="121">
        <v>0</v>
      </c>
      <c r="AN14" s="121">
        <f>+SUM(AO14,AT14,AX14,AY14,BE14)</f>
        <v>313852</v>
      </c>
      <c r="AO14" s="121">
        <f>+SUM(AP14:AS14)</f>
        <v>74712</v>
      </c>
      <c r="AP14" s="121">
        <v>45140</v>
      </c>
      <c r="AQ14" s="121">
        <v>23705</v>
      </c>
      <c r="AR14" s="121">
        <v>5867</v>
      </c>
      <c r="AS14" s="121">
        <v>0</v>
      </c>
      <c r="AT14" s="121">
        <f>+SUM(AU14:AW14)</f>
        <v>120660</v>
      </c>
      <c r="AU14" s="121">
        <v>1647</v>
      </c>
      <c r="AV14" s="121">
        <v>119013</v>
      </c>
      <c r="AW14" s="121">
        <v>0</v>
      </c>
      <c r="AX14" s="121">
        <v>4698</v>
      </c>
      <c r="AY14" s="121">
        <f>+SUM(AZ14:BC14)</f>
        <v>113782</v>
      </c>
      <c r="AZ14" s="121">
        <v>45575</v>
      </c>
      <c r="BA14" s="121">
        <v>68207</v>
      </c>
      <c r="BB14" s="121">
        <v>0</v>
      </c>
      <c r="BC14" s="121">
        <v>0</v>
      </c>
      <c r="BD14" s="121">
        <v>0</v>
      </c>
      <c r="BE14" s="121">
        <v>0</v>
      </c>
      <c r="BF14" s="121">
        <v>2185</v>
      </c>
      <c r="BG14" s="121">
        <f>+SUM(BF14,AN14,AF14)</f>
        <v>837067</v>
      </c>
      <c r="BH14" s="121">
        <f>SUM(D14,AF14)</f>
        <v>673428</v>
      </c>
      <c r="BI14" s="121">
        <f>SUM(E14,AG14)</f>
        <v>673329</v>
      </c>
      <c r="BJ14" s="121">
        <f>SUM(F14,AH14)</f>
        <v>0</v>
      </c>
      <c r="BK14" s="121">
        <f>SUM(G14,AI14)</f>
        <v>670040</v>
      </c>
      <c r="BL14" s="121">
        <f>SUM(H14,AJ14)</f>
        <v>3289</v>
      </c>
      <c r="BM14" s="121">
        <f>SUM(I14,AK14)</f>
        <v>0</v>
      </c>
      <c r="BN14" s="121">
        <f>SUM(J14,AL14)</f>
        <v>99</v>
      </c>
      <c r="BO14" s="121">
        <f>SUM(K14,AM14)</f>
        <v>0</v>
      </c>
      <c r="BP14" s="121">
        <f>SUM(L14,AN14)</f>
        <v>4081840</v>
      </c>
      <c r="BQ14" s="121">
        <f>SUM(M14,AO14)</f>
        <v>1368911</v>
      </c>
      <c r="BR14" s="121">
        <f>SUM(N14,AP14)</f>
        <v>337253</v>
      </c>
      <c r="BS14" s="121">
        <f>SUM(O14,AQ14)</f>
        <v>782267</v>
      </c>
      <c r="BT14" s="121">
        <f>SUM(P14,AR14)</f>
        <v>210976</v>
      </c>
      <c r="BU14" s="121">
        <f>SUM(Q14,AS14)</f>
        <v>38415</v>
      </c>
      <c r="BV14" s="121">
        <f>SUM(R14,AT14)</f>
        <v>930771</v>
      </c>
      <c r="BW14" s="121">
        <f>SUM(S14,AU14)</f>
        <v>45321</v>
      </c>
      <c r="BX14" s="121">
        <f>SUM(T14,AV14)</f>
        <v>819266</v>
      </c>
      <c r="BY14" s="121">
        <f>SUM(U14,AW14)</f>
        <v>66184</v>
      </c>
      <c r="BZ14" s="121">
        <f>SUM(V14,AX14)</f>
        <v>26471</v>
      </c>
      <c r="CA14" s="121">
        <f>SUM(W14,AY14)</f>
        <v>1755687</v>
      </c>
      <c r="CB14" s="121">
        <f>SUM(X14,AZ14)</f>
        <v>666592</v>
      </c>
      <c r="CC14" s="121">
        <f>SUM(Y14,BA14)</f>
        <v>1077730</v>
      </c>
      <c r="CD14" s="121">
        <f>SUM(Z14,BB14)</f>
        <v>6639</v>
      </c>
      <c r="CE14" s="121">
        <f>SUM(AA14,BC14)</f>
        <v>4726</v>
      </c>
      <c r="CF14" s="121">
        <f>SUM(AB14,BD14)</f>
        <v>0</v>
      </c>
      <c r="CG14" s="121">
        <f>SUM(AC14,BE14)</f>
        <v>0</v>
      </c>
      <c r="CH14" s="121">
        <f>SUM(AD14,BF14)</f>
        <v>87404</v>
      </c>
      <c r="CI14" s="121">
        <f>SUM(AE14,BG14)</f>
        <v>4842672</v>
      </c>
    </row>
    <row r="15" spans="1:87" s="136" customFormat="1" ht="13.5" customHeight="1" x14ac:dyDescent="0.15">
      <c r="A15" s="119" t="s">
        <v>25</v>
      </c>
      <c r="B15" s="120" t="s">
        <v>351</v>
      </c>
      <c r="C15" s="119" t="s">
        <v>352</v>
      </c>
      <c r="D15" s="121">
        <f>+SUM(E15,J15)</f>
        <v>1164331</v>
      </c>
      <c r="E15" s="121">
        <f>+SUM(F15:I15)</f>
        <v>1164331</v>
      </c>
      <c r="F15" s="121">
        <v>0</v>
      </c>
      <c r="G15" s="121">
        <v>1125046</v>
      </c>
      <c r="H15" s="121">
        <v>39285</v>
      </c>
      <c r="I15" s="121">
        <v>0</v>
      </c>
      <c r="J15" s="121">
        <v>0</v>
      </c>
      <c r="K15" s="121">
        <v>0</v>
      </c>
      <c r="L15" s="121">
        <f>+SUM(M15,R15,V15,W15,AC15)</f>
        <v>2041202</v>
      </c>
      <c r="M15" s="121">
        <f>+SUM(N15:Q15)</f>
        <v>275725</v>
      </c>
      <c r="N15" s="121">
        <v>137287</v>
      </c>
      <c r="O15" s="121">
        <v>111983</v>
      </c>
      <c r="P15" s="121">
        <v>15747</v>
      </c>
      <c r="Q15" s="121">
        <v>10708</v>
      </c>
      <c r="R15" s="121">
        <f>+SUM(S15:U15)</f>
        <v>177560</v>
      </c>
      <c r="S15" s="121">
        <v>9012</v>
      </c>
      <c r="T15" s="121">
        <v>119298</v>
      </c>
      <c r="U15" s="121">
        <v>49250</v>
      </c>
      <c r="V15" s="121">
        <v>1361</v>
      </c>
      <c r="W15" s="121">
        <f>+SUM(X15:AA15)</f>
        <v>1585573</v>
      </c>
      <c r="X15" s="121">
        <v>492037</v>
      </c>
      <c r="Y15" s="121">
        <v>1025032</v>
      </c>
      <c r="Z15" s="121">
        <v>66617</v>
      </c>
      <c r="AA15" s="121">
        <v>1887</v>
      </c>
      <c r="AB15" s="121">
        <v>0</v>
      </c>
      <c r="AC15" s="121">
        <v>983</v>
      </c>
      <c r="AD15" s="121">
        <v>26341</v>
      </c>
      <c r="AE15" s="121">
        <f>+SUM(D15,L15,AD15)</f>
        <v>3231874</v>
      </c>
      <c r="AF15" s="121">
        <f>+SUM(AG15,AL15)</f>
        <v>28868</v>
      </c>
      <c r="AG15" s="121">
        <f>+SUM(AH15:AK15)</f>
        <v>28868</v>
      </c>
      <c r="AH15" s="121">
        <v>0</v>
      </c>
      <c r="AI15" s="121">
        <v>28868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171236</v>
      </c>
      <c r="AO15" s="121">
        <f>+SUM(AP15:AS15)</f>
        <v>7643</v>
      </c>
      <c r="AP15" s="121">
        <v>7643</v>
      </c>
      <c r="AQ15" s="121">
        <v>0</v>
      </c>
      <c r="AR15" s="121">
        <v>0</v>
      </c>
      <c r="AS15" s="121">
        <v>0</v>
      </c>
      <c r="AT15" s="121">
        <f>+SUM(AU15:AW15)</f>
        <v>318</v>
      </c>
      <c r="AU15" s="121">
        <v>0</v>
      </c>
      <c r="AV15" s="121">
        <v>318</v>
      </c>
      <c r="AW15" s="121">
        <v>0</v>
      </c>
      <c r="AX15" s="121">
        <v>0</v>
      </c>
      <c r="AY15" s="121">
        <f>+SUM(AZ15:BC15)</f>
        <v>162195</v>
      </c>
      <c r="AZ15" s="121">
        <v>0</v>
      </c>
      <c r="BA15" s="121">
        <v>162195</v>
      </c>
      <c r="BB15" s="121">
        <v>0</v>
      </c>
      <c r="BC15" s="121">
        <v>0</v>
      </c>
      <c r="BD15" s="121">
        <v>0</v>
      </c>
      <c r="BE15" s="121">
        <v>1080</v>
      </c>
      <c r="BF15" s="121">
        <v>0</v>
      </c>
      <c r="BG15" s="121">
        <f>+SUM(BF15,AN15,AF15)</f>
        <v>200104</v>
      </c>
      <c r="BH15" s="121">
        <f>SUM(D15,AF15)</f>
        <v>1193199</v>
      </c>
      <c r="BI15" s="121">
        <f>SUM(E15,AG15)</f>
        <v>1193199</v>
      </c>
      <c r="BJ15" s="121">
        <f>SUM(F15,AH15)</f>
        <v>0</v>
      </c>
      <c r="BK15" s="121">
        <f>SUM(G15,AI15)</f>
        <v>1153914</v>
      </c>
      <c r="BL15" s="121">
        <f>SUM(H15,AJ15)</f>
        <v>39285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2212438</v>
      </c>
      <c r="BQ15" s="121">
        <f>SUM(M15,AO15)</f>
        <v>283368</v>
      </c>
      <c r="BR15" s="121">
        <f>SUM(N15,AP15)</f>
        <v>144930</v>
      </c>
      <c r="BS15" s="121">
        <f>SUM(O15,AQ15)</f>
        <v>111983</v>
      </c>
      <c r="BT15" s="121">
        <f>SUM(P15,AR15)</f>
        <v>15747</v>
      </c>
      <c r="BU15" s="121">
        <f>SUM(Q15,AS15)</f>
        <v>10708</v>
      </c>
      <c r="BV15" s="121">
        <f>SUM(R15,AT15)</f>
        <v>177878</v>
      </c>
      <c r="BW15" s="121">
        <f>SUM(S15,AU15)</f>
        <v>9012</v>
      </c>
      <c r="BX15" s="121">
        <f>SUM(T15,AV15)</f>
        <v>119616</v>
      </c>
      <c r="BY15" s="121">
        <f>SUM(U15,AW15)</f>
        <v>49250</v>
      </c>
      <c r="BZ15" s="121">
        <f>SUM(V15,AX15)</f>
        <v>1361</v>
      </c>
      <c r="CA15" s="121">
        <f>SUM(W15,AY15)</f>
        <v>1747768</v>
      </c>
      <c r="CB15" s="121">
        <f>SUM(X15,AZ15)</f>
        <v>492037</v>
      </c>
      <c r="CC15" s="121">
        <f>SUM(Y15,BA15)</f>
        <v>1187227</v>
      </c>
      <c r="CD15" s="121">
        <f>SUM(Z15,BB15)</f>
        <v>66617</v>
      </c>
      <c r="CE15" s="121">
        <f>SUM(AA15,BC15)</f>
        <v>1887</v>
      </c>
      <c r="CF15" s="121">
        <f>SUM(AB15,BD15)</f>
        <v>0</v>
      </c>
      <c r="CG15" s="121">
        <f>SUM(AC15,BE15)</f>
        <v>2063</v>
      </c>
      <c r="CH15" s="121">
        <f>SUM(AD15,BF15)</f>
        <v>26341</v>
      </c>
      <c r="CI15" s="121">
        <f>SUM(AE15,BG15)</f>
        <v>3431978</v>
      </c>
    </row>
    <row r="16" spans="1:87" s="136" customFormat="1" ht="13.5" customHeight="1" x14ac:dyDescent="0.15">
      <c r="A16" s="119" t="s">
        <v>25</v>
      </c>
      <c r="B16" s="120" t="s">
        <v>354</v>
      </c>
      <c r="C16" s="119" t="s">
        <v>355</v>
      </c>
      <c r="D16" s="121">
        <f>+SUM(E16,J16)</f>
        <v>25</v>
      </c>
      <c r="E16" s="121">
        <f>+SUM(F16:I16)</f>
        <v>25</v>
      </c>
      <c r="F16" s="121">
        <v>0</v>
      </c>
      <c r="G16" s="121">
        <v>0</v>
      </c>
      <c r="H16" s="121">
        <v>0</v>
      </c>
      <c r="I16" s="121">
        <v>25</v>
      </c>
      <c r="J16" s="121">
        <v>0</v>
      </c>
      <c r="K16" s="121">
        <v>0</v>
      </c>
      <c r="L16" s="121">
        <f>+SUM(M16,R16,V16,W16,AC16)</f>
        <v>308097</v>
      </c>
      <c r="M16" s="121">
        <f>+SUM(N16:Q16)</f>
        <v>70617</v>
      </c>
      <c r="N16" s="121">
        <v>47078</v>
      </c>
      <c r="O16" s="121">
        <v>15693</v>
      </c>
      <c r="P16" s="121">
        <v>0</v>
      </c>
      <c r="Q16" s="121">
        <v>7846</v>
      </c>
      <c r="R16" s="121">
        <f>+SUM(S16:U16)</f>
        <v>19210</v>
      </c>
      <c r="S16" s="121">
        <v>1219</v>
      </c>
      <c r="T16" s="121">
        <v>233</v>
      </c>
      <c r="U16" s="121">
        <v>17758</v>
      </c>
      <c r="V16" s="121">
        <v>0</v>
      </c>
      <c r="W16" s="121">
        <f>+SUM(X16:AA16)</f>
        <v>218270</v>
      </c>
      <c r="X16" s="121">
        <v>188820</v>
      </c>
      <c r="Y16" s="121">
        <v>26714</v>
      </c>
      <c r="Z16" s="121">
        <v>223</v>
      </c>
      <c r="AA16" s="121">
        <v>2513</v>
      </c>
      <c r="AB16" s="121">
        <v>352214</v>
      </c>
      <c r="AC16" s="121">
        <v>0</v>
      </c>
      <c r="AD16" s="121">
        <v>27196</v>
      </c>
      <c r="AE16" s="121">
        <f>+SUM(D16,L16,AD16)</f>
        <v>335318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21152</v>
      </c>
      <c r="AO16" s="121">
        <f>+SUM(AP16:AS16)</f>
        <v>17094</v>
      </c>
      <c r="AP16" s="121">
        <v>17094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4058</v>
      </c>
      <c r="AZ16" s="121">
        <v>0</v>
      </c>
      <c r="BA16" s="121">
        <v>4058</v>
      </c>
      <c r="BB16" s="121">
        <v>0</v>
      </c>
      <c r="BC16" s="121">
        <v>0</v>
      </c>
      <c r="BD16" s="121">
        <v>109165</v>
      </c>
      <c r="BE16" s="121">
        <v>0</v>
      </c>
      <c r="BF16" s="121">
        <v>11134</v>
      </c>
      <c r="BG16" s="121">
        <f>+SUM(BF16,AN16,AF16)</f>
        <v>32286</v>
      </c>
      <c r="BH16" s="121">
        <f>SUM(D16,AF16)</f>
        <v>25</v>
      </c>
      <c r="BI16" s="121">
        <f>SUM(E16,AG16)</f>
        <v>25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25</v>
      </c>
      <c r="BN16" s="121">
        <f>SUM(J16,AL16)</f>
        <v>0</v>
      </c>
      <c r="BO16" s="121">
        <f>SUM(K16,AM16)</f>
        <v>0</v>
      </c>
      <c r="BP16" s="121">
        <f>SUM(L16,AN16)</f>
        <v>329249</v>
      </c>
      <c r="BQ16" s="121">
        <f>SUM(M16,AO16)</f>
        <v>87711</v>
      </c>
      <c r="BR16" s="121">
        <f>SUM(N16,AP16)</f>
        <v>64172</v>
      </c>
      <c r="BS16" s="121">
        <f>SUM(O16,AQ16)</f>
        <v>15693</v>
      </c>
      <c r="BT16" s="121">
        <f>SUM(P16,AR16)</f>
        <v>0</v>
      </c>
      <c r="BU16" s="121">
        <f>SUM(Q16,AS16)</f>
        <v>7846</v>
      </c>
      <c r="BV16" s="121">
        <f>SUM(R16,AT16)</f>
        <v>19210</v>
      </c>
      <c r="BW16" s="121">
        <f>SUM(S16,AU16)</f>
        <v>1219</v>
      </c>
      <c r="BX16" s="121">
        <f>SUM(T16,AV16)</f>
        <v>233</v>
      </c>
      <c r="BY16" s="121">
        <f>SUM(U16,AW16)</f>
        <v>17758</v>
      </c>
      <c r="BZ16" s="121">
        <f>SUM(V16,AX16)</f>
        <v>0</v>
      </c>
      <c r="CA16" s="121">
        <f>SUM(W16,AY16)</f>
        <v>222328</v>
      </c>
      <c r="CB16" s="121">
        <f>SUM(X16,AZ16)</f>
        <v>188820</v>
      </c>
      <c r="CC16" s="121">
        <f>SUM(Y16,BA16)</f>
        <v>30772</v>
      </c>
      <c r="CD16" s="121">
        <f>SUM(Z16,BB16)</f>
        <v>223</v>
      </c>
      <c r="CE16" s="121">
        <f>SUM(AA16,BC16)</f>
        <v>2513</v>
      </c>
      <c r="CF16" s="121">
        <f>SUM(AB16,BD16)</f>
        <v>461379</v>
      </c>
      <c r="CG16" s="121">
        <f>SUM(AC16,BE16)</f>
        <v>0</v>
      </c>
      <c r="CH16" s="121">
        <f>SUM(AD16,BF16)</f>
        <v>38330</v>
      </c>
      <c r="CI16" s="121">
        <f>SUM(AE16,BG16)</f>
        <v>367604</v>
      </c>
    </row>
    <row r="17" spans="1:87" s="136" customFormat="1" ht="13.5" customHeight="1" x14ac:dyDescent="0.15">
      <c r="A17" s="119" t="s">
        <v>25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55178</v>
      </c>
      <c r="L17" s="121">
        <f>+SUM(M17,R17,V17,W17,AC17)</f>
        <v>354786</v>
      </c>
      <c r="M17" s="121">
        <f>+SUM(N17:Q17)</f>
        <v>28381</v>
      </c>
      <c r="N17" s="121">
        <v>19028</v>
      </c>
      <c r="O17" s="121">
        <v>0</v>
      </c>
      <c r="P17" s="121">
        <v>0</v>
      </c>
      <c r="Q17" s="121">
        <v>9353</v>
      </c>
      <c r="R17" s="121">
        <f>+SUM(S17:U17)</f>
        <v>41149</v>
      </c>
      <c r="S17" s="121">
        <v>37999</v>
      </c>
      <c r="T17" s="121">
        <v>0</v>
      </c>
      <c r="U17" s="121">
        <v>3150</v>
      </c>
      <c r="V17" s="121">
        <v>0</v>
      </c>
      <c r="W17" s="121">
        <f>+SUM(X17:AA17)</f>
        <v>285256</v>
      </c>
      <c r="X17" s="121">
        <v>233638</v>
      </c>
      <c r="Y17" s="121">
        <v>47087</v>
      </c>
      <c r="Z17" s="121">
        <v>4531</v>
      </c>
      <c r="AA17" s="121">
        <v>0</v>
      </c>
      <c r="AB17" s="121">
        <v>514401</v>
      </c>
      <c r="AC17" s="121">
        <v>0</v>
      </c>
      <c r="AD17" s="121">
        <v>0</v>
      </c>
      <c r="AE17" s="121">
        <f>+SUM(D17,L17,AD17)</f>
        <v>354786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1426</v>
      </c>
      <c r="AO17" s="121">
        <f>+SUM(AP17:AS17)</f>
        <v>1426</v>
      </c>
      <c r="AP17" s="121">
        <v>1426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1426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55178</v>
      </c>
      <c r="BP17" s="121">
        <f>SUM(L17,AN17)</f>
        <v>356212</v>
      </c>
      <c r="BQ17" s="121">
        <f>SUM(M17,AO17)</f>
        <v>29807</v>
      </c>
      <c r="BR17" s="121">
        <f>SUM(N17,AP17)</f>
        <v>20454</v>
      </c>
      <c r="BS17" s="121">
        <f>SUM(O17,AQ17)</f>
        <v>0</v>
      </c>
      <c r="BT17" s="121">
        <f>SUM(P17,AR17)</f>
        <v>0</v>
      </c>
      <c r="BU17" s="121">
        <f>SUM(Q17,AS17)</f>
        <v>9353</v>
      </c>
      <c r="BV17" s="121">
        <f>SUM(R17,AT17)</f>
        <v>41149</v>
      </c>
      <c r="BW17" s="121">
        <f>SUM(S17,AU17)</f>
        <v>37999</v>
      </c>
      <c r="BX17" s="121">
        <f>SUM(T17,AV17)</f>
        <v>0</v>
      </c>
      <c r="BY17" s="121">
        <f>SUM(U17,AW17)</f>
        <v>3150</v>
      </c>
      <c r="BZ17" s="121">
        <f>SUM(V17,AX17)</f>
        <v>0</v>
      </c>
      <c r="CA17" s="121">
        <f>SUM(W17,AY17)</f>
        <v>285256</v>
      </c>
      <c r="CB17" s="121">
        <f>SUM(X17,AZ17)</f>
        <v>233638</v>
      </c>
      <c r="CC17" s="121">
        <f>SUM(Y17,BA17)</f>
        <v>47087</v>
      </c>
      <c r="CD17" s="121">
        <f>SUM(Z17,BB17)</f>
        <v>4531</v>
      </c>
      <c r="CE17" s="121">
        <f>SUM(AA17,BC17)</f>
        <v>0</v>
      </c>
      <c r="CF17" s="121">
        <f>SUM(AB17,BD17)</f>
        <v>514401</v>
      </c>
      <c r="CG17" s="121">
        <f>SUM(AC17,BE17)</f>
        <v>0</v>
      </c>
      <c r="CH17" s="121">
        <f>SUM(AD17,BF17)</f>
        <v>0</v>
      </c>
      <c r="CI17" s="121">
        <f>SUM(AE17,BG17)</f>
        <v>356212</v>
      </c>
    </row>
    <row r="18" spans="1:87" s="136" customFormat="1" ht="13.5" customHeight="1" x14ac:dyDescent="0.15">
      <c r="A18" s="119" t="s">
        <v>25</v>
      </c>
      <c r="B18" s="120" t="s">
        <v>364</v>
      </c>
      <c r="C18" s="119" t="s">
        <v>365</v>
      </c>
      <c r="D18" s="121">
        <f>+SUM(E18,J18)</f>
        <v>19138</v>
      </c>
      <c r="E18" s="121">
        <f>+SUM(F18:I18)</f>
        <v>19138</v>
      </c>
      <c r="F18" s="121">
        <v>0</v>
      </c>
      <c r="G18" s="121">
        <v>0</v>
      </c>
      <c r="H18" s="121">
        <v>19138</v>
      </c>
      <c r="I18" s="121">
        <v>0</v>
      </c>
      <c r="J18" s="121">
        <v>0</v>
      </c>
      <c r="K18" s="121">
        <v>0</v>
      </c>
      <c r="L18" s="121">
        <f>+SUM(M18,R18,V18,W18,AC18)</f>
        <v>790268</v>
      </c>
      <c r="M18" s="121">
        <f>+SUM(N18:Q18)</f>
        <v>155414</v>
      </c>
      <c r="N18" s="121">
        <v>33472</v>
      </c>
      <c r="O18" s="121">
        <v>101996</v>
      </c>
      <c r="P18" s="121">
        <v>0</v>
      </c>
      <c r="Q18" s="121">
        <v>19946</v>
      </c>
      <c r="R18" s="121">
        <f>+SUM(S18:U18)</f>
        <v>69944</v>
      </c>
      <c r="S18" s="121">
        <v>10090</v>
      </c>
      <c r="T18" s="121">
        <v>254</v>
      </c>
      <c r="U18" s="121">
        <v>59600</v>
      </c>
      <c r="V18" s="121">
        <v>23077</v>
      </c>
      <c r="W18" s="121">
        <f>+SUM(X18:AA18)</f>
        <v>541833</v>
      </c>
      <c r="X18" s="121">
        <v>429226</v>
      </c>
      <c r="Y18" s="121">
        <v>78148</v>
      </c>
      <c r="Z18" s="121">
        <v>21965</v>
      </c>
      <c r="AA18" s="121">
        <v>12494</v>
      </c>
      <c r="AB18" s="121">
        <v>893871</v>
      </c>
      <c r="AC18" s="121">
        <v>0</v>
      </c>
      <c r="AD18" s="121">
        <v>87202</v>
      </c>
      <c r="AE18" s="121">
        <f>+SUM(D18,L18,AD18)</f>
        <v>896608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322948</v>
      </c>
      <c r="AO18" s="121">
        <f>+SUM(AP18:AS18)</f>
        <v>49780</v>
      </c>
      <c r="AP18" s="121">
        <v>49780</v>
      </c>
      <c r="AQ18" s="121">
        <v>0</v>
      </c>
      <c r="AR18" s="121">
        <v>0</v>
      </c>
      <c r="AS18" s="121">
        <v>0</v>
      </c>
      <c r="AT18" s="121">
        <f>+SUM(AU18:AW18)</f>
        <v>29362</v>
      </c>
      <c r="AU18" s="121">
        <v>0</v>
      </c>
      <c r="AV18" s="121">
        <v>24786</v>
      </c>
      <c r="AW18" s="121">
        <v>4576</v>
      </c>
      <c r="AX18" s="121">
        <v>0</v>
      </c>
      <c r="AY18" s="121">
        <f>+SUM(AZ18:BC18)</f>
        <v>243806</v>
      </c>
      <c r="AZ18" s="121">
        <v>47438</v>
      </c>
      <c r="BA18" s="121">
        <v>194197</v>
      </c>
      <c r="BB18" s="121">
        <v>2171</v>
      </c>
      <c r="BC18" s="121">
        <v>0</v>
      </c>
      <c r="BD18" s="121">
        <v>0</v>
      </c>
      <c r="BE18" s="121">
        <v>0</v>
      </c>
      <c r="BF18" s="121">
        <v>544</v>
      </c>
      <c r="BG18" s="121">
        <f>+SUM(BF18,AN18,AF18)</f>
        <v>323492</v>
      </c>
      <c r="BH18" s="121">
        <f>SUM(D18,AF18)</f>
        <v>19138</v>
      </c>
      <c r="BI18" s="121">
        <f>SUM(E18,AG18)</f>
        <v>19138</v>
      </c>
      <c r="BJ18" s="121">
        <f>SUM(F18,AH18)</f>
        <v>0</v>
      </c>
      <c r="BK18" s="121">
        <f>SUM(G18,AI18)</f>
        <v>0</v>
      </c>
      <c r="BL18" s="121">
        <f>SUM(H18,AJ18)</f>
        <v>19138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1113216</v>
      </c>
      <c r="BQ18" s="121">
        <f>SUM(M18,AO18)</f>
        <v>205194</v>
      </c>
      <c r="BR18" s="121">
        <f>SUM(N18,AP18)</f>
        <v>83252</v>
      </c>
      <c r="BS18" s="121">
        <f>SUM(O18,AQ18)</f>
        <v>101996</v>
      </c>
      <c r="BT18" s="121">
        <f>SUM(P18,AR18)</f>
        <v>0</v>
      </c>
      <c r="BU18" s="121">
        <f>SUM(Q18,AS18)</f>
        <v>19946</v>
      </c>
      <c r="BV18" s="121">
        <f>SUM(R18,AT18)</f>
        <v>99306</v>
      </c>
      <c r="BW18" s="121">
        <f>SUM(S18,AU18)</f>
        <v>10090</v>
      </c>
      <c r="BX18" s="121">
        <f>SUM(T18,AV18)</f>
        <v>25040</v>
      </c>
      <c r="BY18" s="121">
        <f>SUM(U18,AW18)</f>
        <v>64176</v>
      </c>
      <c r="BZ18" s="121">
        <f>SUM(V18,AX18)</f>
        <v>23077</v>
      </c>
      <c r="CA18" s="121">
        <f>SUM(W18,AY18)</f>
        <v>785639</v>
      </c>
      <c r="CB18" s="121">
        <f>SUM(X18,AZ18)</f>
        <v>476664</v>
      </c>
      <c r="CC18" s="121">
        <f>SUM(Y18,BA18)</f>
        <v>272345</v>
      </c>
      <c r="CD18" s="121">
        <f>SUM(Z18,BB18)</f>
        <v>24136</v>
      </c>
      <c r="CE18" s="121">
        <f>SUM(AA18,BC18)</f>
        <v>12494</v>
      </c>
      <c r="CF18" s="121">
        <f>SUM(AB18,BD18)</f>
        <v>893871</v>
      </c>
      <c r="CG18" s="121">
        <f>SUM(AC18,BE18)</f>
        <v>0</v>
      </c>
      <c r="CH18" s="121">
        <f>SUM(AD18,BF18)</f>
        <v>87746</v>
      </c>
      <c r="CI18" s="121">
        <f>SUM(AE18,BG18)</f>
        <v>1220100</v>
      </c>
    </row>
    <row r="19" spans="1:87" s="136" customFormat="1" ht="13.5" customHeight="1" x14ac:dyDescent="0.15">
      <c r="A19" s="119" t="s">
        <v>25</v>
      </c>
      <c r="B19" s="120" t="s">
        <v>369</v>
      </c>
      <c r="C19" s="119" t="s">
        <v>370</v>
      </c>
      <c r="D19" s="121">
        <f>+SUM(E19,J19)</f>
        <v>23652</v>
      </c>
      <c r="E19" s="121">
        <f>+SUM(F19:I19)</f>
        <v>23652</v>
      </c>
      <c r="F19" s="121">
        <v>0</v>
      </c>
      <c r="G19" s="121">
        <v>23652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5760680</v>
      </c>
      <c r="M19" s="121">
        <f>+SUM(N19:Q19)</f>
        <v>1418822</v>
      </c>
      <c r="N19" s="121">
        <v>244917</v>
      </c>
      <c r="O19" s="121">
        <v>1037567</v>
      </c>
      <c r="P19" s="121">
        <v>73234</v>
      </c>
      <c r="Q19" s="121">
        <v>63104</v>
      </c>
      <c r="R19" s="121">
        <f>+SUM(S19:U19)</f>
        <v>802364</v>
      </c>
      <c r="S19" s="121">
        <v>147579</v>
      </c>
      <c r="T19" s="121">
        <v>545152</v>
      </c>
      <c r="U19" s="121">
        <v>109633</v>
      </c>
      <c r="V19" s="121">
        <v>58552</v>
      </c>
      <c r="W19" s="121">
        <f>+SUM(X19:AA19)</f>
        <v>3480942</v>
      </c>
      <c r="X19" s="121">
        <v>642717</v>
      </c>
      <c r="Y19" s="121">
        <v>2525591</v>
      </c>
      <c r="Z19" s="121">
        <v>308632</v>
      </c>
      <c r="AA19" s="121">
        <v>4002</v>
      </c>
      <c r="AB19" s="121">
        <v>0</v>
      </c>
      <c r="AC19" s="121">
        <v>0</v>
      </c>
      <c r="AD19" s="121">
        <v>0</v>
      </c>
      <c r="AE19" s="121">
        <f>+SUM(D19,L19,AD19)</f>
        <v>5784332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781161</v>
      </c>
      <c r="AO19" s="121">
        <f>+SUM(AP19:AS19)</f>
        <v>32159</v>
      </c>
      <c r="AP19" s="121">
        <v>13706</v>
      </c>
      <c r="AQ19" s="121">
        <v>18453</v>
      </c>
      <c r="AR19" s="121">
        <v>0</v>
      </c>
      <c r="AS19" s="121">
        <v>0</v>
      </c>
      <c r="AT19" s="121">
        <f>+SUM(AU19:AW19)</f>
        <v>126069</v>
      </c>
      <c r="AU19" s="121">
        <v>2636</v>
      </c>
      <c r="AV19" s="121">
        <v>122964</v>
      </c>
      <c r="AW19" s="121">
        <v>469</v>
      </c>
      <c r="AX19" s="121">
        <v>9749</v>
      </c>
      <c r="AY19" s="121">
        <f>+SUM(AZ19:BC19)</f>
        <v>613184</v>
      </c>
      <c r="AZ19" s="121">
        <v>161744</v>
      </c>
      <c r="BA19" s="121">
        <v>451440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781161</v>
      </c>
      <c r="BH19" s="121">
        <f>SUM(D19,AF19)</f>
        <v>23652</v>
      </c>
      <c r="BI19" s="121">
        <f>SUM(E19,AG19)</f>
        <v>23652</v>
      </c>
      <c r="BJ19" s="121">
        <f>SUM(F19,AH19)</f>
        <v>0</v>
      </c>
      <c r="BK19" s="121">
        <f>SUM(G19,AI19)</f>
        <v>23652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6541841</v>
      </c>
      <c r="BQ19" s="121">
        <f>SUM(M19,AO19)</f>
        <v>1450981</v>
      </c>
      <c r="BR19" s="121">
        <f>SUM(N19,AP19)</f>
        <v>258623</v>
      </c>
      <c r="BS19" s="121">
        <f>SUM(O19,AQ19)</f>
        <v>1056020</v>
      </c>
      <c r="BT19" s="121">
        <f>SUM(P19,AR19)</f>
        <v>73234</v>
      </c>
      <c r="BU19" s="121">
        <f>SUM(Q19,AS19)</f>
        <v>63104</v>
      </c>
      <c r="BV19" s="121">
        <f>SUM(R19,AT19)</f>
        <v>928433</v>
      </c>
      <c r="BW19" s="121">
        <f>SUM(S19,AU19)</f>
        <v>150215</v>
      </c>
      <c r="BX19" s="121">
        <f>SUM(T19,AV19)</f>
        <v>668116</v>
      </c>
      <c r="BY19" s="121">
        <f>SUM(U19,AW19)</f>
        <v>110102</v>
      </c>
      <c r="BZ19" s="121">
        <f>SUM(V19,AX19)</f>
        <v>68301</v>
      </c>
      <c r="CA19" s="121">
        <f>SUM(W19,AY19)</f>
        <v>4094126</v>
      </c>
      <c r="CB19" s="121">
        <f>SUM(X19,AZ19)</f>
        <v>804461</v>
      </c>
      <c r="CC19" s="121">
        <f>SUM(Y19,BA19)</f>
        <v>2977031</v>
      </c>
      <c r="CD19" s="121">
        <f>SUM(Z19,BB19)</f>
        <v>308632</v>
      </c>
      <c r="CE19" s="121">
        <f>SUM(AA19,BC19)</f>
        <v>4002</v>
      </c>
      <c r="CF19" s="121">
        <f>SUM(AB19,BD19)</f>
        <v>0</v>
      </c>
      <c r="CG19" s="121">
        <f>SUM(AC19,BE19)</f>
        <v>0</v>
      </c>
      <c r="CH19" s="121">
        <f>SUM(AD19,BF19)</f>
        <v>0</v>
      </c>
      <c r="CI19" s="121">
        <f>SUM(AE19,BG19)</f>
        <v>6565493</v>
      </c>
    </row>
    <row r="20" spans="1:87" s="136" customFormat="1" ht="13.5" customHeight="1" x14ac:dyDescent="0.15">
      <c r="A20" s="119" t="s">
        <v>25</v>
      </c>
      <c r="B20" s="120" t="s">
        <v>372</v>
      </c>
      <c r="C20" s="119" t="s">
        <v>373</v>
      </c>
      <c r="D20" s="121">
        <f>+SUM(E20,J20)</f>
        <v>511490</v>
      </c>
      <c r="E20" s="121">
        <f>+SUM(F20:I20)</f>
        <v>511490</v>
      </c>
      <c r="F20" s="121">
        <v>0</v>
      </c>
      <c r="G20" s="121">
        <v>496154</v>
      </c>
      <c r="H20" s="121">
        <v>15336</v>
      </c>
      <c r="I20" s="121">
        <v>0</v>
      </c>
      <c r="J20" s="121">
        <v>0</v>
      </c>
      <c r="K20" s="121">
        <v>0</v>
      </c>
      <c r="L20" s="121">
        <f>+SUM(M20,R20,V20,W20,AC20)</f>
        <v>2273475</v>
      </c>
      <c r="M20" s="121">
        <f>+SUM(N20:Q20)</f>
        <v>356024</v>
      </c>
      <c r="N20" s="121">
        <v>95036</v>
      </c>
      <c r="O20" s="121">
        <v>198083</v>
      </c>
      <c r="P20" s="121">
        <v>61554</v>
      </c>
      <c r="Q20" s="121">
        <v>1351</v>
      </c>
      <c r="R20" s="121">
        <f>+SUM(S20:U20)</f>
        <v>374437</v>
      </c>
      <c r="S20" s="121">
        <v>144389</v>
      </c>
      <c r="T20" s="121">
        <v>214925</v>
      </c>
      <c r="U20" s="121">
        <v>15123</v>
      </c>
      <c r="V20" s="121">
        <v>14913</v>
      </c>
      <c r="W20" s="121">
        <f>+SUM(X20:AA20)</f>
        <v>1528101</v>
      </c>
      <c r="X20" s="121">
        <v>415359</v>
      </c>
      <c r="Y20" s="121">
        <v>1104324</v>
      </c>
      <c r="Z20" s="121">
        <v>8418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2784965</v>
      </c>
      <c r="AF20" s="121">
        <f>+SUM(AG20,AL20)</f>
        <v>64472</v>
      </c>
      <c r="AG20" s="121">
        <f>+SUM(AH20:AK20)</f>
        <v>64472</v>
      </c>
      <c r="AH20" s="121">
        <v>0</v>
      </c>
      <c r="AI20" s="121">
        <v>64472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106038</v>
      </c>
      <c r="AO20" s="121">
        <f>+SUM(AP20:AS20)</f>
        <v>10607</v>
      </c>
      <c r="AP20" s="121">
        <v>9932</v>
      </c>
      <c r="AQ20" s="121">
        <v>0</v>
      </c>
      <c r="AR20" s="121">
        <v>675</v>
      </c>
      <c r="AS20" s="121">
        <v>0</v>
      </c>
      <c r="AT20" s="121">
        <f>+SUM(AU20:AW20)</f>
        <v>18436</v>
      </c>
      <c r="AU20" s="121">
        <v>0</v>
      </c>
      <c r="AV20" s="121">
        <v>18436</v>
      </c>
      <c r="AW20" s="121">
        <v>0</v>
      </c>
      <c r="AX20" s="121">
        <v>0</v>
      </c>
      <c r="AY20" s="121">
        <f>+SUM(AZ20:BC20)</f>
        <v>76995</v>
      </c>
      <c r="AZ20" s="121">
        <v>0</v>
      </c>
      <c r="BA20" s="121">
        <v>76995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170510</v>
      </c>
      <c r="BH20" s="121">
        <f>SUM(D20,AF20)</f>
        <v>575962</v>
      </c>
      <c r="BI20" s="121">
        <f>SUM(E20,AG20)</f>
        <v>575962</v>
      </c>
      <c r="BJ20" s="121">
        <f>SUM(F20,AH20)</f>
        <v>0</v>
      </c>
      <c r="BK20" s="121">
        <f>SUM(G20,AI20)</f>
        <v>560626</v>
      </c>
      <c r="BL20" s="121">
        <f>SUM(H20,AJ20)</f>
        <v>15336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2379513</v>
      </c>
      <c r="BQ20" s="121">
        <f>SUM(M20,AO20)</f>
        <v>366631</v>
      </c>
      <c r="BR20" s="121">
        <f>SUM(N20,AP20)</f>
        <v>104968</v>
      </c>
      <c r="BS20" s="121">
        <f>SUM(O20,AQ20)</f>
        <v>198083</v>
      </c>
      <c r="BT20" s="121">
        <f>SUM(P20,AR20)</f>
        <v>62229</v>
      </c>
      <c r="BU20" s="121">
        <f>SUM(Q20,AS20)</f>
        <v>1351</v>
      </c>
      <c r="BV20" s="121">
        <f>SUM(R20,AT20)</f>
        <v>392873</v>
      </c>
      <c r="BW20" s="121">
        <f>SUM(S20,AU20)</f>
        <v>144389</v>
      </c>
      <c r="BX20" s="121">
        <f>SUM(T20,AV20)</f>
        <v>233361</v>
      </c>
      <c r="BY20" s="121">
        <f>SUM(U20,AW20)</f>
        <v>15123</v>
      </c>
      <c r="BZ20" s="121">
        <f>SUM(V20,AX20)</f>
        <v>14913</v>
      </c>
      <c r="CA20" s="121">
        <f>SUM(W20,AY20)</f>
        <v>1605096</v>
      </c>
      <c r="CB20" s="121">
        <f>SUM(X20,AZ20)</f>
        <v>415359</v>
      </c>
      <c r="CC20" s="121">
        <f>SUM(Y20,BA20)</f>
        <v>1181319</v>
      </c>
      <c r="CD20" s="121">
        <f>SUM(Z20,BB20)</f>
        <v>8418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2955475</v>
      </c>
    </row>
    <row r="21" spans="1:87" s="136" customFormat="1" ht="13.5" customHeight="1" x14ac:dyDescent="0.15">
      <c r="A21" s="119" t="s">
        <v>25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1808716</v>
      </c>
      <c r="M21" s="121">
        <f>+SUM(N21:Q21)</f>
        <v>540089</v>
      </c>
      <c r="N21" s="121">
        <v>445466</v>
      </c>
      <c r="O21" s="121">
        <v>28772</v>
      </c>
      <c r="P21" s="121">
        <v>8983</v>
      </c>
      <c r="Q21" s="121">
        <v>56868</v>
      </c>
      <c r="R21" s="121">
        <f>+SUM(S21:U21)</f>
        <v>249912</v>
      </c>
      <c r="S21" s="121">
        <v>32881</v>
      </c>
      <c r="T21" s="121">
        <v>186467</v>
      </c>
      <c r="U21" s="121">
        <v>30564</v>
      </c>
      <c r="V21" s="121">
        <v>12438</v>
      </c>
      <c r="W21" s="121">
        <f>+SUM(X21:AA21)</f>
        <v>1006277</v>
      </c>
      <c r="X21" s="121">
        <v>474949</v>
      </c>
      <c r="Y21" s="121">
        <v>403792</v>
      </c>
      <c r="Z21" s="121">
        <v>115509</v>
      </c>
      <c r="AA21" s="121">
        <v>12027</v>
      </c>
      <c r="AB21" s="121">
        <v>0</v>
      </c>
      <c r="AC21" s="121">
        <v>0</v>
      </c>
      <c r="AD21" s="121">
        <v>231767</v>
      </c>
      <c r="AE21" s="121">
        <f>+SUM(D21,L21,AD21)</f>
        <v>2040483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188431</v>
      </c>
      <c r="AO21" s="121">
        <f>+SUM(AP21:AS21)</f>
        <v>12885</v>
      </c>
      <c r="AP21" s="121">
        <v>12885</v>
      </c>
      <c r="AQ21" s="121">
        <v>0</v>
      </c>
      <c r="AR21" s="121">
        <v>0</v>
      </c>
      <c r="AS21" s="121">
        <v>0</v>
      </c>
      <c r="AT21" s="121">
        <f>+SUM(AU21:AW21)</f>
        <v>73098</v>
      </c>
      <c r="AU21" s="121">
        <v>2463</v>
      </c>
      <c r="AV21" s="121">
        <v>70635</v>
      </c>
      <c r="AW21" s="121">
        <v>0</v>
      </c>
      <c r="AX21" s="121">
        <v>0</v>
      </c>
      <c r="AY21" s="121">
        <f>+SUM(AZ21:BC21)</f>
        <v>102448</v>
      </c>
      <c r="AZ21" s="121">
        <v>51311</v>
      </c>
      <c r="BA21" s="121">
        <v>51137</v>
      </c>
      <c r="BB21" s="121">
        <v>0</v>
      </c>
      <c r="BC21" s="121">
        <v>0</v>
      </c>
      <c r="BD21" s="121">
        <v>0</v>
      </c>
      <c r="BE21" s="121">
        <v>0</v>
      </c>
      <c r="BF21" s="121">
        <v>2700</v>
      </c>
      <c r="BG21" s="121">
        <f>+SUM(BF21,AN21,AF21)</f>
        <v>191131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1997147</v>
      </c>
      <c r="BQ21" s="121">
        <f>SUM(M21,AO21)</f>
        <v>552974</v>
      </c>
      <c r="BR21" s="121">
        <f>SUM(N21,AP21)</f>
        <v>458351</v>
      </c>
      <c r="BS21" s="121">
        <f>SUM(O21,AQ21)</f>
        <v>28772</v>
      </c>
      <c r="BT21" s="121">
        <f>SUM(P21,AR21)</f>
        <v>8983</v>
      </c>
      <c r="BU21" s="121">
        <f>SUM(Q21,AS21)</f>
        <v>56868</v>
      </c>
      <c r="BV21" s="121">
        <f>SUM(R21,AT21)</f>
        <v>323010</v>
      </c>
      <c r="BW21" s="121">
        <f>SUM(S21,AU21)</f>
        <v>35344</v>
      </c>
      <c r="BX21" s="121">
        <f>SUM(T21,AV21)</f>
        <v>257102</v>
      </c>
      <c r="BY21" s="121">
        <f>SUM(U21,AW21)</f>
        <v>30564</v>
      </c>
      <c r="BZ21" s="121">
        <f>SUM(V21,AX21)</f>
        <v>12438</v>
      </c>
      <c r="CA21" s="121">
        <f>SUM(W21,AY21)</f>
        <v>1108725</v>
      </c>
      <c r="CB21" s="121">
        <f>SUM(X21,AZ21)</f>
        <v>526260</v>
      </c>
      <c r="CC21" s="121">
        <f>SUM(Y21,BA21)</f>
        <v>454929</v>
      </c>
      <c r="CD21" s="121">
        <f>SUM(Z21,BB21)</f>
        <v>115509</v>
      </c>
      <c r="CE21" s="121">
        <f>SUM(AA21,BC21)</f>
        <v>12027</v>
      </c>
      <c r="CF21" s="121">
        <f>SUM(AB21,BD21)</f>
        <v>0</v>
      </c>
      <c r="CG21" s="121">
        <f>SUM(AC21,BE21)</f>
        <v>0</v>
      </c>
      <c r="CH21" s="121">
        <f>SUM(AD21,BF21)</f>
        <v>234467</v>
      </c>
      <c r="CI21" s="121">
        <f>SUM(AE21,BG21)</f>
        <v>2231614</v>
      </c>
    </row>
    <row r="22" spans="1:87" s="136" customFormat="1" ht="13.5" customHeight="1" x14ac:dyDescent="0.15">
      <c r="A22" s="119" t="s">
        <v>25</v>
      </c>
      <c r="B22" s="120" t="s">
        <v>378</v>
      </c>
      <c r="C22" s="119" t="s">
        <v>379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1064957</v>
      </c>
      <c r="M22" s="121">
        <f>+SUM(N22:Q22)</f>
        <v>117642</v>
      </c>
      <c r="N22" s="121">
        <v>22481</v>
      </c>
      <c r="O22" s="121">
        <v>0</v>
      </c>
      <c r="P22" s="121">
        <v>83920</v>
      </c>
      <c r="Q22" s="121">
        <v>11241</v>
      </c>
      <c r="R22" s="121">
        <f>+SUM(S22:U22)</f>
        <v>394230</v>
      </c>
      <c r="S22" s="121">
        <v>1658</v>
      </c>
      <c r="T22" s="121">
        <v>345656</v>
      </c>
      <c r="U22" s="121">
        <v>46916</v>
      </c>
      <c r="V22" s="121">
        <v>1928</v>
      </c>
      <c r="W22" s="121">
        <f>+SUM(X22:AA22)</f>
        <v>551157</v>
      </c>
      <c r="X22" s="121">
        <v>229792</v>
      </c>
      <c r="Y22" s="121">
        <v>311654</v>
      </c>
      <c r="Z22" s="121">
        <v>9711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1064957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9058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105130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9058</v>
      </c>
      <c r="BP22" s="121">
        <f>SUM(L22,AN22)</f>
        <v>1064957</v>
      </c>
      <c r="BQ22" s="121">
        <f>SUM(M22,AO22)</f>
        <v>117642</v>
      </c>
      <c r="BR22" s="121">
        <f>SUM(N22,AP22)</f>
        <v>22481</v>
      </c>
      <c r="BS22" s="121">
        <f>SUM(O22,AQ22)</f>
        <v>0</v>
      </c>
      <c r="BT22" s="121">
        <f>SUM(P22,AR22)</f>
        <v>83920</v>
      </c>
      <c r="BU22" s="121">
        <f>SUM(Q22,AS22)</f>
        <v>11241</v>
      </c>
      <c r="BV22" s="121">
        <f>SUM(R22,AT22)</f>
        <v>394230</v>
      </c>
      <c r="BW22" s="121">
        <f>SUM(S22,AU22)</f>
        <v>1658</v>
      </c>
      <c r="BX22" s="121">
        <f>SUM(T22,AV22)</f>
        <v>345656</v>
      </c>
      <c r="BY22" s="121">
        <f>SUM(U22,AW22)</f>
        <v>46916</v>
      </c>
      <c r="BZ22" s="121">
        <f>SUM(V22,AX22)</f>
        <v>1928</v>
      </c>
      <c r="CA22" s="121">
        <f>SUM(W22,AY22)</f>
        <v>551157</v>
      </c>
      <c r="CB22" s="121">
        <f>SUM(X22,AZ22)</f>
        <v>229792</v>
      </c>
      <c r="CC22" s="121">
        <f>SUM(Y22,BA22)</f>
        <v>311654</v>
      </c>
      <c r="CD22" s="121">
        <f>SUM(Z22,BB22)</f>
        <v>9711</v>
      </c>
      <c r="CE22" s="121">
        <f>SUM(AA22,BC22)</f>
        <v>0</v>
      </c>
      <c r="CF22" s="121">
        <f>SUM(AB22,BD22)</f>
        <v>105130</v>
      </c>
      <c r="CG22" s="121">
        <f>SUM(AC22,BE22)</f>
        <v>0</v>
      </c>
      <c r="CH22" s="121">
        <f>SUM(AD22,BF22)</f>
        <v>0</v>
      </c>
      <c r="CI22" s="121">
        <f>SUM(AE22,BG22)</f>
        <v>1064957</v>
      </c>
    </row>
    <row r="23" spans="1:87" s="136" customFormat="1" ht="13.5" customHeight="1" x14ac:dyDescent="0.15">
      <c r="A23" s="119" t="s">
        <v>25</v>
      </c>
      <c r="B23" s="120" t="s">
        <v>383</v>
      </c>
      <c r="C23" s="119" t="s">
        <v>384</v>
      </c>
      <c r="D23" s="121">
        <f>+SUM(E23,J23)</f>
        <v>131083</v>
      </c>
      <c r="E23" s="121">
        <f>+SUM(F23:I23)</f>
        <v>131083</v>
      </c>
      <c r="F23" s="121">
        <v>1620</v>
      </c>
      <c r="G23" s="121">
        <v>123372</v>
      </c>
      <c r="H23" s="121">
        <v>5894</v>
      </c>
      <c r="I23" s="121">
        <v>197</v>
      </c>
      <c r="J23" s="121">
        <v>0</v>
      </c>
      <c r="K23" s="121">
        <v>21179</v>
      </c>
      <c r="L23" s="121">
        <f>+SUM(M23,R23,V23,W23,AC23)</f>
        <v>809643</v>
      </c>
      <c r="M23" s="121">
        <f>+SUM(N23:Q23)</f>
        <v>124385</v>
      </c>
      <c r="N23" s="121">
        <v>103334</v>
      </c>
      <c r="O23" s="121">
        <v>0</v>
      </c>
      <c r="P23" s="121">
        <v>21051</v>
      </c>
      <c r="Q23" s="121">
        <v>0</v>
      </c>
      <c r="R23" s="121">
        <f>+SUM(S23:U23)</f>
        <v>7338</v>
      </c>
      <c r="S23" s="121">
        <v>0</v>
      </c>
      <c r="T23" s="121">
        <v>3899</v>
      </c>
      <c r="U23" s="121">
        <v>3439</v>
      </c>
      <c r="V23" s="121">
        <v>0</v>
      </c>
      <c r="W23" s="121">
        <f>+SUM(X23:AA23)</f>
        <v>677920</v>
      </c>
      <c r="X23" s="121">
        <v>312212</v>
      </c>
      <c r="Y23" s="121">
        <v>324884</v>
      </c>
      <c r="Z23" s="121">
        <v>40763</v>
      </c>
      <c r="AA23" s="121">
        <v>61</v>
      </c>
      <c r="AB23" s="121">
        <v>0</v>
      </c>
      <c r="AC23" s="121">
        <v>0</v>
      </c>
      <c r="AD23" s="121">
        <v>171778</v>
      </c>
      <c r="AE23" s="121">
        <f>+SUM(D23,L23,AD23)</f>
        <v>1112504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32592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2627</v>
      </c>
      <c r="AU23" s="121">
        <v>2627</v>
      </c>
      <c r="AV23" s="121">
        <v>0</v>
      </c>
      <c r="AW23" s="121">
        <v>0</v>
      </c>
      <c r="AX23" s="121">
        <v>0</v>
      </c>
      <c r="AY23" s="121">
        <f>+SUM(AZ23:BC23)</f>
        <v>29965</v>
      </c>
      <c r="AZ23" s="121">
        <v>29965</v>
      </c>
      <c r="BA23" s="121">
        <v>0</v>
      </c>
      <c r="BB23" s="121">
        <v>0</v>
      </c>
      <c r="BC23" s="121">
        <v>0</v>
      </c>
      <c r="BD23" s="121">
        <v>66301</v>
      </c>
      <c r="BE23" s="121">
        <v>0</v>
      </c>
      <c r="BF23" s="121">
        <v>2300</v>
      </c>
      <c r="BG23" s="121">
        <f>+SUM(BF23,AN23,AF23)</f>
        <v>34892</v>
      </c>
      <c r="BH23" s="121">
        <f>SUM(D23,AF23)</f>
        <v>131083</v>
      </c>
      <c r="BI23" s="121">
        <f>SUM(E23,AG23)</f>
        <v>131083</v>
      </c>
      <c r="BJ23" s="121">
        <f>SUM(F23,AH23)</f>
        <v>1620</v>
      </c>
      <c r="BK23" s="121">
        <f>SUM(G23,AI23)</f>
        <v>123372</v>
      </c>
      <c r="BL23" s="121">
        <f>SUM(H23,AJ23)</f>
        <v>5894</v>
      </c>
      <c r="BM23" s="121">
        <f>SUM(I23,AK23)</f>
        <v>197</v>
      </c>
      <c r="BN23" s="121">
        <f>SUM(J23,AL23)</f>
        <v>0</v>
      </c>
      <c r="BO23" s="121">
        <f>SUM(K23,AM23)</f>
        <v>21179</v>
      </c>
      <c r="BP23" s="121">
        <f>SUM(L23,AN23)</f>
        <v>842235</v>
      </c>
      <c r="BQ23" s="121">
        <f>SUM(M23,AO23)</f>
        <v>124385</v>
      </c>
      <c r="BR23" s="121">
        <f>SUM(N23,AP23)</f>
        <v>103334</v>
      </c>
      <c r="BS23" s="121">
        <f>SUM(O23,AQ23)</f>
        <v>0</v>
      </c>
      <c r="BT23" s="121">
        <f>SUM(P23,AR23)</f>
        <v>21051</v>
      </c>
      <c r="BU23" s="121">
        <f>SUM(Q23,AS23)</f>
        <v>0</v>
      </c>
      <c r="BV23" s="121">
        <f>SUM(R23,AT23)</f>
        <v>9965</v>
      </c>
      <c r="BW23" s="121">
        <f>SUM(S23,AU23)</f>
        <v>2627</v>
      </c>
      <c r="BX23" s="121">
        <f>SUM(T23,AV23)</f>
        <v>3899</v>
      </c>
      <c r="BY23" s="121">
        <f>SUM(U23,AW23)</f>
        <v>3439</v>
      </c>
      <c r="BZ23" s="121">
        <f>SUM(V23,AX23)</f>
        <v>0</v>
      </c>
      <c r="CA23" s="121">
        <f>SUM(W23,AY23)</f>
        <v>707885</v>
      </c>
      <c r="CB23" s="121">
        <f>SUM(X23,AZ23)</f>
        <v>342177</v>
      </c>
      <c r="CC23" s="121">
        <f>SUM(Y23,BA23)</f>
        <v>324884</v>
      </c>
      <c r="CD23" s="121">
        <f>SUM(Z23,BB23)</f>
        <v>40763</v>
      </c>
      <c r="CE23" s="121">
        <f>SUM(AA23,BC23)</f>
        <v>61</v>
      </c>
      <c r="CF23" s="121">
        <f>SUM(AB23,BD23)</f>
        <v>66301</v>
      </c>
      <c r="CG23" s="121">
        <f>SUM(AC23,BE23)</f>
        <v>0</v>
      </c>
      <c r="CH23" s="121">
        <f>SUM(AD23,BF23)</f>
        <v>174078</v>
      </c>
      <c r="CI23" s="121">
        <f>SUM(AE23,BG23)</f>
        <v>1147396</v>
      </c>
    </row>
    <row r="24" spans="1:87" s="136" customFormat="1" ht="13.5" customHeight="1" x14ac:dyDescent="0.15">
      <c r="A24" s="119" t="s">
        <v>25</v>
      </c>
      <c r="B24" s="120" t="s">
        <v>390</v>
      </c>
      <c r="C24" s="119" t="s">
        <v>391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24484</v>
      </c>
      <c r="L24" s="121">
        <f>+SUM(M24,R24,V24,W24,AC24)</f>
        <v>319133</v>
      </c>
      <c r="M24" s="121">
        <f>+SUM(N24:Q24)</f>
        <v>59837</v>
      </c>
      <c r="N24" s="121">
        <v>59837</v>
      </c>
      <c r="O24" s="121">
        <v>0</v>
      </c>
      <c r="P24" s="121">
        <v>0</v>
      </c>
      <c r="Q24" s="121">
        <v>0</v>
      </c>
      <c r="R24" s="121">
        <f>+SUM(S24:U24)</f>
        <v>4884</v>
      </c>
      <c r="S24" s="121">
        <v>0</v>
      </c>
      <c r="T24" s="121">
        <v>0</v>
      </c>
      <c r="U24" s="121">
        <v>4884</v>
      </c>
      <c r="V24" s="121">
        <v>0</v>
      </c>
      <c r="W24" s="121">
        <f>+SUM(X24:AA24)</f>
        <v>254412</v>
      </c>
      <c r="X24" s="121">
        <v>176477</v>
      </c>
      <c r="Y24" s="121">
        <v>38312</v>
      </c>
      <c r="Z24" s="121">
        <v>11322</v>
      </c>
      <c r="AA24" s="121">
        <v>28301</v>
      </c>
      <c r="AB24" s="121">
        <v>380438</v>
      </c>
      <c r="AC24" s="121">
        <v>0</v>
      </c>
      <c r="AD24" s="121">
        <v>0</v>
      </c>
      <c r="AE24" s="121">
        <f>+SUM(D24,L24,AD24)</f>
        <v>319133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47744</v>
      </c>
      <c r="AO24" s="121">
        <f>+SUM(AP24:AS24)</f>
        <v>4760</v>
      </c>
      <c r="AP24" s="121">
        <v>4760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42984</v>
      </c>
      <c r="AZ24" s="121">
        <v>42984</v>
      </c>
      <c r="BA24" s="121">
        <v>0</v>
      </c>
      <c r="BB24" s="121">
        <v>0</v>
      </c>
      <c r="BC24" s="121">
        <v>0</v>
      </c>
      <c r="BD24" s="121">
        <v>123519</v>
      </c>
      <c r="BE24" s="121">
        <v>0</v>
      </c>
      <c r="BF24" s="121">
        <v>0</v>
      </c>
      <c r="BG24" s="121">
        <f>+SUM(BF24,AN24,AF24)</f>
        <v>47744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24484</v>
      </c>
      <c r="BP24" s="121">
        <f>SUM(L24,AN24)</f>
        <v>366877</v>
      </c>
      <c r="BQ24" s="121">
        <f>SUM(M24,AO24)</f>
        <v>64597</v>
      </c>
      <c r="BR24" s="121">
        <f>SUM(N24,AP24)</f>
        <v>64597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4884</v>
      </c>
      <c r="BW24" s="121">
        <f>SUM(S24,AU24)</f>
        <v>0</v>
      </c>
      <c r="BX24" s="121">
        <f>SUM(T24,AV24)</f>
        <v>0</v>
      </c>
      <c r="BY24" s="121">
        <f>SUM(U24,AW24)</f>
        <v>4884</v>
      </c>
      <c r="BZ24" s="121">
        <f>SUM(V24,AX24)</f>
        <v>0</v>
      </c>
      <c r="CA24" s="121">
        <f>SUM(W24,AY24)</f>
        <v>297396</v>
      </c>
      <c r="CB24" s="121">
        <f>SUM(X24,AZ24)</f>
        <v>219461</v>
      </c>
      <c r="CC24" s="121">
        <f>SUM(Y24,BA24)</f>
        <v>38312</v>
      </c>
      <c r="CD24" s="121">
        <f>SUM(Z24,BB24)</f>
        <v>11322</v>
      </c>
      <c r="CE24" s="121">
        <f>SUM(AA24,BC24)</f>
        <v>28301</v>
      </c>
      <c r="CF24" s="121">
        <f>SUM(AB24,BD24)</f>
        <v>503957</v>
      </c>
      <c r="CG24" s="121">
        <f>SUM(AC24,BE24)</f>
        <v>0</v>
      </c>
      <c r="CH24" s="121">
        <f>SUM(AD24,BF24)</f>
        <v>0</v>
      </c>
      <c r="CI24" s="121">
        <f>SUM(AE24,BG24)</f>
        <v>366877</v>
      </c>
    </row>
    <row r="25" spans="1:87" s="136" customFormat="1" ht="13.5" customHeight="1" x14ac:dyDescent="0.15">
      <c r="A25" s="119" t="s">
        <v>25</v>
      </c>
      <c r="B25" s="120" t="s">
        <v>395</v>
      </c>
      <c r="C25" s="119" t="s">
        <v>396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27710</v>
      </c>
      <c r="L25" s="121">
        <f>+SUM(M25,R25,V25,W25,AC25)</f>
        <v>534465</v>
      </c>
      <c r="M25" s="121">
        <f>+SUM(N25:Q25)</f>
        <v>92439</v>
      </c>
      <c r="N25" s="121">
        <v>78165</v>
      </c>
      <c r="O25" s="121">
        <v>11423</v>
      </c>
      <c r="P25" s="121">
        <v>0</v>
      </c>
      <c r="Q25" s="121">
        <v>2851</v>
      </c>
      <c r="R25" s="121">
        <f>+SUM(S25:U25)</f>
        <v>10191</v>
      </c>
      <c r="S25" s="121">
        <v>6421</v>
      </c>
      <c r="T25" s="121">
        <v>469</v>
      </c>
      <c r="U25" s="121">
        <v>3301</v>
      </c>
      <c r="V25" s="121">
        <v>0</v>
      </c>
      <c r="W25" s="121">
        <f>+SUM(X25:AA25)</f>
        <v>431835</v>
      </c>
      <c r="X25" s="121">
        <v>343939</v>
      </c>
      <c r="Y25" s="121">
        <v>53085</v>
      </c>
      <c r="Z25" s="121">
        <v>27351</v>
      </c>
      <c r="AA25" s="121">
        <v>7460</v>
      </c>
      <c r="AB25" s="121">
        <v>488325</v>
      </c>
      <c r="AC25" s="121">
        <v>0</v>
      </c>
      <c r="AD25" s="121">
        <v>93017</v>
      </c>
      <c r="AE25" s="121">
        <f>+SUM(D25,L25,AD25)</f>
        <v>627482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4659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4659</v>
      </c>
      <c r="AZ25" s="121">
        <v>4659</v>
      </c>
      <c r="BA25" s="121">
        <v>0</v>
      </c>
      <c r="BB25" s="121">
        <v>0</v>
      </c>
      <c r="BC25" s="121">
        <v>0</v>
      </c>
      <c r="BD25" s="121">
        <v>143583</v>
      </c>
      <c r="BE25" s="121">
        <v>0</v>
      </c>
      <c r="BF25" s="121">
        <v>20856</v>
      </c>
      <c r="BG25" s="121">
        <f>+SUM(BF25,AN25,AF25)</f>
        <v>25515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27710</v>
      </c>
      <c r="BP25" s="121">
        <f>SUM(L25,AN25)</f>
        <v>539124</v>
      </c>
      <c r="BQ25" s="121">
        <f>SUM(M25,AO25)</f>
        <v>92439</v>
      </c>
      <c r="BR25" s="121">
        <f>SUM(N25,AP25)</f>
        <v>78165</v>
      </c>
      <c r="BS25" s="121">
        <f>SUM(O25,AQ25)</f>
        <v>11423</v>
      </c>
      <c r="BT25" s="121">
        <f>SUM(P25,AR25)</f>
        <v>0</v>
      </c>
      <c r="BU25" s="121">
        <f>SUM(Q25,AS25)</f>
        <v>2851</v>
      </c>
      <c r="BV25" s="121">
        <f>SUM(R25,AT25)</f>
        <v>10191</v>
      </c>
      <c r="BW25" s="121">
        <f>SUM(S25,AU25)</f>
        <v>6421</v>
      </c>
      <c r="BX25" s="121">
        <f>SUM(T25,AV25)</f>
        <v>469</v>
      </c>
      <c r="BY25" s="121">
        <f>SUM(U25,AW25)</f>
        <v>3301</v>
      </c>
      <c r="BZ25" s="121">
        <f>SUM(V25,AX25)</f>
        <v>0</v>
      </c>
      <c r="CA25" s="121">
        <f>SUM(W25,AY25)</f>
        <v>436494</v>
      </c>
      <c r="CB25" s="121">
        <f>SUM(X25,AZ25)</f>
        <v>348598</v>
      </c>
      <c r="CC25" s="121">
        <f>SUM(Y25,BA25)</f>
        <v>53085</v>
      </c>
      <c r="CD25" s="121">
        <f>SUM(Z25,BB25)</f>
        <v>27351</v>
      </c>
      <c r="CE25" s="121">
        <f>SUM(AA25,BC25)</f>
        <v>7460</v>
      </c>
      <c r="CF25" s="121">
        <f>SUM(AB25,BD25)</f>
        <v>631908</v>
      </c>
      <c r="CG25" s="121">
        <f>SUM(AC25,BE25)</f>
        <v>0</v>
      </c>
      <c r="CH25" s="121">
        <f>SUM(AD25,BF25)</f>
        <v>113873</v>
      </c>
      <c r="CI25" s="121">
        <f>SUM(AE25,BG25)</f>
        <v>652997</v>
      </c>
    </row>
    <row r="26" spans="1:87" s="136" customFormat="1" ht="13.5" customHeight="1" x14ac:dyDescent="0.15">
      <c r="A26" s="119" t="s">
        <v>25</v>
      </c>
      <c r="B26" s="120" t="s">
        <v>400</v>
      </c>
      <c r="C26" s="119" t="s">
        <v>401</v>
      </c>
      <c r="D26" s="121">
        <f>+SUM(E26,J26)</f>
        <v>39623</v>
      </c>
      <c r="E26" s="121">
        <f>+SUM(F26:I26)</f>
        <v>39623</v>
      </c>
      <c r="F26" s="121">
        <v>3767</v>
      </c>
      <c r="G26" s="121">
        <v>0</v>
      </c>
      <c r="H26" s="121">
        <v>0</v>
      </c>
      <c r="I26" s="121">
        <v>35856</v>
      </c>
      <c r="J26" s="121">
        <v>0</v>
      </c>
      <c r="K26" s="121">
        <v>49610</v>
      </c>
      <c r="L26" s="121">
        <f>+SUM(M26,R26,V26,W26,AC26)</f>
        <v>849499</v>
      </c>
      <c r="M26" s="121">
        <f>+SUM(N26:Q26)</f>
        <v>187110</v>
      </c>
      <c r="N26" s="121">
        <v>113141</v>
      </c>
      <c r="O26" s="121">
        <v>73969</v>
      </c>
      <c r="P26" s="121">
        <v>0</v>
      </c>
      <c r="Q26" s="121">
        <v>0</v>
      </c>
      <c r="R26" s="121">
        <f>+SUM(S26:U26)</f>
        <v>40350</v>
      </c>
      <c r="S26" s="121">
        <v>7050</v>
      </c>
      <c r="T26" s="121">
        <v>33300</v>
      </c>
      <c r="U26" s="121">
        <v>0</v>
      </c>
      <c r="V26" s="121">
        <v>0</v>
      </c>
      <c r="W26" s="121">
        <f>+SUM(X26:AA26)</f>
        <v>622039</v>
      </c>
      <c r="X26" s="121">
        <v>397098</v>
      </c>
      <c r="Y26" s="121">
        <v>92190</v>
      </c>
      <c r="Z26" s="121">
        <v>0</v>
      </c>
      <c r="AA26" s="121">
        <v>132751</v>
      </c>
      <c r="AB26" s="121">
        <v>525860</v>
      </c>
      <c r="AC26" s="121">
        <v>0</v>
      </c>
      <c r="AD26" s="121">
        <v>45440</v>
      </c>
      <c r="AE26" s="121">
        <f>+SUM(D26,L26,AD26)</f>
        <v>934562</v>
      </c>
      <c r="AF26" s="121">
        <f>+SUM(AG26,AL26)</f>
        <v>78447</v>
      </c>
      <c r="AG26" s="121">
        <f>+SUM(AH26:AK26)</f>
        <v>78447</v>
      </c>
      <c r="AH26" s="121">
        <v>0</v>
      </c>
      <c r="AI26" s="121">
        <v>78447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129983</v>
      </c>
      <c r="AO26" s="121">
        <f>+SUM(AP26:AS26)</f>
        <v>6858</v>
      </c>
      <c r="AP26" s="121">
        <v>6858</v>
      </c>
      <c r="AQ26" s="121">
        <v>0</v>
      </c>
      <c r="AR26" s="121">
        <v>0</v>
      </c>
      <c r="AS26" s="121">
        <v>0</v>
      </c>
      <c r="AT26" s="121">
        <f>+SUM(AU26:AW26)</f>
        <v>49586</v>
      </c>
      <c r="AU26" s="121">
        <v>11438</v>
      </c>
      <c r="AV26" s="121">
        <v>38148</v>
      </c>
      <c r="AW26" s="121">
        <v>0</v>
      </c>
      <c r="AX26" s="121">
        <v>0</v>
      </c>
      <c r="AY26" s="121">
        <f>+SUM(AZ26:BC26)</f>
        <v>73539</v>
      </c>
      <c r="AZ26" s="121">
        <v>0</v>
      </c>
      <c r="BA26" s="121">
        <v>73539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208430</v>
      </c>
      <c r="BH26" s="121">
        <f>SUM(D26,AF26)</f>
        <v>118070</v>
      </c>
      <c r="BI26" s="121">
        <f>SUM(E26,AG26)</f>
        <v>118070</v>
      </c>
      <c r="BJ26" s="121">
        <f>SUM(F26,AH26)</f>
        <v>3767</v>
      </c>
      <c r="BK26" s="121">
        <f>SUM(G26,AI26)</f>
        <v>78447</v>
      </c>
      <c r="BL26" s="121">
        <f>SUM(H26,AJ26)</f>
        <v>0</v>
      </c>
      <c r="BM26" s="121">
        <f>SUM(I26,AK26)</f>
        <v>35856</v>
      </c>
      <c r="BN26" s="121">
        <f>SUM(J26,AL26)</f>
        <v>0</v>
      </c>
      <c r="BO26" s="121">
        <f>SUM(K26,AM26)</f>
        <v>49610</v>
      </c>
      <c r="BP26" s="121">
        <f>SUM(L26,AN26)</f>
        <v>979482</v>
      </c>
      <c r="BQ26" s="121">
        <f>SUM(M26,AO26)</f>
        <v>193968</v>
      </c>
      <c r="BR26" s="121">
        <f>SUM(N26,AP26)</f>
        <v>119999</v>
      </c>
      <c r="BS26" s="121">
        <f>SUM(O26,AQ26)</f>
        <v>73969</v>
      </c>
      <c r="BT26" s="121">
        <f>SUM(P26,AR26)</f>
        <v>0</v>
      </c>
      <c r="BU26" s="121">
        <f>SUM(Q26,AS26)</f>
        <v>0</v>
      </c>
      <c r="BV26" s="121">
        <f>SUM(R26,AT26)</f>
        <v>89936</v>
      </c>
      <c r="BW26" s="121">
        <f>SUM(S26,AU26)</f>
        <v>18488</v>
      </c>
      <c r="BX26" s="121">
        <f>SUM(T26,AV26)</f>
        <v>71448</v>
      </c>
      <c r="BY26" s="121">
        <f>SUM(U26,AW26)</f>
        <v>0</v>
      </c>
      <c r="BZ26" s="121">
        <f>SUM(V26,AX26)</f>
        <v>0</v>
      </c>
      <c r="CA26" s="121">
        <f>SUM(W26,AY26)</f>
        <v>695578</v>
      </c>
      <c r="CB26" s="121">
        <f>SUM(X26,AZ26)</f>
        <v>397098</v>
      </c>
      <c r="CC26" s="121">
        <f>SUM(Y26,BA26)</f>
        <v>165729</v>
      </c>
      <c r="CD26" s="121">
        <f>SUM(Z26,BB26)</f>
        <v>0</v>
      </c>
      <c r="CE26" s="121">
        <f>SUM(AA26,BC26)</f>
        <v>132751</v>
      </c>
      <c r="CF26" s="121">
        <f>SUM(AB26,BD26)</f>
        <v>525860</v>
      </c>
      <c r="CG26" s="121">
        <f>SUM(AC26,BE26)</f>
        <v>0</v>
      </c>
      <c r="CH26" s="121">
        <f>SUM(AD26,BF26)</f>
        <v>45440</v>
      </c>
      <c r="CI26" s="121">
        <f>SUM(AE26,BG26)</f>
        <v>1142992</v>
      </c>
    </row>
    <row r="27" spans="1:87" s="136" customFormat="1" ht="13.5" customHeight="1" x14ac:dyDescent="0.15">
      <c r="A27" s="119" t="s">
        <v>25</v>
      </c>
      <c r="B27" s="120" t="s">
        <v>405</v>
      </c>
      <c r="C27" s="119" t="s">
        <v>406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1328683</v>
      </c>
      <c r="M27" s="121">
        <f>+SUM(N27:Q27)</f>
        <v>352502</v>
      </c>
      <c r="N27" s="121">
        <v>128336</v>
      </c>
      <c r="O27" s="121">
        <v>79842</v>
      </c>
      <c r="P27" s="121">
        <v>144324</v>
      </c>
      <c r="Q27" s="121">
        <v>0</v>
      </c>
      <c r="R27" s="121">
        <f>+SUM(S27:U27)</f>
        <v>437039</v>
      </c>
      <c r="S27" s="121">
        <v>40211</v>
      </c>
      <c r="T27" s="121">
        <v>396223</v>
      </c>
      <c r="U27" s="121">
        <v>605</v>
      </c>
      <c r="V27" s="121">
        <v>0</v>
      </c>
      <c r="W27" s="121">
        <f>+SUM(X27:AA27)</f>
        <v>539142</v>
      </c>
      <c r="X27" s="121">
        <v>362941</v>
      </c>
      <c r="Y27" s="121">
        <v>89372</v>
      </c>
      <c r="Z27" s="121">
        <v>86829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1328683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118208</v>
      </c>
      <c r="AO27" s="121">
        <f>+SUM(AP27:AS27)</f>
        <v>30</v>
      </c>
      <c r="AP27" s="121">
        <v>30</v>
      </c>
      <c r="AQ27" s="121">
        <v>0</v>
      </c>
      <c r="AR27" s="121">
        <v>0</v>
      </c>
      <c r="AS27" s="121">
        <v>0</v>
      </c>
      <c r="AT27" s="121">
        <f>+SUM(AU27:AW27)</f>
        <v>65042</v>
      </c>
      <c r="AU27" s="121">
        <v>0</v>
      </c>
      <c r="AV27" s="121">
        <v>65042</v>
      </c>
      <c r="AW27" s="121">
        <v>0</v>
      </c>
      <c r="AX27" s="121">
        <v>0</v>
      </c>
      <c r="AY27" s="121">
        <f>+SUM(AZ27:BC27)</f>
        <v>53136</v>
      </c>
      <c r="AZ27" s="121">
        <v>0</v>
      </c>
      <c r="BA27" s="121">
        <v>53136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118208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1446891</v>
      </c>
      <c r="BQ27" s="121">
        <f>SUM(M27,AO27)</f>
        <v>352532</v>
      </c>
      <c r="BR27" s="121">
        <f>SUM(N27,AP27)</f>
        <v>128366</v>
      </c>
      <c r="BS27" s="121">
        <f>SUM(O27,AQ27)</f>
        <v>79842</v>
      </c>
      <c r="BT27" s="121">
        <f>SUM(P27,AR27)</f>
        <v>144324</v>
      </c>
      <c r="BU27" s="121">
        <f>SUM(Q27,AS27)</f>
        <v>0</v>
      </c>
      <c r="BV27" s="121">
        <f>SUM(R27,AT27)</f>
        <v>502081</v>
      </c>
      <c r="BW27" s="121">
        <f>SUM(S27,AU27)</f>
        <v>40211</v>
      </c>
      <c r="BX27" s="121">
        <f>SUM(T27,AV27)</f>
        <v>461265</v>
      </c>
      <c r="BY27" s="121">
        <f>SUM(U27,AW27)</f>
        <v>605</v>
      </c>
      <c r="BZ27" s="121">
        <f>SUM(V27,AX27)</f>
        <v>0</v>
      </c>
      <c r="CA27" s="121">
        <f>SUM(W27,AY27)</f>
        <v>592278</v>
      </c>
      <c r="CB27" s="121">
        <f>SUM(X27,AZ27)</f>
        <v>362941</v>
      </c>
      <c r="CC27" s="121">
        <f>SUM(Y27,BA27)</f>
        <v>142508</v>
      </c>
      <c r="CD27" s="121">
        <f>SUM(Z27,BB27)</f>
        <v>86829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1446891</v>
      </c>
    </row>
    <row r="28" spans="1:87" s="136" customFormat="1" ht="13.5" customHeight="1" x14ac:dyDescent="0.15">
      <c r="A28" s="119" t="s">
        <v>25</v>
      </c>
      <c r="B28" s="120" t="s">
        <v>408</v>
      </c>
      <c r="C28" s="119" t="s">
        <v>409</v>
      </c>
      <c r="D28" s="121">
        <f>+SUM(E28,J28)</f>
        <v>172637</v>
      </c>
      <c r="E28" s="121">
        <f>+SUM(F28:I28)</f>
        <v>172637</v>
      </c>
      <c r="F28" s="121">
        <v>0</v>
      </c>
      <c r="G28" s="121">
        <v>168264</v>
      </c>
      <c r="H28" s="121">
        <v>0</v>
      </c>
      <c r="I28" s="121">
        <v>4373</v>
      </c>
      <c r="J28" s="121">
        <v>0</v>
      </c>
      <c r="K28" s="121">
        <v>0</v>
      </c>
      <c r="L28" s="121">
        <f>+SUM(M28,R28,V28,W28,AC28)</f>
        <v>614220</v>
      </c>
      <c r="M28" s="121">
        <f>+SUM(N28:Q28)</f>
        <v>108650</v>
      </c>
      <c r="N28" s="121">
        <v>48433</v>
      </c>
      <c r="O28" s="121">
        <v>19722</v>
      </c>
      <c r="P28" s="121">
        <v>37857</v>
      </c>
      <c r="Q28" s="121">
        <v>2638</v>
      </c>
      <c r="R28" s="121">
        <f>+SUM(S28:U28)</f>
        <v>114270</v>
      </c>
      <c r="S28" s="121">
        <v>7969</v>
      </c>
      <c r="T28" s="121">
        <v>91800</v>
      </c>
      <c r="U28" s="121">
        <v>14501</v>
      </c>
      <c r="V28" s="121">
        <v>0</v>
      </c>
      <c r="W28" s="121">
        <f>+SUM(X28:AA28)</f>
        <v>391111</v>
      </c>
      <c r="X28" s="121">
        <v>118065</v>
      </c>
      <c r="Y28" s="121">
        <v>253962</v>
      </c>
      <c r="Z28" s="121">
        <v>18814</v>
      </c>
      <c r="AA28" s="121">
        <v>270</v>
      </c>
      <c r="AB28" s="121">
        <v>0</v>
      </c>
      <c r="AC28" s="121">
        <v>189</v>
      </c>
      <c r="AD28" s="121">
        <v>6449</v>
      </c>
      <c r="AE28" s="121">
        <f>+SUM(D28,L28,AD28)</f>
        <v>793306</v>
      </c>
      <c r="AF28" s="121">
        <f>+SUM(AG28,AL28)</f>
        <v>139558</v>
      </c>
      <c r="AG28" s="121">
        <f>+SUM(AH28:AK28)</f>
        <v>139558</v>
      </c>
      <c r="AH28" s="121">
        <v>0</v>
      </c>
      <c r="AI28" s="121">
        <v>139558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128980</v>
      </c>
      <c r="AO28" s="121">
        <f>+SUM(AP28:AS28)</f>
        <v>38158</v>
      </c>
      <c r="AP28" s="121">
        <v>38158</v>
      </c>
      <c r="AQ28" s="121">
        <v>0</v>
      </c>
      <c r="AR28" s="121">
        <v>0</v>
      </c>
      <c r="AS28" s="121">
        <v>0</v>
      </c>
      <c r="AT28" s="121">
        <f>+SUM(AU28:AW28)</f>
        <v>22925</v>
      </c>
      <c r="AU28" s="121">
        <v>5235</v>
      </c>
      <c r="AV28" s="121">
        <v>17690</v>
      </c>
      <c r="AW28" s="121">
        <v>0</v>
      </c>
      <c r="AX28" s="121">
        <v>0</v>
      </c>
      <c r="AY28" s="121">
        <f>+SUM(AZ28:BC28)</f>
        <v>67897</v>
      </c>
      <c r="AZ28" s="121">
        <v>38539</v>
      </c>
      <c r="BA28" s="121">
        <v>29358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268538</v>
      </c>
      <c r="BH28" s="121">
        <f>SUM(D28,AF28)</f>
        <v>312195</v>
      </c>
      <c r="BI28" s="121">
        <f>SUM(E28,AG28)</f>
        <v>312195</v>
      </c>
      <c r="BJ28" s="121">
        <f>SUM(F28,AH28)</f>
        <v>0</v>
      </c>
      <c r="BK28" s="121">
        <f>SUM(G28,AI28)</f>
        <v>307822</v>
      </c>
      <c r="BL28" s="121">
        <f>SUM(H28,AJ28)</f>
        <v>0</v>
      </c>
      <c r="BM28" s="121">
        <f>SUM(I28,AK28)</f>
        <v>4373</v>
      </c>
      <c r="BN28" s="121">
        <f>SUM(J28,AL28)</f>
        <v>0</v>
      </c>
      <c r="BO28" s="121">
        <f>SUM(K28,AM28)</f>
        <v>0</v>
      </c>
      <c r="BP28" s="121">
        <f>SUM(L28,AN28)</f>
        <v>743200</v>
      </c>
      <c r="BQ28" s="121">
        <f>SUM(M28,AO28)</f>
        <v>146808</v>
      </c>
      <c r="BR28" s="121">
        <f>SUM(N28,AP28)</f>
        <v>86591</v>
      </c>
      <c r="BS28" s="121">
        <f>SUM(O28,AQ28)</f>
        <v>19722</v>
      </c>
      <c r="BT28" s="121">
        <f>SUM(P28,AR28)</f>
        <v>37857</v>
      </c>
      <c r="BU28" s="121">
        <f>SUM(Q28,AS28)</f>
        <v>2638</v>
      </c>
      <c r="BV28" s="121">
        <f>SUM(R28,AT28)</f>
        <v>137195</v>
      </c>
      <c r="BW28" s="121">
        <f>SUM(S28,AU28)</f>
        <v>13204</v>
      </c>
      <c r="BX28" s="121">
        <f>SUM(T28,AV28)</f>
        <v>109490</v>
      </c>
      <c r="BY28" s="121">
        <f>SUM(U28,AW28)</f>
        <v>14501</v>
      </c>
      <c r="BZ28" s="121">
        <f>SUM(V28,AX28)</f>
        <v>0</v>
      </c>
      <c r="CA28" s="121">
        <f>SUM(W28,AY28)</f>
        <v>459008</v>
      </c>
      <c r="CB28" s="121">
        <f>SUM(X28,AZ28)</f>
        <v>156604</v>
      </c>
      <c r="CC28" s="121">
        <f>SUM(Y28,BA28)</f>
        <v>283320</v>
      </c>
      <c r="CD28" s="121">
        <f>SUM(Z28,BB28)</f>
        <v>18814</v>
      </c>
      <c r="CE28" s="121">
        <f>SUM(AA28,BC28)</f>
        <v>270</v>
      </c>
      <c r="CF28" s="121">
        <f>SUM(AB28,BD28)</f>
        <v>0</v>
      </c>
      <c r="CG28" s="121">
        <f>SUM(AC28,BE28)</f>
        <v>189</v>
      </c>
      <c r="CH28" s="121">
        <f>SUM(AD28,BF28)</f>
        <v>6449</v>
      </c>
      <c r="CI28" s="121">
        <f>SUM(AE28,BG28)</f>
        <v>1061844</v>
      </c>
    </row>
    <row r="29" spans="1:87" s="136" customFormat="1" ht="13.5" customHeight="1" x14ac:dyDescent="0.15">
      <c r="A29" s="119" t="s">
        <v>25</v>
      </c>
      <c r="B29" s="120" t="s">
        <v>411</v>
      </c>
      <c r="C29" s="119" t="s">
        <v>412</v>
      </c>
      <c r="D29" s="121">
        <f>+SUM(E29,J29)</f>
        <v>356908</v>
      </c>
      <c r="E29" s="121">
        <f>+SUM(F29:I29)</f>
        <v>356908</v>
      </c>
      <c r="F29" s="121">
        <v>0</v>
      </c>
      <c r="G29" s="121">
        <v>356908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1037487</v>
      </c>
      <c r="M29" s="121">
        <f>+SUM(N29:Q29)</f>
        <v>97148</v>
      </c>
      <c r="N29" s="121">
        <v>97148</v>
      </c>
      <c r="O29" s="121">
        <v>0</v>
      </c>
      <c r="P29" s="121">
        <v>0</v>
      </c>
      <c r="Q29" s="121">
        <v>0</v>
      </c>
      <c r="R29" s="121">
        <f>+SUM(S29:U29)</f>
        <v>321985</v>
      </c>
      <c r="S29" s="121">
        <v>0</v>
      </c>
      <c r="T29" s="121">
        <v>299639</v>
      </c>
      <c r="U29" s="121">
        <v>22346</v>
      </c>
      <c r="V29" s="121">
        <v>0</v>
      </c>
      <c r="W29" s="121">
        <f>+SUM(X29:AA29)</f>
        <v>618354</v>
      </c>
      <c r="X29" s="121">
        <v>333542</v>
      </c>
      <c r="Y29" s="121">
        <v>279523</v>
      </c>
      <c r="Z29" s="121">
        <v>5289</v>
      </c>
      <c r="AA29" s="121">
        <v>0</v>
      </c>
      <c r="AB29" s="121">
        <v>67800</v>
      </c>
      <c r="AC29" s="121">
        <v>0</v>
      </c>
      <c r="AD29" s="121">
        <v>295676</v>
      </c>
      <c r="AE29" s="121">
        <f>+SUM(D29,L29,AD29)</f>
        <v>1690071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46542</v>
      </c>
      <c r="AO29" s="121">
        <f>+SUM(AP29:AS29)</f>
        <v>6939</v>
      </c>
      <c r="AP29" s="121">
        <v>6939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39603</v>
      </c>
      <c r="AZ29" s="121">
        <v>39603</v>
      </c>
      <c r="BA29" s="121">
        <v>0</v>
      </c>
      <c r="BB29" s="121">
        <v>0</v>
      </c>
      <c r="BC29" s="121">
        <v>0</v>
      </c>
      <c r="BD29" s="121">
        <v>124985</v>
      </c>
      <c r="BE29" s="121">
        <v>0</v>
      </c>
      <c r="BF29" s="121">
        <v>6893</v>
      </c>
      <c r="BG29" s="121">
        <f>+SUM(BF29,AN29,AF29)</f>
        <v>53435</v>
      </c>
      <c r="BH29" s="121">
        <f>SUM(D29,AF29)</f>
        <v>356908</v>
      </c>
      <c r="BI29" s="121">
        <f>SUM(E29,AG29)</f>
        <v>356908</v>
      </c>
      <c r="BJ29" s="121">
        <f>SUM(F29,AH29)</f>
        <v>0</v>
      </c>
      <c r="BK29" s="121">
        <f>SUM(G29,AI29)</f>
        <v>356908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1084029</v>
      </c>
      <c r="BQ29" s="121">
        <f>SUM(M29,AO29)</f>
        <v>104087</v>
      </c>
      <c r="BR29" s="121">
        <f>SUM(N29,AP29)</f>
        <v>104087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321985</v>
      </c>
      <c r="BW29" s="121">
        <f>SUM(S29,AU29)</f>
        <v>0</v>
      </c>
      <c r="BX29" s="121">
        <f>SUM(T29,AV29)</f>
        <v>299639</v>
      </c>
      <c r="BY29" s="121">
        <f>SUM(U29,AW29)</f>
        <v>22346</v>
      </c>
      <c r="BZ29" s="121">
        <f>SUM(V29,AX29)</f>
        <v>0</v>
      </c>
      <c r="CA29" s="121">
        <f>SUM(W29,AY29)</f>
        <v>657957</v>
      </c>
      <c r="CB29" s="121">
        <f>SUM(X29,AZ29)</f>
        <v>373145</v>
      </c>
      <c r="CC29" s="121">
        <f>SUM(Y29,BA29)</f>
        <v>279523</v>
      </c>
      <c r="CD29" s="121">
        <f>SUM(Z29,BB29)</f>
        <v>5289</v>
      </c>
      <c r="CE29" s="121">
        <f>SUM(AA29,BC29)</f>
        <v>0</v>
      </c>
      <c r="CF29" s="121">
        <f>SUM(AB29,BD29)</f>
        <v>192785</v>
      </c>
      <c r="CG29" s="121">
        <f>SUM(AC29,BE29)</f>
        <v>0</v>
      </c>
      <c r="CH29" s="121">
        <f>SUM(AD29,BF29)</f>
        <v>302569</v>
      </c>
      <c r="CI29" s="121">
        <f>SUM(AE29,BG29)</f>
        <v>1743506</v>
      </c>
    </row>
    <row r="30" spans="1:87" s="136" customFormat="1" ht="13.5" customHeight="1" x14ac:dyDescent="0.15">
      <c r="A30" s="119" t="s">
        <v>25</v>
      </c>
      <c r="B30" s="120" t="s">
        <v>416</v>
      </c>
      <c r="C30" s="119" t="s">
        <v>417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1955698</v>
      </c>
      <c r="L30" s="121">
        <f>+SUM(M30,R30,V30,W30,AC30)</f>
        <v>388230</v>
      </c>
      <c r="M30" s="121">
        <f>+SUM(N30:Q30)</f>
        <v>32024</v>
      </c>
      <c r="N30" s="121">
        <v>32024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356206</v>
      </c>
      <c r="X30" s="121">
        <v>314345</v>
      </c>
      <c r="Y30" s="121">
        <v>33103</v>
      </c>
      <c r="Z30" s="121">
        <v>0</v>
      </c>
      <c r="AA30" s="121">
        <v>8758</v>
      </c>
      <c r="AB30" s="121">
        <v>279161</v>
      </c>
      <c r="AC30" s="121">
        <v>0</v>
      </c>
      <c r="AD30" s="121">
        <v>31441</v>
      </c>
      <c r="AE30" s="121">
        <f>+SUM(D30,L30,AD30)</f>
        <v>419671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33262</v>
      </c>
      <c r="AO30" s="121">
        <f>+SUM(AP30:AS30)</f>
        <v>4815</v>
      </c>
      <c r="AP30" s="121">
        <v>4815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28447</v>
      </c>
      <c r="AZ30" s="121">
        <v>28447</v>
      </c>
      <c r="BA30" s="121">
        <v>0</v>
      </c>
      <c r="BB30" s="121">
        <v>0</v>
      </c>
      <c r="BC30" s="121">
        <v>0</v>
      </c>
      <c r="BD30" s="121">
        <v>75548</v>
      </c>
      <c r="BE30" s="121">
        <v>0</v>
      </c>
      <c r="BF30" s="121">
        <v>580</v>
      </c>
      <c r="BG30" s="121">
        <f>+SUM(BF30,AN30,AF30)</f>
        <v>33842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1955698</v>
      </c>
      <c r="BP30" s="121">
        <f>SUM(L30,AN30)</f>
        <v>421492</v>
      </c>
      <c r="BQ30" s="121">
        <f>SUM(M30,AO30)</f>
        <v>36839</v>
      </c>
      <c r="BR30" s="121">
        <f>SUM(N30,AP30)</f>
        <v>36839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384653</v>
      </c>
      <c r="CB30" s="121">
        <f>SUM(X30,AZ30)</f>
        <v>342792</v>
      </c>
      <c r="CC30" s="121">
        <f>SUM(Y30,BA30)</f>
        <v>33103</v>
      </c>
      <c r="CD30" s="121">
        <f>SUM(Z30,BB30)</f>
        <v>0</v>
      </c>
      <c r="CE30" s="121">
        <f>SUM(AA30,BC30)</f>
        <v>8758</v>
      </c>
      <c r="CF30" s="121">
        <f>SUM(AB30,BD30)</f>
        <v>354709</v>
      </c>
      <c r="CG30" s="121">
        <f>SUM(AC30,BE30)</f>
        <v>0</v>
      </c>
      <c r="CH30" s="121">
        <f>SUM(AD30,BF30)</f>
        <v>32021</v>
      </c>
      <c r="CI30" s="121">
        <f>SUM(AE30,BG30)</f>
        <v>453513</v>
      </c>
    </row>
    <row r="31" spans="1:87" s="136" customFormat="1" ht="13.5" customHeight="1" x14ac:dyDescent="0.15">
      <c r="A31" s="119" t="s">
        <v>25</v>
      </c>
      <c r="B31" s="120" t="s">
        <v>421</v>
      </c>
      <c r="C31" s="119" t="s">
        <v>422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1725957</v>
      </c>
      <c r="M31" s="121">
        <f>+SUM(N31:Q31)</f>
        <v>264424</v>
      </c>
      <c r="N31" s="121">
        <v>91018</v>
      </c>
      <c r="O31" s="121">
        <v>133380</v>
      </c>
      <c r="P31" s="121">
        <v>40026</v>
      </c>
      <c r="Q31" s="121">
        <v>0</v>
      </c>
      <c r="R31" s="121">
        <f>+SUM(S31:U31)</f>
        <v>30077</v>
      </c>
      <c r="S31" s="121">
        <v>13093</v>
      </c>
      <c r="T31" s="121">
        <v>15504</v>
      </c>
      <c r="U31" s="121">
        <v>1480</v>
      </c>
      <c r="V31" s="121">
        <v>11737</v>
      </c>
      <c r="W31" s="121">
        <f>+SUM(X31:AA31)</f>
        <v>1417892</v>
      </c>
      <c r="X31" s="121">
        <v>129837</v>
      </c>
      <c r="Y31" s="121">
        <v>1063056</v>
      </c>
      <c r="Z31" s="121">
        <v>133966</v>
      </c>
      <c r="AA31" s="121">
        <v>91033</v>
      </c>
      <c r="AB31" s="121">
        <v>67800</v>
      </c>
      <c r="AC31" s="121">
        <v>1827</v>
      </c>
      <c r="AD31" s="121">
        <v>133371</v>
      </c>
      <c r="AE31" s="121">
        <f>+SUM(D31,L31,AD31)</f>
        <v>1859328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15509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15509</v>
      </c>
      <c r="AZ31" s="121">
        <v>15509</v>
      </c>
      <c r="BA31" s="121">
        <v>0</v>
      </c>
      <c r="BB31" s="121">
        <v>0</v>
      </c>
      <c r="BC31" s="121">
        <v>0</v>
      </c>
      <c r="BD31" s="121">
        <v>32665</v>
      </c>
      <c r="BE31" s="121">
        <v>0</v>
      </c>
      <c r="BF31" s="121">
        <v>0</v>
      </c>
      <c r="BG31" s="121">
        <f>+SUM(BF31,AN31,AF31)</f>
        <v>15509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1741466</v>
      </c>
      <c r="BQ31" s="121">
        <f>SUM(M31,AO31)</f>
        <v>264424</v>
      </c>
      <c r="BR31" s="121">
        <f>SUM(N31,AP31)</f>
        <v>91018</v>
      </c>
      <c r="BS31" s="121">
        <f>SUM(O31,AQ31)</f>
        <v>133380</v>
      </c>
      <c r="BT31" s="121">
        <f>SUM(P31,AR31)</f>
        <v>40026</v>
      </c>
      <c r="BU31" s="121">
        <f>SUM(Q31,AS31)</f>
        <v>0</v>
      </c>
      <c r="BV31" s="121">
        <f>SUM(R31,AT31)</f>
        <v>30077</v>
      </c>
      <c r="BW31" s="121">
        <f>SUM(S31,AU31)</f>
        <v>13093</v>
      </c>
      <c r="BX31" s="121">
        <f>SUM(T31,AV31)</f>
        <v>15504</v>
      </c>
      <c r="BY31" s="121">
        <f>SUM(U31,AW31)</f>
        <v>1480</v>
      </c>
      <c r="BZ31" s="121">
        <f>SUM(V31,AX31)</f>
        <v>11737</v>
      </c>
      <c r="CA31" s="121">
        <f>SUM(W31,AY31)</f>
        <v>1433401</v>
      </c>
      <c r="CB31" s="121">
        <f>SUM(X31,AZ31)</f>
        <v>145346</v>
      </c>
      <c r="CC31" s="121">
        <f>SUM(Y31,BA31)</f>
        <v>1063056</v>
      </c>
      <c r="CD31" s="121">
        <f>SUM(Z31,BB31)</f>
        <v>133966</v>
      </c>
      <c r="CE31" s="121">
        <f>SUM(AA31,BC31)</f>
        <v>91033</v>
      </c>
      <c r="CF31" s="121">
        <f>SUM(AB31,BD31)</f>
        <v>100465</v>
      </c>
      <c r="CG31" s="121">
        <f>SUM(AC31,BE31)</f>
        <v>1827</v>
      </c>
      <c r="CH31" s="121">
        <f>SUM(AD31,BF31)</f>
        <v>133371</v>
      </c>
      <c r="CI31" s="121">
        <f>SUM(AE31,BG31)</f>
        <v>1874837</v>
      </c>
    </row>
    <row r="32" spans="1:87" s="136" customFormat="1" ht="13.5" customHeight="1" x14ac:dyDescent="0.15">
      <c r="A32" s="119" t="s">
        <v>25</v>
      </c>
      <c r="B32" s="120" t="s">
        <v>424</v>
      </c>
      <c r="C32" s="119" t="s">
        <v>425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422335</v>
      </c>
      <c r="M32" s="121">
        <f>+SUM(N32:Q32)</f>
        <v>31080</v>
      </c>
      <c r="N32" s="121">
        <v>31080</v>
      </c>
      <c r="O32" s="121">
        <v>0</v>
      </c>
      <c r="P32" s="121">
        <v>0</v>
      </c>
      <c r="Q32" s="121">
        <v>0</v>
      </c>
      <c r="R32" s="121">
        <f>+SUM(S32:U32)</f>
        <v>94166</v>
      </c>
      <c r="S32" s="121">
        <v>62216</v>
      </c>
      <c r="T32" s="121">
        <v>0</v>
      </c>
      <c r="U32" s="121">
        <v>31950</v>
      </c>
      <c r="V32" s="121">
        <v>1703</v>
      </c>
      <c r="W32" s="121">
        <f>+SUM(X32:AA32)</f>
        <v>295386</v>
      </c>
      <c r="X32" s="121">
        <v>242730</v>
      </c>
      <c r="Y32" s="121">
        <v>37512</v>
      </c>
      <c r="Z32" s="121">
        <v>5192</v>
      </c>
      <c r="AA32" s="121">
        <v>9952</v>
      </c>
      <c r="AB32" s="121">
        <v>499191</v>
      </c>
      <c r="AC32" s="121">
        <v>0</v>
      </c>
      <c r="AD32" s="121">
        <v>256556</v>
      </c>
      <c r="AE32" s="121">
        <f>+SUM(D32,L32,AD32)</f>
        <v>678891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127596</v>
      </c>
      <c r="AO32" s="121">
        <f>+SUM(AP32:AS32)</f>
        <v>7770</v>
      </c>
      <c r="AP32" s="121">
        <v>7770</v>
      </c>
      <c r="AQ32" s="121">
        <v>0</v>
      </c>
      <c r="AR32" s="121">
        <v>0</v>
      </c>
      <c r="AS32" s="121">
        <v>0</v>
      </c>
      <c r="AT32" s="121">
        <f>+SUM(AU32:AW32)</f>
        <v>23</v>
      </c>
      <c r="AU32" s="121">
        <v>23</v>
      </c>
      <c r="AV32" s="121">
        <v>0</v>
      </c>
      <c r="AW32" s="121">
        <v>0</v>
      </c>
      <c r="AX32" s="121">
        <v>0</v>
      </c>
      <c r="AY32" s="121">
        <f>+SUM(AZ32:BC32)</f>
        <v>119803</v>
      </c>
      <c r="AZ32" s="121">
        <v>34560</v>
      </c>
      <c r="BA32" s="121">
        <v>0</v>
      </c>
      <c r="BB32" s="121">
        <v>0</v>
      </c>
      <c r="BC32" s="121">
        <v>85243</v>
      </c>
      <c r="BD32" s="121">
        <v>0</v>
      </c>
      <c r="BE32" s="121">
        <v>0</v>
      </c>
      <c r="BF32" s="121">
        <v>0</v>
      </c>
      <c r="BG32" s="121">
        <f>+SUM(BF32,AN32,AF32)</f>
        <v>127596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549931</v>
      </c>
      <c r="BQ32" s="121">
        <f>SUM(M32,AO32)</f>
        <v>38850</v>
      </c>
      <c r="BR32" s="121">
        <f>SUM(N32,AP32)</f>
        <v>38850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94189</v>
      </c>
      <c r="BW32" s="121">
        <f>SUM(S32,AU32)</f>
        <v>62239</v>
      </c>
      <c r="BX32" s="121">
        <f>SUM(T32,AV32)</f>
        <v>0</v>
      </c>
      <c r="BY32" s="121">
        <f>SUM(U32,AW32)</f>
        <v>31950</v>
      </c>
      <c r="BZ32" s="121">
        <f>SUM(V32,AX32)</f>
        <v>1703</v>
      </c>
      <c r="CA32" s="121">
        <f>SUM(W32,AY32)</f>
        <v>415189</v>
      </c>
      <c r="CB32" s="121">
        <f>SUM(X32,AZ32)</f>
        <v>277290</v>
      </c>
      <c r="CC32" s="121">
        <f>SUM(Y32,BA32)</f>
        <v>37512</v>
      </c>
      <c r="CD32" s="121">
        <f>SUM(Z32,BB32)</f>
        <v>5192</v>
      </c>
      <c r="CE32" s="121">
        <f>SUM(AA32,BC32)</f>
        <v>95195</v>
      </c>
      <c r="CF32" s="121">
        <f>SUM(AB32,BD32)</f>
        <v>499191</v>
      </c>
      <c r="CG32" s="121">
        <f>SUM(AC32,BE32)</f>
        <v>0</v>
      </c>
      <c r="CH32" s="121">
        <f>SUM(AD32,BF32)</f>
        <v>256556</v>
      </c>
      <c r="CI32" s="121">
        <f>SUM(AE32,BG32)</f>
        <v>806487</v>
      </c>
    </row>
    <row r="33" spans="1:87" s="136" customFormat="1" ht="13.5" customHeight="1" x14ac:dyDescent="0.15">
      <c r="A33" s="119" t="s">
        <v>25</v>
      </c>
      <c r="B33" s="120" t="s">
        <v>427</v>
      </c>
      <c r="C33" s="119" t="s">
        <v>428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353223</v>
      </c>
      <c r="M33" s="121">
        <f>+SUM(N33:Q33)</f>
        <v>186966</v>
      </c>
      <c r="N33" s="121">
        <v>59647</v>
      </c>
      <c r="O33" s="121">
        <v>127319</v>
      </c>
      <c r="P33" s="121">
        <v>0</v>
      </c>
      <c r="Q33" s="121">
        <v>0</v>
      </c>
      <c r="R33" s="121">
        <f>+SUM(S33:U33)</f>
        <v>7077</v>
      </c>
      <c r="S33" s="121">
        <v>7077</v>
      </c>
      <c r="T33" s="121">
        <v>0</v>
      </c>
      <c r="U33" s="121">
        <v>0</v>
      </c>
      <c r="V33" s="121">
        <v>0</v>
      </c>
      <c r="W33" s="121">
        <f>+SUM(X33:AA33)</f>
        <v>159180</v>
      </c>
      <c r="X33" s="121">
        <v>146388</v>
      </c>
      <c r="Y33" s="121">
        <v>228</v>
      </c>
      <c r="Z33" s="121">
        <v>1333</v>
      </c>
      <c r="AA33" s="121">
        <v>11231</v>
      </c>
      <c r="AB33" s="121">
        <v>181057</v>
      </c>
      <c r="AC33" s="121">
        <v>0</v>
      </c>
      <c r="AD33" s="121">
        <v>45410</v>
      </c>
      <c r="AE33" s="121">
        <f>+SUM(D33,L33,AD33)</f>
        <v>398633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10274</v>
      </c>
      <c r="AO33" s="121">
        <f>+SUM(AP33:AS33)</f>
        <v>3359</v>
      </c>
      <c r="AP33" s="121">
        <v>3359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6915</v>
      </c>
      <c r="AZ33" s="121">
        <v>6915</v>
      </c>
      <c r="BA33" s="121">
        <v>0</v>
      </c>
      <c r="BB33" s="121">
        <v>0</v>
      </c>
      <c r="BC33" s="121">
        <v>0</v>
      </c>
      <c r="BD33" s="121">
        <v>172097</v>
      </c>
      <c r="BE33" s="121">
        <v>0</v>
      </c>
      <c r="BF33" s="121">
        <v>489</v>
      </c>
      <c r="BG33" s="121">
        <f>+SUM(BF33,AN33,AF33)</f>
        <v>10763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363497</v>
      </c>
      <c r="BQ33" s="121">
        <f>SUM(M33,AO33)</f>
        <v>190325</v>
      </c>
      <c r="BR33" s="121">
        <f>SUM(N33,AP33)</f>
        <v>63006</v>
      </c>
      <c r="BS33" s="121">
        <f>SUM(O33,AQ33)</f>
        <v>127319</v>
      </c>
      <c r="BT33" s="121">
        <f>SUM(P33,AR33)</f>
        <v>0</v>
      </c>
      <c r="BU33" s="121">
        <f>SUM(Q33,AS33)</f>
        <v>0</v>
      </c>
      <c r="BV33" s="121">
        <f>SUM(R33,AT33)</f>
        <v>7077</v>
      </c>
      <c r="BW33" s="121">
        <f>SUM(S33,AU33)</f>
        <v>7077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166095</v>
      </c>
      <c r="CB33" s="121">
        <f>SUM(X33,AZ33)</f>
        <v>153303</v>
      </c>
      <c r="CC33" s="121">
        <f>SUM(Y33,BA33)</f>
        <v>228</v>
      </c>
      <c r="CD33" s="121">
        <f>SUM(Z33,BB33)</f>
        <v>1333</v>
      </c>
      <c r="CE33" s="121">
        <f>SUM(AA33,BC33)</f>
        <v>11231</v>
      </c>
      <c r="CF33" s="121">
        <f>SUM(AB33,BD33)</f>
        <v>353154</v>
      </c>
      <c r="CG33" s="121">
        <f>SUM(AC33,BE33)</f>
        <v>0</v>
      </c>
      <c r="CH33" s="121">
        <f>SUM(AD33,BF33)</f>
        <v>45899</v>
      </c>
      <c r="CI33" s="121">
        <f>SUM(AE33,BG33)</f>
        <v>409396</v>
      </c>
    </row>
    <row r="34" spans="1:87" s="136" customFormat="1" ht="13.5" customHeight="1" x14ac:dyDescent="0.15">
      <c r="A34" s="119" t="s">
        <v>25</v>
      </c>
      <c r="B34" s="120" t="s">
        <v>432</v>
      </c>
      <c r="C34" s="119" t="s">
        <v>433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39075</v>
      </c>
      <c r="L34" s="121">
        <f>+SUM(M34,R34,V34,W34,AC34)</f>
        <v>257014</v>
      </c>
      <c r="M34" s="121">
        <f>+SUM(N34:Q34)</f>
        <v>29578</v>
      </c>
      <c r="N34" s="121">
        <v>29578</v>
      </c>
      <c r="O34" s="121">
        <v>0</v>
      </c>
      <c r="P34" s="121">
        <v>0</v>
      </c>
      <c r="Q34" s="121">
        <v>0</v>
      </c>
      <c r="R34" s="121">
        <f>+SUM(S34:U34)</f>
        <v>1877</v>
      </c>
      <c r="S34" s="121">
        <v>0</v>
      </c>
      <c r="T34" s="121">
        <v>0</v>
      </c>
      <c r="U34" s="121">
        <v>1877</v>
      </c>
      <c r="V34" s="121">
        <v>0</v>
      </c>
      <c r="W34" s="121">
        <f>+SUM(X34:AA34)</f>
        <v>225144</v>
      </c>
      <c r="X34" s="121">
        <v>180761</v>
      </c>
      <c r="Y34" s="121">
        <v>40382</v>
      </c>
      <c r="Z34" s="121">
        <v>2969</v>
      </c>
      <c r="AA34" s="121">
        <v>1032</v>
      </c>
      <c r="AB34" s="121">
        <v>338853</v>
      </c>
      <c r="AC34" s="121">
        <v>415</v>
      </c>
      <c r="AD34" s="121">
        <v>9771</v>
      </c>
      <c r="AE34" s="121">
        <f>+SUM(D34,L34,AD34)</f>
        <v>266785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39075</v>
      </c>
      <c r="BP34" s="121">
        <f>SUM(L34,AN34)</f>
        <v>257014</v>
      </c>
      <c r="BQ34" s="121">
        <f>SUM(M34,AO34)</f>
        <v>29578</v>
      </c>
      <c r="BR34" s="121">
        <f>SUM(N34,AP34)</f>
        <v>29578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1877</v>
      </c>
      <c r="BW34" s="121">
        <f>SUM(S34,AU34)</f>
        <v>0</v>
      </c>
      <c r="BX34" s="121">
        <f>SUM(T34,AV34)</f>
        <v>0</v>
      </c>
      <c r="BY34" s="121">
        <f>SUM(U34,AW34)</f>
        <v>1877</v>
      </c>
      <c r="BZ34" s="121">
        <f>SUM(V34,AX34)</f>
        <v>0</v>
      </c>
      <c r="CA34" s="121">
        <f>SUM(W34,AY34)</f>
        <v>225144</v>
      </c>
      <c r="CB34" s="121">
        <f>SUM(X34,AZ34)</f>
        <v>180761</v>
      </c>
      <c r="CC34" s="121">
        <f>SUM(Y34,BA34)</f>
        <v>40382</v>
      </c>
      <c r="CD34" s="121">
        <f>SUM(Z34,BB34)</f>
        <v>2969</v>
      </c>
      <c r="CE34" s="121">
        <f>SUM(AA34,BC34)</f>
        <v>1032</v>
      </c>
      <c r="CF34" s="121">
        <f>SUM(AB34,BD34)</f>
        <v>338853</v>
      </c>
      <c r="CG34" s="121">
        <f>SUM(AC34,BE34)</f>
        <v>415</v>
      </c>
      <c r="CH34" s="121">
        <f>SUM(AD34,BF34)</f>
        <v>9771</v>
      </c>
      <c r="CI34" s="121">
        <f>SUM(AE34,BG34)</f>
        <v>266785</v>
      </c>
    </row>
    <row r="35" spans="1:87" s="136" customFormat="1" ht="13.5" customHeight="1" x14ac:dyDescent="0.15">
      <c r="A35" s="119" t="s">
        <v>25</v>
      </c>
      <c r="B35" s="120" t="s">
        <v>435</v>
      </c>
      <c r="C35" s="119" t="s">
        <v>436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20250</v>
      </c>
      <c r="L35" s="121">
        <f>+SUM(M35,R35,V35,W35,AC35)</f>
        <v>236112</v>
      </c>
      <c r="M35" s="121">
        <f>+SUM(N35:Q35)</f>
        <v>94256</v>
      </c>
      <c r="N35" s="121">
        <v>27255</v>
      </c>
      <c r="O35" s="121">
        <v>67001</v>
      </c>
      <c r="P35" s="121">
        <v>0</v>
      </c>
      <c r="Q35" s="121">
        <v>0</v>
      </c>
      <c r="R35" s="121">
        <f>+SUM(S35:U35)</f>
        <v>5227</v>
      </c>
      <c r="S35" s="121">
        <v>5204</v>
      </c>
      <c r="T35" s="121">
        <v>23</v>
      </c>
      <c r="U35" s="121">
        <v>0</v>
      </c>
      <c r="V35" s="121">
        <v>0</v>
      </c>
      <c r="W35" s="121">
        <f>+SUM(X35:AA35)</f>
        <v>136629</v>
      </c>
      <c r="X35" s="121">
        <v>91589</v>
      </c>
      <c r="Y35" s="121">
        <v>43208</v>
      </c>
      <c r="Z35" s="121">
        <v>817</v>
      </c>
      <c r="AA35" s="121">
        <v>1015</v>
      </c>
      <c r="AB35" s="121">
        <v>201040</v>
      </c>
      <c r="AC35" s="121">
        <v>0</v>
      </c>
      <c r="AD35" s="121">
        <v>6873</v>
      </c>
      <c r="AE35" s="121">
        <f>+SUM(D35,L35,AD35)</f>
        <v>242985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21504</v>
      </c>
      <c r="AO35" s="121">
        <f>+SUM(AP35:AS35)</f>
        <v>16373</v>
      </c>
      <c r="AP35" s="121">
        <v>16373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5131</v>
      </c>
      <c r="AZ35" s="121">
        <v>4798</v>
      </c>
      <c r="BA35" s="121">
        <v>0</v>
      </c>
      <c r="BB35" s="121">
        <v>0</v>
      </c>
      <c r="BC35" s="121">
        <v>333</v>
      </c>
      <c r="BD35" s="121">
        <v>43623</v>
      </c>
      <c r="BE35" s="121">
        <v>0</v>
      </c>
      <c r="BF35" s="121">
        <v>316</v>
      </c>
      <c r="BG35" s="121">
        <f>+SUM(BF35,AN35,AF35)</f>
        <v>21820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20250</v>
      </c>
      <c r="BP35" s="121">
        <f>SUM(L35,AN35)</f>
        <v>257616</v>
      </c>
      <c r="BQ35" s="121">
        <f>SUM(M35,AO35)</f>
        <v>110629</v>
      </c>
      <c r="BR35" s="121">
        <f>SUM(N35,AP35)</f>
        <v>43628</v>
      </c>
      <c r="BS35" s="121">
        <f>SUM(O35,AQ35)</f>
        <v>67001</v>
      </c>
      <c r="BT35" s="121">
        <f>SUM(P35,AR35)</f>
        <v>0</v>
      </c>
      <c r="BU35" s="121">
        <f>SUM(Q35,AS35)</f>
        <v>0</v>
      </c>
      <c r="BV35" s="121">
        <f>SUM(R35,AT35)</f>
        <v>5227</v>
      </c>
      <c r="BW35" s="121">
        <f>SUM(S35,AU35)</f>
        <v>5204</v>
      </c>
      <c r="BX35" s="121">
        <f>SUM(T35,AV35)</f>
        <v>23</v>
      </c>
      <c r="BY35" s="121">
        <f>SUM(U35,AW35)</f>
        <v>0</v>
      </c>
      <c r="BZ35" s="121">
        <f>SUM(V35,AX35)</f>
        <v>0</v>
      </c>
      <c r="CA35" s="121">
        <f>SUM(W35,AY35)</f>
        <v>141760</v>
      </c>
      <c r="CB35" s="121">
        <f>SUM(X35,AZ35)</f>
        <v>96387</v>
      </c>
      <c r="CC35" s="121">
        <f>SUM(Y35,BA35)</f>
        <v>43208</v>
      </c>
      <c r="CD35" s="121">
        <f>SUM(Z35,BB35)</f>
        <v>817</v>
      </c>
      <c r="CE35" s="121">
        <f>SUM(AA35,BC35)</f>
        <v>1348</v>
      </c>
      <c r="CF35" s="121">
        <f>SUM(AB35,BD35)</f>
        <v>244663</v>
      </c>
      <c r="CG35" s="121">
        <f>SUM(AC35,BE35)</f>
        <v>0</v>
      </c>
      <c r="CH35" s="121">
        <f>SUM(AD35,BF35)</f>
        <v>7189</v>
      </c>
      <c r="CI35" s="121">
        <f>SUM(AE35,BG35)</f>
        <v>264805</v>
      </c>
    </row>
    <row r="36" spans="1:87" s="136" customFormat="1" ht="13.5" customHeight="1" x14ac:dyDescent="0.15">
      <c r="A36" s="119" t="s">
        <v>25</v>
      </c>
      <c r="B36" s="120" t="s">
        <v>438</v>
      </c>
      <c r="C36" s="119" t="s">
        <v>439</v>
      </c>
      <c r="D36" s="121">
        <f>+SUM(E36,J36)</f>
        <v>17711</v>
      </c>
      <c r="E36" s="121">
        <f>+SUM(F36:I36)</f>
        <v>17711</v>
      </c>
      <c r="F36" s="121">
        <v>0</v>
      </c>
      <c r="G36" s="121">
        <v>17711</v>
      </c>
      <c r="H36" s="121">
        <v>0</v>
      </c>
      <c r="I36" s="121">
        <v>0</v>
      </c>
      <c r="J36" s="121">
        <v>0</v>
      </c>
      <c r="K36" s="121">
        <v>1496459</v>
      </c>
      <c r="L36" s="121">
        <f>+SUM(M36,R36,V36,W36,AC36)</f>
        <v>331653</v>
      </c>
      <c r="M36" s="121">
        <f>+SUM(N36:Q36)</f>
        <v>77993</v>
      </c>
      <c r="N36" s="121">
        <v>42795</v>
      </c>
      <c r="O36" s="121">
        <v>35198</v>
      </c>
      <c r="P36" s="121">
        <v>0</v>
      </c>
      <c r="Q36" s="121">
        <v>0</v>
      </c>
      <c r="R36" s="121">
        <f>+SUM(S36:U36)</f>
        <v>9490</v>
      </c>
      <c r="S36" s="121">
        <v>5077</v>
      </c>
      <c r="T36" s="121">
        <v>4413</v>
      </c>
      <c r="U36" s="121">
        <v>0</v>
      </c>
      <c r="V36" s="121">
        <v>9342</v>
      </c>
      <c r="W36" s="121">
        <f>+SUM(X36:AA36)</f>
        <v>234828</v>
      </c>
      <c r="X36" s="121">
        <v>184515</v>
      </c>
      <c r="Y36" s="121">
        <v>45023</v>
      </c>
      <c r="Z36" s="121">
        <v>0</v>
      </c>
      <c r="AA36" s="121">
        <v>5290</v>
      </c>
      <c r="AB36" s="121">
        <v>192812</v>
      </c>
      <c r="AC36" s="121">
        <v>0</v>
      </c>
      <c r="AD36" s="121">
        <v>25488</v>
      </c>
      <c r="AE36" s="121">
        <f>+SUM(D36,L36,AD36)</f>
        <v>374852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23267</v>
      </c>
      <c r="AO36" s="121">
        <f>+SUM(AP36:AS36)</f>
        <v>5031</v>
      </c>
      <c r="AP36" s="121">
        <v>5031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18236</v>
      </c>
      <c r="AZ36" s="121">
        <v>18103</v>
      </c>
      <c r="BA36" s="121">
        <v>97</v>
      </c>
      <c r="BB36" s="121">
        <v>0</v>
      </c>
      <c r="BC36" s="121">
        <v>36</v>
      </c>
      <c r="BD36" s="121">
        <v>37956</v>
      </c>
      <c r="BE36" s="121">
        <v>0</v>
      </c>
      <c r="BF36" s="121">
        <v>7</v>
      </c>
      <c r="BG36" s="121">
        <f>+SUM(BF36,AN36,AF36)</f>
        <v>23274</v>
      </c>
      <c r="BH36" s="121">
        <f>SUM(D36,AF36)</f>
        <v>17711</v>
      </c>
      <c r="BI36" s="121">
        <f>SUM(E36,AG36)</f>
        <v>17711</v>
      </c>
      <c r="BJ36" s="121">
        <f>SUM(F36,AH36)</f>
        <v>0</v>
      </c>
      <c r="BK36" s="121">
        <f>SUM(G36,AI36)</f>
        <v>17711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1496459</v>
      </c>
      <c r="BP36" s="121">
        <f>SUM(L36,AN36)</f>
        <v>354920</v>
      </c>
      <c r="BQ36" s="121">
        <f>SUM(M36,AO36)</f>
        <v>83024</v>
      </c>
      <c r="BR36" s="121">
        <f>SUM(N36,AP36)</f>
        <v>47826</v>
      </c>
      <c r="BS36" s="121">
        <f>SUM(O36,AQ36)</f>
        <v>35198</v>
      </c>
      <c r="BT36" s="121">
        <f>SUM(P36,AR36)</f>
        <v>0</v>
      </c>
      <c r="BU36" s="121">
        <f>SUM(Q36,AS36)</f>
        <v>0</v>
      </c>
      <c r="BV36" s="121">
        <f>SUM(R36,AT36)</f>
        <v>9490</v>
      </c>
      <c r="BW36" s="121">
        <f>SUM(S36,AU36)</f>
        <v>5077</v>
      </c>
      <c r="BX36" s="121">
        <f>SUM(T36,AV36)</f>
        <v>4413</v>
      </c>
      <c r="BY36" s="121">
        <f>SUM(U36,AW36)</f>
        <v>0</v>
      </c>
      <c r="BZ36" s="121">
        <f>SUM(V36,AX36)</f>
        <v>9342</v>
      </c>
      <c r="CA36" s="121">
        <f>SUM(W36,AY36)</f>
        <v>253064</v>
      </c>
      <c r="CB36" s="121">
        <f>SUM(X36,AZ36)</f>
        <v>202618</v>
      </c>
      <c r="CC36" s="121">
        <f>SUM(Y36,BA36)</f>
        <v>45120</v>
      </c>
      <c r="CD36" s="121">
        <f>SUM(Z36,BB36)</f>
        <v>0</v>
      </c>
      <c r="CE36" s="121">
        <f>SUM(AA36,BC36)</f>
        <v>5326</v>
      </c>
      <c r="CF36" s="121">
        <f>SUM(AB36,BD36)</f>
        <v>230768</v>
      </c>
      <c r="CG36" s="121">
        <f>SUM(AC36,BE36)</f>
        <v>0</v>
      </c>
      <c r="CH36" s="121">
        <f>SUM(AD36,BF36)</f>
        <v>25495</v>
      </c>
      <c r="CI36" s="121">
        <f>SUM(AE36,BG36)</f>
        <v>398126</v>
      </c>
    </row>
    <row r="37" spans="1:87" s="136" customFormat="1" ht="13.5" customHeight="1" x14ac:dyDescent="0.15">
      <c r="A37" s="119" t="s">
        <v>25</v>
      </c>
      <c r="B37" s="120" t="s">
        <v>441</v>
      </c>
      <c r="C37" s="119" t="s">
        <v>442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417764</v>
      </c>
      <c r="M37" s="121">
        <f>+SUM(N37:Q37)</f>
        <v>35799</v>
      </c>
      <c r="N37" s="121">
        <v>35799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381965</v>
      </c>
      <c r="X37" s="121">
        <v>313959</v>
      </c>
      <c r="Y37" s="121">
        <v>39708</v>
      </c>
      <c r="Z37" s="121">
        <v>0</v>
      </c>
      <c r="AA37" s="121">
        <v>28298</v>
      </c>
      <c r="AB37" s="121">
        <v>414421</v>
      </c>
      <c r="AC37" s="121">
        <v>0</v>
      </c>
      <c r="AD37" s="121">
        <v>0</v>
      </c>
      <c r="AE37" s="121">
        <f>+SUM(D37,L37,AD37)</f>
        <v>417764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13246</v>
      </c>
      <c r="AO37" s="121">
        <f>+SUM(AP37:AS37)</f>
        <v>5966</v>
      </c>
      <c r="AP37" s="121">
        <v>5966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7280</v>
      </c>
      <c r="AZ37" s="121">
        <v>7280</v>
      </c>
      <c r="BA37" s="121">
        <v>0</v>
      </c>
      <c r="BB37" s="121">
        <v>0</v>
      </c>
      <c r="BC37" s="121">
        <v>0</v>
      </c>
      <c r="BD37" s="121">
        <v>131913</v>
      </c>
      <c r="BE37" s="121">
        <v>0</v>
      </c>
      <c r="BF37" s="121">
        <v>0</v>
      </c>
      <c r="BG37" s="121">
        <f>+SUM(BF37,AN37,AF37)</f>
        <v>13246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431010</v>
      </c>
      <c r="BQ37" s="121">
        <f>SUM(M37,AO37)</f>
        <v>41765</v>
      </c>
      <c r="BR37" s="121">
        <f>SUM(N37,AP37)</f>
        <v>41765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389245</v>
      </c>
      <c r="CB37" s="121">
        <f>SUM(X37,AZ37)</f>
        <v>321239</v>
      </c>
      <c r="CC37" s="121">
        <f>SUM(Y37,BA37)</f>
        <v>39708</v>
      </c>
      <c r="CD37" s="121">
        <f>SUM(Z37,BB37)</f>
        <v>0</v>
      </c>
      <c r="CE37" s="121">
        <f>SUM(AA37,BC37)</f>
        <v>28298</v>
      </c>
      <c r="CF37" s="121">
        <f>SUM(AB37,BD37)</f>
        <v>546334</v>
      </c>
      <c r="CG37" s="121">
        <f>SUM(AC37,BE37)</f>
        <v>0</v>
      </c>
      <c r="CH37" s="121">
        <f>SUM(AD37,BF37)</f>
        <v>0</v>
      </c>
      <c r="CI37" s="121">
        <f>SUM(AE37,BG37)</f>
        <v>431010</v>
      </c>
    </row>
    <row r="38" spans="1:87" s="136" customFormat="1" ht="13.5" customHeight="1" x14ac:dyDescent="0.15">
      <c r="A38" s="119" t="s">
        <v>25</v>
      </c>
      <c r="B38" s="120" t="s">
        <v>448</v>
      </c>
      <c r="C38" s="119" t="s">
        <v>449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1310810</v>
      </c>
      <c r="M38" s="121">
        <f>+SUM(N38:Q38)</f>
        <v>95871</v>
      </c>
      <c r="N38" s="121">
        <v>80995</v>
      </c>
      <c r="O38" s="121">
        <v>0</v>
      </c>
      <c r="P38" s="121">
        <v>14876</v>
      </c>
      <c r="Q38" s="121">
        <v>0</v>
      </c>
      <c r="R38" s="121">
        <f>+SUM(S38:U38)</f>
        <v>116364</v>
      </c>
      <c r="S38" s="121">
        <v>4923</v>
      </c>
      <c r="T38" s="121">
        <v>97965</v>
      </c>
      <c r="U38" s="121">
        <v>13476</v>
      </c>
      <c r="V38" s="121">
        <v>0</v>
      </c>
      <c r="W38" s="121">
        <f>+SUM(X38:AA38)</f>
        <v>1084790</v>
      </c>
      <c r="X38" s="121">
        <v>278960</v>
      </c>
      <c r="Y38" s="121">
        <v>766091</v>
      </c>
      <c r="Z38" s="121">
        <v>29130</v>
      </c>
      <c r="AA38" s="121">
        <v>10609</v>
      </c>
      <c r="AB38" s="121">
        <v>0</v>
      </c>
      <c r="AC38" s="121">
        <v>13785</v>
      </c>
      <c r="AD38" s="121">
        <v>0</v>
      </c>
      <c r="AE38" s="121">
        <f>+SUM(D38,L38,AD38)</f>
        <v>1310810</v>
      </c>
      <c r="AF38" s="121">
        <f>+SUM(AG38,AL38)</f>
        <v>2376</v>
      </c>
      <c r="AG38" s="121">
        <f>+SUM(AH38:AK38)</f>
        <v>2376</v>
      </c>
      <c r="AH38" s="121">
        <v>0</v>
      </c>
      <c r="AI38" s="121">
        <v>2376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60562</v>
      </c>
      <c r="AO38" s="121">
        <f>+SUM(AP38:AS38)</f>
        <v>33815</v>
      </c>
      <c r="AP38" s="121">
        <v>21512</v>
      </c>
      <c r="AQ38" s="121">
        <v>4554</v>
      </c>
      <c r="AR38" s="121">
        <v>7749</v>
      </c>
      <c r="AS38" s="121">
        <v>0</v>
      </c>
      <c r="AT38" s="121">
        <f>+SUM(AU38:AW38)</f>
        <v>18613</v>
      </c>
      <c r="AU38" s="121">
        <v>1246</v>
      </c>
      <c r="AV38" s="121">
        <v>17367</v>
      </c>
      <c r="AW38" s="121">
        <v>0</v>
      </c>
      <c r="AX38" s="121">
        <v>0</v>
      </c>
      <c r="AY38" s="121">
        <f>+SUM(AZ38:BC38)</f>
        <v>4811</v>
      </c>
      <c r="AZ38" s="121">
        <v>0</v>
      </c>
      <c r="BA38" s="121">
        <v>0</v>
      </c>
      <c r="BB38" s="121">
        <v>0</v>
      </c>
      <c r="BC38" s="121">
        <v>4811</v>
      </c>
      <c r="BD38" s="121">
        <v>0</v>
      </c>
      <c r="BE38" s="121">
        <v>3323</v>
      </c>
      <c r="BF38" s="121">
        <v>482</v>
      </c>
      <c r="BG38" s="121">
        <f>+SUM(BF38,AN38,AF38)</f>
        <v>63420</v>
      </c>
      <c r="BH38" s="121">
        <f>SUM(D38,AF38)</f>
        <v>2376</v>
      </c>
      <c r="BI38" s="121">
        <f>SUM(E38,AG38)</f>
        <v>2376</v>
      </c>
      <c r="BJ38" s="121">
        <f>SUM(F38,AH38)</f>
        <v>0</v>
      </c>
      <c r="BK38" s="121">
        <f>SUM(G38,AI38)</f>
        <v>2376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1371372</v>
      </c>
      <c r="BQ38" s="121">
        <f>SUM(M38,AO38)</f>
        <v>129686</v>
      </c>
      <c r="BR38" s="121">
        <f>SUM(N38,AP38)</f>
        <v>102507</v>
      </c>
      <c r="BS38" s="121">
        <f>SUM(O38,AQ38)</f>
        <v>4554</v>
      </c>
      <c r="BT38" s="121">
        <f>SUM(P38,AR38)</f>
        <v>22625</v>
      </c>
      <c r="BU38" s="121">
        <f>SUM(Q38,AS38)</f>
        <v>0</v>
      </c>
      <c r="BV38" s="121">
        <f>SUM(R38,AT38)</f>
        <v>134977</v>
      </c>
      <c r="BW38" s="121">
        <f>SUM(S38,AU38)</f>
        <v>6169</v>
      </c>
      <c r="BX38" s="121">
        <f>SUM(T38,AV38)</f>
        <v>115332</v>
      </c>
      <c r="BY38" s="121">
        <f>SUM(U38,AW38)</f>
        <v>13476</v>
      </c>
      <c r="BZ38" s="121">
        <f>SUM(V38,AX38)</f>
        <v>0</v>
      </c>
      <c r="CA38" s="121">
        <f>SUM(W38,AY38)</f>
        <v>1089601</v>
      </c>
      <c r="CB38" s="121">
        <f>SUM(X38,AZ38)</f>
        <v>278960</v>
      </c>
      <c r="CC38" s="121">
        <f>SUM(Y38,BA38)</f>
        <v>766091</v>
      </c>
      <c r="CD38" s="121">
        <f>SUM(Z38,BB38)</f>
        <v>29130</v>
      </c>
      <c r="CE38" s="121">
        <f>SUM(AA38,BC38)</f>
        <v>15420</v>
      </c>
      <c r="CF38" s="121">
        <f>SUM(AB38,BD38)</f>
        <v>0</v>
      </c>
      <c r="CG38" s="121">
        <f>SUM(AC38,BE38)</f>
        <v>17108</v>
      </c>
      <c r="CH38" s="121">
        <f>SUM(AD38,BF38)</f>
        <v>482</v>
      </c>
      <c r="CI38" s="121">
        <f>SUM(AE38,BG38)</f>
        <v>1374230</v>
      </c>
    </row>
    <row r="39" spans="1:87" s="136" customFormat="1" ht="13.5" customHeight="1" x14ac:dyDescent="0.15">
      <c r="A39" s="119" t="s">
        <v>25</v>
      </c>
      <c r="B39" s="120" t="s">
        <v>451</v>
      </c>
      <c r="C39" s="119" t="s">
        <v>452</v>
      </c>
      <c r="D39" s="121">
        <f>+SUM(E39,J39)</f>
        <v>8316</v>
      </c>
      <c r="E39" s="121">
        <f>+SUM(F39:I39)</f>
        <v>8316</v>
      </c>
      <c r="F39" s="121">
        <v>0</v>
      </c>
      <c r="G39" s="121">
        <v>0</v>
      </c>
      <c r="H39" s="121">
        <v>8316</v>
      </c>
      <c r="I39" s="121">
        <v>0</v>
      </c>
      <c r="J39" s="121">
        <v>0</v>
      </c>
      <c r="K39" s="121">
        <v>0</v>
      </c>
      <c r="L39" s="121">
        <f>+SUM(M39,R39,V39,W39,AC39)</f>
        <v>323411</v>
      </c>
      <c r="M39" s="121">
        <f>+SUM(N39:Q39)</f>
        <v>39886</v>
      </c>
      <c r="N39" s="121">
        <v>39886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283525</v>
      </c>
      <c r="X39" s="121">
        <v>276167</v>
      </c>
      <c r="Y39" s="121">
        <v>5647</v>
      </c>
      <c r="Z39" s="121">
        <v>0</v>
      </c>
      <c r="AA39" s="121">
        <v>1711</v>
      </c>
      <c r="AB39" s="121">
        <v>365689</v>
      </c>
      <c r="AC39" s="121">
        <v>0</v>
      </c>
      <c r="AD39" s="121">
        <v>1108</v>
      </c>
      <c r="AE39" s="121">
        <f>+SUM(D39,L39,AD39)</f>
        <v>332835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25207</v>
      </c>
      <c r="AO39" s="121">
        <f>+SUM(AP39:AS39)</f>
        <v>6913</v>
      </c>
      <c r="AP39" s="121">
        <v>6913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18294</v>
      </c>
      <c r="AZ39" s="121">
        <v>0</v>
      </c>
      <c r="BA39" s="121">
        <v>0</v>
      </c>
      <c r="BB39" s="121">
        <v>0</v>
      </c>
      <c r="BC39" s="121">
        <v>18294</v>
      </c>
      <c r="BD39" s="121">
        <v>105242</v>
      </c>
      <c r="BE39" s="121">
        <v>0</v>
      </c>
      <c r="BF39" s="121">
        <v>12006</v>
      </c>
      <c r="BG39" s="121">
        <f>+SUM(BF39,AN39,AF39)</f>
        <v>37213</v>
      </c>
      <c r="BH39" s="121">
        <f>SUM(D39,AF39)</f>
        <v>8316</v>
      </c>
      <c r="BI39" s="121">
        <f>SUM(E39,AG39)</f>
        <v>8316</v>
      </c>
      <c r="BJ39" s="121">
        <f>SUM(F39,AH39)</f>
        <v>0</v>
      </c>
      <c r="BK39" s="121">
        <f>SUM(G39,AI39)</f>
        <v>0</v>
      </c>
      <c r="BL39" s="121">
        <f>SUM(H39,AJ39)</f>
        <v>8316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348618</v>
      </c>
      <c r="BQ39" s="121">
        <f>SUM(M39,AO39)</f>
        <v>46799</v>
      </c>
      <c r="BR39" s="121">
        <f>SUM(N39,AP39)</f>
        <v>46799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301819</v>
      </c>
      <c r="CB39" s="121">
        <f>SUM(X39,AZ39)</f>
        <v>276167</v>
      </c>
      <c r="CC39" s="121">
        <f>SUM(Y39,BA39)</f>
        <v>5647</v>
      </c>
      <c r="CD39" s="121">
        <f>SUM(Z39,BB39)</f>
        <v>0</v>
      </c>
      <c r="CE39" s="121">
        <f>SUM(AA39,BC39)</f>
        <v>20005</v>
      </c>
      <c r="CF39" s="121">
        <f>SUM(AB39,BD39)</f>
        <v>470931</v>
      </c>
      <c r="CG39" s="121">
        <f>SUM(AC39,BE39)</f>
        <v>0</v>
      </c>
      <c r="CH39" s="121">
        <f>SUM(AD39,BF39)</f>
        <v>13114</v>
      </c>
      <c r="CI39" s="121">
        <f>SUM(AE39,BG39)</f>
        <v>370048</v>
      </c>
    </row>
    <row r="40" spans="1:87" s="136" customFormat="1" ht="13.5" customHeight="1" x14ac:dyDescent="0.15">
      <c r="A40" s="119" t="s">
        <v>25</v>
      </c>
      <c r="B40" s="120" t="s">
        <v>454</v>
      </c>
      <c r="C40" s="119" t="s">
        <v>455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952355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952355</v>
      </c>
      <c r="X40" s="121">
        <v>468828</v>
      </c>
      <c r="Y40" s="121">
        <v>299492</v>
      </c>
      <c r="Z40" s="121">
        <v>184035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952355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14711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14711</v>
      </c>
      <c r="AZ40" s="121">
        <v>14711</v>
      </c>
      <c r="BA40" s="121">
        <v>0</v>
      </c>
      <c r="BB40" s="121">
        <v>0</v>
      </c>
      <c r="BC40" s="121">
        <v>0</v>
      </c>
      <c r="BD40" s="121">
        <v>141322</v>
      </c>
      <c r="BE40" s="121">
        <v>0</v>
      </c>
      <c r="BF40" s="121">
        <v>0</v>
      </c>
      <c r="BG40" s="121">
        <f>+SUM(BF40,AN40,AF40)</f>
        <v>14711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967066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967066</v>
      </c>
      <c r="CB40" s="121">
        <f>SUM(X40,AZ40)</f>
        <v>483539</v>
      </c>
      <c r="CC40" s="121">
        <f>SUM(Y40,BA40)</f>
        <v>299492</v>
      </c>
      <c r="CD40" s="121">
        <f>SUM(Z40,BB40)</f>
        <v>184035</v>
      </c>
      <c r="CE40" s="121">
        <f>SUM(AA40,BC40)</f>
        <v>0</v>
      </c>
      <c r="CF40" s="121">
        <f>SUM(AB40,BD40)</f>
        <v>141322</v>
      </c>
      <c r="CG40" s="121">
        <f>SUM(AC40,BE40)</f>
        <v>0</v>
      </c>
      <c r="CH40" s="121">
        <f>SUM(AD40,BF40)</f>
        <v>0</v>
      </c>
      <c r="CI40" s="121">
        <f>SUM(AE40,BG40)</f>
        <v>967066</v>
      </c>
    </row>
    <row r="41" spans="1:87" s="136" customFormat="1" ht="13.5" customHeight="1" x14ac:dyDescent="0.15">
      <c r="A41" s="119" t="s">
        <v>25</v>
      </c>
      <c r="B41" s="120" t="s">
        <v>459</v>
      </c>
      <c r="C41" s="119" t="s">
        <v>460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1122164</v>
      </c>
      <c r="M41" s="121">
        <f>+SUM(N41:Q41)</f>
        <v>132416</v>
      </c>
      <c r="N41" s="121">
        <v>50670</v>
      </c>
      <c r="O41" s="121">
        <v>81746</v>
      </c>
      <c r="P41" s="121">
        <v>0</v>
      </c>
      <c r="Q41" s="121">
        <v>0</v>
      </c>
      <c r="R41" s="121">
        <f>+SUM(S41:U41)</f>
        <v>6315</v>
      </c>
      <c r="S41" s="121">
        <v>6315</v>
      </c>
      <c r="T41" s="121">
        <v>0</v>
      </c>
      <c r="U41" s="121">
        <v>0</v>
      </c>
      <c r="V41" s="121">
        <v>0</v>
      </c>
      <c r="W41" s="121">
        <f>+SUM(X41:AA41)</f>
        <v>983433</v>
      </c>
      <c r="X41" s="121">
        <v>377336</v>
      </c>
      <c r="Y41" s="121">
        <v>590042</v>
      </c>
      <c r="Z41" s="121">
        <v>0</v>
      </c>
      <c r="AA41" s="121">
        <v>16055</v>
      </c>
      <c r="AB41" s="121">
        <v>287828</v>
      </c>
      <c r="AC41" s="121">
        <v>0</v>
      </c>
      <c r="AD41" s="121">
        <v>42</v>
      </c>
      <c r="AE41" s="121">
        <f>+SUM(D41,L41,AD41)</f>
        <v>1122206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236258</v>
      </c>
      <c r="AO41" s="121">
        <f>+SUM(AP41:AS41)</f>
        <v>21837</v>
      </c>
      <c r="AP41" s="121">
        <v>21837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214421</v>
      </c>
      <c r="AZ41" s="121">
        <v>17421</v>
      </c>
      <c r="BA41" s="121">
        <v>0</v>
      </c>
      <c r="BB41" s="121">
        <v>0</v>
      </c>
      <c r="BC41" s="121">
        <v>197000</v>
      </c>
      <c r="BD41" s="121">
        <v>388586</v>
      </c>
      <c r="BE41" s="121">
        <v>0</v>
      </c>
      <c r="BF41" s="121">
        <v>0</v>
      </c>
      <c r="BG41" s="121">
        <f>+SUM(BF41,AN41,AF41)</f>
        <v>236258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1358422</v>
      </c>
      <c r="BQ41" s="121">
        <f>SUM(M41,AO41)</f>
        <v>154253</v>
      </c>
      <c r="BR41" s="121">
        <f>SUM(N41,AP41)</f>
        <v>72507</v>
      </c>
      <c r="BS41" s="121">
        <f>SUM(O41,AQ41)</f>
        <v>81746</v>
      </c>
      <c r="BT41" s="121">
        <f>SUM(P41,AR41)</f>
        <v>0</v>
      </c>
      <c r="BU41" s="121">
        <f>SUM(Q41,AS41)</f>
        <v>0</v>
      </c>
      <c r="BV41" s="121">
        <f>SUM(R41,AT41)</f>
        <v>6315</v>
      </c>
      <c r="BW41" s="121">
        <f>SUM(S41,AU41)</f>
        <v>6315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1197854</v>
      </c>
      <c r="CB41" s="121">
        <f>SUM(X41,AZ41)</f>
        <v>394757</v>
      </c>
      <c r="CC41" s="121">
        <f>SUM(Y41,BA41)</f>
        <v>590042</v>
      </c>
      <c r="CD41" s="121">
        <f>SUM(Z41,BB41)</f>
        <v>0</v>
      </c>
      <c r="CE41" s="121">
        <f>SUM(AA41,BC41)</f>
        <v>213055</v>
      </c>
      <c r="CF41" s="121">
        <f>SUM(AB41,BD41)</f>
        <v>676414</v>
      </c>
      <c r="CG41" s="121">
        <f>SUM(AC41,BE41)</f>
        <v>0</v>
      </c>
      <c r="CH41" s="121">
        <f>SUM(AD41,BF41)</f>
        <v>42</v>
      </c>
      <c r="CI41" s="121">
        <f>SUM(AE41,BG41)</f>
        <v>1358464</v>
      </c>
    </row>
    <row r="42" spans="1:87" s="136" customFormat="1" ht="13.5" customHeight="1" x14ac:dyDescent="0.15">
      <c r="A42" s="119" t="s">
        <v>25</v>
      </c>
      <c r="B42" s="120" t="s">
        <v>464</v>
      </c>
      <c r="C42" s="119" t="s">
        <v>465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186617</v>
      </c>
      <c r="M42" s="121">
        <f>+SUM(N42:Q42)</f>
        <v>27500</v>
      </c>
      <c r="N42" s="121">
        <v>27500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159117</v>
      </c>
      <c r="X42" s="121">
        <v>151399</v>
      </c>
      <c r="Y42" s="121">
        <v>686</v>
      </c>
      <c r="Z42" s="121">
        <v>5898</v>
      </c>
      <c r="AA42" s="121">
        <v>1134</v>
      </c>
      <c r="AB42" s="121">
        <v>260079</v>
      </c>
      <c r="AC42" s="121">
        <v>0</v>
      </c>
      <c r="AD42" s="121">
        <v>30269</v>
      </c>
      <c r="AE42" s="121">
        <f>+SUM(D42,L42,AD42)</f>
        <v>216886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12557</v>
      </c>
      <c r="AO42" s="121">
        <f>+SUM(AP42:AS42)</f>
        <v>7000</v>
      </c>
      <c r="AP42" s="121">
        <v>7000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5557</v>
      </c>
      <c r="AZ42" s="121">
        <v>1957</v>
      </c>
      <c r="BA42" s="121">
        <v>0</v>
      </c>
      <c r="BB42" s="121">
        <v>0</v>
      </c>
      <c r="BC42" s="121">
        <v>3600</v>
      </c>
      <c r="BD42" s="121">
        <v>92472</v>
      </c>
      <c r="BE42" s="121">
        <v>0</v>
      </c>
      <c r="BF42" s="121">
        <v>0</v>
      </c>
      <c r="BG42" s="121">
        <f>+SUM(BF42,AN42,AF42)</f>
        <v>12557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199174</v>
      </c>
      <c r="BQ42" s="121">
        <f>SUM(M42,AO42)</f>
        <v>34500</v>
      </c>
      <c r="BR42" s="121">
        <f>SUM(N42,AP42)</f>
        <v>34500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164674</v>
      </c>
      <c r="CB42" s="121">
        <f>SUM(X42,AZ42)</f>
        <v>153356</v>
      </c>
      <c r="CC42" s="121">
        <f>SUM(Y42,BA42)</f>
        <v>686</v>
      </c>
      <c r="CD42" s="121">
        <f>SUM(Z42,BB42)</f>
        <v>5898</v>
      </c>
      <c r="CE42" s="121">
        <f>SUM(AA42,BC42)</f>
        <v>4734</v>
      </c>
      <c r="CF42" s="121">
        <f>SUM(AB42,BD42)</f>
        <v>352551</v>
      </c>
      <c r="CG42" s="121">
        <f>SUM(AC42,BE42)</f>
        <v>0</v>
      </c>
      <c r="CH42" s="121">
        <f>SUM(AD42,BF42)</f>
        <v>30269</v>
      </c>
      <c r="CI42" s="121">
        <f>SUM(AE42,BG42)</f>
        <v>229443</v>
      </c>
    </row>
    <row r="43" spans="1:87" s="136" customFormat="1" ht="13.5" customHeight="1" x14ac:dyDescent="0.15">
      <c r="A43" s="119" t="s">
        <v>25</v>
      </c>
      <c r="B43" s="120" t="s">
        <v>467</v>
      </c>
      <c r="C43" s="119" t="s">
        <v>468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583352</v>
      </c>
      <c r="M43" s="121">
        <f>+SUM(N43:Q43)</f>
        <v>58403</v>
      </c>
      <c r="N43" s="121">
        <v>36502</v>
      </c>
      <c r="O43" s="121">
        <v>21901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524949</v>
      </c>
      <c r="X43" s="121">
        <v>490784</v>
      </c>
      <c r="Y43" s="121">
        <v>1652</v>
      </c>
      <c r="Z43" s="121">
        <v>0</v>
      </c>
      <c r="AA43" s="121">
        <v>32513</v>
      </c>
      <c r="AB43" s="121">
        <v>299962</v>
      </c>
      <c r="AC43" s="121">
        <v>0</v>
      </c>
      <c r="AD43" s="121">
        <v>102151</v>
      </c>
      <c r="AE43" s="121">
        <f>+SUM(D43,L43,AD43)</f>
        <v>685503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36605</v>
      </c>
      <c r="AO43" s="121">
        <f>+SUM(AP43:AS43)</f>
        <v>7300</v>
      </c>
      <c r="AP43" s="121">
        <v>7300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29305</v>
      </c>
      <c r="AZ43" s="121">
        <v>4355</v>
      </c>
      <c r="BA43" s="121">
        <v>0</v>
      </c>
      <c r="BB43" s="121">
        <v>0</v>
      </c>
      <c r="BC43" s="121">
        <v>24950</v>
      </c>
      <c r="BD43" s="121">
        <v>0</v>
      </c>
      <c r="BE43" s="121">
        <v>0</v>
      </c>
      <c r="BF43" s="121">
        <v>494</v>
      </c>
      <c r="BG43" s="121">
        <f>+SUM(BF43,AN43,AF43)</f>
        <v>37099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619957</v>
      </c>
      <c r="BQ43" s="121">
        <f>SUM(M43,AO43)</f>
        <v>65703</v>
      </c>
      <c r="BR43" s="121">
        <f>SUM(N43,AP43)</f>
        <v>43802</v>
      </c>
      <c r="BS43" s="121">
        <f>SUM(O43,AQ43)</f>
        <v>21901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554254</v>
      </c>
      <c r="CB43" s="121">
        <f>SUM(X43,AZ43)</f>
        <v>495139</v>
      </c>
      <c r="CC43" s="121">
        <f>SUM(Y43,BA43)</f>
        <v>1652</v>
      </c>
      <c r="CD43" s="121">
        <f>SUM(Z43,BB43)</f>
        <v>0</v>
      </c>
      <c r="CE43" s="121">
        <f>SUM(AA43,BC43)</f>
        <v>57463</v>
      </c>
      <c r="CF43" s="121">
        <f>SUM(AB43,BD43)</f>
        <v>299962</v>
      </c>
      <c r="CG43" s="121">
        <f>SUM(AC43,BE43)</f>
        <v>0</v>
      </c>
      <c r="CH43" s="121">
        <f>SUM(AD43,BF43)</f>
        <v>102645</v>
      </c>
      <c r="CI43" s="121">
        <f>SUM(AE43,BG43)</f>
        <v>722602</v>
      </c>
    </row>
    <row r="44" spans="1:87" s="136" customFormat="1" ht="13.5" customHeight="1" x14ac:dyDescent="0.15">
      <c r="A44" s="119" t="s">
        <v>25</v>
      </c>
      <c r="B44" s="120" t="s">
        <v>470</v>
      </c>
      <c r="C44" s="119" t="s">
        <v>471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817608</v>
      </c>
      <c r="M44" s="121">
        <f>+SUM(N44:Q44)</f>
        <v>44245</v>
      </c>
      <c r="N44" s="121">
        <v>44245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773363</v>
      </c>
      <c r="X44" s="121">
        <v>495683</v>
      </c>
      <c r="Y44" s="121">
        <v>270794</v>
      </c>
      <c r="Z44" s="121">
        <v>4162</v>
      </c>
      <c r="AA44" s="121">
        <v>2724</v>
      </c>
      <c r="AB44" s="121">
        <v>228764</v>
      </c>
      <c r="AC44" s="121">
        <v>0</v>
      </c>
      <c r="AD44" s="121">
        <v>0</v>
      </c>
      <c r="AE44" s="121">
        <f>+SUM(D44,L44,AD44)</f>
        <v>817608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29497</v>
      </c>
      <c r="AO44" s="121">
        <f>+SUM(AP44:AS44)</f>
        <v>29497</v>
      </c>
      <c r="AP44" s="121">
        <v>29497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162579</v>
      </c>
      <c r="BE44" s="121">
        <v>0</v>
      </c>
      <c r="BF44" s="121">
        <v>0</v>
      </c>
      <c r="BG44" s="121">
        <f>+SUM(BF44,AN44,AF44)</f>
        <v>29497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847105</v>
      </c>
      <c r="BQ44" s="121">
        <f>SUM(M44,AO44)</f>
        <v>73742</v>
      </c>
      <c r="BR44" s="121">
        <f>SUM(N44,AP44)</f>
        <v>73742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773363</v>
      </c>
      <c r="CB44" s="121">
        <f>SUM(X44,AZ44)</f>
        <v>495683</v>
      </c>
      <c r="CC44" s="121">
        <f>SUM(Y44,BA44)</f>
        <v>270794</v>
      </c>
      <c r="CD44" s="121">
        <f>SUM(Z44,BB44)</f>
        <v>4162</v>
      </c>
      <c r="CE44" s="121">
        <f>SUM(AA44,BC44)</f>
        <v>2724</v>
      </c>
      <c r="CF44" s="121">
        <f>SUM(AB44,BD44)</f>
        <v>391343</v>
      </c>
      <c r="CG44" s="121">
        <f>SUM(AC44,BE44)</f>
        <v>0</v>
      </c>
      <c r="CH44" s="121">
        <f>SUM(AD44,BF44)</f>
        <v>0</v>
      </c>
      <c r="CI44" s="121">
        <f>SUM(AE44,BG44)</f>
        <v>847105</v>
      </c>
    </row>
    <row r="45" spans="1:87" s="136" customFormat="1" ht="13.5" customHeight="1" x14ac:dyDescent="0.15">
      <c r="A45" s="119" t="s">
        <v>25</v>
      </c>
      <c r="B45" s="120" t="s">
        <v>473</v>
      </c>
      <c r="C45" s="119" t="s">
        <v>474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238967</v>
      </c>
      <c r="M45" s="121">
        <f>+SUM(N45:Q45)</f>
        <v>102446</v>
      </c>
      <c r="N45" s="121">
        <v>25038</v>
      </c>
      <c r="O45" s="121">
        <v>77408</v>
      </c>
      <c r="P45" s="121">
        <v>0</v>
      </c>
      <c r="Q45" s="121">
        <v>0</v>
      </c>
      <c r="R45" s="121">
        <f>+SUM(S45:U45)</f>
        <v>48188</v>
      </c>
      <c r="S45" s="121">
        <v>47530</v>
      </c>
      <c r="T45" s="121">
        <v>658</v>
      </c>
      <c r="U45" s="121">
        <v>0</v>
      </c>
      <c r="V45" s="121">
        <v>6562</v>
      </c>
      <c r="W45" s="121">
        <f>+SUM(X45:AA45)</f>
        <v>81771</v>
      </c>
      <c r="X45" s="121">
        <v>63803</v>
      </c>
      <c r="Y45" s="121">
        <v>17968</v>
      </c>
      <c r="Z45" s="121">
        <v>0</v>
      </c>
      <c r="AA45" s="121">
        <v>0</v>
      </c>
      <c r="AB45" s="121">
        <v>128088</v>
      </c>
      <c r="AC45" s="121">
        <v>0</v>
      </c>
      <c r="AD45" s="121">
        <v>14913</v>
      </c>
      <c r="AE45" s="121">
        <f>+SUM(D45,L45,AD45)</f>
        <v>253880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16204</v>
      </c>
      <c r="AO45" s="121">
        <f>+SUM(AP45:AS45)</f>
        <v>7395</v>
      </c>
      <c r="AP45" s="121">
        <v>7395</v>
      </c>
      <c r="AQ45" s="121">
        <v>0</v>
      </c>
      <c r="AR45" s="121">
        <v>0</v>
      </c>
      <c r="AS45" s="121">
        <v>0</v>
      </c>
      <c r="AT45" s="121">
        <f>+SUM(AU45:AW45)</f>
        <v>434</v>
      </c>
      <c r="AU45" s="121">
        <v>434</v>
      </c>
      <c r="AV45" s="121">
        <v>0</v>
      </c>
      <c r="AW45" s="121">
        <v>0</v>
      </c>
      <c r="AX45" s="121">
        <v>0</v>
      </c>
      <c r="AY45" s="121">
        <f>+SUM(AZ45:BC45)</f>
        <v>8375</v>
      </c>
      <c r="AZ45" s="121">
        <v>8375</v>
      </c>
      <c r="BA45" s="121">
        <v>0</v>
      </c>
      <c r="BB45" s="121">
        <v>0</v>
      </c>
      <c r="BC45" s="121">
        <v>0</v>
      </c>
      <c r="BD45" s="121">
        <v>53092</v>
      </c>
      <c r="BE45" s="121">
        <v>0</v>
      </c>
      <c r="BF45" s="121">
        <v>0</v>
      </c>
      <c r="BG45" s="121">
        <f>+SUM(BF45,AN45,AF45)</f>
        <v>16204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255171</v>
      </c>
      <c r="BQ45" s="121">
        <f>SUM(M45,AO45)</f>
        <v>109841</v>
      </c>
      <c r="BR45" s="121">
        <f>SUM(N45,AP45)</f>
        <v>32433</v>
      </c>
      <c r="BS45" s="121">
        <f>SUM(O45,AQ45)</f>
        <v>77408</v>
      </c>
      <c r="BT45" s="121">
        <f>SUM(P45,AR45)</f>
        <v>0</v>
      </c>
      <c r="BU45" s="121">
        <f>SUM(Q45,AS45)</f>
        <v>0</v>
      </c>
      <c r="BV45" s="121">
        <f>SUM(R45,AT45)</f>
        <v>48622</v>
      </c>
      <c r="BW45" s="121">
        <f>SUM(S45,AU45)</f>
        <v>47964</v>
      </c>
      <c r="BX45" s="121">
        <f>SUM(T45,AV45)</f>
        <v>658</v>
      </c>
      <c r="BY45" s="121">
        <f>SUM(U45,AW45)</f>
        <v>0</v>
      </c>
      <c r="BZ45" s="121">
        <f>SUM(V45,AX45)</f>
        <v>6562</v>
      </c>
      <c r="CA45" s="121">
        <f>SUM(W45,AY45)</f>
        <v>90146</v>
      </c>
      <c r="CB45" s="121">
        <f>SUM(X45,AZ45)</f>
        <v>72178</v>
      </c>
      <c r="CC45" s="121">
        <f>SUM(Y45,BA45)</f>
        <v>17968</v>
      </c>
      <c r="CD45" s="121">
        <f>SUM(Z45,BB45)</f>
        <v>0</v>
      </c>
      <c r="CE45" s="121">
        <f>SUM(AA45,BC45)</f>
        <v>0</v>
      </c>
      <c r="CF45" s="121">
        <f>SUM(AB45,BD45)</f>
        <v>181180</v>
      </c>
      <c r="CG45" s="121">
        <f>SUM(AC45,BE45)</f>
        <v>0</v>
      </c>
      <c r="CH45" s="121">
        <f>SUM(AD45,BF45)</f>
        <v>14913</v>
      </c>
      <c r="CI45" s="121">
        <f>SUM(AE45,BG45)</f>
        <v>270084</v>
      </c>
    </row>
    <row r="46" spans="1:87" s="136" customFormat="1" ht="13.5" customHeight="1" x14ac:dyDescent="0.15">
      <c r="A46" s="119" t="s">
        <v>25</v>
      </c>
      <c r="B46" s="120" t="s">
        <v>476</v>
      </c>
      <c r="C46" s="119" t="s">
        <v>477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158965</v>
      </c>
      <c r="M46" s="121">
        <f>+SUM(N46:Q46)</f>
        <v>25225</v>
      </c>
      <c r="N46" s="121">
        <v>25225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133740</v>
      </c>
      <c r="X46" s="121">
        <v>123279</v>
      </c>
      <c r="Y46" s="121">
        <v>3067</v>
      </c>
      <c r="Z46" s="121">
        <v>0</v>
      </c>
      <c r="AA46" s="121">
        <v>7394</v>
      </c>
      <c r="AB46" s="121">
        <v>210268</v>
      </c>
      <c r="AC46" s="121">
        <v>0</v>
      </c>
      <c r="AD46" s="121">
        <v>30435</v>
      </c>
      <c r="AE46" s="121">
        <f>+SUM(D46,L46,AD46)</f>
        <v>189400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3282</v>
      </c>
      <c r="AO46" s="121">
        <f>+SUM(AP46:AS46)</f>
        <v>1179</v>
      </c>
      <c r="AP46" s="121">
        <v>1179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2103</v>
      </c>
      <c r="AZ46" s="121">
        <v>2085</v>
      </c>
      <c r="BA46" s="121">
        <v>0</v>
      </c>
      <c r="BB46" s="121">
        <v>0</v>
      </c>
      <c r="BC46" s="121">
        <v>18</v>
      </c>
      <c r="BD46" s="121">
        <v>64678</v>
      </c>
      <c r="BE46" s="121">
        <v>0</v>
      </c>
      <c r="BF46" s="121">
        <v>0</v>
      </c>
      <c r="BG46" s="121">
        <f>+SUM(BF46,AN46,AF46)</f>
        <v>3282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162247</v>
      </c>
      <c r="BQ46" s="121">
        <f>SUM(M46,AO46)</f>
        <v>26404</v>
      </c>
      <c r="BR46" s="121">
        <f>SUM(N46,AP46)</f>
        <v>26404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135843</v>
      </c>
      <c r="CB46" s="121">
        <f>SUM(X46,AZ46)</f>
        <v>125364</v>
      </c>
      <c r="CC46" s="121">
        <f>SUM(Y46,BA46)</f>
        <v>3067</v>
      </c>
      <c r="CD46" s="121">
        <f>SUM(Z46,BB46)</f>
        <v>0</v>
      </c>
      <c r="CE46" s="121">
        <f>SUM(AA46,BC46)</f>
        <v>7412</v>
      </c>
      <c r="CF46" s="121">
        <f>SUM(AB46,BD46)</f>
        <v>274946</v>
      </c>
      <c r="CG46" s="121">
        <f>SUM(AC46,BE46)</f>
        <v>0</v>
      </c>
      <c r="CH46" s="121">
        <f>SUM(AD46,BF46)</f>
        <v>30435</v>
      </c>
      <c r="CI46" s="121">
        <f>SUM(AE46,BG46)</f>
        <v>192682</v>
      </c>
    </row>
    <row r="47" spans="1:87" s="136" customFormat="1" ht="13.5" customHeight="1" x14ac:dyDescent="0.15">
      <c r="A47" s="119" t="s">
        <v>25</v>
      </c>
      <c r="B47" s="120" t="s">
        <v>479</v>
      </c>
      <c r="C47" s="119" t="s">
        <v>480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257732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257732</v>
      </c>
      <c r="X47" s="121">
        <v>119664</v>
      </c>
      <c r="Y47" s="121">
        <v>138068</v>
      </c>
      <c r="Z47" s="121">
        <v>0</v>
      </c>
      <c r="AA47" s="121">
        <v>0</v>
      </c>
      <c r="AB47" s="121">
        <v>76567</v>
      </c>
      <c r="AC47" s="121">
        <v>0</v>
      </c>
      <c r="AD47" s="121">
        <v>18062</v>
      </c>
      <c r="AE47" s="121">
        <f>+SUM(D47,L47,AD47)</f>
        <v>275794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13639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13639</v>
      </c>
      <c r="AZ47" s="121">
        <v>13639</v>
      </c>
      <c r="BA47" s="121">
        <v>0</v>
      </c>
      <c r="BB47" s="121">
        <v>0</v>
      </c>
      <c r="BC47" s="121">
        <v>0</v>
      </c>
      <c r="BD47" s="121">
        <v>103774</v>
      </c>
      <c r="BE47" s="121">
        <v>0</v>
      </c>
      <c r="BF47" s="121">
        <v>8525</v>
      </c>
      <c r="BG47" s="121">
        <f>+SUM(BF47,AN47,AF47)</f>
        <v>22164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271371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271371</v>
      </c>
      <c r="CB47" s="121">
        <f>SUM(X47,AZ47)</f>
        <v>133303</v>
      </c>
      <c r="CC47" s="121">
        <f>SUM(Y47,BA47)</f>
        <v>138068</v>
      </c>
      <c r="CD47" s="121">
        <f>SUM(Z47,BB47)</f>
        <v>0</v>
      </c>
      <c r="CE47" s="121">
        <f>SUM(AA47,BC47)</f>
        <v>0</v>
      </c>
      <c r="CF47" s="121">
        <f>SUM(AB47,BD47)</f>
        <v>180341</v>
      </c>
      <c r="CG47" s="121">
        <f>SUM(AC47,BE47)</f>
        <v>0</v>
      </c>
      <c r="CH47" s="121">
        <f>SUM(AD47,BF47)</f>
        <v>26587</v>
      </c>
      <c r="CI47" s="121">
        <f>SUM(AE47,BG47)</f>
        <v>297958</v>
      </c>
    </row>
    <row r="48" spans="1:87" s="136" customFormat="1" ht="13.5" customHeight="1" x14ac:dyDescent="0.15">
      <c r="A48" s="119" t="s">
        <v>25</v>
      </c>
      <c r="B48" s="120" t="s">
        <v>482</v>
      </c>
      <c r="C48" s="119" t="s">
        <v>483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8508</v>
      </c>
      <c r="L48" s="121">
        <f>+SUM(M48,R48,V48,W48,AC48)</f>
        <v>100144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100144</v>
      </c>
      <c r="X48" s="121">
        <v>63978</v>
      </c>
      <c r="Y48" s="121">
        <v>20141</v>
      </c>
      <c r="Z48" s="121">
        <v>2074</v>
      </c>
      <c r="AA48" s="121">
        <v>13951</v>
      </c>
      <c r="AB48" s="121">
        <v>120979</v>
      </c>
      <c r="AC48" s="121">
        <v>0</v>
      </c>
      <c r="AD48" s="121">
        <v>85774</v>
      </c>
      <c r="AE48" s="121">
        <f>+SUM(D48,L48,AD48)</f>
        <v>185918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721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721</v>
      </c>
      <c r="AZ48" s="121">
        <v>721</v>
      </c>
      <c r="BA48" s="121">
        <v>0</v>
      </c>
      <c r="BB48" s="121">
        <v>0</v>
      </c>
      <c r="BC48" s="121">
        <v>0</v>
      </c>
      <c r="BD48" s="121">
        <v>19409</v>
      </c>
      <c r="BE48" s="121">
        <v>0</v>
      </c>
      <c r="BF48" s="121">
        <v>258</v>
      </c>
      <c r="BG48" s="121">
        <f>+SUM(BF48,AN48,AF48)</f>
        <v>979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8508</v>
      </c>
      <c r="BP48" s="121">
        <f>SUM(L48,AN48)</f>
        <v>100865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100865</v>
      </c>
      <c r="CB48" s="121">
        <f>SUM(X48,AZ48)</f>
        <v>64699</v>
      </c>
      <c r="CC48" s="121">
        <f>SUM(Y48,BA48)</f>
        <v>20141</v>
      </c>
      <c r="CD48" s="121">
        <f>SUM(Z48,BB48)</f>
        <v>2074</v>
      </c>
      <c r="CE48" s="121">
        <f>SUM(AA48,BC48)</f>
        <v>13951</v>
      </c>
      <c r="CF48" s="121">
        <f>SUM(AB48,BD48)</f>
        <v>140388</v>
      </c>
      <c r="CG48" s="121">
        <f>SUM(AC48,BE48)</f>
        <v>0</v>
      </c>
      <c r="CH48" s="121">
        <f>SUM(AD48,BF48)</f>
        <v>86032</v>
      </c>
      <c r="CI48" s="121">
        <f>SUM(AE48,BG48)</f>
        <v>186897</v>
      </c>
    </row>
    <row r="49" spans="1:87" s="136" customFormat="1" ht="13.5" customHeight="1" x14ac:dyDescent="0.15">
      <c r="A49" s="119" t="s">
        <v>25</v>
      </c>
      <c r="B49" s="120" t="s">
        <v>485</v>
      </c>
      <c r="C49" s="119" t="s">
        <v>486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11225</v>
      </c>
      <c r="L49" s="121">
        <f>+SUM(M49,R49,V49,W49,AC49)</f>
        <v>122901</v>
      </c>
      <c r="M49" s="121">
        <f>+SUM(N49:Q49)</f>
        <v>11241</v>
      </c>
      <c r="N49" s="121">
        <v>11241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111660</v>
      </c>
      <c r="X49" s="121">
        <v>94667</v>
      </c>
      <c r="Y49" s="121">
        <v>8275</v>
      </c>
      <c r="Z49" s="121">
        <v>2574</v>
      </c>
      <c r="AA49" s="121">
        <v>6144</v>
      </c>
      <c r="AB49" s="121">
        <v>177046</v>
      </c>
      <c r="AC49" s="121">
        <v>0</v>
      </c>
      <c r="AD49" s="121">
        <v>74134</v>
      </c>
      <c r="AE49" s="121">
        <f>+SUM(D49,L49,AD49)</f>
        <v>197035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37306</v>
      </c>
      <c r="AO49" s="121">
        <f>+SUM(AP49:AS49)</f>
        <v>6561</v>
      </c>
      <c r="AP49" s="121">
        <v>6561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30745</v>
      </c>
      <c r="AZ49" s="121">
        <v>30615</v>
      </c>
      <c r="BA49" s="121">
        <v>0</v>
      </c>
      <c r="BB49" s="121">
        <v>0</v>
      </c>
      <c r="BC49" s="121">
        <v>130</v>
      </c>
      <c r="BD49" s="121">
        <v>50722</v>
      </c>
      <c r="BE49" s="121">
        <v>0</v>
      </c>
      <c r="BF49" s="121">
        <v>20248</v>
      </c>
      <c r="BG49" s="121">
        <f>+SUM(BF49,AN49,AF49)</f>
        <v>57554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11225</v>
      </c>
      <c r="BP49" s="121">
        <f>SUM(L49,AN49)</f>
        <v>160207</v>
      </c>
      <c r="BQ49" s="121">
        <f>SUM(M49,AO49)</f>
        <v>17802</v>
      </c>
      <c r="BR49" s="121">
        <f>SUM(N49,AP49)</f>
        <v>17802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142405</v>
      </c>
      <c r="CB49" s="121">
        <f>SUM(X49,AZ49)</f>
        <v>125282</v>
      </c>
      <c r="CC49" s="121">
        <f>SUM(Y49,BA49)</f>
        <v>8275</v>
      </c>
      <c r="CD49" s="121">
        <f>SUM(Z49,BB49)</f>
        <v>2574</v>
      </c>
      <c r="CE49" s="121">
        <f>SUM(AA49,BC49)</f>
        <v>6274</v>
      </c>
      <c r="CF49" s="121">
        <f>SUM(AB49,BD49)</f>
        <v>227768</v>
      </c>
      <c r="CG49" s="121">
        <f>SUM(AC49,BE49)</f>
        <v>0</v>
      </c>
      <c r="CH49" s="121">
        <f>SUM(AD49,BF49)</f>
        <v>94382</v>
      </c>
      <c r="CI49" s="121">
        <f>SUM(AE49,BG49)</f>
        <v>254589</v>
      </c>
    </row>
    <row r="50" spans="1:87" s="136" customFormat="1" ht="13.5" customHeight="1" x14ac:dyDescent="0.15">
      <c r="A50" s="119" t="s">
        <v>25</v>
      </c>
      <c r="B50" s="120" t="s">
        <v>488</v>
      </c>
      <c r="C50" s="119" t="s">
        <v>489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164186</v>
      </c>
      <c r="M50" s="121">
        <f>+SUM(N50:Q50)</f>
        <v>23345</v>
      </c>
      <c r="N50" s="121">
        <v>23345</v>
      </c>
      <c r="O50" s="121">
        <v>0</v>
      </c>
      <c r="P50" s="121">
        <v>0</v>
      </c>
      <c r="Q50" s="121">
        <v>0</v>
      </c>
      <c r="R50" s="121">
        <f>+SUM(S50:U50)</f>
        <v>140841</v>
      </c>
      <c r="S50" s="121">
        <v>140841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187395</v>
      </c>
      <c r="AC50" s="121">
        <v>0</v>
      </c>
      <c r="AD50" s="121">
        <v>9840</v>
      </c>
      <c r="AE50" s="121">
        <f>+SUM(D50,L50,AD50)</f>
        <v>174026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60641</v>
      </c>
      <c r="BE50" s="121">
        <v>0</v>
      </c>
      <c r="BF50" s="121">
        <v>116</v>
      </c>
      <c r="BG50" s="121">
        <f>+SUM(BF50,AN50,AF50)</f>
        <v>116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164186</v>
      </c>
      <c r="BQ50" s="121">
        <f>SUM(M50,AO50)</f>
        <v>23345</v>
      </c>
      <c r="BR50" s="121">
        <f>SUM(N50,AP50)</f>
        <v>23345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140841</v>
      </c>
      <c r="BW50" s="121">
        <f>SUM(S50,AU50)</f>
        <v>140841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0</v>
      </c>
      <c r="CB50" s="121">
        <f>SUM(X50,AZ50)</f>
        <v>0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248036</v>
      </c>
      <c r="CG50" s="121">
        <f>SUM(AC50,BE50)</f>
        <v>0</v>
      </c>
      <c r="CH50" s="121">
        <f>SUM(AD50,BF50)</f>
        <v>9956</v>
      </c>
      <c r="CI50" s="121">
        <f>SUM(AE50,BG50)</f>
        <v>174142</v>
      </c>
    </row>
    <row r="51" spans="1:87" s="136" customFormat="1" ht="13.5" customHeight="1" x14ac:dyDescent="0.15">
      <c r="A51" s="119" t="s">
        <v>25</v>
      </c>
      <c r="B51" s="120" t="s">
        <v>491</v>
      </c>
      <c r="C51" s="119" t="s">
        <v>492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159624</v>
      </c>
      <c r="M51" s="121">
        <f>+SUM(N51:Q51)</f>
        <v>15253</v>
      </c>
      <c r="N51" s="121">
        <v>15253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144371</v>
      </c>
      <c r="X51" s="121">
        <v>118577</v>
      </c>
      <c r="Y51" s="121">
        <v>9430</v>
      </c>
      <c r="Z51" s="121">
        <v>0</v>
      </c>
      <c r="AA51" s="121">
        <v>16364</v>
      </c>
      <c r="AB51" s="121">
        <v>226746</v>
      </c>
      <c r="AC51" s="121">
        <v>0</v>
      </c>
      <c r="AD51" s="121">
        <v>22522</v>
      </c>
      <c r="AE51" s="121">
        <f>+SUM(D51,L51,AD51)</f>
        <v>182146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3051</v>
      </c>
      <c r="AO51" s="121">
        <f>+SUM(AP51:AS51)</f>
        <v>3051</v>
      </c>
      <c r="AP51" s="121">
        <v>3051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61802</v>
      </c>
      <c r="BE51" s="121">
        <v>0</v>
      </c>
      <c r="BF51" s="121">
        <v>10376</v>
      </c>
      <c r="BG51" s="121">
        <f>+SUM(BF51,AN51,AF51)</f>
        <v>13427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162675</v>
      </c>
      <c r="BQ51" s="121">
        <f>SUM(M51,AO51)</f>
        <v>18304</v>
      </c>
      <c r="BR51" s="121">
        <f>SUM(N51,AP51)</f>
        <v>18304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144371</v>
      </c>
      <c r="CB51" s="121">
        <f>SUM(X51,AZ51)</f>
        <v>118577</v>
      </c>
      <c r="CC51" s="121">
        <f>SUM(Y51,BA51)</f>
        <v>9430</v>
      </c>
      <c r="CD51" s="121">
        <f>SUM(Z51,BB51)</f>
        <v>0</v>
      </c>
      <c r="CE51" s="121">
        <f>SUM(AA51,BC51)</f>
        <v>16364</v>
      </c>
      <c r="CF51" s="121">
        <f>SUM(AB51,BD51)</f>
        <v>288548</v>
      </c>
      <c r="CG51" s="121">
        <f>SUM(AC51,BE51)</f>
        <v>0</v>
      </c>
      <c r="CH51" s="121">
        <f>SUM(AD51,BF51)</f>
        <v>32898</v>
      </c>
      <c r="CI51" s="121">
        <f>SUM(AE51,BG51)</f>
        <v>195573</v>
      </c>
    </row>
    <row r="52" spans="1:87" s="136" customFormat="1" ht="13.5" customHeight="1" x14ac:dyDescent="0.15">
      <c r="A52" s="119" t="s">
        <v>25</v>
      </c>
      <c r="B52" s="120" t="s">
        <v>494</v>
      </c>
      <c r="C52" s="119" t="s">
        <v>495</v>
      </c>
      <c r="D52" s="121">
        <f>+SUM(E52,J52)</f>
        <v>5966</v>
      </c>
      <c r="E52" s="121">
        <f>+SUM(F52:I52)</f>
        <v>5966</v>
      </c>
      <c r="F52" s="121">
        <v>0</v>
      </c>
      <c r="G52" s="121">
        <v>0</v>
      </c>
      <c r="H52" s="121">
        <v>5966</v>
      </c>
      <c r="I52" s="121">
        <v>0</v>
      </c>
      <c r="J52" s="121">
        <v>0</v>
      </c>
      <c r="K52" s="121">
        <v>0</v>
      </c>
      <c r="L52" s="121">
        <f>+SUM(M52,R52,V52,W52,AC52)</f>
        <v>51181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1720</v>
      </c>
      <c r="S52" s="121">
        <v>0</v>
      </c>
      <c r="T52" s="121">
        <v>1720</v>
      </c>
      <c r="U52" s="121">
        <v>0</v>
      </c>
      <c r="V52" s="121">
        <v>0</v>
      </c>
      <c r="W52" s="121">
        <f>+SUM(X52:AA52)</f>
        <v>49461</v>
      </c>
      <c r="X52" s="121">
        <v>16200</v>
      </c>
      <c r="Y52" s="121">
        <v>15335</v>
      </c>
      <c r="Z52" s="121">
        <v>14448</v>
      </c>
      <c r="AA52" s="121">
        <v>3478</v>
      </c>
      <c r="AB52" s="121">
        <v>43008</v>
      </c>
      <c r="AC52" s="121">
        <v>0</v>
      </c>
      <c r="AD52" s="121">
        <v>0</v>
      </c>
      <c r="AE52" s="121">
        <f>+SUM(D52,L52,AD52)</f>
        <v>57147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25850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5966</v>
      </c>
      <c r="BI52" s="121">
        <f>SUM(E52,AG52)</f>
        <v>5966</v>
      </c>
      <c r="BJ52" s="121">
        <f>SUM(F52,AH52)</f>
        <v>0</v>
      </c>
      <c r="BK52" s="121">
        <f>SUM(G52,AI52)</f>
        <v>0</v>
      </c>
      <c r="BL52" s="121">
        <f>SUM(H52,AJ52)</f>
        <v>5966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51181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1720</v>
      </c>
      <c r="BW52" s="121">
        <f>SUM(S52,AU52)</f>
        <v>0</v>
      </c>
      <c r="BX52" s="121">
        <f>SUM(T52,AV52)</f>
        <v>1720</v>
      </c>
      <c r="BY52" s="121">
        <f>SUM(U52,AW52)</f>
        <v>0</v>
      </c>
      <c r="BZ52" s="121">
        <f>SUM(V52,AX52)</f>
        <v>0</v>
      </c>
      <c r="CA52" s="121">
        <f>SUM(W52,AY52)</f>
        <v>49461</v>
      </c>
      <c r="CB52" s="121">
        <f>SUM(X52,AZ52)</f>
        <v>16200</v>
      </c>
      <c r="CC52" s="121">
        <f>SUM(Y52,BA52)</f>
        <v>15335</v>
      </c>
      <c r="CD52" s="121">
        <f>SUM(Z52,BB52)</f>
        <v>14448</v>
      </c>
      <c r="CE52" s="121">
        <f>SUM(AA52,BC52)</f>
        <v>3478</v>
      </c>
      <c r="CF52" s="121">
        <f>SUM(AB52,BD52)</f>
        <v>68858</v>
      </c>
      <c r="CG52" s="121">
        <f>SUM(AC52,BE52)</f>
        <v>0</v>
      </c>
      <c r="CH52" s="121">
        <f>SUM(AD52,BF52)</f>
        <v>0</v>
      </c>
      <c r="CI52" s="121">
        <f>SUM(AE52,BG52)</f>
        <v>57147</v>
      </c>
    </row>
    <row r="53" spans="1:87" s="136" customFormat="1" ht="13.5" customHeight="1" x14ac:dyDescent="0.15">
      <c r="A53" s="119" t="s">
        <v>25</v>
      </c>
      <c r="B53" s="120" t="s">
        <v>497</v>
      </c>
      <c r="C53" s="119" t="s">
        <v>498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614514</v>
      </c>
      <c r="L53" s="121">
        <f>+SUM(M53,R53,V53,W53,AC53)</f>
        <v>226995</v>
      </c>
      <c r="M53" s="121">
        <f>+SUM(N53:Q53)</f>
        <v>15356</v>
      </c>
      <c r="N53" s="121">
        <v>15356</v>
      </c>
      <c r="O53" s="121">
        <v>0</v>
      </c>
      <c r="P53" s="121">
        <v>0</v>
      </c>
      <c r="Q53" s="121">
        <v>0</v>
      </c>
      <c r="R53" s="121">
        <f>+SUM(S53:U53)</f>
        <v>21340</v>
      </c>
      <c r="S53" s="121">
        <v>21340</v>
      </c>
      <c r="T53" s="121">
        <v>0</v>
      </c>
      <c r="U53" s="121">
        <v>0</v>
      </c>
      <c r="V53" s="121">
        <v>0</v>
      </c>
      <c r="W53" s="121">
        <f>+SUM(X53:AA53)</f>
        <v>190299</v>
      </c>
      <c r="X53" s="121">
        <v>168742</v>
      </c>
      <c r="Y53" s="121">
        <v>21557</v>
      </c>
      <c r="Z53" s="121">
        <v>0</v>
      </c>
      <c r="AA53" s="121">
        <v>0</v>
      </c>
      <c r="AB53" s="121">
        <v>85813</v>
      </c>
      <c r="AC53" s="121">
        <v>0</v>
      </c>
      <c r="AD53" s="121">
        <v>11055</v>
      </c>
      <c r="AE53" s="121">
        <f>+SUM(D53,L53,AD53)</f>
        <v>238050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17297</v>
      </c>
      <c r="AO53" s="121">
        <f>+SUM(AP53:AS53)</f>
        <v>5119</v>
      </c>
      <c r="AP53" s="121">
        <v>5119</v>
      </c>
      <c r="AQ53" s="121">
        <v>0</v>
      </c>
      <c r="AR53" s="121">
        <v>0</v>
      </c>
      <c r="AS53" s="121">
        <v>0</v>
      </c>
      <c r="AT53" s="121">
        <f>+SUM(AU53:AW53)</f>
        <v>161</v>
      </c>
      <c r="AU53" s="121">
        <v>161</v>
      </c>
      <c r="AV53" s="121">
        <v>0</v>
      </c>
      <c r="AW53" s="121">
        <v>0</v>
      </c>
      <c r="AX53" s="121">
        <v>0</v>
      </c>
      <c r="AY53" s="121">
        <f>+SUM(AZ53:BC53)</f>
        <v>12017</v>
      </c>
      <c r="AZ53" s="121">
        <v>12017</v>
      </c>
      <c r="BA53" s="121">
        <v>0</v>
      </c>
      <c r="BB53" s="121">
        <v>0</v>
      </c>
      <c r="BC53" s="121">
        <v>0</v>
      </c>
      <c r="BD53" s="121">
        <v>34836</v>
      </c>
      <c r="BE53" s="121">
        <v>0</v>
      </c>
      <c r="BF53" s="121">
        <v>0</v>
      </c>
      <c r="BG53" s="121">
        <f>+SUM(BF53,AN53,AF53)</f>
        <v>17297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614514</v>
      </c>
      <c r="BP53" s="121">
        <f>SUM(L53,AN53)</f>
        <v>244292</v>
      </c>
      <c r="BQ53" s="121">
        <f>SUM(M53,AO53)</f>
        <v>20475</v>
      </c>
      <c r="BR53" s="121">
        <f>SUM(N53,AP53)</f>
        <v>20475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21501</v>
      </c>
      <c r="BW53" s="121">
        <f>SUM(S53,AU53)</f>
        <v>21501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202316</v>
      </c>
      <c r="CB53" s="121">
        <f>SUM(X53,AZ53)</f>
        <v>180759</v>
      </c>
      <c r="CC53" s="121">
        <f>SUM(Y53,BA53)</f>
        <v>21557</v>
      </c>
      <c r="CD53" s="121">
        <f>SUM(Z53,BB53)</f>
        <v>0</v>
      </c>
      <c r="CE53" s="121">
        <f>SUM(AA53,BC53)</f>
        <v>0</v>
      </c>
      <c r="CF53" s="121">
        <f>SUM(AB53,BD53)</f>
        <v>120649</v>
      </c>
      <c r="CG53" s="121">
        <f>SUM(AC53,BE53)</f>
        <v>0</v>
      </c>
      <c r="CH53" s="121">
        <f>SUM(AD53,BF53)</f>
        <v>11055</v>
      </c>
      <c r="CI53" s="121">
        <f>SUM(AE53,BG53)</f>
        <v>255347</v>
      </c>
    </row>
    <row r="54" spans="1:87" s="136" customFormat="1" ht="13.5" customHeight="1" x14ac:dyDescent="0.15">
      <c r="A54" s="119" t="s">
        <v>25</v>
      </c>
      <c r="B54" s="120" t="s">
        <v>500</v>
      </c>
      <c r="C54" s="119" t="s">
        <v>501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1097702</v>
      </c>
      <c r="L54" s="121">
        <f>+SUM(M54,R54,V54,W54,AC54)</f>
        <v>231240</v>
      </c>
      <c r="M54" s="121">
        <f>+SUM(N54:Q54)</f>
        <v>19505</v>
      </c>
      <c r="N54" s="121">
        <v>19505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211735</v>
      </c>
      <c r="X54" s="121">
        <v>179253</v>
      </c>
      <c r="Y54" s="121">
        <v>32282</v>
      </c>
      <c r="Z54" s="121">
        <v>0</v>
      </c>
      <c r="AA54" s="121">
        <v>200</v>
      </c>
      <c r="AB54" s="121">
        <v>145374</v>
      </c>
      <c r="AC54" s="121">
        <v>0</v>
      </c>
      <c r="AD54" s="121">
        <v>28626</v>
      </c>
      <c r="AE54" s="121">
        <f>+SUM(D54,L54,AD54)</f>
        <v>259866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21588</v>
      </c>
      <c r="AO54" s="121">
        <f>+SUM(AP54:AS54)</f>
        <v>6095</v>
      </c>
      <c r="AP54" s="121">
        <v>6095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15493</v>
      </c>
      <c r="AZ54" s="121">
        <v>15397</v>
      </c>
      <c r="BA54" s="121">
        <v>0</v>
      </c>
      <c r="BB54" s="121">
        <v>0</v>
      </c>
      <c r="BC54" s="121">
        <v>96</v>
      </c>
      <c r="BD54" s="121">
        <v>56266</v>
      </c>
      <c r="BE54" s="121">
        <v>0</v>
      </c>
      <c r="BF54" s="121">
        <v>144</v>
      </c>
      <c r="BG54" s="121">
        <f>+SUM(BF54,AN54,AF54)</f>
        <v>21732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1097702</v>
      </c>
      <c r="BP54" s="121">
        <f>SUM(L54,AN54)</f>
        <v>252828</v>
      </c>
      <c r="BQ54" s="121">
        <f>SUM(M54,AO54)</f>
        <v>25600</v>
      </c>
      <c r="BR54" s="121">
        <f>SUM(N54,AP54)</f>
        <v>25600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227228</v>
      </c>
      <c r="CB54" s="121">
        <f>SUM(X54,AZ54)</f>
        <v>194650</v>
      </c>
      <c r="CC54" s="121">
        <f>SUM(Y54,BA54)</f>
        <v>32282</v>
      </c>
      <c r="CD54" s="121">
        <f>SUM(Z54,BB54)</f>
        <v>0</v>
      </c>
      <c r="CE54" s="121">
        <f>SUM(AA54,BC54)</f>
        <v>296</v>
      </c>
      <c r="CF54" s="121">
        <f>SUM(AB54,BD54)</f>
        <v>201640</v>
      </c>
      <c r="CG54" s="121">
        <f>SUM(AC54,BE54)</f>
        <v>0</v>
      </c>
      <c r="CH54" s="121">
        <f>SUM(AD54,BF54)</f>
        <v>28770</v>
      </c>
      <c r="CI54" s="121">
        <f>SUM(AE54,BG54)</f>
        <v>281598</v>
      </c>
    </row>
    <row r="55" spans="1:87" s="136" customFormat="1" ht="13.5" customHeight="1" x14ac:dyDescent="0.15">
      <c r="A55" s="119" t="s">
        <v>25</v>
      </c>
      <c r="B55" s="120" t="s">
        <v>503</v>
      </c>
      <c r="C55" s="119" t="s">
        <v>504</v>
      </c>
      <c r="D55" s="121">
        <f>+SUM(E55,J55)</f>
        <v>593</v>
      </c>
      <c r="E55" s="121">
        <f>+SUM(F55:I55)</f>
        <v>593</v>
      </c>
      <c r="F55" s="121">
        <v>0</v>
      </c>
      <c r="G55" s="121">
        <v>0</v>
      </c>
      <c r="H55" s="121">
        <v>0</v>
      </c>
      <c r="I55" s="121">
        <v>593</v>
      </c>
      <c r="J55" s="121">
        <v>0</v>
      </c>
      <c r="K55" s="121">
        <v>9357</v>
      </c>
      <c r="L55" s="121">
        <f>+SUM(M55,R55,V55,W55,AC55)</f>
        <v>77187</v>
      </c>
      <c r="M55" s="121">
        <f>+SUM(N55:Q55)</f>
        <v>17441</v>
      </c>
      <c r="N55" s="121">
        <v>17441</v>
      </c>
      <c r="O55" s="121">
        <v>0</v>
      </c>
      <c r="P55" s="121">
        <v>0</v>
      </c>
      <c r="Q55" s="121">
        <v>0</v>
      </c>
      <c r="R55" s="121">
        <f>+SUM(S55:U55)</f>
        <v>33140</v>
      </c>
      <c r="S55" s="121">
        <v>0</v>
      </c>
      <c r="T55" s="121">
        <v>0</v>
      </c>
      <c r="U55" s="121">
        <v>33140</v>
      </c>
      <c r="V55" s="121">
        <v>0</v>
      </c>
      <c r="W55" s="121">
        <f>+SUM(X55:AA55)</f>
        <v>26606</v>
      </c>
      <c r="X55" s="121">
        <v>26606</v>
      </c>
      <c r="Y55" s="121">
        <v>0</v>
      </c>
      <c r="Z55" s="121">
        <v>0</v>
      </c>
      <c r="AA55" s="121">
        <v>0</v>
      </c>
      <c r="AB55" s="121">
        <v>339931</v>
      </c>
      <c r="AC55" s="121">
        <v>0</v>
      </c>
      <c r="AD55" s="121">
        <v>0</v>
      </c>
      <c r="AE55" s="121">
        <f>+SUM(D55,L55,AD55)</f>
        <v>77780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62616</v>
      </c>
      <c r="AO55" s="121">
        <f>+SUM(AP55:AS55)</f>
        <v>13593</v>
      </c>
      <c r="AP55" s="121">
        <v>13593</v>
      </c>
      <c r="AQ55" s="121">
        <v>0</v>
      </c>
      <c r="AR55" s="121">
        <v>0</v>
      </c>
      <c r="AS55" s="121">
        <v>0</v>
      </c>
      <c r="AT55" s="121">
        <f>+SUM(AU55:AW55)</f>
        <v>33017</v>
      </c>
      <c r="AU55" s="121">
        <v>32753</v>
      </c>
      <c r="AV55" s="121">
        <v>264</v>
      </c>
      <c r="AW55" s="121">
        <v>0</v>
      </c>
      <c r="AX55" s="121">
        <v>0</v>
      </c>
      <c r="AY55" s="121">
        <f>+SUM(AZ55:BC55)</f>
        <v>16006</v>
      </c>
      <c r="AZ55" s="121">
        <v>16006</v>
      </c>
      <c r="BA55" s="121">
        <v>0</v>
      </c>
      <c r="BB55" s="121">
        <v>0</v>
      </c>
      <c r="BC55" s="121">
        <v>0</v>
      </c>
      <c r="BD55" s="121">
        <v>65517</v>
      </c>
      <c r="BE55" s="121">
        <v>0</v>
      </c>
      <c r="BF55" s="121">
        <v>0</v>
      </c>
      <c r="BG55" s="121">
        <f>+SUM(BF55,AN55,AF55)</f>
        <v>62616</v>
      </c>
      <c r="BH55" s="121">
        <f>SUM(D55,AF55)</f>
        <v>593</v>
      </c>
      <c r="BI55" s="121">
        <f>SUM(E55,AG55)</f>
        <v>593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593</v>
      </c>
      <c r="BN55" s="121">
        <f>SUM(J55,AL55)</f>
        <v>0</v>
      </c>
      <c r="BO55" s="121">
        <f>SUM(K55,AM55)</f>
        <v>9357</v>
      </c>
      <c r="BP55" s="121">
        <f>SUM(L55,AN55)</f>
        <v>139803</v>
      </c>
      <c r="BQ55" s="121">
        <f>SUM(M55,AO55)</f>
        <v>31034</v>
      </c>
      <c r="BR55" s="121">
        <f>SUM(N55,AP55)</f>
        <v>31034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66157</v>
      </c>
      <c r="BW55" s="121">
        <f>SUM(S55,AU55)</f>
        <v>32753</v>
      </c>
      <c r="BX55" s="121">
        <f>SUM(T55,AV55)</f>
        <v>264</v>
      </c>
      <c r="BY55" s="121">
        <f>SUM(U55,AW55)</f>
        <v>33140</v>
      </c>
      <c r="BZ55" s="121">
        <f>SUM(V55,AX55)</f>
        <v>0</v>
      </c>
      <c r="CA55" s="121">
        <f>SUM(W55,AY55)</f>
        <v>42612</v>
      </c>
      <c r="CB55" s="121">
        <f>SUM(X55,AZ55)</f>
        <v>42612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405448</v>
      </c>
      <c r="CG55" s="121">
        <f>SUM(AC55,BE55)</f>
        <v>0</v>
      </c>
      <c r="CH55" s="121">
        <f>SUM(AD55,BF55)</f>
        <v>0</v>
      </c>
      <c r="CI55" s="121">
        <f>SUM(AE55,BG55)</f>
        <v>140396</v>
      </c>
    </row>
    <row r="56" spans="1:87" s="136" customFormat="1" ht="13.5" customHeight="1" x14ac:dyDescent="0.15">
      <c r="A56" s="119" t="s">
        <v>25</v>
      </c>
      <c r="B56" s="120" t="s">
        <v>508</v>
      </c>
      <c r="C56" s="119" t="s">
        <v>509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10806</v>
      </c>
      <c r="L56" s="121">
        <f>+SUM(M56,R56,V56,W56,AC56)</f>
        <v>20500</v>
      </c>
      <c r="M56" s="121">
        <f>+SUM(N56:Q56)</f>
        <v>20500</v>
      </c>
      <c r="N56" s="121">
        <v>20500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274552</v>
      </c>
      <c r="AC56" s="121">
        <v>0</v>
      </c>
      <c r="AD56" s="121">
        <v>0</v>
      </c>
      <c r="AE56" s="121">
        <f>+SUM(D56,L56,AD56)</f>
        <v>20500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68607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10806</v>
      </c>
      <c r="BP56" s="121">
        <f>SUM(L56,AN56)</f>
        <v>20500</v>
      </c>
      <c r="BQ56" s="121">
        <f>SUM(M56,AO56)</f>
        <v>20500</v>
      </c>
      <c r="BR56" s="121">
        <f>SUM(N56,AP56)</f>
        <v>20500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343159</v>
      </c>
      <c r="CG56" s="121">
        <f>SUM(AC56,BE56)</f>
        <v>0</v>
      </c>
      <c r="CH56" s="121">
        <f>SUM(AD56,BF56)</f>
        <v>0</v>
      </c>
      <c r="CI56" s="121">
        <f>SUM(AE56,BG56)</f>
        <v>20500</v>
      </c>
    </row>
    <row r="57" spans="1:87" s="136" customFormat="1" ht="13.5" customHeight="1" x14ac:dyDescent="0.15">
      <c r="A57" s="119" t="s">
        <v>25</v>
      </c>
      <c r="B57" s="120" t="s">
        <v>511</v>
      </c>
      <c r="C57" s="119" t="s">
        <v>512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18617</v>
      </c>
      <c r="L57" s="121">
        <f>+SUM(M57,R57,V57,W57,AC57)</f>
        <v>212814</v>
      </c>
      <c r="M57" s="121">
        <f>+SUM(N57:Q57)</f>
        <v>18551</v>
      </c>
      <c r="N57" s="121">
        <v>18551</v>
      </c>
      <c r="O57" s="121">
        <v>0</v>
      </c>
      <c r="P57" s="121">
        <v>0</v>
      </c>
      <c r="Q57" s="121">
        <v>0</v>
      </c>
      <c r="R57" s="121">
        <f>+SUM(S57:U57)</f>
        <v>3618</v>
      </c>
      <c r="S57" s="121">
        <v>0</v>
      </c>
      <c r="T57" s="121">
        <v>0</v>
      </c>
      <c r="U57" s="121">
        <v>3618</v>
      </c>
      <c r="V57" s="121">
        <v>0</v>
      </c>
      <c r="W57" s="121">
        <f>+SUM(X57:AA57)</f>
        <v>190645</v>
      </c>
      <c r="X57" s="121">
        <v>141774</v>
      </c>
      <c r="Y57" s="121">
        <v>44739</v>
      </c>
      <c r="Z57" s="121">
        <v>3971</v>
      </c>
      <c r="AA57" s="121">
        <v>161</v>
      </c>
      <c r="AB57" s="121">
        <v>279379</v>
      </c>
      <c r="AC57" s="121">
        <v>0</v>
      </c>
      <c r="AD57" s="121">
        <v>10245</v>
      </c>
      <c r="AE57" s="121">
        <f>+SUM(D57,L57,AD57)</f>
        <v>223059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29754</v>
      </c>
      <c r="AO57" s="121">
        <f>+SUM(AP57:AS57)</f>
        <v>7517</v>
      </c>
      <c r="AP57" s="121">
        <v>7517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22237</v>
      </c>
      <c r="AZ57" s="121">
        <v>22237</v>
      </c>
      <c r="BA57" s="121">
        <v>0</v>
      </c>
      <c r="BB57" s="121">
        <v>0</v>
      </c>
      <c r="BC57" s="121">
        <v>0</v>
      </c>
      <c r="BD57" s="121">
        <v>59320</v>
      </c>
      <c r="BE57" s="121">
        <v>0</v>
      </c>
      <c r="BF57" s="121">
        <v>2771</v>
      </c>
      <c r="BG57" s="121">
        <f>+SUM(BF57,AN57,AF57)</f>
        <v>32525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18617</v>
      </c>
      <c r="BP57" s="121">
        <f>SUM(L57,AN57)</f>
        <v>242568</v>
      </c>
      <c r="BQ57" s="121">
        <f>SUM(M57,AO57)</f>
        <v>26068</v>
      </c>
      <c r="BR57" s="121">
        <f>SUM(N57,AP57)</f>
        <v>26068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3618</v>
      </c>
      <c r="BW57" s="121">
        <f>SUM(S57,AU57)</f>
        <v>0</v>
      </c>
      <c r="BX57" s="121">
        <f>SUM(T57,AV57)</f>
        <v>0</v>
      </c>
      <c r="BY57" s="121">
        <f>SUM(U57,AW57)</f>
        <v>3618</v>
      </c>
      <c r="BZ57" s="121">
        <f>SUM(V57,AX57)</f>
        <v>0</v>
      </c>
      <c r="CA57" s="121">
        <f>SUM(W57,AY57)</f>
        <v>212882</v>
      </c>
      <c r="CB57" s="121">
        <f>SUM(X57,AZ57)</f>
        <v>164011</v>
      </c>
      <c r="CC57" s="121">
        <f>SUM(Y57,BA57)</f>
        <v>44739</v>
      </c>
      <c r="CD57" s="121">
        <f>SUM(Z57,BB57)</f>
        <v>3971</v>
      </c>
      <c r="CE57" s="121">
        <f>SUM(AA57,BC57)</f>
        <v>161</v>
      </c>
      <c r="CF57" s="121">
        <f>SUM(AB57,BD57)</f>
        <v>338699</v>
      </c>
      <c r="CG57" s="121">
        <f>SUM(AC57,BE57)</f>
        <v>0</v>
      </c>
      <c r="CH57" s="121">
        <f>SUM(AD57,BF57)</f>
        <v>13016</v>
      </c>
      <c r="CI57" s="121">
        <f>SUM(AE57,BG57)</f>
        <v>255584</v>
      </c>
    </row>
    <row r="58" spans="1:87" s="136" customFormat="1" ht="13.5" customHeight="1" x14ac:dyDescent="0.15">
      <c r="A58" s="119" t="s">
        <v>25</v>
      </c>
      <c r="B58" s="120" t="s">
        <v>514</v>
      </c>
      <c r="C58" s="119" t="s">
        <v>515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356235</v>
      </c>
      <c r="M58" s="121">
        <f>+SUM(N58:Q58)</f>
        <v>26315</v>
      </c>
      <c r="N58" s="121">
        <v>26315</v>
      </c>
      <c r="O58" s="121">
        <v>0</v>
      </c>
      <c r="P58" s="121">
        <v>0</v>
      </c>
      <c r="Q58" s="121">
        <v>0</v>
      </c>
      <c r="R58" s="121">
        <f>+SUM(S58:U58)</f>
        <v>12313</v>
      </c>
      <c r="S58" s="121">
        <v>11218</v>
      </c>
      <c r="T58" s="121">
        <v>88</v>
      </c>
      <c r="U58" s="121">
        <v>1007</v>
      </c>
      <c r="V58" s="121">
        <v>0</v>
      </c>
      <c r="W58" s="121">
        <f>+SUM(X58:AA58)</f>
        <v>317607</v>
      </c>
      <c r="X58" s="121">
        <v>116661</v>
      </c>
      <c r="Y58" s="121">
        <v>159615</v>
      </c>
      <c r="Z58" s="121">
        <v>34211</v>
      </c>
      <c r="AA58" s="121">
        <v>7120</v>
      </c>
      <c r="AB58" s="121">
        <v>0</v>
      </c>
      <c r="AC58" s="121">
        <v>0</v>
      </c>
      <c r="AD58" s="121">
        <v>137581</v>
      </c>
      <c r="AE58" s="121">
        <f>+SUM(D58,L58,AD58)</f>
        <v>493816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4108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53437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4108</v>
      </c>
      <c r="BP58" s="121">
        <f>SUM(L58,AN58)</f>
        <v>356235</v>
      </c>
      <c r="BQ58" s="121">
        <f>SUM(M58,AO58)</f>
        <v>26315</v>
      </c>
      <c r="BR58" s="121">
        <f>SUM(N58,AP58)</f>
        <v>26315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12313</v>
      </c>
      <c r="BW58" s="121">
        <f>SUM(S58,AU58)</f>
        <v>11218</v>
      </c>
      <c r="BX58" s="121">
        <f>SUM(T58,AV58)</f>
        <v>88</v>
      </c>
      <c r="BY58" s="121">
        <f>SUM(U58,AW58)</f>
        <v>1007</v>
      </c>
      <c r="BZ58" s="121">
        <f>SUM(V58,AX58)</f>
        <v>0</v>
      </c>
      <c r="CA58" s="121">
        <f>SUM(W58,AY58)</f>
        <v>317607</v>
      </c>
      <c r="CB58" s="121">
        <f>SUM(X58,AZ58)</f>
        <v>116661</v>
      </c>
      <c r="CC58" s="121">
        <f>SUM(Y58,BA58)</f>
        <v>159615</v>
      </c>
      <c r="CD58" s="121">
        <f>SUM(Z58,BB58)</f>
        <v>34211</v>
      </c>
      <c r="CE58" s="121">
        <f>SUM(AA58,BC58)</f>
        <v>7120</v>
      </c>
      <c r="CF58" s="121">
        <f>SUM(AB58,BD58)</f>
        <v>53437</v>
      </c>
      <c r="CG58" s="121">
        <f>SUM(AC58,BE58)</f>
        <v>0</v>
      </c>
      <c r="CH58" s="121">
        <f>SUM(AD58,BF58)</f>
        <v>137581</v>
      </c>
      <c r="CI58" s="121">
        <f>SUM(AE58,BG58)</f>
        <v>493816</v>
      </c>
    </row>
    <row r="59" spans="1:87" s="136" customFormat="1" ht="13.5" customHeight="1" x14ac:dyDescent="0.15">
      <c r="A59" s="119" t="s">
        <v>25</v>
      </c>
      <c r="B59" s="120" t="s">
        <v>517</v>
      </c>
      <c r="C59" s="119" t="s">
        <v>518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110824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62338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173162</v>
      </c>
      <c r="CG59" s="121">
        <f>SUM(AC59,BE59)</f>
        <v>0</v>
      </c>
      <c r="CH59" s="121">
        <f>SUM(AD59,BF59)</f>
        <v>0</v>
      </c>
      <c r="CI59" s="121">
        <f>SUM(AE59,BG59)</f>
        <v>0</v>
      </c>
    </row>
    <row r="60" spans="1:87" s="136" customFormat="1" ht="13.5" customHeight="1" x14ac:dyDescent="0.15">
      <c r="A60" s="119" t="s">
        <v>25</v>
      </c>
      <c r="B60" s="120" t="s">
        <v>522</v>
      </c>
      <c r="C60" s="119" t="s">
        <v>523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57916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32577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0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90493</v>
      </c>
      <c r="CG60" s="121">
        <f>SUM(AC60,BE60)</f>
        <v>0</v>
      </c>
      <c r="CH60" s="121">
        <f>SUM(AD60,BF60)</f>
        <v>0</v>
      </c>
      <c r="CI60" s="121">
        <f>SUM(AE60,BG60)</f>
        <v>0</v>
      </c>
    </row>
    <row r="61" spans="1:87" s="136" customFormat="1" ht="13.5" customHeight="1" x14ac:dyDescent="0.15">
      <c r="A61" s="119" t="s">
        <v>25</v>
      </c>
      <c r="B61" s="120" t="s">
        <v>525</v>
      </c>
      <c r="C61" s="119" t="s">
        <v>526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26673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15003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41676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25</v>
      </c>
      <c r="B62" s="120" t="s">
        <v>386</v>
      </c>
      <c r="C62" s="119" t="s">
        <v>387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0</v>
      </c>
      <c r="AC62" s="121">
        <v>0</v>
      </c>
      <c r="AD62" s="121">
        <v>0</v>
      </c>
      <c r="AE62" s="121">
        <f>+SUM(D62,L62,AD62)</f>
        <v>0</v>
      </c>
      <c r="AF62" s="121">
        <f>+SUM(AG62,AL62)</f>
        <v>17464</v>
      </c>
      <c r="AG62" s="121">
        <f>+SUM(AH62:AK62)</f>
        <v>17464</v>
      </c>
      <c r="AH62" s="121">
        <v>0</v>
      </c>
      <c r="AI62" s="121">
        <v>17464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325093</v>
      </c>
      <c r="AO62" s="121">
        <f>+SUM(AP62:AS62)</f>
        <v>50035</v>
      </c>
      <c r="AP62" s="121">
        <v>50035</v>
      </c>
      <c r="AQ62" s="121">
        <v>0</v>
      </c>
      <c r="AR62" s="121">
        <v>0</v>
      </c>
      <c r="AS62" s="121">
        <v>0</v>
      </c>
      <c r="AT62" s="121">
        <f>+SUM(AU62:AW62)</f>
        <v>180175</v>
      </c>
      <c r="AU62" s="121">
        <v>0</v>
      </c>
      <c r="AV62" s="121">
        <v>180175</v>
      </c>
      <c r="AW62" s="121">
        <v>0</v>
      </c>
      <c r="AX62" s="121">
        <v>0</v>
      </c>
      <c r="AY62" s="121">
        <f>+SUM(AZ62:BC62)</f>
        <v>94883</v>
      </c>
      <c r="AZ62" s="121">
        <v>0</v>
      </c>
      <c r="BA62" s="121">
        <v>64253</v>
      </c>
      <c r="BB62" s="121">
        <v>2571</v>
      </c>
      <c r="BC62" s="121">
        <v>28059</v>
      </c>
      <c r="BD62" s="121">
        <v>0</v>
      </c>
      <c r="BE62" s="121">
        <v>0</v>
      </c>
      <c r="BF62" s="121">
        <v>20116</v>
      </c>
      <c r="BG62" s="121">
        <f>+SUM(BF62,AN62,AF62)</f>
        <v>362673</v>
      </c>
      <c r="BH62" s="121">
        <f>SUM(D62,AF62)</f>
        <v>17464</v>
      </c>
      <c r="BI62" s="121">
        <f>SUM(E62,AG62)</f>
        <v>17464</v>
      </c>
      <c r="BJ62" s="121">
        <f>SUM(F62,AH62)</f>
        <v>0</v>
      </c>
      <c r="BK62" s="121">
        <f>SUM(G62,AI62)</f>
        <v>17464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325093</v>
      </c>
      <c r="BQ62" s="121">
        <f>SUM(M62,AO62)</f>
        <v>50035</v>
      </c>
      <c r="BR62" s="121">
        <f>SUM(N62,AP62)</f>
        <v>50035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180175</v>
      </c>
      <c r="BW62" s="121">
        <f>SUM(S62,AU62)</f>
        <v>0</v>
      </c>
      <c r="BX62" s="121">
        <f>SUM(T62,AV62)</f>
        <v>180175</v>
      </c>
      <c r="BY62" s="121">
        <f>SUM(U62,AW62)</f>
        <v>0</v>
      </c>
      <c r="BZ62" s="121">
        <f>SUM(V62,AX62)</f>
        <v>0</v>
      </c>
      <c r="CA62" s="121">
        <f>SUM(W62,AY62)</f>
        <v>94883</v>
      </c>
      <c r="CB62" s="121">
        <f>SUM(X62,AZ62)</f>
        <v>0</v>
      </c>
      <c r="CC62" s="121">
        <f>SUM(Y62,BA62)</f>
        <v>64253</v>
      </c>
      <c r="CD62" s="121">
        <f>SUM(Z62,BB62)</f>
        <v>2571</v>
      </c>
      <c r="CE62" s="121">
        <f>SUM(AA62,BC62)</f>
        <v>28059</v>
      </c>
      <c r="CF62" s="121">
        <f>SUM(AB62,BD62)</f>
        <v>0</v>
      </c>
      <c r="CG62" s="121">
        <f>SUM(AC62,BE62)</f>
        <v>0</v>
      </c>
      <c r="CH62" s="121">
        <f>SUM(AD62,BF62)</f>
        <v>20116</v>
      </c>
      <c r="CI62" s="121">
        <f>SUM(AE62,BG62)</f>
        <v>362673</v>
      </c>
    </row>
    <row r="63" spans="1:87" s="136" customFormat="1" ht="13.5" customHeight="1" x14ac:dyDescent="0.15">
      <c r="A63" s="119" t="s">
        <v>25</v>
      </c>
      <c r="B63" s="120" t="s">
        <v>344</v>
      </c>
      <c r="C63" s="119" t="s">
        <v>345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0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0</v>
      </c>
      <c r="AC63" s="121">
        <v>0</v>
      </c>
      <c r="AD63" s="121">
        <v>0</v>
      </c>
      <c r="AE63" s="121">
        <f>+SUM(D63,L63,AD63)</f>
        <v>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279470</v>
      </c>
      <c r="AO63" s="121">
        <f>+SUM(AP63:AS63)</f>
        <v>25707</v>
      </c>
      <c r="AP63" s="121">
        <v>25707</v>
      </c>
      <c r="AQ63" s="121">
        <v>0</v>
      </c>
      <c r="AR63" s="121">
        <v>0</v>
      </c>
      <c r="AS63" s="121">
        <v>0</v>
      </c>
      <c r="AT63" s="121">
        <f>+SUM(AU63:AW63)</f>
        <v>189518</v>
      </c>
      <c r="AU63" s="121">
        <v>0</v>
      </c>
      <c r="AV63" s="121">
        <v>189518</v>
      </c>
      <c r="AW63" s="121">
        <v>0</v>
      </c>
      <c r="AX63" s="121">
        <v>0</v>
      </c>
      <c r="AY63" s="121">
        <f>+SUM(AZ63:BC63)</f>
        <v>64245</v>
      </c>
      <c r="AZ63" s="121">
        <v>0</v>
      </c>
      <c r="BA63" s="121">
        <v>58882</v>
      </c>
      <c r="BB63" s="121">
        <v>5363</v>
      </c>
      <c r="BC63" s="121">
        <v>0</v>
      </c>
      <c r="BD63" s="121">
        <v>0</v>
      </c>
      <c r="BE63" s="121">
        <v>0</v>
      </c>
      <c r="BF63" s="121">
        <v>19639</v>
      </c>
      <c r="BG63" s="121">
        <f>+SUM(BF63,AN63,AF63)</f>
        <v>299109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279470</v>
      </c>
      <c r="BQ63" s="121">
        <f>SUM(M63,AO63)</f>
        <v>25707</v>
      </c>
      <c r="BR63" s="121">
        <f>SUM(N63,AP63)</f>
        <v>25707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189518</v>
      </c>
      <c r="BW63" s="121">
        <f>SUM(S63,AU63)</f>
        <v>0</v>
      </c>
      <c r="BX63" s="121">
        <f>SUM(T63,AV63)</f>
        <v>189518</v>
      </c>
      <c r="BY63" s="121">
        <f>SUM(U63,AW63)</f>
        <v>0</v>
      </c>
      <c r="BZ63" s="121">
        <f>SUM(V63,AX63)</f>
        <v>0</v>
      </c>
      <c r="CA63" s="121">
        <f>SUM(W63,AY63)</f>
        <v>64245</v>
      </c>
      <c r="CB63" s="121">
        <f>SUM(X63,AZ63)</f>
        <v>0</v>
      </c>
      <c r="CC63" s="121">
        <f>SUM(Y63,BA63)</f>
        <v>58882</v>
      </c>
      <c r="CD63" s="121">
        <f>SUM(Z63,BB63)</f>
        <v>5363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19639</v>
      </c>
      <c r="CI63" s="121">
        <f>SUM(AE63,BG63)</f>
        <v>299109</v>
      </c>
    </row>
    <row r="64" spans="1:87" s="136" customFormat="1" ht="13.5" customHeight="1" x14ac:dyDescent="0.15">
      <c r="A64" s="119" t="s">
        <v>25</v>
      </c>
      <c r="B64" s="120" t="s">
        <v>419</v>
      </c>
      <c r="C64" s="119" t="s">
        <v>420</v>
      </c>
      <c r="D64" s="121">
        <f>+SUM(E64,J64)</f>
        <v>5164373</v>
      </c>
      <c r="E64" s="121">
        <f>+SUM(F64:I64)</f>
        <v>5164373</v>
      </c>
      <c r="F64" s="121">
        <v>0</v>
      </c>
      <c r="G64" s="121">
        <v>5164373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911628</v>
      </c>
      <c r="M64" s="121">
        <f>+SUM(N64:Q64)</f>
        <v>83989</v>
      </c>
      <c r="N64" s="121">
        <v>57743</v>
      </c>
      <c r="O64" s="121">
        <v>0</v>
      </c>
      <c r="P64" s="121">
        <v>26246</v>
      </c>
      <c r="Q64" s="121">
        <v>0</v>
      </c>
      <c r="R64" s="121">
        <f>+SUM(S64:U64)</f>
        <v>391332</v>
      </c>
      <c r="S64" s="121">
        <v>0</v>
      </c>
      <c r="T64" s="121">
        <v>389106</v>
      </c>
      <c r="U64" s="121">
        <v>2226</v>
      </c>
      <c r="V64" s="121">
        <v>0</v>
      </c>
      <c r="W64" s="121">
        <f>+SUM(X64:AA64)</f>
        <v>436307</v>
      </c>
      <c r="X64" s="121">
        <v>0</v>
      </c>
      <c r="Y64" s="121">
        <v>86059</v>
      </c>
      <c r="Z64" s="121">
        <v>350248</v>
      </c>
      <c r="AA64" s="121">
        <v>0</v>
      </c>
      <c r="AB64" s="121">
        <v>0</v>
      </c>
      <c r="AC64" s="121">
        <v>0</v>
      </c>
      <c r="AD64" s="121">
        <v>0</v>
      </c>
      <c r="AE64" s="121">
        <f>+SUM(D64,L64,AD64)</f>
        <v>6076001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204687</v>
      </c>
      <c r="AO64" s="121">
        <f>+SUM(AP64:AS64)</f>
        <v>76988</v>
      </c>
      <c r="AP64" s="121">
        <v>38494</v>
      </c>
      <c r="AQ64" s="121">
        <v>0</v>
      </c>
      <c r="AR64" s="121">
        <v>25663</v>
      </c>
      <c r="AS64" s="121">
        <v>12831</v>
      </c>
      <c r="AT64" s="121">
        <f>+SUM(AU64:AW64)</f>
        <v>83416</v>
      </c>
      <c r="AU64" s="121">
        <v>0</v>
      </c>
      <c r="AV64" s="121">
        <v>73345</v>
      </c>
      <c r="AW64" s="121">
        <v>10071</v>
      </c>
      <c r="AX64" s="121">
        <v>0</v>
      </c>
      <c r="AY64" s="121">
        <f>+SUM(AZ64:BC64)</f>
        <v>44283</v>
      </c>
      <c r="AZ64" s="121">
        <v>0</v>
      </c>
      <c r="BA64" s="121">
        <v>44283</v>
      </c>
      <c r="BB64" s="121">
        <v>0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204687</v>
      </c>
      <c r="BH64" s="121">
        <f>SUM(D64,AF64)</f>
        <v>5164373</v>
      </c>
      <c r="BI64" s="121">
        <f>SUM(E64,AG64)</f>
        <v>5164373</v>
      </c>
      <c r="BJ64" s="121">
        <f>SUM(F64,AH64)</f>
        <v>0</v>
      </c>
      <c r="BK64" s="121">
        <f>SUM(G64,AI64)</f>
        <v>5164373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1116315</v>
      </c>
      <c r="BQ64" s="121">
        <f>SUM(M64,AO64)</f>
        <v>160977</v>
      </c>
      <c r="BR64" s="121">
        <f>SUM(N64,AP64)</f>
        <v>96237</v>
      </c>
      <c r="BS64" s="121">
        <f>SUM(O64,AQ64)</f>
        <v>0</v>
      </c>
      <c r="BT64" s="121">
        <f>SUM(P64,AR64)</f>
        <v>51909</v>
      </c>
      <c r="BU64" s="121">
        <f>SUM(Q64,AS64)</f>
        <v>12831</v>
      </c>
      <c r="BV64" s="121">
        <f>SUM(R64,AT64)</f>
        <v>474748</v>
      </c>
      <c r="BW64" s="121">
        <f>SUM(S64,AU64)</f>
        <v>0</v>
      </c>
      <c r="BX64" s="121">
        <f>SUM(T64,AV64)</f>
        <v>462451</v>
      </c>
      <c r="BY64" s="121">
        <f>SUM(U64,AW64)</f>
        <v>12297</v>
      </c>
      <c r="BZ64" s="121">
        <f>SUM(V64,AX64)</f>
        <v>0</v>
      </c>
      <c r="CA64" s="121">
        <f>SUM(W64,AY64)</f>
        <v>480590</v>
      </c>
      <c r="CB64" s="121">
        <f>SUM(X64,AZ64)</f>
        <v>0</v>
      </c>
      <c r="CC64" s="121">
        <f>SUM(Y64,BA64)</f>
        <v>130342</v>
      </c>
      <c r="CD64" s="121">
        <f>SUM(Z64,BB64)</f>
        <v>350248</v>
      </c>
      <c r="CE64" s="121">
        <f>SUM(AA64,BC64)</f>
        <v>0</v>
      </c>
      <c r="CF64" s="121">
        <f>SUM(AB64,BD64)</f>
        <v>0</v>
      </c>
      <c r="CG64" s="121">
        <f>SUM(AC64,BE64)</f>
        <v>0</v>
      </c>
      <c r="CH64" s="121">
        <f>SUM(AD64,BF64)</f>
        <v>0</v>
      </c>
      <c r="CI64" s="121">
        <f>SUM(AE64,BG64)</f>
        <v>6280688</v>
      </c>
    </row>
    <row r="65" spans="1:87" s="136" customFormat="1" ht="13.5" customHeight="1" x14ac:dyDescent="0.15">
      <c r="A65" s="119" t="s">
        <v>25</v>
      </c>
      <c r="B65" s="120" t="s">
        <v>362</v>
      </c>
      <c r="C65" s="119" t="s">
        <v>363</v>
      </c>
      <c r="D65" s="121">
        <f>+SUM(E65,J65)</f>
        <v>223964</v>
      </c>
      <c r="E65" s="121">
        <f>+SUM(F65:I65)</f>
        <v>223964</v>
      </c>
      <c r="F65" s="121">
        <v>0</v>
      </c>
      <c r="G65" s="121">
        <v>223964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1049264</v>
      </c>
      <c r="M65" s="121">
        <f>+SUM(N65:Q65)</f>
        <v>116662</v>
      </c>
      <c r="N65" s="121">
        <v>116662</v>
      </c>
      <c r="O65" s="121">
        <v>0</v>
      </c>
      <c r="P65" s="121">
        <v>0</v>
      </c>
      <c r="Q65" s="121">
        <v>0</v>
      </c>
      <c r="R65" s="121">
        <f>+SUM(S65:U65)</f>
        <v>442193</v>
      </c>
      <c r="S65" s="121">
        <v>0</v>
      </c>
      <c r="T65" s="121">
        <v>442193</v>
      </c>
      <c r="U65" s="121">
        <v>0</v>
      </c>
      <c r="V65" s="121">
        <v>0</v>
      </c>
      <c r="W65" s="121">
        <f>+SUM(X65:AA65)</f>
        <v>490409</v>
      </c>
      <c r="X65" s="121">
        <v>0</v>
      </c>
      <c r="Y65" s="121">
        <v>393358</v>
      </c>
      <c r="Z65" s="121">
        <v>97051</v>
      </c>
      <c r="AA65" s="121">
        <v>0</v>
      </c>
      <c r="AB65" s="121">
        <v>0</v>
      </c>
      <c r="AC65" s="121">
        <v>0</v>
      </c>
      <c r="AD65" s="121">
        <v>119934</v>
      </c>
      <c r="AE65" s="121">
        <f>+SUM(D65,L65,AD65)</f>
        <v>1393162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223964</v>
      </c>
      <c r="BI65" s="121">
        <f>SUM(E65,AG65)</f>
        <v>223964</v>
      </c>
      <c r="BJ65" s="121">
        <f>SUM(F65,AH65)</f>
        <v>0</v>
      </c>
      <c r="BK65" s="121">
        <f>SUM(G65,AI65)</f>
        <v>223964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1049264</v>
      </c>
      <c r="BQ65" s="121">
        <f>SUM(M65,AO65)</f>
        <v>116662</v>
      </c>
      <c r="BR65" s="121">
        <f>SUM(N65,AP65)</f>
        <v>116662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442193</v>
      </c>
      <c r="BW65" s="121">
        <f>SUM(S65,AU65)</f>
        <v>0</v>
      </c>
      <c r="BX65" s="121">
        <f>SUM(T65,AV65)</f>
        <v>442193</v>
      </c>
      <c r="BY65" s="121">
        <f>SUM(U65,AW65)</f>
        <v>0</v>
      </c>
      <c r="BZ65" s="121">
        <f>SUM(V65,AX65)</f>
        <v>0</v>
      </c>
      <c r="CA65" s="121">
        <f>SUM(W65,AY65)</f>
        <v>490409</v>
      </c>
      <c r="CB65" s="121">
        <f>SUM(X65,AZ65)</f>
        <v>0</v>
      </c>
      <c r="CC65" s="121">
        <f>SUM(Y65,BA65)</f>
        <v>393358</v>
      </c>
      <c r="CD65" s="121">
        <f>SUM(Z65,BB65)</f>
        <v>97051</v>
      </c>
      <c r="CE65" s="121">
        <f>SUM(AA65,BC65)</f>
        <v>0</v>
      </c>
      <c r="CF65" s="121">
        <f>SUM(AB65,BD65)</f>
        <v>0</v>
      </c>
      <c r="CG65" s="121">
        <f>SUM(AC65,BE65)</f>
        <v>0</v>
      </c>
      <c r="CH65" s="121">
        <f>SUM(AD65,BF65)</f>
        <v>119934</v>
      </c>
      <c r="CI65" s="121">
        <f>SUM(AE65,BG65)</f>
        <v>1393162</v>
      </c>
    </row>
    <row r="66" spans="1:87" s="136" customFormat="1" ht="13.5" customHeight="1" x14ac:dyDescent="0.15">
      <c r="A66" s="119" t="s">
        <v>25</v>
      </c>
      <c r="B66" s="120" t="s">
        <v>393</v>
      </c>
      <c r="C66" s="119" t="s">
        <v>394</v>
      </c>
      <c r="D66" s="121">
        <f>+SUM(E66,J66)</f>
        <v>2498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2498</v>
      </c>
      <c r="K66" s="121">
        <v>0</v>
      </c>
      <c r="L66" s="121">
        <f>+SUM(M66,R66,V66,W66,AC66)</f>
        <v>835631</v>
      </c>
      <c r="M66" s="121">
        <f>+SUM(N66:Q66)</f>
        <v>9336</v>
      </c>
      <c r="N66" s="121">
        <v>9336</v>
      </c>
      <c r="O66" s="121">
        <v>0</v>
      </c>
      <c r="P66" s="121">
        <v>0</v>
      </c>
      <c r="Q66" s="121">
        <v>0</v>
      </c>
      <c r="R66" s="121">
        <f>+SUM(S66:U66)</f>
        <v>46035</v>
      </c>
      <c r="S66" s="121">
        <v>0</v>
      </c>
      <c r="T66" s="121">
        <v>45891</v>
      </c>
      <c r="U66" s="121">
        <v>144</v>
      </c>
      <c r="V66" s="121">
        <v>0</v>
      </c>
      <c r="W66" s="121">
        <f>+SUM(X66:AA66)</f>
        <v>780260</v>
      </c>
      <c r="X66" s="121">
        <v>0</v>
      </c>
      <c r="Y66" s="121">
        <v>706622</v>
      </c>
      <c r="Z66" s="121">
        <v>73638</v>
      </c>
      <c r="AA66" s="121">
        <v>0</v>
      </c>
      <c r="AB66" s="121">
        <v>0</v>
      </c>
      <c r="AC66" s="121">
        <v>0</v>
      </c>
      <c r="AD66" s="121">
        <v>54046</v>
      </c>
      <c r="AE66" s="121">
        <f>+SUM(D66,L66,AD66)</f>
        <v>892175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2498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2498</v>
      </c>
      <c r="BO66" s="121">
        <f>SUM(K66,AM66)</f>
        <v>0</v>
      </c>
      <c r="BP66" s="121">
        <f>SUM(L66,AN66)</f>
        <v>835631</v>
      </c>
      <c r="BQ66" s="121">
        <f>SUM(M66,AO66)</f>
        <v>9336</v>
      </c>
      <c r="BR66" s="121">
        <f>SUM(N66,AP66)</f>
        <v>9336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46035</v>
      </c>
      <c r="BW66" s="121">
        <f>SUM(S66,AU66)</f>
        <v>0</v>
      </c>
      <c r="BX66" s="121">
        <f>SUM(T66,AV66)</f>
        <v>45891</v>
      </c>
      <c r="BY66" s="121">
        <f>SUM(U66,AW66)</f>
        <v>144</v>
      </c>
      <c r="BZ66" s="121">
        <f>SUM(V66,AX66)</f>
        <v>0</v>
      </c>
      <c r="CA66" s="121">
        <f>SUM(W66,AY66)</f>
        <v>780260</v>
      </c>
      <c r="CB66" s="121">
        <f>SUM(X66,AZ66)</f>
        <v>0</v>
      </c>
      <c r="CC66" s="121">
        <f>SUM(Y66,BA66)</f>
        <v>706622</v>
      </c>
      <c r="CD66" s="121">
        <f>SUM(Z66,BB66)</f>
        <v>73638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54046</v>
      </c>
      <c r="CI66" s="121">
        <f>SUM(AE66,BG66)</f>
        <v>892175</v>
      </c>
    </row>
    <row r="67" spans="1:87" s="136" customFormat="1" ht="13.5" customHeight="1" x14ac:dyDescent="0.15">
      <c r="A67" s="119" t="s">
        <v>25</v>
      </c>
      <c r="B67" s="120" t="s">
        <v>381</v>
      </c>
      <c r="C67" s="119" t="s">
        <v>382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f>+SUM(D67,L67,AD67)</f>
        <v>0</v>
      </c>
      <c r="AF67" s="121">
        <f>+SUM(AG67,AL67)</f>
        <v>13166</v>
      </c>
      <c r="AG67" s="121">
        <f>+SUM(AH67:AK67)</f>
        <v>13166</v>
      </c>
      <c r="AH67" s="121">
        <v>0</v>
      </c>
      <c r="AI67" s="121">
        <v>13166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162861</v>
      </c>
      <c r="AO67" s="121">
        <f>+SUM(AP67:AS67)</f>
        <v>26069</v>
      </c>
      <c r="AP67" s="121">
        <v>0</v>
      </c>
      <c r="AQ67" s="121">
        <v>0</v>
      </c>
      <c r="AR67" s="121">
        <v>26069</v>
      </c>
      <c r="AS67" s="121">
        <v>0</v>
      </c>
      <c r="AT67" s="121">
        <f>+SUM(AU67:AW67)</f>
        <v>66932</v>
      </c>
      <c r="AU67" s="121">
        <v>0</v>
      </c>
      <c r="AV67" s="121">
        <v>66932</v>
      </c>
      <c r="AW67" s="121">
        <v>0</v>
      </c>
      <c r="AX67" s="121">
        <v>0</v>
      </c>
      <c r="AY67" s="121">
        <f>+SUM(AZ67:BC67)</f>
        <v>69860</v>
      </c>
      <c r="AZ67" s="121">
        <v>0</v>
      </c>
      <c r="BA67" s="121">
        <v>69860</v>
      </c>
      <c r="BB67" s="121">
        <v>0</v>
      </c>
      <c r="BC67" s="121">
        <v>0</v>
      </c>
      <c r="BD67" s="121">
        <v>0</v>
      </c>
      <c r="BE67" s="121">
        <v>0</v>
      </c>
      <c r="BF67" s="121">
        <v>0</v>
      </c>
      <c r="BG67" s="121">
        <f>+SUM(BF67,AN67,AF67)</f>
        <v>176027</v>
      </c>
      <c r="BH67" s="121">
        <f>SUM(D67,AF67)</f>
        <v>13166</v>
      </c>
      <c r="BI67" s="121">
        <f>SUM(E67,AG67)</f>
        <v>13166</v>
      </c>
      <c r="BJ67" s="121">
        <f>SUM(F67,AH67)</f>
        <v>0</v>
      </c>
      <c r="BK67" s="121">
        <f>SUM(G67,AI67)</f>
        <v>13166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162861</v>
      </c>
      <c r="BQ67" s="121">
        <f>SUM(M67,AO67)</f>
        <v>26069</v>
      </c>
      <c r="BR67" s="121">
        <f>SUM(N67,AP67)</f>
        <v>0</v>
      </c>
      <c r="BS67" s="121">
        <f>SUM(O67,AQ67)</f>
        <v>0</v>
      </c>
      <c r="BT67" s="121">
        <f>SUM(P67,AR67)</f>
        <v>26069</v>
      </c>
      <c r="BU67" s="121">
        <f>SUM(Q67,AS67)</f>
        <v>0</v>
      </c>
      <c r="BV67" s="121">
        <f>SUM(R67,AT67)</f>
        <v>66932</v>
      </c>
      <c r="BW67" s="121">
        <f>SUM(S67,AU67)</f>
        <v>0</v>
      </c>
      <c r="BX67" s="121">
        <f>SUM(T67,AV67)</f>
        <v>66932</v>
      </c>
      <c r="BY67" s="121">
        <f>SUM(U67,AW67)</f>
        <v>0</v>
      </c>
      <c r="BZ67" s="121">
        <f>SUM(V67,AX67)</f>
        <v>0</v>
      </c>
      <c r="CA67" s="121">
        <f>SUM(W67,AY67)</f>
        <v>69860</v>
      </c>
      <c r="CB67" s="121">
        <f>SUM(X67,AZ67)</f>
        <v>0</v>
      </c>
      <c r="CC67" s="121">
        <f>SUM(Y67,BA67)</f>
        <v>69860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0</v>
      </c>
      <c r="CI67" s="121">
        <f>SUM(AE67,BG67)</f>
        <v>176027</v>
      </c>
    </row>
    <row r="68" spans="1:87" s="136" customFormat="1" ht="13.5" customHeight="1" x14ac:dyDescent="0.15">
      <c r="A68" s="119" t="s">
        <v>25</v>
      </c>
      <c r="B68" s="120" t="s">
        <v>414</v>
      </c>
      <c r="C68" s="119" t="s">
        <v>415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172879</v>
      </c>
      <c r="M68" s="121">
        <f>+SUM(N68:Q68)</f>
        <v>37114</v>
      </c>
      <c r="N68" s="121">
        <v>37114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>
        <v>0</v>
      </c>
      <c r="AC68" s="121">
        <v>135765</v>
      </c>
      <c r="AD68" s="121">
        <v>11676</v>
      </c>
      <c r="AE68" s="121">
        <f>+SUM(D68,L68,AD68)</f>
        <v>184555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162910</v>
      </c>
      <c r="AO68" s="121">
        <f>+SUM(AP68:AS68)</f>
        <v>25847</v>
      </c>
      <c r="AP68" s="121">
        <v>8373</v>
      </c>
      <c r="AQ68" s="121">
        <v>0</v>
      </c>
      <c r="AR68" s="121">
        <v>17474</v>
      </c>
      <c r="AS68" s="121">
        <v>0</v>
      </c>
      <c r="AT68" s="121">
        <f>+SUM(AU68:AW68)</f>
        <v>128176</v>
      </c>
      <c r="AU68" s="121">
        <v>0</v>
      </c>
      <c r="AV68" s="121">
        <v>127460</v>
      </c>
      <c r="AW68" s="121">
        <v>716</v>
      </c>
      <c r="AX68" s="121">
        <v>0</v>
      </c>
      <c r="AY68" s="121">
        <f>+SUM(AZ68:BC68)</f>
        <v>8887</v>
      </c>
      <c r="AZ68" s="121">
        <v>0</v>
      </c>
      <c r="BA68" s="121">
        <v>7906</v>
      </c>
      <c r="BB68" s="121">
        <v>981</v>
      </c>
      <c r="BC68" s="121">
        <v>0</v>
      </c>
      <c r="BD68" s="121">
        <v>0</v>
      </c>
      <c r="BE68" s="121">
        <v>0</v>
      </c>
      <c r="BF68" s="121">
        <v>25552</v>
      </c>
      <c r="BG68" s="121">
        <f>+SUM(BF68,AN68,AF68)</f>
        <v>188462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335789</v>
      </c>
      <c r="BQ68" s="121">
        <f>SUM(M68,AO68)</f>
        <v>62961</v>
      </c>
      <c r="BR68" s="121">
        <f>SUM(N68,AP68)</f>
        <v>45487</v>
      </c>
      <c r="BS68" s="121">
        <f>SUM(O68,AQ68)</f>
        <v>0</v>
      </c>
      <c r="BT68" s="121">
        <f>SUM(P68,AR68)</f>
        <v>17474</v>
      </c>
      <c r="BU68" s="121">
        <f>SUM(Q68,AS68)</f>
        <v>0</v>
      </c>
      <c r="BV68" s="121">
        <f>SUM(R68,AT68)</f>
        <v>128176</v>
      </c>
      <c r="BW68" s="121">
        <f>SUM(S68,AU68)</f>
        <v>0</v>
      </c>
      <c r="BX68" s="121">
        <f>SUM(T68,AV68)</f>
        <v>127460</v>
      </c>
      <c r="BY68" s="121">
        <f>SUM(U68,AW68)</f>
        <v>716</v>
      </c>
      <c r="BZ68" s="121">
        <f>SUM(V68,AX68)</f>
        <v>0</v>
      </c>
      <c r="CA68" s="121">
        <f>SUM(W68,AY68)</f>
        <v>8887</v>
      </c>
      <c r="CB68" s="121">
        <f>SUM(X68,AZ68)</f>
        <v>0</v>
      </c>
      <c r="CC68" s="121">
        <f>SUM(Y68,BA68)</f>
        <v>7906</v>
      </c>
      <c r="CD68" s="121">
        <f>SUM(Z68,BB68)</f>
        <v>981</v>
      </c>
      <c r="CE68" s="121">
        <f>SUM(AA68,BC68)</f>
        <v>0</v>
      </c>
      <c r="CF68" s="121">
        <f>SUM(AB68,BD68)</f>
        <v>0</v>
      </c>
      <c r="CG68" s="121">
        <f>SUM(AC68,BE68)</f>
        <v>135765</v>
      </c>
      <c r="CH68" s="121">
        <f>SUM(AD68,BF68)</f>
        <v>37228</v>
      </c>
      <c r="CI68" s="121">
        <f>SUM(AE68,BG68)</f>
        <v>373017</v>
      </c>
    </row>
    <row r="69" spans="1:87" s="136" customFormat="1" ht="13.5" customHeight="1" x14ac:dyDescent="0.15">
      <c r="A69" s="119" t="s">
        <v>25</v>
      </c>
      <c r="B69" s="120" t="s">
        <v>339</v>
      </c>
      <c r="C69" s="119" t="s">
        <v>340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1210166</v>
      </c>
      <c r="M69" s="121">
        <f>+SUM(N69:Q69)</f>
        <v>280021</v>
      </c>
      <c r="N69" s="121">
        <v>101550</v>
      </c>
      <c r="O69" s="121">
        <v>0</v>
      </c>
      <c r="P69" s="121">
        <v>178471</v>
      </c>
      <c r="Q69" s="121">
        <v>0</v>
      </c>
      <c r="R69" s="121">
        <f>+SUM(S69:U69)</f>
        <v>766696</v>
      </c>
      <c r="S69" s="121">
        <v>0</v>
      </c>
      <c r="T69" s="121">
        <v>729059</v>
      </c>
      <c r="U69" s="121">
        <v>37637</v>
      </c>
      <c r="V69" s="121">
        <v>0</v>
      </c>
      <c r="W69" s="121">
        <f>+SUM(X69:AA69)</f>
        <v>163449</v>
      </c>
      <c r="X69" s="121">
        <v>0</v>
      </c>
      <c r="Y69" s="121">
        <v>29290</v>
      </c>
      <c r="Z69" s="121">
        <v>134159</v>
      </c>
      <c r="AA69" s="121">
        <v>0</v>
      </c>
      <c r="AB69" s="121">
        <v>0</v>
      </c>
      <c r="AC69" s="121">
        <v>0</v>
      </c>
      <c r="AD69" s="121">
        <v>58182</v>
      </c>
      <c r="AE69" s="121">
        <f>+SUM(D69,L69,AD69)</f>
        <v>1268348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0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0</v>
      </c>
      <c r="AZ69" s="121">
        <v>0</v>
      </c>
      <c r="BA69" s="121">
        <v>0</v>
      </c>
      <c r="BB69" s="121">
        <v>0</v>
      </c>
      <c r="BC69" s="121">
        <v>0</v>
      </c>
      <c r="BD69" s="121">
        <v>0</v>
      </c>
      <c r="BE69" s="121">
        <v>0</v>
      </c>
      <c r="BF69" s="121">
        <v>0</v>
      </c>
      <c r="BG69" s="121">
        <f>+SUM(BF69,AN69,AF69)</f>
        <v>0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1210166</v>
      </c>
      <c r="BQ69" s="121">
        <f>SUM(M69,AO69)</f>
        <v>280021</v>
      </c>
      <c r="BR69" s="121">
        <f>SUM(N69,AP69)</f>
        <v>101550</v>
      </c>
      <c r="BS69" s="121">
        <f>SUM(O69,AQ69)</f>
        <v>0</v>
      </c>
      <c r="BT69" s="121">
        <f>SUM(P69,AR69)</f>
        <v>178471</v>
      </c>
      <c r="BU69" s="121">
        <f>SUM(Q69,AS69)</f>
        <v>0</v>
      </c>
      <c r="BV69" s="121">
        <f>SUM(R69,AT69)</f>
        <v>766696</v>
      </c>
      <c r="BW69" s="121">
        <f>SUM(S69,AU69)</f>
        <v>0</v>
      </c>
      <c r="BX69" s="121">
        <f>SUM(T69,AV69)</f>
        <v>729059</v>
      </c>
      <c r="BY69" s="121">
        <f>SUM(U69,AW69)</f>
        <v>37637</v>
      </c>
      <c r="BZ69" s="121">
        <f>SUM(V69,AX69)</f>
        <v>0</v>
      </c>
      <c r="CA69" s="121">
        <f>SUM(W69,AY69)</f>
        <v>163449</v>
      </c>
      <c r="CB69" s="121">
        <f>SUM(X69,AZ69)</f>
        <v>0</v>
      </c>
      <c r="CC69" s="121">
        <f>SUM(Y69,BA69)</f>
        <v>29290</v>
      </c>
      <c r="CD69" s="121">
        <f>SUM(Z69,BB69)</f>
        <v>134159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58182</v>
      </c>
      <c r="CI69" s="121">
        <f>SUM(AE69,BG69)</f>
        <v>1268348</v>
      </c>
    </row>
    <row r="70" spans="1:87" s="136" customFormat="1" ht="13.5" customHeight="1" x14ac:dyDescent="0.15">
      <c r="A70" s="119" t="s">
        <v>25</v>
      </c>
      <c r="B70" s="120" t="s">
        <v>357</v>
      </c>
      <c r="C70" s="119" t="s">
        <v>358</v>
      </c>
      <c r="D70" s="121">
        <f>+SUM(E70,J70)</f>
        <v>500805</v>
      </c>
      <c r="E70" s="121">
        <f>+SUM(F70:I70)</f>
        <v>500805</v>
      </c>
      <c r="F70" s="121">
        <v>0</v>
      </c>
      <c r="G70" s="121">
        <v>500805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1379557</v>
      </c>
      <c r="M70" s="121">
        <f>+SUM(N70:Q70)</f>
        <v>166121</v>
      </c>
      <c r="N70" s="121">
        <v>166121</v>
      </c>
      <c r="O70" s="121">
        <v>0</v>
      </c>
      <c r="P70" s="121">
        <v>0</v>
      </c>
      <c r="Q70" s="121">
        <v>0</v>
      </c>
      <c r="R70" s="121">
        <f>+SUM(S70:U70)</f>
        <v>215700</v>
      </c>
      <c r="S70" s="121">
        <v>0</v>
      </c>
      <c r="T70" s="121">
        <v>208529</v>
      </c>
      <c r="U70" s="121">
        <v>7171</v>
      </c>
      <c r="V70" s="121">
        <v>0</v>
      </c>
      <c r="W70" s="121">
        <f>+SUM(X70:AA70)</f>
        <v>997736</v>
      </c>
      <c r="X70" s="121">
        <v>0</v>
      </c>
      <c r="Y70" s="121">
        <v>754897</v>
      </c>
      <c r="Z70" s="121">
        <v>242839</v>
      </c>
      <c r="AA70" s="121">
        <v>0</v>
      </c>
      <c r="AB70" s="121">
        <v>0</v>
      </c>
      <c r="AC70" s="121">
        <v>0</v>
      </c>
      <c r="AD70" s="121">
        <v>434062</v>
      </c>
      <c r="AE70" s="121">
        <f>+SUM(D70,L70,AD70)</f>
        <v>2314424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454289</v>
      </c>
      <c r="AO70" s="121">
        <f>+SUM(AP70:AS70)</f>
        <v>76902</v>
      </c>
      <c r="AP70" s="121">
        <v>76902</v>
      </c>
      <c r="AQ70" s="121">
        <v>0</v>
      </c>
      <c r="AR70" s="121">
        <v>0</v>
      </c>
      <c r="AS70" s="121">
        <v>0</v>
      </c>
      <c r="AT70" s="121">
        <f>+SUM(AU70:AW70)</f>
        <v>295323</v>
      </c>
      <c r="AU70" s="121">
        <v>0</v>
      </c>
      <c r="AV70" s="121">
        <v>295323</v>
      </c>
      <c r="AW70" s="121">
        <v>0</v>
      </c>
      <c r="AX70" s="121">
        <v>1595</v>
      </c>
      <c r="AY70" s="121">
        <f>+SUM(AZ70:BC70)</f>
        <v>80469</v>
      </c>
      <c r="AZ70" s="121">
        <v>0</v>
      </c>
      <c r="BA70" s="121">
        <v>24633</v>
      </c>
      <c r="BB70" s="121">
        <v>55836</v>
      </c>
      <c r="BC70" s="121">
        <v>0</v>
      </c>
      <c r="BD70" s="121">
        <v>0</v>
      </c>
      <c r="BE70" s="121">
        <v>0</v>
      </c>
      <c r="BF70" s="121">
        <v>84725</v>
      </c>
      <c r="BG70" s="121">
        <f>+SUM(BF70,AN70,AF70)</f>
        <v>539014</v>
      </c>
      <c r="BH70" s="121">
        <f>SUM(D70,AF70)</f>
        <v>500805</v>
      </c>
      <c r="BI70" s="121">
        <f>SUM(E70,AG70)</f>
        <v>500805</v>
      </c>
      <c r="BJ70" s="121">
        <f>SUM(F70,AH70)</f>
        <v>0</v>
      </c>
      <c r="BK70" s="121">
        <f>SUM(G70,AI70)</f>
        <v>500805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1833846</v>
      </c>
      <c r="BQ70" s="121">
        <f>SUM(M70,AO70)</f>
        <v>243023</v>
      </c>
      <c r="BR70" s="121">
        <f>SUM(N70,AP70)</f>
        <v>243023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511023</v>
      </c>
      <c r="BW70" s="121">
        <f>SUM(S70,AU70)</f>
        <v>0</v>
      </c>
      <c r="BX70" s="121">
        <f>SUM(T70,AV70)</f>
        <v>503852</v>
      </c>
      <c r="BY70" s="121">
        <f>SUM(U70,AW70)</f>
        <v>7171</v>
      </c>
      <c r="BZ70" s="121">
        <f>SUM(V70,AX70)</f>
        <v>1595</v>
      </c>
      <c r="CA70" s="121">
        <f>SUM(W70,AY70)</f>
        <v>1078205</v>
      </c>
      <c r="CB70" s="121">
        <f>SUM(X70,AZ70)</f>
        <v>0</v>
      </c>
      <c r="CC70" s="121">
        <f>SUM(Y70,BA70)</f>
        <v>779530</v>
      </c>
      <c r="CD70" s="121">
        <f>SUM(Z70,BB70)</f>
        <v>298675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518787</v>
      </c>
      <c r="CI70" s="121">
        <f>SUM(AE70,BG70)</f>
        <v>2853438</v>
      </c>
    </row>
    <row r="71" spans="1:87" s="136" customFormat="1" ht="13.5" customHeight="1" x14ac:dyDescent="0.15">
      <c r="A71" s="119" t="s">
        <v>25</v>
      </c>
      <c r="B71" s="120" t="s">
        <v>403</v>
      </c>
      <c r="C71" s="119" t="s">
        <v>404</v>
      </c>
      <c r="D71" s="121">
        <f>+SUM(E71,J71)</f>
        <v>678100</v>
      </c>
      <c r="E71" s="121">
        <f>+SUM(F71:I71)</f>
        <v>672822</v>
      </c>
      <c r="F71" s="121">
        <v>0</v>
      </c>
      <c r="G71" s="121">
        <v>670446</v>
      </c>
      <c r="H71" s="121">
        <v>2376</v>
      </c>
      <c r="I71" s="121">
        <v>0</v>
      </c>
      <c r="J71" s="121">
        <v>5278</v>
      </c>
      <c r="K71" s="121">
        <v>0</v>
      </c>
      <c r="L71" s="121">
        <f>+SUM(M71,R71,V71,W71,AC71)</f>
        <v>1080474</v>
      </c>
      <c r="M71" s="121">
        <f>+SUM(N71:Q71)</f>
        <v>344915</v>
      </c>
      <c r="N71" s="121">
        <v>337953</v>
      </c>
      <c r="O71" s="121">
        <v>0</v>
      </c>
      <c r="P71" s="121">
        <v>6962</v>
      </c>
      <c r="Q71" s="121">
        <v>0</v>
      </c>
      <c r="R71" s="121">
        <f>+SUM(S71:U71)</f>
        <v>359505</v>
      </c>
      <c r="S71" s="121">
        <v>1433</v>
      </c>
      <c r="T71" s="121">
        <v>342017</v>
      </c>
      <c r="U71" s="121">
        <v>16055</v>
      </c>
      <c r="V71" s="121">
        <v>0</v>
      </c>
      <c r="W71" s="121">
        <f>+SUM(X71:AA71)</f>
        <v>376054</v>
      </c>
      <c r="X71" s="121">
        <v>17788</v>
      </c>
      <c r="Y71" s="121">
        <v>265502</v>
      </c>
      <c r="Z71" s="121">
        <v>46606</v>
      </c>
      <c r="AA71" s="121">
        <v>46158</v>
      </c>
      <c r="AB71" s="121">
        <v>0</v>
      </c>
      <c r="AC71" s="121">
        <v>0</v>
      </c>
      <c r="AD71" s="121">
        <v>117379</v>
      </c>
      <c r="AE71" s="121">
        <f>+SUM(D71,L71,AD71)</f>
        <v>1875953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0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678100</v>
      </c>
      <c r="BI71" s="121">
        <f>SUM(E71,AG71)</f>
        <v>672822</v>
      </c>
      <c r="BJ71" s="121">
        <f>SUM(F71,AH71)</f>
        <v>0</v>
      </c>
      <c r="BK71" s="121">
        <f>SUM(G71,AI71)</f>
        <v>670446</v>
      </c>
      <c r="BL71" s="121">
        <f>SUM(H71,AJ71)</f>
        <v>2376</v>
      </c>
      <c r="BM71" s="121">
        <f>SUM(I71,AK71)</f>
        <v>0</v>
      </c>
      <c r="BN71" s="121">
        <f>SUM(J71,AL71)</f>
        <v>5278</v>
      </c>
      <c r="BO71" s="121">
        <f>SUM(K71,AM71)</f>
        <v>0</v>
      </c>
      <c r="BP71" s="121">
        <f>SUM(L71,AN71)</f>
        <v>1080474</v>
      </c>
      <c r="BQ71" s="121">
        <f>SUM(M71,AO71)</f>
        <v>344915</v>
      </c>
      <c r="BR71" s="121">
        <f>SUM(N71,AP71)</f>
        <v>337953</v>
      </c>
      <c r="BS71" s="121">
        <f>SUM(O71,AQ71)</f>
        <v>0</v>
      </c>
      <c r="BT71" s="121">
        <f>SUM(P71,AR71)</f>
        <v>6962</v>
      </c>
      <c r="BU71" s="121">
        <f>SUM(Q71,AS71)</f>
        <v>0</v>
      </c>
      <c r="BV71" s="121">
        <f>SUM(R71,AT71)</f>
        <v>359505</v>
      </c>
      <c r="BW71" s="121">
        <f>SUM(S71,AU71)</f>
        <v>1433</v>
      </c>
      <c r="BX71" s="121">
        <f>SUM(T71,AV71)</f>
        <v>342017</v>
      </c>
      <c r="BY71" s="121">
        <f>SUM(U71,AW71)</f>
        <v>16055</v>
      </c>
      <c r="BZ71" s="121">
        <f>SUM(V71,AX71)</f>
        <v>0</v>
      </c>
      <c r="CA71" s="121">
        <f>SUM(W71,AY71)</f>
        <v>376054</v>
      </c>
      <c r="CB71" s="121">
        <f>SUM(X71,AZ71)</f>
        <v>17788</v>
      </c>
      <c r="CC71" s="121">
        <f>SUM(Y71,BA71)</f>
        <v>265502</v>
      </c>
      <c r="CD71" s="121">
        <f>SUM(Z71,BB71)</f>
        <v>46606</v>
      </c>
      <c r="CE71" s="121">
        <f>SUM(AA71,BC71)</f>
        <v>46158</v>
      </c>
      <c r="CF71" s="121">
        <f>SUM(AB71,BD71)</f>
        <v>0</v>
      </c>
      <c r="CG71" s="121">
        <f>SUM(AC71,BE71)</f>
        <v>0</v>
      </c>
      <c r="CH71" s="121">
        <f>SUM(AD71,BF71)</f>
        <v>117379</v>
      </c>
      <c r="CI71" s="121">
        <f>SUM(AE71,BG71)</f>
        <v>1875953</v>
      </c>
    </row>
    <row r="72" spans="1:87" s="136" customFormat="1" ht="13.5" customHeight="1" x14ac:dyDescent="0.15">
      <c r="A72" s="119" t="s">
        <v>25</v>
      </c>
      <c r="B72" s="120" t="s">
        <v>506</v>
      </c>
      <c r="C72" s="119" t="s">
        <v>507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f>+SUM(M72,R72,V72,W72,AC72)</f>
        <v>734533</v>
      </c>
      <c r="M72" s="121">
        <f>+SUM(N72:Q72)</f>
        <v>77153</v>
      </c>
      <c r="N72" s="121">
        <v>32035</v>
      </c>
      <c r="O72" s="121">
        <v>0</v>
      </c>
      <c r="P72" s="121">
        <v>36694</v>
      </c>
      <c r="Q72" s="121">
        <v>8424</v>
      </c>
      <c r="R72" s="121">
        <f>+SUM(S72:U72)</f>
        <v>237015</v>
      </c>
      <c r="S72" s="121">
        <v>0</v>
      </c>
      <c r="T72" s="121">
        <v>226620</v>
      </c>
      <c r="U72" s="121">
        <v>10395</v>
      </c>
      <c r="V72" s="121">
        <v>0</v>
      </c>
      <c r="W72" s="121">
        <f>+SUM(X72:AA72)</f>
        <v>420365</v>
      </c>
      <c r="X72" s="121">
        <v>243031</v>
      </c>
      <c r="Y72" s="121">
        <v>128269</v>
      </c>
      <c r="Z72" s="121">
        <v>49065</v>
      </c>
      <c r="AA72" s="121">
        <v>0</v>
      </c>
      <c r="AB72" s="121">
        <v>0</v>
      </c>
      <c r="AC72" s="121">
        <v>0</v>
      </c>
      <c r="AD72" s="121">
        <v>0</v>
      </c>
      <c r="AE72" s="121">
        <f>+SUM(D72,L72,AD72)</f>
        <v>734533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134952</v>
      </c>
      <c r="AO72" s="121">
        <f>+SUM(AP72:AS72)</f>
        <v>17468</v>
      </c>
      <c r="AP72" s="121">
        <v>12592</v>
      </c>
      <c r="AQ72" s="121">
        <v>0</v>
      </c>
      <c r="AR72" s="121">
        <v>4876</v>
      </c>
      <c r="AS72" s="121">
        <v>0</v>
      </c>
      <c r="AT72" s="121">
        <f>+SUM(AU72:AW72)</f>
        <v>83407</v>
      </c>
      <c r="AU72" s="121">
        <v>0</v>
      </c>
      <c r="AV72" s="121">
        <v>83407</v>
      </c>
      <c r="AW72" s="121">
        <v>0</v>
      </c>
      <c r="AX72" s="121">
        <v>0</v>
      </c>
      <c r="AY72" s="121">
        <f>+SUM(AZ72:BC72)</f>
        <v>34077</v>
      </c>
      <c r="AZ72" s="121">
        <v>0</v>
      </c>
      <c r="BA72" s="121">
        <v>34077</v>
      </c>
      <c r="BB72" s="121">
        <v>0</v>
      </c>
      <c r="BC72" s="121">
        <v>0</v>
      </c>
      <c r="BD72" s="121">
        <v>0</v>
      </c>
      <c r="BE72" s="121">
        <v>0</v>
      </c>
      <c r="BF72" s="121">
        <v>0</v>
      </c>
      <c r="BG72" s="121">
        <f>+SUM(BF72,AN72,AF72)</f>
        <v>134952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869485</v>
      </c>
      <c r="BQ72" s="121">
        <f>SUM(M72,AO72)</f>
        <v>94621</v>
      </c>
      <c r="BR72" s="121">
        <f>SUM(N72,AP72)</f>
        <v>44627</v>
      </c>
      <c r="BS72" s="121">
        <f>SUM(O72,AQ72)</f>
        <v>0</v>
      </c>
      <c r="BT72" s="121">
        <f>SUM(P72,AR72)</f>
        <v>41570</v>
      </c>
      <c r="BU72" s="121">
        <f>SUM(Q72,AS72)</f>
        <v>8424</v>
      </c>
      <c r="BV72" s="121">
        <f>SUM(R72,AT72)</f>
        <v>320422</v>
      </c>
      <c r="BW72" s="121">
        <f>SUM(S72,AU72)</f>
        <v>0</v>
      </c>
      <c r="BX72" s="121">
        <f>SUM(T72,AV72)</f>
        <v>310027</v>
      </c>
      <c r="BY72" s="121">
        <f>SUM(U72,AW72)</f>
        <v>10395</v>
      </c>
      <c r="BZ72" s="121">
        <f>SUM(V72,AX72)</f>
        <v>0</v>
      </c>
      <c r="CA72" s="121">
        <f>SUM(W72,AY72)</f>
        <v>454442</v>
      </c>
      <c r="CB72" s="121">
        <f>SUM(X72,AZ72)</f>
        <v>243031</v>
      </c>
      <c r="CC72" s="121">
        <f>SUM(Y72,BA72)</f>
        <v>162346</v>
      </c>
      <c r="CD72" s="121">
        <f>SUM(Z72,BB72)</f>
        <v>49065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0</v>
      </c>
      <c r="CI72" s="121">
        <f>SUM(AE72,BG72)</f>
        <v>869485</v>
      </c>
    </row>
    <row r="73" spans="1:87" s="136" customFormat="1" ht="13.5" customHeight="1" x14ac:dyDescent="0.15">
      <c r="A73" s="119" t="s">
        <v>25</v>
      </c>
      <c r="B73" s="120" t="s">
        <v>430</v>
      </c>
      <c r="C73" s="119" t="s">
        <v>431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0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f>+SUM(D73,L73,AD73)</f>
        <v>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232741</v>
      </c>
      <c r="AO73" s="121">
        <f>+SUM(AP73:AS73)</f>
        <v>72357</v>
      </c>
      <c r="AP73" s="121">
        <v>41075</v>
      </c>
      <c r="AQ73" s="121">
        <v>0</v>
      </c>
      <c r="AR73" s="121">
        <v>31282</v>
      </c>
      <c r="AS73" s="121">
        <v>0</v>
      </c>
      <c r="AT73" s="121">
        <f>+SUM(AU73:AW73)</f>
        <v>94555</v>
      </c>
      <c r="AU73" s="121">
        <v>0</v>
      </c>
      <c r="AV73" s="121">
        <v>94555</v>
      </c>
      <c r="AW73" s="121">
        <v>0</v>
      </c>
      <c r="AX73" s="121">
        <v>0</v>
      </c>
      <c r="AY73" s="121">
        <f>+SUM(AZ73:BC73)</f>
        <v>65829</v>
      </c>
      <c r="AZ73" s="121">
        <v>0</v>
      </c>
      <c r="BA73" s="121">
        <v>46125</v>
      </c>
      <c r="BB73" s="121">
        <v>5495</v>
      </c>
      <c r="BC73" s="121">
        <v>14209</v>
      </c>
      <c r="BD73" s="121">
        <v>0</v>
      </c>
      <c r="BE73" s="121">
        <v>0</v>
      </c>
      <c r="BF73" s="121">
        <v>33757</v>
      </c>
      <c r="BG73" s="121">
        <f>+SUM(BF73,AN73,AF73)</f>
        <v>266498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232741</v>
      </c>
      <c r="BQ73" s="121">
        <f>SUM(M73,AO73)</f>
        <v>72357</v>
      </c>
      <c r="BR73" s="121">
        <f>SUM(N73,AP73)</f>
        <v>41075</v>
      </c>
      <c r="BS73" s="121">
        <f>SUM(O73,AQ73)</f>
        <v>0</v>
      </c>
      <c r="BT73" s="121">
        <f>SUM(P73,AR73)</f>
        <v>31282</v>
      </c>
      <c r="BU73" s="121">
        <f>SUM(Q73,AS73)</f>
        <v>0</v>
      </c>
      <c r="BV73" s="121">
        <f>SUM(R73,AT73)</f>
        <v>94555</v>
      </c>
      <c r="BW73" s="121">
        <f>SUM(S73,AU73)</f>
        <v>0</v>
      </c>
      <c r="BX73" s="121">
        <f>SUM(T73,AV73)</f>
        <v>94555</v>
      </c>
      <c r="BY73" s="121">
        <f>SUM(U73,AW73)</f>
        <v>0</v>
      </c>
      <c r="BZ73" s="121">
        <f>SUM(V73,AX73)</f>
        <v>0</v>
      </c>
      <c r="CA73" s="121">
        <f>SUM(W73,AY73)</f>
        <v>65829</v>
      </c>
      <c r="CB73" s="121">
        <f>SUM(X73,AZ73)</f>
        <v>0</v>
      </c>
      <c r="CC73" s="121">
        <f>SUM(Y73,BA73)</f>
        <v>46125</v>
      </c>
      <c r="CD73" s="121">
        <f>SUM(Z73,BB73)</f>
        <v>5495</v>
      </c>
      <c r="CE73" s="121">
        <f>SUM(AA73,BC73)</f>
        <v>14209</v>
      </c>
      <c r="CF73" s="121">
        <f>SUM(AB73,BD73)</f>
        <v>0</v>
      </c>
      <c r="CG73" s="121">
        <f>SUM(AC73,BE73)</f>
        <v>0</v>
      </c>
      <c r="CH73" s="121">
        <f>SUM(AD73,BF73)</f>
        <v>33757</v>
      </c>
      <c r="CI73" s="121">
        <f>SUM(AE73,BG73)</f>
        <v>266498</v>
      </c>
    </row>
    <row r="74" spans="1:87" s="136" customFormat="1" ht="13.5" customHeight="1" x14ac:dyDescent="0.15">
      <c r="A74" s="119" t="s">
        <v>25</v>
      </c>
      <c r="B74" s="120" t="s">
        <v>367</v>
      </c>
      <c r="C74" s="119" t="s">
        <v>368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1839578</v>
      </c>
      <c r="M74" s="121">
        <f>+SUM(N74:Q74)</f>
        <v>88770</v>
      </c>
      <c r="N74" s="121">
        <v>88770</v>
      </c>
      <c r="O74" s="121">
        <v>0</v>
      </c>
      <c r="P74" s="121">
        <v>0</v>
      </c>
      <c r="Q74" s="121">
        <v>0</v>
      </c>
      <c r="R74" s="121">
        <f>+SUM(S74:U74)</f>
        <v>6094</v>
      </c>
      <c r="S74" s="121">
        <v>0</v>
      </c>
      <c r="T74" s="121">
        <v>6094</v>
      </c>
      <c r="U74" s="121">
        <v>0</v>
      </c>
      <c r="V74" s="121">
        <v>0</v>
      </c>
      <c r="W74" s="121">
        <f>+SUM(X74:AA74)</f>
        <v>1744714</v>
      </c>
      <c r="X74" s="121">
        <v>0</v>
      </c>
      <c r="Y74" s="121">
        <v>1655956</v>
      </c>
      <c r="Z74" s="121">
        <v>88758</v>
      </c>
      <c r="AA74" s="121">
        <v>0</v>
      </c>
      <c r="AB74" s="121">
        <v>0</v>
      </c>
      <c r="AC74" s="121">
        <v>0</v>
      </c>
      <c r="AD74" s="121">
        <v>10417</v>
      </c>
      <c r="AE74" s="121">
        <f>+SUM(D74,L74,AD74)</f>
        <v>1849995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0</v>
      </c>
      <c r="AO74" s="121">
        <f>+SUM(AP74:AS74)</f>
        <v>0</v>
      </c>
      <c r="AP74" s="121">
        <v>0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0</v>
      </c>
      <c r="AZ74" s="121">
        <v>0</v>
      </c>
      <c r="BA74" s="121">
        <v>0</v>
      </c>
      <c r="BB74" s="121">
        <v>0</v>
      </c>
      <c r="BC74" s="121">
        <v>0</v>
      </c>
      <c r="BD74" s="121">
        <v>0</v>
      </c>
      <c r="BE74" s="121">
        <v>0</v>
      </c>
      <c r="BF74" s="121">
        <v>0</v>
      </c>
      <c r="BG74" s="121">
        <f>+SUM(BF74,AN74,AF74)</f>
        <v>0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1839578</v>
      </c>
      <c r="BQ74" s="121">
        <f>SUM(M74,AO74)</f>
        <v>88770</v>
      </c>
      <c r="BR74" s="121">
        <f>SUM(N74,AP74)</f>
        <v>88770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6094</v>
      </c>
      <c r="BW74" s="121">
        <f>SUM(S74,AU74)</f>
        <v>0</v>
      </c>
      <c r="BX74" s="121">
        <f>SUM(T74,AV74)</f>
        <v>6094</v>
      </c>
      <c r="BY74" s="121">
        <f>SUM(U74,AW74)</f>
        <v>0</v>
      </c>
      <c r="BZ74" s="121">
        <f>SUM(V74,AX74)</f>
        <v>0</v>
      </c>
      <c r="CA74" s="121">
        <f>SUM(W74,AY74)</f>
        <v>1744714</v>
      </c>
      <c r="CB74" s="121">
        <f>SUM(X74,AZ74)</f>
        <v>0</v>
      </c>
      <c r="CC74" s="121">
        <f>SUM(Y74,BA74)</f>
        <v>1655956</v>
      </c>
      <c r="CD74" s="121">
        <f>SUM(Z74,BB74)</f>
        <v>88758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10417</v>
      </c>
      <c r="CI74" s="121">
        <f>SUM(AE74,BG74)</f>
        <v>1849995</v>
      </c>
    </row>
    <row r="75" spans="1:87" s="136" customFormat="1" ht="13.5" customHeight="1" x14ac:dyDescent="0.15">
      <c r="A75" s="119" t="s">
        <v>25</v>
      </c>
      <c r="B75" s="120" t="s">
        <v>398</v>
      </c>
      <c r="C75" s="119" t="s">
        <v>399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f>+SUM(M75,R75,V75,W75,AC75)</f>
        <v>957777</v>
      </c>
      <c r="M75" s="121">
        <f>+SUM(N75:Q75)</f>
        <v>177097</v>
      </c>
      <c r="N75" s="121">
        <v>69971</v>
      </c>
      <c r="O75" s="121">
        <v>0</v>
      </c>
      <c r="P75" s="121">
        <v>107126</v>
      </c>
      <c r="Q75" s="121">
        <v>0</v>
      </c>
      <c r="R75" s="121">
        <f>+SUM(S75:U75)</f>
        <v>484776</v>
      </c>
      <c r="S75" s="121">
        <v>0</v>
      </c>
      <c r="T75" s="121">
        <v>482146</v>
      </c>
      <c r="U75" s="121">
        <v>2630</v>
      </c>
      <c r="V75" s="121">
        <v>0</v>
      </c>
      <c r="W75" s="121">
        <f>+SUM(X75:AA75)</f>
        <v>295904</v>
      </c>
      <c r="X75" s="121">
        <v>23786</v>
      </c>
      <c r="Y75" s="121">
        <v>185333</v>
      </c>
      <c r="Z75" s="121">
        <v>65265</v>
      </c>
      <c r="AA75" s="121">
        <v>21520</v>
      </c>
      <c r="AB75" s="121">
        <v>0</v>
      </c>
      <c r="AC75" s="121">
        <v>0</v>
      </c>
      <c r="AD75" s="121">
        <v>22370</v>
      </c>
      <c r="AE75" s="121">
        <f>+SUM(D75,L75,AD75)</f>
        <v>980147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0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957777</v>
      </c>
      <c r="BQ75" s="121">
        <f>SUM(M75,AO75)</f>
        <v>177097</v>
      </c>
      <c r="BR75" s="121">
        <f>SUM(N75,AP75)</f>
        <v>69971</v>
      </c>
      <c r="BS75" s="121">
        <f>SUM(O75,AQ75)</f>
        <v>0</v>
      </c>
      <c r="BT75" s="121">
        <f>SUM(P75,AR75)</f>
        <v>107126</v>
      </c>
      <c r="BU75" s="121">
        <f>SUM(Q75,AS75)</f>
        <v>0</v>
      </c>
      <c r="BV75" s="121">
        <f>SUM(R75,AT75)</f>
        <v>484776</v>
      </c>
      <c r="BW75" s="121">
        <f>SUM(S75,AU75)</f>
        <v>0</v>
      </c>
      <c r="BX75" s="121">
        <f>SUM(T75,AV75)</f>
        <v>482146</v>
      </c>
      <c r="BY75" s="121">
        <f>SUM(U75,AW75)</f>
        <v>2630</v>
      </c>
      <c r="BZ75" s="121">
        <f>SUM(V75,AX75)</f>
        <v>0</v>
      </c>
      <c r="CA75" s="121">
        <f>SUM(W75,AY75)</f>
        <v>295904</v>
      </c>
      <c r="CB75" s="121">
        <f>SUM(X75,AZ75)</f>
        <v>23786</v>
      </c>
      <c r="CC75" s="121">
        <f>SUM(Y75,BA75)</f>
        <v>185333</v>
      </c>
      <c r="CD75" s="121">
        <f>SUM(Z75,BB75)</f>
        <v>65265</v>
      </c>
      <c r="CE75" s="121">
        <f>SUM(AA75,BC75)</f>
        <v>21520</v>
      </c>
      <c r="CF75" s="121">
        <f>SUM(AB75,BD75)</f>
        <v>0</v>
      </c>
      <c r="CG75" s="121">
        <f>SUM(AC75,BE75)</f>
        <v>0</v>
      </c>
      <c r="CH75" s="121">
        <f>SUM(AD75,BF75)</f>
        <v>22370</v>
      </c>
      <c r="CI75" s="121">
        <f>SUM(AE75,BG75)</f>
        <v>980147</v>
      </c>
    </row>
    <row r="76" spans="1:87" s="136" customFormat="1" ht="13.5" customHeight="1" x14ac:dyDescent="0.15">
      <c r="A76" s="119" t="s">
        <v>25</v>
      </c>
      <c r="B76" s="120" t="s">
        <v>520</v>
      </c>
      <c r="C76" s="119" t="s">
        <v>521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240988</v>
      </c>
      <c r="M76" s="121">
        <f>+SUM(N76:Q76)</f>
        <v>49600</v>
      </c>
      <c r="N76" s="121">
        <v>16082</v>
      </c>
      <c r="O76" s="121">
        <v>0</v>
      </c>
      <c r="P76" s="121">
        <v>33518</v>
      </c>
      <c r="Q76" s="121">
        <v>0</v>
      </c>
      <c r="R76" s="121">
        <f>+SUM(S76:U76)</f>
        <v>101353</v>
      </c>
      <c r="S76" s="121">
        <v>81</v>
      </c>
      <c r="T76" s="121">
        <v>101272</v>
      </c>
      <c r="U76" s="121">
        <v>0</v>
      </c>
      <c r="V76" s="121">
        <v>4588</v>
      </c>
      <c r="W76" s="121">
        <f>+SUM(X76:AA76)</f>
        <v>85447</v>
      </c>
      <c r="X76" s="121">
        <v>39826</v>
      </c>
      <c r="Y76" s="121">
        <v>29156</v>
      </c>
      <c r="Z76" s="121">
        <v>15115</v>
      </c>
      <c r="AA76" s="121">
        <v>1350</v>
      </c>
      <c r="AB76" s="121">
        <v>0</v>
      </c>
      <c r="AC76" s="121">
        <v>0</v>
      </c>
      <c r="AD76" s="121">
        <v>4765</v>
      </c>
      <c r="AE76" s="121">
        <f>+SUM(D76,L76,AD76)</f>
        <v>245753</v>
      </c>
      <c r="AF76" s="121">
        <f>+SUM(AG76,AL76)</f>
        <v>49680</v>
      </c>
      <c r="AG76" s="121">
        <f>+SUM(AH76:AK76)</f>
        <v>21600</v>
      </c>
      <c r="AH76" s="121">
        <v>0</v>
      </c>
      <c r="AI76" s="121">
        <v>0</v>
      </c>
      <c r="AJ76" s="121">
        <v>0</v>
      </c>
      <c r="AK76" s="121">
        <v>21600</v>
      </c>
      <c r="AL76" s="121">
        <v>28080</v>
      </c>
      <c r="AM76" s="121">
        <v>0</v>
      </c>
      <c r="AN76" s="121">
        <f>+SUM(AO76,AT76,AX76,AY76,BE76)</f>
        <v>74387</v>
      </c>
      <c r="AO76" s="121">
        <f>+SUM(AP76:AS76)</f>
        <v>21605</v>
      </c>
      <c r="AP76" s="121">
        <v>9047</v>
      </c>
      <c r="AQ76" s="121">
        <v>0</v>
      </c>
      <c r="AR76" s="121">
        <v>12558</v>
      </c>
      <c r="AS76" s="121">
        <v>0</v>
      </c>
      <c r="AT76" s="121">
        <f>+SUM(AU76:AW76)</f>
        <v>48780</v>
      </c>
      <c r="AU76" s="121">
        <v>0</v>
      </c>
      <c r="AV76" s="121">
        <v>48780</v>
      </c>
      <c r="AW76" s="121">
        <v>0</v>
      </c>
      <c r="AX76" s="121">
        <v>0</v>
      </c>
      <c r="AY76" s="121">
        <f>+SUM(AZ76:BC76)</f>
        <v>4002</v>
      </c>
      <c r="AZ76" s="121">
        <v>0</v>
      </c>
      <c r="BA76" s="121">
        <v>4002</v>
      </c>
      <c r="BB76" s="121">
        <v>0</v>
      </c>
      <c r="BC76" s="121">
        <v>0</v>
      </c>
      <c r="BD76" s="121">
        <v>0</v>
      </c>
      <c r="BE76" s="121">
        <v>0</v>
      </c>
      <c r="BF76" s="121">
        <v>2114</v>
      </c>
      <c r="BG76" s="121">
        <f>+SUM(BF76,AN76,AF76)</f>
        <v>126181</v>
      </c>
      <c r="BH76" s="121">
        <f>SUM(D76,AF76)</f>
        <v>49680</v>
      </c>
      <c r="BI76" s="121">
        <f>SUM(E76,AG76)</f>
        <v>21600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21600</v>
      </c>
      <c r="BN76" s="121">
        <f>SUM(J76,AL76)</f>
        <v>28080</v>
      </c>
      <c r="BO76" s="121">
        <f>SUM(K76,AM76)</f>
        <v>0</v>
      </c>
      <c r="BP76" s="121">
        <f>SUM(L76,AN76)</f>
        <v>315375</v>
      </c>
      <c r="BQ76" s="121">
        <f>SUM(M76,AO76)</f>
        <v>71205</v>
      </c>
      <c r="BR76" s="121">
        <f>SUM(N76,AP76)</f>
        <v>25129</v>
      </c>
      <c r="BS76" s="121">
        <f>SUM(O76,AQ76)</f>
        <v>0</v>
      </c>
      <c r="BT76" s="121">
        <f>SUM(P76,AR76)</f>
        <v>46076</v>
      </c>
      <c r="BU76" s="121">
        <f>SUM(Q76,AS76)</f>
        <v>0</v>
      </c>
      <c r="BV76" s="121">
        <f>SUM(R76,AT76)</f>
        <v>150133</v>
      </c>
      <c r="BW76" s="121">
        <f>SUM(S76,AU76)</f>
        <v>81</v>
      </c>
      <c r="BX76" s="121">
        <f>SUM(T76,AV76)</f>
        <v>150052</v>
      </c>
      <c r="BY76" s="121">
        <f>SUM(U76,AW76)</f>
        <v>0</v>
      </c>
      <c r="BZ76" s="121">
        <f>SUM(V76,AX76)</f>
        <v>4588</v>
      </c>
      <c r="CA76" s="121">
        <f>SUM(W76,AY76)</f>
        <v>89449</v>
      </c>
      <c r="CB76" s="121">
        <f>SUM(X76,AZ76)</f>
        <v>39826</v>
      </c>
      <c r="CC76" s="121">
        <f>SUM(Y76,BA76)</f>
        <v>33158</v>
      </c>
      <c r="CD76" s="121">
        <f>SUM(Z76,BB76)</f>
        <v>15115</v>
      </c>
      <c r="CE76" s="121">
        <f>SUM(AA76,BC76)</f>
        <v>1350</v>
      </c>
      <c r="CF76" s="121">
        <f>SUM(AB76,BD76)</f>
        <v>0</v>
      </c>
      <c r="CG76" s="121">
        <f>SUM(AC76,BE76)</f>
        <v>0</v>
      </c>
      <c r="CH76" s="121">
        <f>SUM(AD76,BF76)</f>
        <v>6879</v>
      </c>
      <c r="CI76" s="121">
        <f>SUM(AE76,BG76)</f>
        <v>371934</v>
      </c>
    </row>
    <row r="77" spans="1:87" s="136" customFormat="1" ht="13.5" customHeight="1" x14ac:dyDescent="0.15">
      <c r="A77" s="119" t="s">
        <v>25</v>
      </c>
      <c r="B77" s="120" t="s">
        <v>462</v>
      </c>
      <c r="C77" s="119" t="s">
        <v>463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f>+SUM(M77,R77,V77,W77,AC77)</f>
        <v>124646</v>
      </c>
      <c r="M77" s="121">
        <f>+SUM(N77:Q77)</f>
        <v>45197</v>
      </c>
      <c r="N77" s="121">
        <v>37664</v>
      </c>
      <c r="O77" s="121">
        <v>0</v>
      </c>
      <c r="P77" s="121">
        <v>0</v>
      </c>
      <c r="Q77" s="121">
        <v>7533</v>
      </c>
      <c r="R77" s="121">
        <f>+SUM(S77:U77)</f>
        <v>39881</v>
      </c>
      <c r="S77" s="121">
        <v>0</v>
      </c>
      <c r="T77" s="121">
        <v>0</v>
      </c>
      <c r="U77" s="121">
        <v>39881</v>
      </c>
      <c r="V77" s="121">
        <v>0</v>
      </c>
      <c r="W77" s="121">
        <f>+SUM(X77:AA77)</f>
        <v>39568</v>
      </c>
      <c r="X77" s="121">
        <v>0</v>
      </c>
      <c r="Y77" s="121">
        <v>903</v>
      </c>
      <c r="Z77" s="121">
        <v>35780</v>
      </c>
      <c r="AA77" s="121">
        <v>2885</v>
      </c>
      <c r="AB77" s="121">
        <v>0</v>
      </c>
      <c r="AC77" s="121">
        <v>0</v>
      </c>
      <c r="AD77" s="121">
        <v>269271</v>
      </c>
      <c r="AE77" s="121">
        <f>+SUM(D77,L77,AD77)</f>
        <v>393917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320517</v>
      </c>
      <c r="AO77" s="121">
        <f>+SUM(AP77:AS77)</f>
        <v>15065</v>
      </c>
      <c r="AP77" s="121">
        <v>15065</v>
      </c>
      <c r="AQ77" s="121">
        <v>0</v>
      </c>
      <c r="AR77" s="121">
        <v>0</v>
      </c>
      <c r="AS77" s="121">
        <v>0</v>
      </c>
      <c r="AT77" s="121">
        <f>+SUM(AU77:AW77)</f>
        <v>222852</v>
      </c>
      <c r="AU77" s="121">
        <v>0</v>
      </c>
      <c r="AV77" s="121">
        <v>222852</v>
      </c>
      <c r="AW77" s="121">
        <v>0</v>
      </c>
      <c r="AX77" s="121">
        <v>0</v>
      </c>
      <c r="AY77" s="121">
        <f>+SUM(AZ77:BC77)</f>
        <v>82600</v>
      </c>
      <c r="AZ77" s="121">
        <v>0</v>
      </c>
      <c r="BA77" s="121">
        <v>71890</v>
      </c>
      <c r="BB77" s="121">
        <v>0</v>
      </c>
      <c r="BC77" s="121">
        <v>10710</v>
      </c>
      <c r="BD77" s="121">
        <v>0</v>
      </c>
      <c r="BE77" s="121">
        <v>0</v>
      </c>
      <c r="BF77" s="121">
        <v>282797</v>
      </c>
      <c r="BG77" s="121">
        <f>+SUM(BF77,AN77,AF77)</f>
        <v>603314</v>
      </c>
      <c r="BH77" s="121">
        <f>SUM(D77,AF77)</f>
        <v>0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445163</v>
      </c>
      <c r="BQ77" s="121">
        <f>SUM(M77,AO77)</f>
        <v>60262</v>
      </c>
      <c r="BR77" s="121">
        <f>SUM(N77,AP77)</f>
        <v>52729</v>
      </c>
      <c r="BS77" s="121">
        <f>SUM(O77,AQ77)</f>
        <v>0</v>
      </c>
      <c r="BT77" s="121">
        <f>SUM(P77,AR77)</f>
        <v>0</v>
      </c>
      <c r="BU77" s="121">
        <f>SUM(Q77,AS77)</f>
        <v>7533</v>
      </c>
      <c r="BV77" s="121">
        <f>SUM(R77,AT77)</f>
        <v>262733</v>
      </c>
      <c r="BW77" s="121">
        <f>SUM(S77,AU77)</f>
        <v>0</v>
      </c>
      <c r="BX77" s="121">
        <f>SUM(T77,AV77)</f>
        <v>222852</v>
      </c>
      <c r="BY77" s="121">
        <f>SUM(U77,AW77)</f>
        <v>39881</v>
      </c>
      <c r="BZ77" s="121">
        <f>SUM(V77,AX77)</f>
        <v>0</v>
      </c>
      <c r="CA77" s="121">
        <f>SUM(W77,AY77)</f>
        <v>122168</v>
      </c>
      <c r="CB77" s="121">
        <f>SUM(X77,AZ77)</f>
        <v>0</v>
      </c>
      <c r="CC77" s="121">
        <f>SUM(Y77,BA77)</f>
        <v>72793</v>
      </c>
      <c r="CD77" s="121">
        <f>SUM(Z77,BB77)</f>
        <v>35780</v>
      </c>
      <c r="CE77" s="121">
        <f>SUM(AA77,BC77)</f>
        <v>13595</v>
      </c>
      <c r="CF77" s="121">
        <f>SUM(AB77,BD77)</f>
        <v>0</v>
      </c>
      <c r="CG77" s="121">
        <f>SUM(AC77,BE77)</f>
        <v>0</v>
      </c>
      <c r="CH77" s="121">
        <f>SUM(AD77,BF77)</f>
        <v>552068</v>
      </c>
      <c r="CI77" s="121">
        <f>SUM(AE77,BG77)</f>
        <v>997231</v>
      </c>
    </row>
    <row r="78" spans="1:87" s="136" customFormat="1" ht="13.5" customHeight="1" x14ac:dyDescent="0.15">
      <c r="A78" s="119" t="s">
        <v>25</v>
      </c>
      <c r="B78" s="120" t="s">
        <v>444</v>
      </c>
      <c r="C78" s="119" t="s">
        <v>445</v>
      </c>
      <c r="D78" s="121">
        <f>+SUM(E78,J78)</f>
        <v>922373</v>
      </c>
      <c r="E78" s="121">
        <f>+SUM(F78:I78)</f>
        <v>922373</v>
      </c>
      <c r="F78" s="121">
        <v>0</v>
      </c>
      <c r="G78" s="121">
        <v>901302</v>
      </c>
      <c r="H78" s="121">
        <v>0</v>
      </c>
      <c r="I78" s="121">
        <v>21071</v>
      </c>
      <c r="J78" s="121">
        <v>0</v>
      </c>
      <c r="K78" s="121">
        <v>0</v>
      </c>
      <c r="L78" s="121">
        <f>+SUM(M78,R78,V78,W78,AC78)</f>
        <v>1062781</v>
      </c>
      <c r="M78" s="121">
        <f>+SUM(N78:Q78)</f>
        <v>177982</v>
      </c>
      <c r="N78" s="121">
        <v>177982</v>
      </c>
      <c r="O78" s="121">
        <v>0</v>
      </c>
      <c r="P78" s="121">
        <v>0</v>
      </c>
      <c r="Q78" s="121">
        <v>0</v>
      </c>
      <c r="R78" s="121">
        <f>+SUM(S78:U78)</f>
        <v>512682</v>
      </c>
      <c r="S78" s="121">
        <v>0</v>
      </c>
      <c r="T78" s="121">
        <v>509972</v>
      </c>
      <c r="U78" s="121">
        <v>2710</v>
      </c>
      <c r="V78" s="121">
        <v>0</v>
      </c>
      <c r="W78" s="121">
        <f>+SUM(X78:AA78)</f>
        <v>372117</v>
      </c>
      <c r="X78" s="121">
        <v>0</v>
      </c>
      <c r="Y78" s="121">
        <v>223523</v>
      </c>
      <c r="Z78" s="121">
        <v>148594</v>
      </c>
      <c r="AA78" s="121">
        <v>0</v>
      </c>
      <c r="AB78" s="121">
        <v>0</v>
      </c>
      <c r="AC78" s="121">
        <v>0</v>
      </c>
      <c r="AD78" s="121">
        <v>224395</v>
      </c>
      <c r="AE78" s="121">
        <f>+SUM(D78,L78,AD78)</f>
        <v>2209549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0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922373</v>
      </c>
      <c r="BI78" s="121">
        <f>SUM(E78,AG78)</f>
        <v>922373</v>
      </c>
      <c r="BJ78" s="121">
        <f>SUM(F78,AH78)</f>
        <v>0</v>
      </c>
      <c r="BK78" s="121">
        <f>SUM(G78,AI78)</f>
        <v>901302</v>
      </c>
      <c r="BL78" s="121">
        <f>SUM(H78,AJ78)</f>
        <v>0</v>
      </c>
      <c r="BM78" s="121">
        <f>SUM(I78,AK78)</f>
        <v>21071</v>
      </c>
      <c r="BN78" s="121">
        <f>SUM(J78,AL78)</f>
        <v>0</v>
      </c>
      <c r="BO78" s="121">
        <f>SUM(K78,AM78)</f>
        <v>0</v>
      </c>
      <c r="BP78" s="121">
        <f>SUM(L78,AN78)</f>
        <v>1062781</v>
      </c>
      <c r="BQ78" s="121">
        <f>SUM(M78,AO78)</f>
        <v>177982</v>
      </c>
      <c r="BR78" s="121">
        <f>SUM(N78,AP78)</f>
        <v>177982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512682</v>
      </c>
      <c r="BW78" s="121">
        <f>SUM(S78,AU78)</f>
        <v>0</v>
      </c>
      <c r="BX78" s="121">
        <f>SUM(T78,AV78)</f>
        <v>509972</v>
      </c>
      <c r="BY78" s="121">
        <f>SUM(U78,AW78)</f>
        <v>2710</v>
      </c>
      <c r="BZ78" s="121">
        <f>SUM(V78,AX78)</f>
        <v>0</v>
      </c>
      <c r="CA78" s="121">
        <f>SUM(W78,AY78)</f>
        <v>372117</v>
      </c>
      <c r="CB78" s="121">
        <f>SUM(X78,AZ78)</f>
        <v>0</v>
      </c>
      <c r="CC78" s="121">
        <f>SUM(Y78,BA78)</f>
        <v>223523</v>
      </c>
      <c r="CD78" s="121">
        <f>SUM(Z78,BB78)</f>
        <v>148594</v>
      </c>
      <c r="CE78" s="121">
        <f>SUM(AA78,BC78)</f>
        <v>0</v>
      </c>
      <c r="CF78" s="121">
        <f>SUM(AB78,BD78)</f>
        <v>0</v>
      </c>
      <c r="CG78" s="121">
        <f>SUM(AC78,BE78)</f>
        <v>0</v>
      </c>
      <c r="CH78" s="121">
        <f>SUM(AD78,BF78)</f>
        <v>224395</v>
      </c>
      <c r="CI78" s="121">
        <f>SUM(AE78,BG78)</f>
        <v>2209549</v>
      </c>
    </row>
    <row r="79" spans="1:87" s="136" customFormat="1" ht="13.5" customHeight="1" x14ac:dyDescent="0.15">
      <c r="A79" s="119" t="s">
        <v>25</v>
      </c>
      <c r="B79" s="120" t="s">
        <v>446</v>
      </c>
      <c r="C79" s="119" t="s">
        <v>447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0</v>
      </c>
      <c r="M79" s="121">
        <f>+SUM(N79:Q79)</f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f>+SUM(S79:U79)</f>
        <v>0</v>
      </c>
      <c r="S79" s="121">
        <v>0</v>
      </c>
      <c r="T79" s="121">
        <v>0</v>
      </c>
      <c r="U79" s="121">
        <v>0</v>
      </c>
      <c r="V79" s="121">
        <v>0</v>
      </c>
      <c r="W79" s="121">
        <f>+SUM(X79:AA79)</f>
        <v>0</v>
      </c>
      <c r="X79" s="121">
        <v>0</v>
      </c>
      <c r="Y79" s="121">
        <v>0</v>
      </c>
      <c r="Z79" s="121">
        <v>0</v>
      </c>
      <c r="AA79" s="121">
        <v>0</v>
      </c>
      <c r="AB79" s="121">
        <v>0</v>
      </c>
      <c r="AC79" s="121">
        <v>0</v>
      </c>
      <c r="AD79" s="121">
        <v>0</v>
      </c>
      <c r="AE79" s="121">
        <f>+SUM(D79,L79,AD79)</f>
        <v>0</v>
      </c>
      <c r="AF79" s="121">
        <f>+SUM(AG79,AL79)</f>
        <v>17409</v>
      </c>
      <c r="AG79" s="121">
        <f>+SUM(AH79:AK79)</f>
        <v>17409</v>
      </c>
      <c r="AH79" s="121">
        <v>0</v>
      </c>
      <c r="AI79" s="121">
        <v>17409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108561</v>
      </c>
      <c r="AO79" s="121">
        <f>+SUM(AP79:AS79)</f>
        <v>39363</v>
      </c>
      <c r="AP79" s="121">
        <v>39363</v>
      </c>
      <c r="AQ79" s="121">
        <v>0</v>
      </c>
      <c r="AR79" s="121">
        <v>0</v>
      </c>
      <c r="AS79" s="121">
        <v>0</v>
      </c>
      <c r="AT79" s="121">
        <f>+SUM(AU79:AW79)</f>
        <v>20522</v>
      </c>
      <c r="AU79" s="121">
        <v>0</v>
      </c>
      <c r="AV79" s="121">
        <v>20522</v>
      </c>
      <c r="AW79" s="121">
        <v>0</v>
      </c>
      <c r="AX79" s="121">
        <v>0</v>
      </c>
      <c r="AY79" s="121">
        <f>+SUM(AZ79:BC79)</f>
        <v>48676</v>
      </c>
      <c r="AZ79" s="121">
        <v>0</v>
      </c>
      <c r="BA79" s="121">
        <v>48676</v>
      </c>
      <c r="BB79" s="121">
        <v>0</v>
      </c>
      <c r="BC79" s="121">
        <v>0</v>
      </c>
      <c r="BD79" s="121">
        <v>0</v>
      </c>
      <c r="BE79" s="121">
        <v>0</v>
      </c>
      <c r="BF79" s="121">
        <v>84730</v>
      </c>
      <c r="BG79" s="121">
        <f>+SUM(BF79,AN79,AF79)</f>
        <v>210700</v>
      </c>
      <c r="BH79" s="121">
        <f>SUM(D79,AF79)</f>
        <v>17409</v>
      </c>
      <c r="BI79" s="121">
        <f>SUM(E79,AG79)</f>
        <v>17409</v>
      </c>
      <c r="BJ79" s="121">
        <f>SUM(F79,AH79)</f>
        <v>0</v>
      </c>
      <c r="BK79" s="121">
        <f>SUM(G79,AI79)</f>
        <v>17409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108561</v>
      </c>
      <c r="BQ79" s="121">
        <f>SUM(M79,AO79)</f>
        <v>39363</v>
      </c>
      <c r="BR79" s="121">
        <f>SUM(N79,AP79)</f>
        <v>39363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20522</v>
      </c>
      <c r="BW79" s="121">
        <f>SUM(S79,AU79)</f>
        <v>0</v>
      </c>
      <c r="BX79" s="121">
        <f>SUM(T79,AV79)</f>
        <v>20522</v>
      </c>
      <c r="BY79" s="121">
        <f>SUM(U79,AW79)</f>
        <v>0</v>
      </c>
      <c r="BZ79" s="121">
        <f>SUM(V79,AX79)</f>
        <v>0</v>
      </c>
      <c r="CA79" s="121">
        <f>SUM(W79,AY79)</f>
        <v>48676</v>
      </c>
      <c r="CB79" s="121">
        <f>SUM(X79,AZ79)</f>
        <v>0</v>
      </c>
      <c r="CC79" s="121">
        <f>SUM(Y79,BA79)</f>
        <v>48676</v>
      </c>
      <c r="CD79" s="121">
        <f>SUM(Z79,BB79)</f>
        <v>0</v>
      </c>
      <c r="CE79" s="121">
        <f>SUM(AA79,BC79)</f>
        <v>0</v>
      </c>
      <c r="CF79" s="121">
        <f>SUM(AB79,BD79)</f>
        <v>0</v>
      </c>
      <c r="CG79" s="121">
        <f>SUM(AC79,BE79)</f>
        <v>0</v>
      </c>
      <c r="CH79" s="121">
        <f>SUM(AD79,BF79)</f>
        <v>84730</v>
      </c>
      <c r="CI79" s="121">
        <f>SUM(AE79,BG79)</f>
        <v>210700</v>
      </c>
    </row>
    <row r="80" spans="1:87" s="136" customFormat="1" ht="13.5" customHeight="1" x14ac:dyDescent="0.15">
      <c r="A80" s="119" t="s">
        <v>25</v>
      </c>
      <c r="B80" s="120" t="s">
        <v>457</v>
      </c>
      <c r="C80" s="119" t="s">
        <v>458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f>+SUM(M80,R80,V80,W80,AC80)</f>
        <v>0</v>
      </c>
      <c r="M80" s="121">
        <f>+SUM(N80:Q80)</f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0</v>
      </c>
      <c r="AC80" s="121">
        <v>0</v>
      </c>
      <c r="AD80" s="121">
        <v>0</v>
      </c>
      <c r="AE80" s="121">
        <f>+SUM(D80,L80,AD80)</f>
        <v>0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229947</v>
      </c>
      <c r="AO80" s="121">
        <f>+SUM(AP80:AS80)</f>
        <v>62182</v>
      </c>
      <c r="AP80" s="121">
        <v>62182</v>
      </c>
      <c r="AQ80" s="121">
        <v>0</v>
      </c>
      <c r="AR80" s="121">
        <v>0</v>
      </c>
      <c r="AS80" s="121">
        <v>0</v>
      </c>
      <c r="AT80" s="121">
        <f>+SUM(AU80:AW80)</f>
        <v>75206</v>
      </c>
      <c r="AU80" s="121">
        <v>0</v>
      </c>
      <c r="AV80" s="121">
        <v>75206</v>
      </c>
      <c r="AW80" s="121">
        <v>0</v>
      </c>
      <c r="AX80" s="121">
        <v>0</v>
      </c>
      <c r="AY80" s="121">
        <f>+SUM(AZ80:BC80)</f>
        <v>92559</v>
      </c>
      <c r="AZ80" s="121">
        <v>2538</v>
      </c>
      <c r="BA80" s="121">
        <v>69861</v>
      </c>
      <c r="BB80" s="121">
        <v>429</v>
      </c>
      <c r="BC80" s="121">
        <v>19731</v>
      </c>
      <c r="BD80" s="121">
        <v>0</v>
      </c>
      <c r="BE80" s="121">
        <v>0</v>
      </c>
      <c r="BF80" s="121">
        <v>0</v>
      </c>
      <c r="BG80" s="121">
        <f>+SUM(BF80,AN80,AF80)</f>
        <v>229947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229947</v>
      </c>
      <c r="BQ80" s="121">
        <f>SUM(M80,AO80)</f>
        <v>62182</v>
      </c>
      <c r="BR80" s="121">
        <f>SUM(N80,AP80)</f>
        <v>62182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75206</v>
      </c>
      <c r="BW80" s="121">
        <f>SUM(S80,AU80)</f>
        <v>0</v>
      </c>
      <c r="BX80" s="121">
        <f>SUM(T80,AV80)</f>
        <v>75206</v>
      </c>
      <c r="BY80" s="121">
        <f>SUM(U80,AW80)</f>
        <v>0</v>
      </c>
      <c r="BZ80" s="121">
        <f>SUM(V80,AX80)</f>
        <v>0</v>
      </c>
      <c r="CA80" s="121">
        <f>SUM(W80,AY80)</f>
        <v>92559</v>
      </c>
      <c r="CB80" s="121">
        <f>SUM(X80,AZ80)</f>
        <v>2538</v>
      </c>
      <c r="CC80" s="121">
        <f>SUM(Y80,BA80)</f>
        <v>69861</v>
      </c>
      <c r="CD80" s="121">
        <f>SUM(Z80,BB80)</f>
        <v>429</v>
      </c>
      <c r="CE80" s="121">
        <f>SUM(AA80,BC80)</f>
        <v>19731</v>
      </c>
      <c r="CF80" s="121">
        <f>SUM(AB80,BD80)</f>
        <v>0</v>
      </c>
      <c r="CG80" s="121">
        <f>SUM(AC80,BE80)</f>
        <v>0</v>
      </c>
      <c r="CH80" s="121">
        <f>SUM(AD80,BF80)</f>
        <v>0</v>
      </c>
      <c r="CI80" s="121">
        <f>SUM(AE80,BG80)</f>
        <v>229947</v>
      </c>
    </row>
    <row r="81" spans="1:87" s="136" customFormat="1" ht="13.5" customHeight="1" x14ac:dyDescent="0.15">
      <c r="A81" s="119" t="s">
        <v>25</v>
      </c>
      <c r="B81" s="120" t="s">
        <v>346</v>
      </c>
      <c r="C81" s="119" t="s">
        <v>347</v>
      </c>
      <c r="D81" s="121">
        <f>+SUM(E81,J81)</f>
        <v>23447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23447</v>
      </c>
      <c r="K81" s="121">
        <v>0</v>
      </c>
      <c r="L81" s="121">
        <f>+SUM(M81,R81,V81,W81,AC81)</f>
        <v>0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f>+SUM(X81:AA81)</f>
        <v>0</v>
      </c>
      <c r="X81" s="121">
        <v>0</v>
      </c>
      <c r="Y81" s="121">
        <v>0</v>
      </c>
      <c r="Z81" s="121">
        <v>0</v>
      </c>
      <c r="AA81" s="121">
        <v>0</v>
      </c>
      <c r="AB81" s="121">
        <v>0</v>
      </c>
      <c r="AC81" s="121">
        <v>0</v>
      </c>
      <c r="AD81" s="121">
        <v>1053310</v>
      </c>
      <c r="AE81" s="121">
        <f>+SUM(D81,L81,AD81)</f>
        <v>1076757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f>+SUM(AO81,AT81,AX81,AY81,BE81)</f>
        <v>0</v>
      </c>
      <c r="AO81" s="121">
        <f>+SUM(AP81:AS81)</f>
        <v>0</v>
      </c>
      <c r="AP81" s="121">
        <v>0</v>
      </c>
      <c r="AQ81" s="121">
        <v>0</v>
      </c>
      <c r="AR81" s="121">
        <v>0</v>
      </c>
      <c r="AS81" s="121">
        <v>0</v>
      </c>
      <c r="AT81" s="121">
        <f>+SUM(AU81:AW81)</f>
        <v>0</v>
      </c>
      <c r="AU81" s="121">
        <v>0</v>
      </c>
      <c r="AV81" s="121">
        <v>0</v>
      </c>
      <c r="AW81" s="121">
        <v>0</v>
      </c>
      <c r="AX81" s="121">
        <v>0</v>
      </c>
      <c r="AY81" s="121">
        <f>+SUM(AZ81:BC81)</f>
        <v>0</v>
      </c>
      <c r="AZ81" s="121">
        <v>0</v>
      </c>
      <c r="BA81" s="121">
        <v>0</v>
      </c>
      <c r="BB81" s="121">
        <v>0</v>
      </c>
      <c r="BC81" s="121">
        <v>0</v>
      </c>
      <c r="BD81" s="121">
        <v>0</v>
      </c>
      <c r="BE81" s="121">
        <v>0</v>
      </c>
      <c r="BF81" s="121">
        <v>0</v>
      </c>
      <c r="BG81" s="121">
        <f>+SUM(BF81,AN81,AF81)</f>
        <v>0</v>
      </c>
      <c r="BH81" s="121">
        <f>SUM(D81,AF81)</f>
        <v>23447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23447</v>
      </c>
      <c r="BO81" s="121">
        <f>SUM(K81,AM81)</f>
        <v>0</v>
      </c>
      <c r="BP81" s="121">
        <f>SUM(L81,AN81)</f>
        <v>0</v>
      </c>
      <c r="BQ81" s="121">
        <f>SUM(M81,AO81)</f>
        <v>0</v>
      </c>
      <c r="BR81" s="121">
        <f>SUM(N81,AP81)</f>
        <v>0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0</v>
      </c>
      <c r="BW81" s="121">
        <f>SUM(S81,AU81)</f>
        <v>0</v>
      </c>
      <c r="BX81" s="121">
        <f>SUM(T81,AV81)</f>
        <v>0</v>
      </c>
      <c r="BY81" s="121">
        <f>SUM(U81,AW81)</f>
        <v>0</v>
      </c>
      <c r="BZ81" s="121">
        <f>SUM(V81,AX81)</f>
        <v>0</v>
      </c>
      <c r="CA81" s="121">
        <f>SUM(W81,AY81)</f>
        <v>0</v>
      </c>
      <c r="CB81" s="121">
        <f>SUM(X81,AZ81)</f>
        <v>0</v>
      </c>
      <c r="CC81" s="121">
        <f>SUM(Y81,BA81)</f>
        <v>0</v>
      </c>
      <c r="CD81" s="121">
        <f>SUM(Z81,BB81)</f>
        <v>0</v>
      </c>
      <c r="CE81" s="121">
        <f>SUM(AA81,BC81)</f>
        <v>0</v>
      </c>
      <c r="CF81" s="121">
        <f>SUM(AB81,BD81)</f>
        <v>0</v>
      </c>
      <c r="CG81" s="121">
        <f>SUM(AC81,BE81)</f>
        <v>0</v>
      </c>
      <c r="CH81" s="121">
        <f>SUM(AD81,BF81)</f>
        <v>1053310</v>
      </c>
      <c r="CI81" s="121">
        <f>SUM(AE81,BG81)</f>
        <v>1076757</v>
      </c>
    </row>
    <row r="82" spans="1:87" s="136" customFormat="1" ht="13.5" customHeight="1" x14ac:dyDescent="0.15">
      <c r="A82" s="119" t="s">
        <v>25</v>
      </c>
      <c r="B82" s="120" t="s">
        <v>388</v>
      </c>
      <c r="C82" s="119" t="s">
        <v>389</v>
      </c>
      <c r="D82" s="121">
        <f>+SUM(E82,J82)</f>
        <v>15812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15812</v>
      </c>
      <c r="K82" s="121">
        <v>0</v>
      </c>
      <c r="L82" s="121">
        <f>+SUM(M82,R82,V82,W82,AC82)</f>
        <v>47691</v>
      </c>
      <c r="M82" s="121">
        <f>+SUM(N82:Q82)</f>
        <v>47691</v>
      </c>
      <c r="N82" s="121">
        <v>47691</v>
      </c>
      <c r="O82" s="121">
        <v>0</v>
      </c>
      <c r="P82" s="121">
        <v>0</v>
      </c>
      <c r="Q82" s="121">
        <v>0</v>
      </c>
      <c r="R82" s="121">
        <f>+SUM(S82:U82)</f>
        <v>0</v>
      </c>
      <c r="S82" s="121">
        <v>0</v>
      </c>
      <c r="T82" s="121">
        <v>0</v>
      </c>
      <c r="U82" s="121">
        <v>0</v>
      </c>
      <c r="V82" s="121">
        <v>0</v>
      </c>
      <c r="W82" s="121">
        <f>+SUM(X82:AA82)</f>
        <v>0</v>
      </c>
      <c r="X82" s="121">
        <v>0</v>
      </c>
      <c r="Y82" s="121">
        <v>0</v>
      </c>
      <c r="Z82" s="121">
        <v>0</v>
      </c>
      <c r="AA82" s="121">
        <v>0</v>
      </c>
      <c r="AB82" s="121">
        <v>0</v>
      </c>
      <c r="AC82" s="121">
        <v>0</v>
      </c>
      <c r="AD82" s="121">
        <v>10939</v>
      </c>
      <c r="AE82" s="121">
        <f>+SUM(D82,L82,AD82)</f>
        <v>74442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f>+SUM(AO82,AT82,AX82,AY82,BE82)</f>
        <v>0</v>
      </c>
      <c r="AO82" s="121">
        <f>+SUM(AP82:AS82)</f>
        <v>0</v>
      </c>
      <c r="AP82" s="121">
        <v>0</v>
      </c>
      <c r="AQ82" s="121">
        <v>0</v>
      </c>
      <c r="AR82" s="121">
        <v>0</v>
      </c>
      <c r="AS82" s="121">
        <v>0</v>
      </c>
      <c r="AT82" s="121">
        <f>+SUM(AU82:AW82)</f>
        <v>0</v>
      </c>
      <c r="AU82" s="121">
        <v>0</v>
      </c>
      <c r="AV82" s="121">
        <v>0</v>
      </c>
      <c r="AW82" s="121">
        <v>0</v>
      </c>
      <c r="AX82" s="121">
        <v>0</v>
      </c>
      <c r="AY82" s="121">
        <f>+SUM(AZ82:BC82)</f>
        <v>0</v>
      </c>
      <c r="AZ82" s="121">
        <v>0</v>
      </c>
      <c r="BA82" s="121">
        <v>0</v>
      </c>
      <c r="BB82" s="121">
        <v>0</v>
      </c>
      <c r="BC82" s="121">
        <v>0</v>
      </c>
      <c r="BD82" s="121">
        <v>0</v>
      </c>
      <c r="BE82" s="121">
        <v>0</v>
      </c>
      <c r="BF82" s="121">
        <v>0</v>
      </c>
      <c r="BG82" s="121">
        <f>+SUM(BF82,AN82,AF82)</f>
        <v>0</v>
      </c>
      <c r="BH82" s="121">
        <f>SUM(D82,AF82)</f>
        <v>15812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15812</v>
      </c>
      <c r="BO82" s="121">
        <f>SUM(K82,AM82)</f>
        <v>0</v>
      </c>
      <c r="BP82" s="121">
        <f>SUM(L82,AN82)</f>
        <v>47691</v>
      </c>
      <c r="BQ82" s="121">
        <f>SUM(M82,AO82)</f>
        <v>47691</v>
      </c>
      <c r="BR82" s="121">
        <f>SUM(N82,AP82)</f>
        <v>47691</v>
      </c>
      <c r="BS82" s="121">
        <f>SUM(O82,AQ82)</f>
        <v>0</v>
      </c>
      <c r="BT82" s="121">
        <f>SUM(P82,AR82)</f>
        <v>0</v>
      </c>
      <c r="BU82" s="121">
        <f>SUM(Q82,AS82)</f>
        <v>0</v>
      </c>
      <c r="BV82" s="121">
        <f>SUM(R82,AT82)</f>
        <v>0</v>
      </c>
      <c r="BW82" s="121">
        <f>SUM(S82,AU82)</f>
        <v>0</v>
      </c>
      <c r="BX82" s="121">
        <f>SUM(T82,AV82)</f>
        <v>0</v>
      </c>
      <c r="BY82" s="121">
        <f>SUM(U82,AW82)</f>
        <v>0</v>
      </c>
      <c r="BZ82" s="121">
        <f>SUM(V82,AX82)</f>
        <v>0</v>
      </c>
      <c r="CA82" s="121">
        <f>SUM(W82,AY82)</f>
        <v>0</v>
      </c>
      <c r="CB82" s="121">
        <f>SUM(X82,AZ82)</f>
        <v>0</v>
      </c>
      <c r="CC82" s="121">
        <f>SUM(Y82,BA82)</f>
        <v>0</v>
      </c>
      <c r="CD82" s="121">
        <f>SUM(Z82,BB82)</f>
        <v>0</v>
      </c>
      <c r="CE82" s="121">
        <f>SUM(AA82,BC82)</f>
        <v>0</v>
      </c>
      <c r="CF82" s="121">
        <f>SUM(AB82,BD82)</f>
        <v>0</v>
      </c>
      <c r="CG82" s="121">
        <f>SUM(AC82,BE82)</f>
        <v>0</v>
      </c>
      <c r="CH82" s="121">
        <f>SUM(AD82,BF82)</f>
        <v>10939</v>
      </c>
      <c r="CI82" s="121">
        <f>SUM(AE82,BG82)</f>
        <v>74442</v>
      </c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82">
    <sortCondition ref="A8:A82"/>
    <sortCondition ref="B8:B82"/>
    <sortCondition ref="C8:C8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81" man="1"/>
    <brk id="67" min="1" max="8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愛知県</v>
      </c>
      <c r="B7" s="139" t="str">
        <f>'廃棄物事業経費（市町村）'!B7</f>
        <v>23000</v>
      </c>
      <c r="C7" s="138" t="s">
        <v>279</v>
      </c>
      <c r="D7" s="140">
        <f>SUM(L7,T7,AB7,AJ7,AR7,AZ7)</f>
        <v>5507846</v>
      </c>
      <c r="E7" s="140">
        <f>SUM(M7,U7,AC7,AK7,AS7,BA7)</f>
        <v>9633135</v>
      </c>
      <c r="F7" s="140">
        <f>SUM(D7:E7)</f>
        <v>15140981</v>
      </c>
      <c r="G7" s="140">
        <f>SUM(O7,W7,AE7,AM7,AU7,BC7)</f>
        <v>13166</v>
      </c>
      <c r="H7" s="140">
        <f>SUM(P7,X7,AF7,AN7,AV7,BD7)</f>
        <v>3044802</v>
      </c>
      <c r="I7" s="140">
        <f>SUM(G7:H7)</f>
        <v>3057968</v>
      </c>
      <c r="J7" s="141">
        <f>COUNTIF(J$8:J$207,"&lt;&gt;")</f>
        <v>42</v>
      </c>
      <c r="K7" s="141">
        <f>COUNTIF(K$8:K$207,"&lt;&gt;")</f>
        <v>42</v>
      </c>
      <c r="L7" s="140">
        <f>SUM(L$8:L$207)</f>
        <v>5328486</v>
      </c>
      <c r="M7" s="140">
        <f>SUM(M$8:M$207)</f>
        <v>9227325</v>
      </c>
      <c r="N7" s="140">
        <f>IF(AND(L7&lt;&gt;"",M7&lt;&gt;""),SUM(L7:M7),"")</f>
        <v>14555811</v>
      </c>
      <c r="O7" s="140">
        <f>SUM(O$8:O$207)</f>
        <v>13166</v>
      </c>
      <c r="P7" s="140">
        <f>SUM(P$8:P$207)</f>
        <v>2149726</v>
      </c>
      <c r="Q7" s="140">
        <f>IF(AND(O7&lt;&gt;"",P7&lt;&gt;""),SUM(O7:P7),"")</f>
        <v>2162892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88816</v>
      </c>
      <c r="U7" s="140">
        <f>SUM(U$8:U$207)</f>
        <v>405810</v>
      </c>
      <c r="V7" s="140">
        <f>IF(AND(T7&lt;&gt;"",U7&lt;&gt;""),SUM(T7:U7),"")</f>
        <v>494626</v>
      </c>
      <c r="W7" s="140">
        <f>SUM(W$8:W$207)</f>
        <v>0</v>
      </c>
      <c r="X7" s="140">
        <f>SUM(X$8:X$207)</f>
        <v>895076</v>
      </c>
      <c r="Y7" s="140">
        <f>IF(AND(W7&lt;&gt;"",X7&lt;&gt;""),SUM(W7:X7),"")</f>
        <v>895076</v>
      </c>
      <c r="Z7" s="141">
        <f>COUNTIF(Z$8:Z$207,"&lt;&gt;")</f>
        <v>5</v>
      </c>
      <c r="AA7" s="141">
        <f>COUNTIF(AA$8:AA$207,"&lt;&gt;")</f>
        <v>5</v>
      </c>
      <c r="AB7" s="140">
        <f>SUM(AB$8:AB$207)</f>
        <v>90544</v>
      </c>
      <c r="AC7" s="140">
        <f>SUM(AC$8:AC$207)</f>
        <v>0</v>
      </c>
      <c r="AD7" s="140">
        <f>IF(AND(AB7&lt;&gt;"",AC7&lt;&gt;""),SUM(AB7:AC7),"")</f>
        <v>90544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25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25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25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25</v>
      </c>
      <c r="B12" s="120" t="s">
        <v>336</v>
      </c>
      <c r="C12" s="119" t="s">
        <v>337</v>
      </c>
      <c r="D12" s="121">
        <f>SUM(L12,T12,AB12,AJ12,AR12,AZ12)</f>
        <v>0</v>
      </c>
      <c r="E12" s="121">
        <f>SUM(M12,U12,AC12,AK12,AS12,BA12)</f>
        <v>303010</v>
      </c>
      <c r="F12" s="121">
        <f>SUM(D12:E12)</f>
        <v>303010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339</v>
      </c>
      <c r="K12" s="119" t="s">
        <v>340</v>
      </c>
      <c r="L12" s="121">
        <v>0</v>
      </c>
      <c r="M12" s="121">
        <v>303010</v>
      </c>
      <c r="N12" s="121">
        <f>IF(AND(L12&lt;&gt;"",M12&lt;&gt;""),SUM(L12:M12),"")</f>
        <v>303010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25</v>
      </c>
      <c r="B13" s="120" t="s">
        <v>341</v>
      </c>
      <c r="C13" s="119" t="s">
        <v>342</v>
      </c>
      <c r="D13" s="121">
        <f>SUM(L13,T13,AB13,AJ13,AR13,AZ13)</f>
        <v>47474</v>
      </c>
      <c r="E13" s="121">
        <f>SUM(M13,U13,AC13,AK13,AS13,BA13)</f>
        <v>0</v>
      </c>
      <c r="F13" s="121">
        <f>SUM(D13:E13)</f>
        <v>47474</v>
      </c>
      <c r="G13" s="121">
        <f>SUM(O13,W13,AE13,AM13,AU13,BC13)</f>
        <v>0</v>
      </c>
      <c r="H13" s="121">
        <f>SUM(P13,X13,AF13,AN13,AV13,BD13)</f>
        <v>100247</v>
      </c>
      <c r="I13" s="121">
        <f>SUM(G13:H13)</f>
        <v>100247</v>
      </c>
      <c r="J13" s="120" t="s">
        <v>344</v>
      </c>
      <c r="K13" s="119" t="s">
        <v>345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100247</v>
      </c>
      <c r="Q13" s="121">
        <f>IF(AND(O13&lt;&gt;"",P13&lt;&gt;""),SUM(O13:P13),"")</f>
        <v>100247</v>
      </c>
      <c r="R13" s="120" t="s">
        <v>346</v>
      </c>
      <c r="S13" s="119" t="s">
        <v>347</v>
      </c>
      <c r="T13" s="121">
        <v>47474</v>
      </c>
      <c r="U13" s="121">
        <v>0</v>
      </c>
      <c r="V13" s="121">
        <f>IF(AND(T13&lt;&gt;"",U13&lt;&gt;""),SUM(T13:U13),"")</f>
        <v>47474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25</v>
      </c>
      <c r="B14" s="120" t="s">
        <v>348</v>
      </c>
      <c r="C14" s="119" t="s">
        <v>349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25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25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352214</v>
      </c>
      <c r="F16" s="121">
        <f>SUM(D16:E16)</f>
        <v>352214</v>
      </c>
      <c r="G16" s="121">
        <f>SUM(O16,W16,AE16,AM16,AU16,BC16)</f>
        <v>0</v>
      </c>
      <c r="H16" s="121">
        <f>SUM(P16,X16,AF16,AN16,AV16,BD16)</f>
        <v>109165</v>
      </c>
      <c r="I16" s="121">
        <f>SUM(G16:H16)</f>
        <v>109165</v>
      </c>
      <c r="J16" s="120" t="s">
        <v>357</v>
      </c>
      <c r="K16" s="119" t="s">
        <v>358</v>
      </c>
      <c r="L16" s="121">
        <v>0</v>
      </c>
      <c r="M16" s="121">
        <v>352214</v>
      </c>
      <c r="N16" s="121">
        <f>IF(AND(L16&lt;&gt;"",M16&lt;&gt;""),SUM(L16:M16),"")</f>
        <v>352214</v>
      </c>
      <c r="O16" s="121">
        <v>0</v>
      </c>
      <c r="P16" s="121">
        <v>109165</v>
      </c>
      <c r="Q16" s="121">
        <f>IF(AND(O16&lt;&gt;"",P16&lt;&gt;""),SUM(O16:P16),"")</f>
        <v>109165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25</v>
      </c>
      <c r="B17" s="120" t="s">
        <v>359</v>
      </c>
      <c r="C17" s="119" t="s">
        <v>360</v>
      </c>
      <c r="D17" s="121">
        <f>SUM(L17,T17,AB17,AJ17,AR17,AZ17)</f>
        <v>55178</v>
      </c>
      <c r="E17" s="121">
        <f>SUM(M17,U17,AC17,AK17,AS17,BA17)</f>
        <v>514401</v>
      </c>
      <c r="F17" s="121">
        <f>SUM(D17:E17)</f>
        <v>569579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362</v>
      </c>
      <c r="K17" s="119" t="s">
        <v>363</v>
      </c>
      <c r="L17" s="121">
        <v>55178</v>
      </c>
      <c r="M17" s="121">
        <v>514401</v>
      </c>
      <c r="N17" s="121">
        <f>IF(AND(L17&lt;&gt;"",M17&lt;&gt;""),SUM(L17:M17),"")</f>
        <v>569579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25</v>
      </c>
      <c r="B18" s="120" t="s">
        <v>364</v>
      </c>
      <c r="C18" s="119" t="s">
        <v>365</v>
      </c>
      <c r="D18" s="121">
        <f>SUM(L18,T18,AB18,AJ18,AR18,AZ18)</f>
        <v>0</v>
      </c>
      <c r="E18" s="121">
        <f>SUM(M18,U18,AC18,AK18,AS18,BA18)</f>
        <v>893871</v>
      </c>
      <c r="F18" s="121">
        <f>SUM(D18:E18)</f>
        <v>893871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367</v>
      </c>
      <c r="K18" s="119" t="s">
        <v>368</v>
      </c>
      <c r="L18" s="121">
        <v>0</v>
      </c>
      <c r="M18" s="121">
        <v>893871</v>
      </c>
      <c r="N18" s="121">
        <f>IF(AND(L18&lt;&gt;"",M18&lt;&gt;""),SUM(L18:M18),"")</f>
        <v>893871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25</v>
      </c>
      <c r="B19" s="120" t="s">
        <v>369</v>
      </c>
      <c r="C19" s="119" t="s">
        <v>370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25</v>
      </c>
      <c r="B20" s="120" t="s">
        <v>372</v>
      </c>
      <c r="C20" s="119" t="s">
        <v>373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25</v>
      </c>
      <c r="B21" s="120" t="s">
        <v>375</v>
      </c>
      <c r="C21" s="119" t="s">
        <v>376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25</v>
      </c>
      <c r="B22" s="120" t="s">
        <v>378</v>
      </c>
      <c r="C22" s="119" t="s">
        <v>379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9058</v>
      </c>
      <c r="H22" s="121">
        <f>SUM(P22,X22,AF22,AN22,AV22,BD22)</f>
        <v>105130</v>
      </c>
      <c r="I22" s="121">
        <f>SUM(G22:H22)</f>
        <v>114188</v>
      </c>
      <c r="J22" s="120" t="s">
        <v>381</v>
      </c>
      <c r="K22" s="119" t="s">
        <v>382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9058</v>
      </c>
      <c r="P22" s="121">
        <v>105130</v>
      </c>
      <c r="Q22" s="121">
        <f>IF(AND(O22&lt;&gt;"",P22&lt;&gt;""),SUM(O22:P22),"")</f>
        <v>114188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25</v>
      </c>
      <c r="B23" s="120" t="s">
        <v>383</v>
      </c>
      <c r="C23" s="119" t="s">
        <v>384</v>
      </c>
      <c r="D23" s="121">
        <f>SUM(L23,T23,AB23,AJ23,AR23,AZ23)</f>
        <v>21179</v>
      </c>
      <c r="E23" s="121">
        <f>SUM(M23,U23,AC23,AK23,AS23,BA23)</f>
        <v>0</v>
      </c>
      <c r="F23" s="121">
        <f>SUM(D23:E23)</f>
        <v>21179</v>
      </c>
      <c r="G23" s="121">
        <f>SUM(O23,W23,AE23,AM23,AU23,BC23)</f>
        <v>0</v>
      </c>
      <c r="H23" s="121">
        <f>SUM(P23,X23,AF23,AN23,AV23,BD23)</f>
        <v>66301</v>
      </c>
      <c r="I23" s="121">
        <f>SUM(G23:H23)</f>
        <v>66301</v>
      </c>
      <c r="J23" s="120" t="s">
        <v>386</v>
      </c>
      <c r="K23" s="119" t="s">
        <v>387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66301</v>
      </c>
      <c r="Q23" s="121">
        <f>IF(AND(O23&lt;&gt;"",P23&lt;&gt;""),SUM(O23:P23),"")</f>
        <v>66301</v>
      </c>
      <c r="R23" s="120" t="s">
        <v>388</v>
      </c>
      <c r="S23" s="119" t="s">
        <v>389</v>
      </c>
      <c r="T23" s="121">
        <v>21179</v>
      </c>
      <c r="U23" s="121">
        <v>0</v>
      </c>
      <c r="V23" s="121">
        <f>IF(AND(T23&lt;&gt;"",U23&lt;&gt;""),SUM(T23:U23),"")</f>
        <v>21179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25</v>
      </c>
      <c r="B24" s="120" t="s">
        <v>390</v>
      </c>
      <c r="C24" s="119" t="s">
        <v>391</v>
      </c>
      <c r="D24" s="121">
        <f>SUM(L24,T24,AB24,AJ24,AR24,AZ24)</f>
        <v>24484</v>
      </c>
      <c r="E24" s="121">
        <f>SUM(M24,U24,AC24,AK24,AS24,BA24)</f>
        <v>380438</v>
      </c>
      <c r="F24" s="121">
        <f>SUM(D24:E24)</f>
        <v>404922</v>
      </c>
      <c r="G24" s="121">
        <f>SUM(O24,W24,AE24,AM24,AU24,BC24)</f>
        <v>0</v>
      </c>
      <c r="H24" s="121">
        <f>SUM(P24,X24,AF24,AN24,AV24,BD24)</f>
        <v>123519</v>
      </c>
      <c r="I24" s="121">
        <f>SUM(G24:H24)</f>
        <v>123519</v>
      </c>
      <c r="J24" s="120" t="s">
        <v>393</v>
      </c>
      <c r="K24" s="119" t="s">
        <v>394</v>
      </c>
      <c r="L24" s="121">
        <v>0</v>
      </c>
      <c r="M24" s="121">
        <v>380438</v>
      </c>
      <c r="N24" s="121">
        <f>IF(AND(L24&lt;&gt;"",M24&lt;&gt;""),SUM(L24:M24),"")</f>
        <v>380438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344</v>
      </c>
      <c r="S24" s="119" t="s">
        <v>345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123519</v>
      </c>
      <c r="Y24" s="121">
        <f>IF(AND(W24&lt;&gt;"",X24&lt;&gt;""),SUM(W24:X24),"")</f>
        <v>123519</v>
      </c>
      <c r="Z24" s="120" t="s">
        <v>346</v>
      </c>
      <c r="AA24" s="119" t="s">
        <v>347</v>
      </c>
      <c r="AB24" s="121">
        <v>24484</v>
      </c>
      <c r="AC24" s="121">
        <v>0</v>
      </c>
      <c r="AD24" s="121">
        <f>IF(AND(AB24&lt;&gt;"",AC24&lt;&gt;""),SUM(AB24:AC24),"")</f>
        <v>24484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25</v>
      </c>
      <c r="B25" s="120" t="s">
        <v>395</v>
      </c>
      <c r="C25" s="119" t="s">
        <v>396</v>
      </c>
      <c r="D25" s="121">
        <f>SUM(L25,T25,AB25,AJ25,AR25,AZ25)</f>
        <v>27710</v>
      </c>
      <c r="E25" s="121">
        <f>SUM(M25,U25,AC25,AK25,AS25,BA25)</f>
        <v>488325</v>
      </c>
      <c r="F25" s="121">
        <f>SUM(D25:E25)</f>
        <v>516035</v>
      </c>
      <c r="G25" s="121">
        <f>SUM(O25,W25,AE25,AM25,AU25,BC25)</f>
        <v>0</v>
      </c>
      <c r="H25" s="121">
        <f>SUM(P25,X25,AF25,AN25,AV25,BD25)</f>
        <v>143583</v>
      </c>
      <c r="I25" s="121">
        <f>SUM(G25:H25)</f>
        <v>143583</v>
      </c>
      <c r="J25" s="120" t="s">
        <v>398</v>
      </c>
      <c r="K25" s="119" t="s">
        <v>399</v>
      </c>
      <c r="L25" s="121">
        <v>0</v>
      </c>
      <c r="M25" s="121">
        <v>488325</v>
      </c>
      <c r="N25" s="121">
        <f>IF(AND(L25&lt;&gt;"",M25&lt;&gt;""),SUM(L25:M25),"")</f>
        <v>488325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386</v>
      </c>
      <c r="S25" s="119" t="s">
        <v>387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143583</v>
      </c>
      <c r="Y25" s="121">
        <f>IF(AND(W25&lt;&gt;"",X25&lt;&gt;""),SUM(W25:X25),"")</f>
        <v>143583</v>
      </c>
      <c r="Z25" s="120" t="s">
        <v>388</v>
      </c>
      <c r="AA25" s="119" t="s">
        <v>389</v>
      </c>
      <c r="AB25" s="121">
        <v>27710</v>
      </c>
      <c r="AC25" s="121">
        <v>0</v>
      </c>
      <c r="AD25" s="121">
        <f>IF(AND(AB25&lt;&gt;"",AC25&lt;&gt;""),SUM(AB25:AC25),"")</f>
        <v>27710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25</v>
      </c>
      <c r="B26" s="120" t="s">
        <v>400</v>
      </c>
      <c r="C26" s="119" t="s">
        <v>401</v>
      </c>
      <c r="D26" s="121">
        <f>SUM(L26,T26,AB26,AJ26,AR26,AZ26)</f>
        <v>49610</v>
      </c>
      <c r="E26" s="121">
        <f>SUM(M26,U26,AC26,AK26,AS26,BA26)</f>
        <v>525860</v>
      </c>
      <c r="F26" s="121">
        <f>SUM(D26:E26)</f>
        <v>575470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403</v>
      </c>
      <c r="K26" s="119" t="s">
        <v>404</v>
      </c>
      <c r="L26" s="121">
        <v>49610</v>
      </c>
      <c r="M26" s="121">
        <v>525860</v>
      </c>
      <c r="N26" s="121">
        <f>IF(AND(L26&lt;&gt;"",M26&lt;&gt;""),SUM(L26:M26),"")</f>
        <v>575470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25</v>
      </c>
      <c r="B27" s="120" t="s">
        <v>405</v>
      </c>
      <c r="C27" s="119" t="s">
        <v>406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25</v>
      </c>
      <c r="B28" s="120" t="s">
        <v>408</v>
      </c>
      <c r="C28" s="119" t="s">
        <v>409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25</v>
      </c>
      <c r="B29" s="120" t="s">
        <v>411</v>
      </c>
      <c r="C29" s="119" t="s">
        <v>412</v>
      </c>
      <c r="D29" s="121">
        <f>SUM(L29,T29,AB29,AJ29,AR29,AZ29)</f>
        <v>0</v>
      </c>
      <c r="E29" s="121">
        <f>SUM(M29,U29,AC29,AK29,AS29,BA29)</f>
        <v>67800</v>
      </c>
      <c r="F29" s="121">
        <f>SUM(D29:E29)</f>
        <v>67800</v>
      </c>
      <c r="G29" s="121">
        <f>SUM(O29,W29,AE29,AM29,AU29,BC29)</f>
        <v>0</v>
      </c>
      <c r="H29" s="121">
        <f>SUM(P29,X29,AF29,AN29,AV29,BD29)</f>
        <v>124985</v>
      </c>
      <c r="I29" s="121">
        <f>SUM(G29:H29)</f>
        <v>124985</v>
      </c>
      <c r="J29" s="120" t="s">
        <v>414</v>
      </c>
      <c r="K29" s="119" t="s">
        <v>415</v>
      </c>
      <c r="L29" s="121">
        <v>0</v>
      </c>
      <c r="M29" s="121">
        <v>67800</v>
      </c>
      <c r="N29" s="121">
        <f>IF(AND(L29&lt;&gt;"",M29&lt;&gt;""),SUM(L29:M29),"")</f>
        <v>67800</v>
      </c>
      <c r="O29" s="121">
        <v>0</v>
      </c>
      <c r="P29" s="121">
        <v>124985</v>
      </c>
      <c r="Q29" s="121">
        <f>IF(AND(O29&lt;&gt;"",P29&lt;&gt;""),SUM(O29:P29),"")</f>
        <v>124985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25</v>
      </c>
      <c r="B30" s="120" t="s">
        <v>416</v>
      </c>
      <c r="C30" s="119" t="s">
        <v>417</v>
      </c>
      <c r="D30" s="121">
        <f>SUM(L30,T30,AB30,AJ30,AR30,AZ30)</f>
        <v>1955698</v>
      </c>
      <c r="E30" s="121">
        <f>SUM(M30,U30,AC30,AK30,AS30,BA30)</f>
        <v>279161</v>
      </c>
      <c r="F30" s="121">
        <f>SUM(D30:E30)</f>
        <v>2234859</v>
      </c>
      <c r="G30" s="121">
        <f>SUM(O30,W30,AE30,AM30,AU30,BC30)</f>
        <v>0</v>
      </c>
      <c r="H30" s="121">
        <f>SUM(P30,X30,AF30,AN30,AV30,BD30)</f>
        <v>75548</v>
      </c>
      <c r="I30" s="121">
        <f>SUM(G30:H30)</f>
        <v>75548</v>
      </c>
      <c r="J30" s="120" t="s">
        <v>419</v>
      </c>
      <c r="K30" s="119" t="s">
        <v>420</v>
      </c>
      <c r="L30" s="121">
        <v>1955698</v>
      </c>
      <c r="M30" s="121">
        <v>279161</v>
      </c>
      <c r="N30" s="121">
        <f>IF(AND(L30&lt;&gt;"",M30&lt;&gt;""),SUM(L30:M30),"")</f>
        <v>2234859</v>
      </c>
      <c r="O30" s="121">
        <v>0</v>
      </c>
      <c r="P30" s="121">
        <v>75548</v>
      </c>
      <c r="Q30" s="121">
        <f>IF(AND(O30&lt;&gt;"",P30&lt;&gt;""),SUM(O30:P30),"")</f>
        <v>75548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25</v>
      </c>
      <c r="B31" s="120" t="s">
        <v>421</v>
      </c>
      <c r="C31" s="119" t="s">
        <v>422</v>
      </c>
      <c r="D31" s="121">
        <f>SUM(L31,T31,AB31,AJ31,AR31,AZ31)</f>
        <v>0</v>
      </c>
      <c r="E31" s="121">
        <f>SUM(M31,U31,AC31,AK31,AS31,BA31)</f>
        <v>67800</v>
      </c>
      <c r="F31" s="121">
        <f>SUM(D31:E31)</f>
        <v>67800</v>
      </c>
      <c r="G31" s="121">
        <f>SUM(O31,W31,AE31,AM31,AU31,BC31)</f>
        <v>0</v>
      </c>
      <c r="H31" s="121">
        <f>SUM(P31,X31,AF31,AN31,AV31,BD31)</f>
        <v>32665</v>
      </c>
      <c r="I31" s="121">
        <f>SUM(G31:H31)</f>
        <v>32665</v>
      </c>
      <c r="J31" s="120" t="s">
        <v>414</v>
      </c>
      <c r="K31" s="119" t="s">
        <v>415</v>
      </c>
      <c r="L31" s="121">
        <v>0</v>
      </c>
      <c r="M31" s="121">
        <v>67800</v>
      </c>
      <c r="N31" s="121">
        <f>IF(AND(L31&lt;&gt;"",M31&lt;&gt;""),SUM(L31:M31),"")</f>
        <v>67800</v>
      </c>
      <c r="O31" s="121">
        <v>0</v>
      </c>
      <c r="P31" s="121">
        <v>32665</v>
      </c>
      <c r="Q31" s="121">
        <f>IF(AND(O31&lt;&gt;"",P31&lt;&gt;""),SUM(O31:P31),"")</f>
        <v>32665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25</v>
      </c>
      <c r="B32" s="120" t="s">
        <v>424</v>
      </c>
      <c r="C32" s="119" t="s">
        <v>425</v>
      </c>
      <c r="D32" s="121">
        <f>SUM(L32,T32,AB32,AJ32,AR32,AZ32)</f>
        <v>0</v>
      </c>
      <c r="E32" s="121">
        <f>SUM(M32,U32,AC32,AK32,AS32,BA32)</f>
        <v>499191</v>
      </c>
      <c r="F32" s="121">
        <f>SUM(D32:E32)</f>
        <v>499191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 t="s">
        <v>367</v>
      </c>
      <c r="K32" s="119" t="s">
        <v>368</v>
      </c>
      <c r="L32" s="121">
        <v>0</v>
      </c>
      <c r="M32" s="121">
        <v>499191</v>
      </c>
      <c r="N32" s="121">
        <f>IF(AND(L32&lt;&gt;"",M32&lt;&gt;""),SUM(L32:M32),"")</f>
        <v>499191</v>
      </c>
      <c r="O32" s="121">
        <v>0</v>
      </c>
      <c r="P32" s="121">
        <v>0</v>
      </c>
      <c r="Q32" s="121">
        <f>IF(AND(O32&lt;&gt;"",P32&lt;&gt;""),SUM(O32:P32),"")</f>
        <v>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25</v>
      </c>
      <c r="B33" s="120" t="s">
        <v>427</v>
      </c>
      <c r="C33" s="119" t="s">
        <v>428</v>
      </c>
      <c r="D33" s="121">
        <f>SUM(L33,T33,AB33,AJ33,AR33,AZ33)</f>
        <v>0</v>
      </c>
      <c r="E33" s="121">
        <f>SUM(M33,U33,AC33,AK33,AS33,BA33)</f>
        <v>181057</v>
      </c>
      <c r="F33" s="121">
        <f>SUM(D33:E33)</f>
        <v>181057</v>
      </c>
      <c r="G33" s="121">
        <f>SUM(O33,W33,AE33,AM33,AU33,BC33)</f>
        <v>0</v>
      </c>
      <c r="H33" s="121">
        <f>SUM(P33,X33,AF33,AN33,AV33,BD33)</f>
        <v>172097</v>
      </c>
      <c r="I33" s="121">
        <f>SUM(G33:H33)</f>
        <v>172097</v>
      </c>
      <c r="J33" s="120" t="s">
        <v>339</v>
      </c>
      <c r="K33" s="119" t="s">
        <v>340</v>
      </c>
      <c r="L33" s="121">
        <v>0</v>
      </c>
      <c r="M33" s="121">
        <v>181057</v>
      </c>
      <c r="N33" s="121">
        <f>IF(AND(L33&lt;&gt;"",M33&lt;&gt;""),SUM(L33:M33),"")</f>
        <v>181057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430</v>
      </c>
      <c r="S33" s="119" t="s">
        <v>431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172097</v>
      </c>
      <c r="Y33" s="121">
        <f>IF(AND(W33&lt;&gt;"",X33&lt;&gt;""),SUM(W33:X33),"")</f>
        <v>172097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25</v>
      </c>
      <c r="B34" s="120" t="s">
        <v>432</v>
      </c>
      <c r="C34" s="119" t="s">
        <v>433</v>
      </c>
      <c r="D34" s="121">
        <f>SUM(L34,T34,AB34,AJ34,AR34,AZ34)</f>
        <v>39075</v>
      </c>
      <c r="E34" s="121">
        <f>SUM(M34,U34,AC34,AK34,AS34,BA34)</f>
        <v>338853</v>
      </c>
      <c r="F34" s="121">
        <f>SUM(D34:E34)</f>
        <v>377928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362</v>
      </c>
      <c r="K34" s="119" t="s">
        <v>363</v>
      </c>
      <c r="L34" s="121">
        <v>39075</v>
      </c>
      <c r="M34" s="121">
        <v>338853</v>
      </c>
      <c r="N34" s="121">
        <f>IF(AND(L34&lt;&gt;"",M34&lt;&gt;""),SUM(L34:M34),"")</f>
        <v>377928</v>
      </c>
      <c r="O34" s="121">
        <v>0</v>
      </c>
      <c r="P34" s="121">
        <v>0</v>
      </c>
      <c r="Q34" s="121">
        <f>IF(AND(O34&lt;&gt;"",P34&lt;&gt;""),SUM(O34:P34),"")</f>
        <v>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25</v>
      </c>
      <c r="B35" s="120" t="s">
        <v>435</v>
      </c>
      <c r="C35" s="119" t="s">
        <v>436</v>
      </c>
      <c r="D35" s="121">
        <f>SUM(L35,T35,AB35,AJ35,AR35,AZ35)</f>
        <v>20250</v>
      </c>
      <c r="E35" s="121">
        <f>SUM(M35,U35,AC35,AK35,AS35,BA35)</f>
        <v>201040</v>
      </c>
      <c r="F35" s="121">
        <f>SUM(D35:E35)</f>
        <v>221290</v>
      </c>
      <c r="G35" s="121">
        <f>SUM(O35,W35,AE35,AM35,AU35,BC35)</f>
        <v>0</v>
      </c>
      <c r="H35" s="121">
        <f>SUM(P35,X35,AF35,AN35,AV35,BD35)</f>
        <v>43623</v>
      </c>
      <c r="I35" s="121">
        <f>SUM(G35:H35)</f>
        <v>43623</v>
      </c>
      <c r="J35" s="120" t="s">
        <v>403</v>
      </c>
      <c r="K35" s="119" t="s">
        <v>404</v>
      </c>
      <c r="L35" s="121">
        <v>20250</v>
      </c>
      <c r="M35" s="121">
        <v>201040</v>
      </c>
      <c r="N35" s="121">
        <f>IF(AND(L35&lt;&gt;"",M35&lt;&gt;""),SUM(L35:M35),"")</f>
        <v>221290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386</v>
      </c>
      <c r="S35" s="119" t="s">
        <v>387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43623</v>
      </c>
      <c r="Y35" s="121">
        <f>IF(AND(W35&lt;&gt;"",X35&lt;&gt;""),SUM(W35:X35),"")</f>
        <v>43623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25</v>
      </c>
      <c r="B36" s="120" t="s">
        <v>438</v>
      </c>
      <c r="C36" s="119" t="s">
        <v>439</v>
      </c>
      <c r="D36" s="121">
        <f>SUM(L36,T36,AB36,AJ36,AR36,AZ36)</f>
        <v>1496459</v>
      </c>
      <c r="E36" s="121">
        <f>SUM(M36,U36,AC36,AK36,AS36,BA36)</f>
        <v>192812</v>
      </c>
      <c r="F36" s="121">
        <f>SUM(D36:E36)</f>
        <v>1689271</v>
      </c>
      <c r="G36" s="121">
        <f>SUM(O36,W36,AE36,AM36,AU36,BC36)</f>
        <v>0</v>
      </c>
      <c r="H36" s="121">
        <f>SUM(P36,X36,AF36,AN36,AV36,BD36)</f>
        <v>37956</v>
      </c>
      <c r="I36" s="121">
        <f>SUM(G36:H36)</f>
        <v>37956</v>
      </c>
      <c r="J36" s="120" t="s">
        <v>419</v>
      </c>
      <c r="K36" s="119" t="s">
        <v>420</v>
      </c>
      <c r="L36" s="121">
        <v>1496459</v>
      </c>
      <c r="M36" s="121">
        <v>192812</v>
      </c>
      <c r="N36" s="121">
        <f>IF(AND(L36&lt;&gt;"",M36&lt;&gt;""),SUM(L36:M36),"")</f>
        <v>1689271</v>
      </c>
      <c r="O36" s="121">
        <v>0</v>
      </c>
      <c r="P36" s="121">
        <v>37956</v>
      </c>
      <c r="Q36" s="121">
        <f>IF(AND(O36&lt;&gt;"",P36&lt;&gt;""),SUM(O36:P36),"")</f>
        <v>37956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25</v>
      </c>
      <c r="B37" s="120" t="s">
        <v>441</v>
      </c>
      <c r="C37" s="119" t="s">
        <v>442</v>
      </c>
      <c r="D37" s="121">
        <f>SUM(L37,T37,AB37,AJ37,AR37,AZ37)</f>
        <v>0</v>
      </c>
      <c r="E37" s="121">
        <f>SUM(M37,U37,AC37,AK37,AS37,BA37)</f>
        <v>414421</v>
      </c>
      <c r="F37" s="121">
        <f>SUM(D37:E37)</f>
        <v>414421</v>
      </c>
      <c r="G37" s="121">
        <f>SUM(O37,W37,AE37,AM37,AU37,BC37)</f>
        <v>0</v>
      </c>
      <c r="H37" s="121">
        <f>SUM(P37,X37,AF37,AN37,AV37,BD37)</f>
        <v>131913</v>
      </c>
      <c r="I37" s="121">
        <f>SUM(G37:H37)</f>
        <v>131913</v>
      </c>
      <c r="J37" s="120" t="s">
        <v>444</v>
      </c>
      <c r="K37" s="119" t="s">
        <v>445</v>
      </c>
      <c r="L37" s="121">
        <v>0</v>
      </c>
      <c r="M37" s="121">
        <v>414421</v>
      </c>
      <c r="N37" s="121">
        <f>IF(AND(L37&lt;&gt;"",M37&lt;&gt;""),SUM(L37:M37),"")</f>
        <v>414421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446</v>
      </c>
      <c r="S37" s="119" t="s">
        <v>447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131913</v>
      </c>
      <c r="Y37" s="121">
        <f>IF(AND(W37&lt;&gt;"",X37&lt;&gt;""),SUM(W37:X37),"")</f>
        <v>131913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25</v>
      </c>
      <c r="B38" s="120" t="s">
        <v>448</v>
      </c>
      <c r="C38" s="119" t="s">
        <v>449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25</v>
      </c>
      <c r="B39" s="120" t="s">
        <v>451</v>
      </c>
      <c r="C39" s="119" t="s">
        <v>452</v>
      </c>
      <c r="D39" s="121">
        <f>SUM(L39,T39,AB39,AJ39,AR39,AZ39)</f>
        <v>0</v>
      </c>
      <c r="E39" s="121">
        <f>SUM(M39,U39,AC39,AK39,AS39,BA39)</f>
        <v>365689</v>
      </c>
      <c r="F39" s="121">
        <f>SUM(D39:E39)</f>
        <v>365689</v>
      </c>
      <c r="G39" s="121">
        <f>SUM(O39,W39,AE39,AM39,AU39,BC39)</f>
        <v>0</v>
      </c>
      <c r="H39" s="121">
        <f>SUM(P39,X39,AF39,AN39,AV39,BD39)</f>
        <v>105242</v>
      </c>
      <c r="I39" s="121">
        <f>SUM(G39:H39)</f>
        <v>105242</v>
      </c>
      <c r="J39" s="120" t="s">
        <v>357</v>
      </c>
      <c r="K39" s="119" t="s">
        <v>358</v>
      </c>
      <c r="L39" s="121">
        <v>0</v>
      </c>
      <c r="M39" s="121">
        <v>365689</v>
      </c>
      <c r="N39" s="121">
        <f>IF(AND(L39&lt;&gt;"",M39&lt;&gt;""),SUM(L39:M39),"")</f>
        <v>365689</v>
      </c>
      <c r="O39" s="121">
        <v>0</v>
      </c>
      <c r="P39" s="121">
        <v>105242</v>
      </c>
      <c r="Q39" s="121">
        <f>IF(AND(O39&lt;&gt;"",P39&lt;&gt;""),SUM(O39:P39),"")</f>
        <v>105242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25</v>
      </c>
      <c r="B40" s="120" t="s">
        <v>454</v>
      </c>
      <c r="C40" s="119" t="s">
        <v>455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141322</v>
      </c>
      <c r="I40" s="121">
        <f>SUM(G40:H40)</f>
        <v>141322</v>
      </c>
      <c r="J40" s="120" t="s">
        <v>457</v>
      </c>
      <c r="K40" s="119" t="s">
        <v>458</v>
      </c>
      <c r="L40" s="121">
        <v>0</v>
      </c>
      <c r="M40" s="121">
        <v>0</v>
      </c>
      <c r="N40" s="121">
        <f>IF(AND(L40&lt;&gt;"",M40&lt;&gt;""),SUM(L40:M40),"")</f>
        <v>0</v>
      </c>
      <c r="O40" s="121">
        <v>0</v>
      </c>
      <c r="P40" s="121">
        <v>141322</v>
      </c>
      <c r="Q40" s="121">
        <f>IF(AND(O40&lt;&gt;"",P40&lt;&gt;""),SUM(O40:P40),"")</f>
        <v>141322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25</v>
      </c>
      <c r="B41" s="120" t="s">
        <v>459</v>
      </c>
      <c r="C41" s="119" t="s">
        <v>460</v>
      </c>
      <c r="D41" s="121">
        <f>SUM(L41,T41,AB41,AJ41,AR41,AZ41)</f>
        <v>0</v>
      </c>
      <c r="E41" s="121">
        <f>SUM(M41,U41,AC41,AK41,AS41,BA41)</f>
        <v>287828</v>
      </c>
      <c r="F41" s="121">
        <f>SUM(D41:E41)</f>
        <v>287828</v>
      </c>
      <c r="G41" s="121">
        <f>SUM(O41,W41,AE41,AM41,AU41,BC41)</f>
        <v>0</v>
      </c>
      <c r="H41" s="121">
        <f>SUM(P41,X41,AF41,AN41,AV41,BD41)</f>
        <v>388586</v>
      </c>
      <c r="I41" s="121">
        <f>SUM(G41:H41)</f>
        <v>388586</v>
      </c>
      <c r="J41" s="120" t="s">
        <v>462</v>
      </c>
      <c r="K41" s="119" t="s">
        <v>463</v>
      </c>
      <c r="L41" s="121">
        <v>0</v>
      </c>
      <c r="M41" s="121">
        <v>287828</v>
      </c>
      <c r="N41" s="121">
        <f>IF(AND(L41&lt;&gt;"",M41&lt;&gt;""),SUM(L41:M41),"")</f>
        <v>287828</v>
      </c>
      <c r="O41" s="121">
        <v>0</v>
      </c>
      <c r="P41" s="121">
        <v>388586</v>
      </c>
      <c r="Q41" s="121">
        <f>IF(AND(O41&lt;&gt;"",P41&lt;&gt;""),SUM(O41:P41),"")</f>
        <v>388586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25</v>
      </c>
      <c r="B42" s="120" t="s">
        <v>464</v>
      </c>
      <c r="C42" s="119" t="s">
        <v>465</v>
      </c>
      <c r="D42" s="121">
        <f>SUM(L42,T42,AB42,AJ42,AR42,AZ42)</f>
        <v>0</v>
      </c>
      <c r="E42" s="121">
        <f>SUM(M42,U42,AC42,AK42,AS42,BA42)</f>
        <v>260079</v>
      </c>
      <c r="F42" s="121">
        <f>SUM(D42:E42)</f>
        <v>260079</v>
      </c>
      <c r="G42" s="121">
        <f>SUM(O42,W42,AE42,AM42,AU42,BC42)</f>
        <v>0</v>
      </c>
      <c r="H42" s="121">
        <f>SUM(P42,X42,AF42,AN42,AV42,BD42)</f>
        <v>92472</v>
      </c>
      <c r="I42" s="121">
        <f>SUM(G42:H42)</f>
        <v>92472</v>
      </c>
      <c r="J42" s="120" t="s">
        <v>357</v>
      </c>
      <c r="K42" s="119" t="s">
        <v>358</v>
      </c>
      <c r="L42" s="121">
        <v>0</v>
      </c>
      <c r="M42" s="121">
        <v>260079</v>
      </c>
      <c r="N42" s="121">
        <f>IF(AND(L42&lt;&gt;"",M42&lt;&gt;""),SUM(L42:M42),"")</f>
        <v>260079</v>
      </c>
      <c r="O42" s="121">
        <v>0</v>
      </c>
      <c r="P42" s="121">
        <v>92472</v>
      </c>
      <c r="Q42" s="121">
        <f>IF(AND(O42&lt;&gt;"",P42&lt;&gt;""),SUM(O42:P42),"")</f>
        <v>92472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25</v>
      </c>
      <c r="B43" s="120" t="s">
        <v>467</v>
      </c>
      <c r="C43" s="119" t="s">
        <v>468</v>
      </c>
      <c r="D43" s="121">
        <f>SUM(L43,T43,AB43,AJ43,AR43,AZ43)</f>
        <v>0</v>
      </c>
      <c r="E43" s="121">
        <f>SUM(M43,U43,AC43,AK43,AS43,BA43)</f>
        <v>299962</v>
      </c>
      <c r="F43" s="121">
        <f>SUM(D43:E43)</f>
        <v>299962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444</v>
      </c>
      <c r="K43" s="119" t="s">
        <v>445</v>
      </c>
      <c r="L43" s="121">
        <v>0</v>
      </c>
      <c r="M43" s="121">
        <v>299962</v>
      </c>
      <c r="N43" s="121">
        <f>IF(AND(L43&lt;&gt;"",M43&lt;&gt;""),SUM(L43:M43),"")</f>
        <v>299962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25</v>
      </c>
      <c r="B44" s="120" t="s">
        <v>470</v>
      </c>
      <c r="C44" s="119" t="s">
        <v>471</v>
      </c>
      <c r="D44" s="121">
        <f>SUM(L44,T44,AB44,AJ44,AR44,AZ44)</f>
        <v>0</v>
      </c>
      <c r="E44" s="121">
        <f>SUM(M44,U44,AC44,AK44,AS44,BA44)</f>
        <v>228764</v>
      </c>
      <c r="F44" s="121">
        <f>SUM(D44:E44)</f>
        <v>228764</v>
      </c>
      <c r="G44" s="121">
        <f>SUM(O44,W44,AE44,AM44,AU44,BC44)</f>
        <v>0</v>
      </c>
      <c r="H44" s="121">
        <f>SUM(P44,X44,AF44,AN44,AV44,BD44)</f>
        <v>162579</v>
      </c>
      <c r="I44" s="121">
        <f>SUM(G44:H44)</f>
        <v>162579</v>
      </c>
      <c r="J44" s="120" t="s">
        <v>457</v>
      </c>
      <c r="K44" s="119" t="s">
        <v>458</v>
      </c>
      <c r="L44" s="121">
        <v>0</v>
      </c>
      <c r="M44" s="121">
        <v>0</v>
      </c>
      <c r="N44" s="121">
        <f>IF(AND(L44&lt;&gt;"",M44&lt;&gt;""),SUM(L44:M44),"")</f>
        <v>0</v>
      </c>
      <c r="O44" s="121">
        <v>0</v>
      </c>
      <c r="P44" s="121">
        <v>78737</v>
      </c>
      <c r="Q44" s="121">
        <f>IF(AND(O44&lt;&gt;"",P44&lt;&gt;""),SUM(O44:P44),"")</f>
        <v>78737</v>
      </c>
      <c r="R44" s="120" t="s">
        <v>357</v>
      </c>
      <c r="S44" s="119" t="s">
        <v>358</v>
      </c>
      <c r="T44" s="121">
        <v>0</v>
      </c>
      <c r="U44" s="121">
        <v>228764</v>
      </c>
      <c r="V44" s="121">
        <f>IF(AND(T44&lt;&gt;"",U44&lt;&gt;""),SUM(T44:U44),"")</f>
        <v>228764</v>
      </c>
      <c r="W44" s="121">
        <v>0</v>
      </c>
      <c r="X44" s="121">
        <v>83842</v>
      </c>
      <c r="Y44" s="121">
        <f>IF(AND(W44&lt;&gt;"",X44&lt;&gt;""),SUM(W44:X44),"")</f>
        <v>83842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25</v>
      </c>
      <c r="B45" s="120" t="s">
        <v>473</v>
      </c>
      <c r="C45" s="119" t="s">
        <v>474</v>
      </c>
      <c r="D45" s="121">
        <f>SUM(L45,T45,AB45,AJ45,AR45,AZ45)</f>
        <v>0</v>
      </c>
      <c r="E45" s="121">
        <f>SUM(M45,U45,AC45,AK45,AS45,BA45)</f>
        <v>128088</v>
      </c>
      <c r="F45" s="121">
        <f>SUM(D45:E45)</f>
        <v>128088</v>
      </c>
      <c r="G45" s="121">
        <f>SUM(O45,W45,AE45,AM45,AU45,BC45)</f>
        <v>0</v>
      </c>
      <c r="H45" s="121">
        <f>SUM(P45,X45,AF45,AN45,AV45,BD45)</f>
        <v>53092</v>
      </c>
      <c r="I45" s="121">
        <f>SUM(G45:H45)</f>
        <v>53092</v>
      </c>
      <c r="J45" s="120" t="s">
        <v>339</v>
      </c>
      <c r="K45" s="119" t="s">
        <v>340</v>
      </c>
      <c r="L45" s="121">
        <v>0</v>
      </c>
      <c r="M45" s="121">
        <v>128088</v>
      </c>
      <c r="N45" s="121">
        <f>IF(AND(L45&lt;&gt;"",M45&lt;&gt;""),SUM(L45:M45),"")</f>
        <v>128088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430</v>
      </c>
      <c r="S45" s="119" t="s">
        <v>431</v>
      </c>
      <c r="T45" s="121">
        <v>0</v>
      </c>
      <c r="U45" s="121">
        <v>0</v>
      </c>
      <c r="V45" s="121">
        <f>IF(AND(T45&lt;&gt;"",U45&lt;&gt;""),SUM(T45:U45),"")</f>
        <v>0</v>
      </c>
      <c r="W45" s="121">
        <v>0</v>
      </c>
      <c r="X45" s="121">
        <v>53092</v>
      </c>
      <c r="Y45" s="121">
        <f>IF(AND(W45&lt;&gt;"",X45&lt;&gt;""),SUM(W45:X45),"")</f>
        <v>53092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25</v>
      </c>
      <c r="B46" s="120" t="s">
        <v>476</v>
      </c>
      <c r="C46" s="119" t="s">
        <v>477</v>
      </c>
      <c r="D46" s="121">
        <f>SUM(L46,T46,AB46,AJ46,AR46,AZ46)</f>
        <v>0</v>
      </c>
      <c r="E46" s="121">
        <f>SUM(M46,U46,AC46,AK46,AS46,BA46)</f>
        <v>210268</v>
      </c>
      <c r="F46" s="121">
        <f>SUM(D46:E46)</f>
        <v>210268</v>
      </c>
      <c r="G46" s="121">
        <f>SUM(O46,W46,AE46,AM46,AU46,BC46)</f>
        <v>0</v>
      </c>
      <c r="H46" s="121">
        <f>SUM(P46,X46,AF46,AN46,AV46,BD46)</f>
        <v>64678</v>
      </c>
      <c r="I46" s="121">
        <f>SUM(G46:H46)</f>
        <v>64678</v>
      </c>
      <c r="J46" s="120" t="s">
        <v>444</v>
      </c>
      <c r="K46" s="119" t="s">
        <v>445</v>
      </c>
      <c r="L46" s="121">
        <v>0</v>
      </c>
      <c r="M46" s="121">
        <v>210268</v>
      </c>
      <c r="N46" s="121">
        <f>IF(AND(L46&lt;&gt;"",M46&lt;&gt;""),SUM(L46:M46),"")</f>
        <v>210268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446</v>
      </c>
      <c r="S46" s="119" t="s">
        <v>447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0</v>
      </c>
      <c r="X46" s="121">
        <v>64678</v>
      </c>
      <c r="Y46" s="121">
        <f>IF(AND(W46&lt;&gt;"",X46&lt;&gt;""),SUM(W46:X46),"")</f>
        <v>64678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25</v>
      </c>
      <c r="B47" s="120" t="s">
        <v>479</v>
      </c>
      <c r="C47" s="119" t="s">
        <v>480</v>
      </c>
      <c r="D47" s="121">
        <f>SUM(L47,T47,AB47,AJ47,AR47,AZ47)</f>
        <v>0</v>
      </c>
      <c r="E47" s="121">
        <f>SUM(M47,U47,AC47,AK47,AS47,BA47)</f>
        <v>76567</v>
      </c>
      <c r="F47" s="121">
        <f>SUM(D47:E47)</f>
        <v>76567</v>
      </c>
      <c r="G47" s="121">
        <f>SUM(O47,W47,AE47,AM47,AU47,BC47)</f>
        <v>0</v>
      </c>
      <c r="H47" s="121">
        <f>SUM(P47,X47,AF47,AN47,AV47,BD47)</f>
        <v>103774</v>
      </c>
      <c r="I47" s="121">
        <f>SUM(G47:H47)</f>
        <v>103774</v>
      </c>
      <c r="J47" s="120" t="s">
        <v>462</v>
      </c>
      <c r="K47" s="119" t="s">
        <v>463</v>
      </c>
      <c r="L47" s="121">
        <v>0</v>
      </c>
      <c r="M47" s="121">
        <v>76567</v>
      </c>
      <c r="N47" s="121">
        <f>IF(AND(L47&lt;&gt;"",M47&lt;&gt;""),SUM(L47:M47),"")</f>
        <v>76567</v>
      </c>
      <c r="O47" s="121">
        <v>0</v>
      </c>
      <c r="P47" s="121">
        <v>103774</v>
      </c>
      <c r="Q47" s="121">
        <f>IF(AND(O47&lt;&gt;"",P47&lt;&gt;""),SUM(O47:P47),"")</f>
        <v>103774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25</v>
      </c>
      <c r="B48" s="120" t="s">
        <v>482</v>
      </c>
      <c r="C48" s="119" t="s">
        <v>483</v>
      </c>
      <c r="D48" s="121">
        <f>SUM(L48,T48,AB48,AJ48,AR48,AZ48)</f>
        <v>8508</v>
      </c>
      <c r="E48" s="121">
        <f>SUM(M48,U48,AC48,AK48,AS48,BA48)</f>
        <v>120979</v>
      </c>
      <c r="F48" s="121">
        <f>SUM(D48:E48)</f>
        <v>129487</v>
      </c>
      <c r="G48" s="121">
        <f>SUM(O48,W48,AE48,AM48,AU48,BC48)</f>
        <v>0</v>
      </c>
      <c r="H48" s="121">
        <f>SUM(P48,X48,AF48,AN48,AV48,BD48)</f>
        <v>19409</v>
      </c>
      <c r="I48" s="121">
        <f>SUM(G48:H48)</f>
        <v>19409</v>
      </c>
      <c r="J48" s="120" t="s">
        <v>398</v>
      </c>
      <c r="K48" s="119" t="s">
        <v>399</v>
      </c>
      <c r="L48" s="121">
        <v>0</v>
      </c>
      <c r="M48" s="121">
        <v>120979</v>
      </c>
      <c r="N48" s="121">
        <f>IF(AND(L48&lt;&gt;"",M48&lt;&gt;""),SUM(L48:M48),"")</f>
        <v>120979</v>
      </c>
      <c r="O48" s="121">
        <v>0</v>
      </c>
      <c r="P48" s="121">
        <v>0</v>
      </c>
      <c r="Q48" s="121">
        <f>IF(AND(O48&lt;&gt;"",P48&lt;&gt;""),SUM(O48:P48),"")</f>
        <v>0</v>
      </c>
      <c r="R48" s="120" t="s">
        <v>386</v>
      </c>
      <c r="S48" s="119" t="s">
        <v>387</v>
      </c>
      <c r="T48" s="121">
        <v>0</v>
      </c>
      <c r="U48" s="121">
        <v>0</v>
      </c>
      <c r="V48" s="121">
        <f>IF(AND(T48&lt;&gt;"",U48&lt;&gt;""),SUM(T48:U48),"")</f>
        <v>0</v>
      </c>
      <c r="W48" s="121">
        <v>0</v>
      </c>
      <c r="X48" s="121">
        <v>19409</v>
      </c>
      <c r="Y48" s="121">
        <f>IF(AND(W48&lt;&gt;"",X48&lt;&gt;""),SUM(W48:X48),"")</f>
        <v>19409</v>
      </c>
      <c r="Z48" s="120" t="s">
        <v>388</v>
      </c>
      <c r="AA48" s="119" t="s">
        <v>389</v>
      </c>
      <c r="AB48" s="121">
        <v>8508</v>
      </c>
      <c r="AC48" s="121">
        <v>0</v>
      </c>
      <c r="AD48" s="121">
        <f>IF(AND(AB48&lt;&gt;"",AC48&lt;&gt;""),SUM(AB48:AC48),"")</f>
        <v>8508</v>
      </c>
      <c r="AE48" s="121">
        <v>0</v>
      </c>
      <c r="AF48" s="121">
        <v>0</v>
      </c>
      <c r="AG48" s="121">
        <f>IF(AND(AE48&lt;&gt;"",AF48&lt;&gt;""),SUM(AE48:AF48),"")</f>
        <v>0</v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25</v>
      </c>
      <c r="B49" s="120" t="s">
        <v>485</v>
      </c>
      <c r="C49" s="119" t="s">
        <v>486</v>
      </c>
      <c r="D49" s="121">
        <f>SUM(L49,T49,AB49,AJ49,AR49,AZ49)</f>
        <v>11225</v>
      </c>
      <c r="E49" s="121">
        <f>SUM(M49,U49,AC49,AK49,AS49,BA49)</f>
        <v>177046</v>
      </c>
      <c r="F49" s="121">
        <f>SUM(D49:E49)</f>
        <v>188271</v>
      </c>
      <c r="G49" s="121">
        <f>SUM(O49,W49,AE49,AM49,AU49,BC49)</f>
        <v>0</v>
      </c>
      <c r="H49" s="121">
        <f>SUM(P49,X49,AF49,AN49,AV49,BD49)</f>
        <v>50722</v>
      </c>
      <c r="I49" s="121">
        <f>SUM(G49:H49)</f>
        <v>50722</v>
      </c>
      <c r="J49" s="120" t="s">
        <v>386</v>
      </c>
      <c r="K49" s="119" t="s">
        <v>387</v>
      </c>
      <c r="L49" s="121">
        <v>0</v>
      </c>
      <c r="M49" s="121">
        <v>0</v>
      </c>
      <c r="N49" s="121">
        <f>IF(AND(L49&lt;&gt;"",M49&lt;&gt;""),SUM(L49:M49),"")</f>
        <v>0</v>
      </c>
      <c r="O49" s="121">
        <v>0</v>
      </c>
      <c r="P49" s="121">
        <v>50722</v>
      </c>
      <c r="Q49" s="121">
        <f>IF(AND(O49&lt;&gt;"",P49&lt;&gt;""),SUM(O49:P49),"")</f>
        <v>50722</v>
      </c>
      <c r="R49" s="120" t="s">
        <v>398</v>
      </c>
      <c r="S49" s="119" t="s">
        <v>399</v>
      </c>
      <c r="T49" s="121">
        <v>0</v>
      </c>
      <c r="U49" s="121">
        <v>177046</v>
      </c>
      <c r="V49" s="121">
        <f>IF(AND(T49&lt;&gt;"",U49&lt;&gt;""),SUM(T49:U49),"")</f>
        <v>177046</v>
      </c>
      <c r="W49" s="121">
        <v>0</v>
      </c>
      <c r="X49" s="121">
        <v>0</v>
      </c>
      <c r="Y49" s="121">
        <f>IF(AND(W49&lt;&gt;"",X49&lt;&gt;""),SUM(W49:X49),"")</f>
        <v>0</v>
      </c>
      <c r="Z49" s="120" t="s">
        <v>388</v>
      </c>
      <c r="AA49" s="119" t="s">
        <v>389</v>
      </c>
      <c r="AB49" s="121">
        <v>11225</v>
      </c>
      <c r="AC49" s="121">
        <v>0</v>
      </c>
      <c r="AD49" s="121">
        <f>IF(AND(AB49&lt;&gt;"",AC49&lt;&gt;""),SUM(AB49:AC49),"")</f>
        <v>11225</v>
      </c>
      <c r="AE49" s="121">
        <v>0</v>
      </c>
      <c r="AF49" s="121">
        <v>0</v>
      </c>
      <c r="AG49" s="121">
        <f>IF(AND(AE49&lt;&gt;"",AF49&lt;&gt;""),SUM(AE49:AF49),"")</f>
        <v>0</v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25</v>
      </c>
      <c r="B50" s="120" t="s">
        <v>488</v>
      </c>
      <c r="C50" s="119" t="s">
        <v>489</v>
      </c>
      <c r="D50" s="121">
        <f>SUM(L50,T50,AB50,AJ50,AR50,AZ50)</f>
        <v>0</v>
      </c>
      <c r="E50" s="121">
        <f>SUM(M50,U50,AC50,AK50,AS50,BA50)</f>
        <v>187395</v>
      </c>
      <c r="F50" s="121">
        <f>SUM(D50:E50)</f>
        <v>187395</v>
      </c>
      <c r="G50" s="121">
        <f>SUM(O50,W50,AE50,AM50,AU50,BC50)</f>
        <v>0</v>
      </c>
      <c r="H50" s="121">
        <f>SUM(P50,X50,AF50,AN50,AV50,BD50)</f>
        <v>60641</v>
      </c>
      <c r="I50" s="121">
        <f>SUM(G50:H50)</f>
        <v>60641</v>
      </c>
      <c r="J50" s="120" t="s">
        <v>357</v>
      </c>
      <c r="K50" s="119" t="s">
        <v>358</v>
      </c>
      <c r="L50" s="121">
        <v>0</v>
      </c>
      <c r="M50" s="121">
        <v>187395</v>
      </c>
      <c r="N50" s="121">
        <f>IF(AND(L50&lt;&gt;"",M50&lt;&gt;""),SUM(L50:M50),"")</f>
        <v>187395</v>
      </c>
      <c r="O50" s="121">
        <v>0</v>
      </c>
      <c r="P50" s="121">
        <v>60641</v>
      </c>
      <c r="Q50" s="121">
        <f>IF(AND(O50&lt;&gt;"",P50&lt;&gt;""),SUM(O50:P50),"")</f>
        <v>60641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25</v>
      </c>
      <c r="B51" s="120" t="s">
        <v>491</v>
      </c>
      <c r="C51" s="119" t="s">
        <v>492</v>
      </c>
      <c r="D51" s="121">
        <f>SUM(L51,T51,AB51,AJ51,AR51,AZ51)</f>
        <v>0</v>
      </c>
      <c r="E51" s="121">
        <f>SUM(M51,U51,AC51,AK51,AS51,BA51)</f>
        <v>226746</v>
      </c>
      <c r="F51" s="121">
        <f>SUM(D51:E51)</f>
        <v>226746</v>
      </c>
      <c r="G51" s="121">
        <f>SUM(O51,W51,AE51,AM51,AU51,BC51)</f>
        <v>0</v>
      </c>
      <c r="H51" s="121">
        <f>SUM(P51,X51,AF51,AN51,AV51,BD51)</f>
        <v>61802</v>
      </c>
      <c r="I51" s="121">
        <f>SUM(G51:H51)</f>
        <v>61802</v>
      </c>
      <c r="J51" s="120" t="s">
        <v>357</v>
      </c>
      <c r="K51" s="119" t="s">
        <v>358</v>
      </c>
      <c r="L51" s="121">
        <v>0</v>
      </c>
      <c r="M51" s="121">
        <v>226746</v>
      </c>
      <c r="N51" s="121">
        <f>IF(AND(L51&lt;&gt;"",M51&lt;&gt;""),SUM(L51:M51),"")</f>
        <v>226746</v>
      </c>
      <c r="O51" s="121">
        <v>0</v>
      </c>
      <c r="P51" s="121">
        <v>61802</v>
      </c>
      <c r="Q51" s="121">
        <f>IF(AND(O51&lt;&gt;"",P51&lt;&gt;""),SUM(O51:P51),"")</f>
        <v>61802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25</v>
      </c>
      <c r="B52" s="120" t="s">
        <v>494</v>
      </c>
      <c r="C52" s="119" t="s">
        <v>495</v>
      </c>
      <c r="D52" s="121">
        <f>SUM(L52,T52,AB52,AJ52,AR52,AZ52)</f>
        <v>0</v>
      </c>
      <c r="E52" s="121">
        <f>SUM(M52,U52,AC52,AK52,AS52,BA52)</f>
        <v>43008</v>
      </c>
      <c r="F52" s="121">
        <f>SUM(D52:E52)</f>
        <v>43008</v>
      </c>
      <c r="G52" s="121">
        <f>SUM(O52,W52,AE52,AM52,AU52,BC52)</f>
        <v>0</v>
      </c>
      <c r="H52" s="121">
        <f>SUM(P52,X52,AF52,AN52,AV52,BD52)</f>
        <v>25850</v>
      </c>
      <c r="I52" s="121">
        <f>SUM(G52:H52)</f>
        <v>25850</v>
      </c>
      <c r="J52" s="120" t="s">
        <v>357</v>
      </c>
      <c r="K52" s="119" t="s">
        <v>358</v>
      </c>
      <c r="L52" s="121">
        <v>0</v>
      </c>
      <c r="M52" s="121">
        <v>43008</v>
      </c>
      <c r="N52" s="121">
        <f>IF(AND(L52&lt;&gt;"",M52&lt;&gt;""),SUM(L52:M52),"")</f>
        <v>43008</v>
      </c>
      <c r="O52" s="121">
        <v>0</v>
      </c>
      <c r="P52" s="121">
        <v>25850</v>
      </c>
      <c r="Q52" s="121">
        <f>IF(AND(O52&lt;&gt;"",P52&lt;&gt;""),SUM(O52:P52),"")</f>
        <v>25850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25</v>
      </c>
      <c r="B53" s="120" t="s">
        <v>497</v>
      </c>
      <c r="C53" s="119" t="s">
        <v>498</v>
      </c>
      <c r="D53" s="121">
        <f>SUM(L53,T53,AB53,AJ53,AR53,AZ53)</f>
        <v>614514</v>
      </c>
      <c r="E53" s="121">
        <f>SUM(M53,U53,AC53,AK53,AS53,BA53)</f>
        <v>85813</v>
      </c>
      <c r="F53" s="121">
        <f>SUM(D53:E53)</f>
        <v>700327</v>
      </c>
      <c r="G53" s="121">
        <f>SUM(O53,W53,AE53,AM53,AU53,BC53)</f>
        <v>0</v>
      </c>
      <c r="H53" s="121">
        <f>SUM(P53,X53,AF53,AN53,AV53,BD53)</f>
        <v>34836</v>
      </c>
      <c r="I53" s="121">
        <f>SUM(G53:H53)</f>
        <v>34836</v>
      </c>
      <c r="J53" s="120" t="s">
        <v>419</v>
      </c>
      <c r="K53" s="119" t="s">
        <v>420</v>
      </c>
      <c r="L53" s="121">
        <v>614514</v>
      </c>
      <c r="M53" s="121">
        <v>85813</v>
      </c>
      <c r="N53" s="121">
        <f>IF(AND(L53&lt;&gt;"",M53&lt;&gt;""),SUM(L53:M53),"")</f>
        <v>700327</v>
      </c>
      <c r="O53" s="121">
        <v>0</v>
      </c>
      <c r="P53" s="121">
        <v>34836</v>
      </c>
      <c r="Q53" s="121">
        <f>IF(AND(O53&lt;&gt;"",P53&lt;&gt;""),SUM(O53:P53),"")</f>
        <v>34836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25</v>
      </c>
      <c r="B54" s="120" t="s">
        <v>500</v>
      </c>
      <c r="C54" s="119" t="s">
        <v>501</v>
      </c>
      <c r="D54" s="121">
        <f>SUM(L54,T54,AB54,AJ54,AR54,AZ54)</f>
        <v>1097702</v>
      </c>
      <c r="E54" s="121">
        <f>SUM(M54,U54,AC54,AK54,AS54,BA54)</f>
        <v>145374</v>
      </c>
      <c r="F54" s="121">
        <f>SUM(D54:E54)</f>
        <v>1243076</v>
      </c>
      <c r="G54" s="121">
        <f>SUM(O54,W54,AE54,AM54,AU54,BC54)</f>
        <v>0</v>
      </c>
      <c r="H54" s="121">
        <f>SUM(P54,X54,AF54,AN54,AV54,BD54)</f>
        <v>56266</v>
      </c>
      <c r="I54" s="121">
        <f>SUM(G54:H54)</f>
        <v>56266</v>
      </c>
      <c r="J54" s="120" t="s">
        <v>419</v>
      </c>
      <c r="K54" s="119" t="s">
        <v>420</v>
      </c>
      <c r="L54" s="121">
        <v>1097702</v>
      </c>
      <c r="M54" s="121">
        <v>145374</v>
      </c>
      <c r="N54" s="121">
        <f>IF(AND(L54&lt;&gt;"",M54&lt;&gt;""),SUM(L54:M54),"")</f>
        <v>1243076</v>
      </c>
      <c r="O54" s="121">
        <v>0</v>
      </c>
      <c r="P54" s="121">
        <v>56266</v>
      </c>
      <c r="Q54" s="121">
        <f>IF(AND(O54&lt;&gt;"",P54&lt;&gt;""),SUM(O54:P54),"")</f>
        <v>56266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25</v>
      </c>
      <c r="B55" s="120" t="s">
        <v>503</v>
      </c>
      <c r="C55" s="119" t="s">
        <v>504</v>
      </c>
      <c r="D55" s="121">
        <f>SUM(L55,T55,AB55,AJ55,AR55,AZ55)</f>
        <v>9357</v>
      </c>
      <c r="E55" s="121">
        <f>SUM(M55,U55,AC55,AK55,AS55,BA55)</f>
        <v>339931</v>
      </c>
      <c r="F55" s="121">
        <f>SUM(D55:E55)</f>
        <v>349288</v>
      </c>
      <c r="G55" s="121">
        <f>SUM(O55,W55,AE55,AM55,AU55,BC55)</f>
        <v>0</v>
      </c>
      <c r="H55" s="121">
        <f>SUM(P55,X55,AF55,AN55,AV55,BD55)</f>
        <v>65517</v>
      </c>
      <c r="I55" s="121">
        <f>SUM(G55:H55)</f>
        <v>65517</v>
      </c>
      <c r="J55" s="120" t="s">
        <v>506</v>
      </c>
      <c r="K55" s="119" t="s">
        <v>507</v>
      </c>
      <c r="L55" s="121">
        <v>0</v>
      </c>
      <c r="M55" s="121">
        <v>339931</v>
      </c>
      <c r="N55" s="121">
        <f>IF(AND(L55&lt;&gt;"",M55&lt;&gt;""),SUM(L55:M55),"")</f>
        <v>339931</v>
      </c>
      <c r="O55" s="121">
        <v>0</v>
      </c>
      <c r="P55" s="121">
        <v>65517</v>
      </c>
      <c r="Q55" s="121">
        <f>IF(AND(O55&lt;&gt;"",P55&lt;&gt;""),SUM(O55:P55),"")</f>
        <v>65517</v>
      </c>
      <c r="R55" s="120" t="s">
        <v>346</v>
      </c>
      <c r="S55" s="119" t="s">
        <v>347</v>
      </c>
      <c r="T55" s="121">
        <v>9357</v>
      </c>
      <c r="U55" s="121">
        <v>0</v>
      </c>
      <c r="V55" s="121">
        <f>IF(AND(T55&lt;&gt;"",U55&lt;&gt;""),SUM(T55:U55),"")</f>
        <v>9357</v>
      </c>
      <c r="W55" s="121">
        <v>0</v>
      </c>
      <c r="X55" s="121">
        <v>0</v>
      </c>
      <c r="Y55" s="121">
        <f>IF(AND(W55&lt;&gt;"",X55&lt;&gt;""),SUM(W55:X55),"")</f>
        <v>0</v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25</v>
      </c>
      <c r="B56" s="120" t="s">
        <v>508</v>
      </c>
      <c r="C56" s="119" t="s">
        <v>509</v>
      </c>
      <c r="D56" s="121">
        <f>SUM(L56,T56,AB56,AJ56,AR56,AZ56)</f>
        <v>10806</v>
      </c>
      <c r="E56" s="121">
        <f>SUM(M56,U56,AC56,AK56,AS56,BA56)</f>
        <v>274552</v>
      </c>
      <c r="F56" s="121">
        <f>SUM(D56:E56)</f>
        <v>285358</v>
      </c>
      <c r="G56" s="121">
        <f>SUM(O56,W56,AE56,AM56,AU56,BC56)</f>
        <v>0</v>
      </c>
      <c r="H56" s="121">
        <f>SUM(P56,X56,AF56,AN56,AV56,BD56)</f>
        <v>68607</v>
      </c>
      <c r="I56" s="121">
        <f>SUM(G56:H56)</f>
        <v>68607</v>
      </c>
      <c r="J56" s="120" t="s">
        <v>506</v>
      </c>
      <c r="K56" s="119" t="s">
        <v>507</v>
      </c>
      <c r="L56" s="121">
        <v>0</v>
      </c>
      <c r="M56" s="121">
        <v>274552</v>
      </c>
      <c r="N56" s="121">
        <f>IF(AND(L56&lt;&gt;"",M56&lt;&gt;""),SUM(L56:M56),"")</f>
        <v>274552</v>
      </c>
      <c r="O56" s="121">
        <v>0</v>
      </c>
      <c r="P56" s="121">
        <v>68607</v>
      </c>
      <c r="Q56" s="121">
        <f>IF(AND(O56&lt;&gt;"",P56&lt;&gt;""),SUM(O56:P56),"")</f>
        <v>68607</v>
      </c>
      <c r="R56" s="120" t="s">
        <v>346</v>
      </c>
      <c r="S56" s="119" t="s">
        <v>347</v>
      </c>
      <c r="T56" s="121">
        <v>10806</v>
      </c>
      <c r="U56" s="121">
        <v>0</v>
      </c>
      <c r="V56" s="121">
        <f>IF(AND(T56&lt;&gt;"",U56&lt;&gt;""),SUM(T56:U56),"")</f>
        <v>10806</v>
      </c>
      <c r="W56" s="121">
        <v>0</v>
      </c>
      <c r="X56" s="121">
        <v>0</v>
      </c>
      <c r="Y56" s="121">
        <f>IF(AND(W56&lt;&gt;"",X56&lt;&gt;""),SUM(W56:X56),"")</f>
        <v>0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25</v>
      </c>
      <c r="B57" s="120" t="s">
        <v>511</v>
      </c>
      <c r="C57" s="119" t="s">
        <v>512</v>
      </c>
      <c r="D57" s="121">
        <f>SUM(L57,T57,AB57,AJ57,AR57,AZ57)</f>
        <v>18617</v>
      </c>
      <c r="E57" s="121">
        <f>SUM(M57,U57,AC57,AK57,AS57,BA57)</f>
        <v>279379</v>
      </c>
      <c r="F57" s="121">
        <f>SUM(D57:E57)</f>
        <v>297996</v>
      </c>
      <c r="G57" s="121">
        <f>SUM(O57,W57,AE57,AM57,AU57,BC57)</f>
        <v>0</v>
      </c>
      <c r="H57" s="121">
        <f>SUM(P57,X57,AF57,AN57,AV57,BD57)</f>
        <v>59320</v>
      </c>
      <c r="I57" s="121">
        <f>SUM(G57:H57)</f>
        <v>59320</v>
      </c>
      <c r="J57" s="120" t="s">
        <v>393</v>
      </c>
      <c r="K57" s="119" t="s">
        <v>394</v>
      </c>
      <c r="L57" s="121">
        <v>0</v>
      </c>
      <c r="M57" s="121">
        <v>279379</v>
      </c>
      <c r="N57" s="121">
        <f>IF(AND(L57&lt;&gt;"",M57&lt;&gt;""),SUM(L57:M57),"")</f>
        <v>279379</v>
      </c>
      <c r="O57" s="121">
        <v>0</v>
      </c>
      <c r="P57" s="121">
        <v>0</v>
      </c>
      <c r="Q57" s="121">
        <f>IF(AND(O57&lt;&gt;"",P57&lt;&gt;""),SUM(O57:P57),"")</f>
        <v>0</v>
      </c>
      <c r="R57" s="120" t="s">
        <v>344</v>
      </c>
      <c r="S57" s="119" t="s">
        <v>345</v>
      </c>
      <c r="T57" s="121">
        <v>0</v>
      </c>
      <c r="U57" s="121">
        <v>0</v>
      </c>
      <c r="V57" s="121">
        <f>IF(AND(T57&lt;&gt;"",U57&lt;&gt;""),SUM(T57:U57),"")</f>
        <v>0</v>
      </c>
      <c r="W57" s="121">
        <v>0</v>
      </c>
      <c r="X57" s="121">
        <v>59320</v>
      </c>
      <c r="Y57" s="121">
        <f>IF(AND(W57&lt;&gt;"",X57&lt;&gt;""),SUM(W57:X57),"")</f>
        <v>59320</v>
      </c>
      <c r="Z57" s="120" t="s">
        <v>346</v>
      </c>
      <c r="AA57" s="119" t="s">
        <v>347</v>
      </c>
      <c r="AB57" s="121">
        <v>18617</v>
      </c>
      <c r="AC57" s="121">
        <v>0</v>
      </c>
      <c r="AD57" s="121">
        <f>IF(AND(AB57&lt;&gt;"",AC57&lt;&gt;""),SUM(AB57:AC57),"")</f>
        <v>18617</v>
      </c>
      <c r="AE57" s="121">
        <v>0</v>
      </c>
      <c r="AF57" s="121">
        <v>0</v>
      </c>
      <c r="AG57" s="121">
        <f>IF(AND(AE57&lt;&gt;"",AF57&lt;&gt;""),SUM(AE57:AF57),"")</f>
        <v>0</v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25</v>
      </c>
      <c r="B58" s="120" t="s">
        <v>514</v>
      </c>
      <c r="C58" s="119" t="s">
        <v>515</v>
      </c>
      <c r="D58" s="121">
        <f>SUM(L58,T58,AB58,AJ58,AR58,AZ58)</f>
        <v>0</v>
      </c>
      <c r="E58" s="121">
        <f>SUM(M58,U58,AC58,AK58,AS58,BA58)</f>
        <v>0</v>
      </c>
      <c r="F58" s="121">
        <f>SUM(D58:E58)</f>
        <v>0</v>
      </c>
      <c r="G58" s="121">
        <f>SUM(O58,W58,AE58,AM58,AU58,BC58)</f>
        <v>4108</v>
      </c>
      <c r="H58" s="121">
        <f>SUM(P58,X58,AF58,AN58,AV58,BD58)</f>
        <v>53437</v>
      </c>
      <c r="I58" s="121">
        <f>SUM(G58:H58)</f>
        <v>57545</v>
      </c>
      <c r="J58" s="120" t="s">
        <v>381</v>
      </c>
      <c r="K58" s="119" t="s">
        <v>382</v>
      </c>
      <c r="L58" s="121">
        <v>0</v>
      </c>
      <c r="M58" s="121">
        <v>0</v>
      </c>
      <c r="N58" s="121">
        <f>IF(AND(L58&lt;&gt;"",M58&lt;&gt;""),SUM(L58:M58),"")</f>
        <v>0</v>
      </c>
      <c r="O58" s="121">
        <v>4108</v>
      </c>
      <c r="P58" s="121">
        <v>53437</v>
      </c>
      <c r="Q58" s="121">
        <f>IF(AND(O58&lt;&gt;"",P58&lt;&gt;""),SUM(O58:P58),"")</f>
        <v>57545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25</v>
      </c>
      <c r="B59" s="120" t="s">
        <v>517</v>
      </c>
      <c r="C59" s="119" t="s">
        <v>518</v>
      </c>
      <c r="D59" s="121">
        <f>SUM(L59,T59,AB59,AJ59,AR59,AZ59)</f>
        <v>0</v>
      </c>
      <c r="E59" s="121">
        <f>SUM(M59,U59,AC59,AK59,AS59,BA59)</f>
        <v>110824</v>
      </c>
      <c r="F59" s="121">
        <f>SUM(D59:E59)</f>
        <v>110824</v>
      </c>
      <c r="G59" s="121">
        <f>SUM(O59,W59,AE59,AM59,AU59,BC59)</f>
        <v>0</v>
      </c>
      <c r="H59" s="121">
        <f>SUM(P59,X59,AF59,AN59,AV59,BD59)</f>
        <v>62338</v>
      </c>
      <c r="I59" s="121">
        <f>SUM(G59:H59)</f>
        <v>62338</v>
      </c>
      <c r="J59" s="120" t="s">
        <v>520</v>
      </c>
      <c r="K59" s="119" t="s">
        <v>521</v>
      </c>
      <c r="L59" s="121">
        <v>0</v>
      </c>
      <c r="M59" s="121">
        <v>110824</v>
      </c>
      <c r="N59" s="121">
        <f>IF(AND(L59&lt;&gt;"",M59&lt;&gt;""),SUM(L59:M59),"")</f>
        <v>110824</v>
      </c>
      <c r="O59" s="121">
        <v>0</v>
      </c>
      <c r="P59" s="121">
        <v>62338</v>
      </c>
      <c r="Q59" s="121">
        <f>IF(AND(O59&lt;&gt;"",P59&lt;&gt;""),SUM(O59:P59),"")</f>
        <v>62338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25</v>
      </c>
      <c r="B60" s="120" t="s">
        <v>522</v>
      </c>
      <c r="C60" s="119" t="s">
        <v>523</v>
      </c>
      <c r="D60" s="121">
        <f>SUM(L60,T60,AB60,AJ60,AR60,AZ60)</f>
        <v>0</v>
      </c>
      <c r="E60" s="121">
        <f>SUM(M60,U60,AC60,AK60,AS60,BA60)</f>
        <v>57916</v>
      </c>
      <c r="F60" s="121">
        <f>SUM(D60:E60)</f>
        <v>57916</v>
      </c>
      <c r="G60" s="121">
        <f>SUM(O60,W60,AE60,AM60,AU60,BC60)</f>
        <v>0</v>
      </c>
      <c r="H60" s="121">
        <f>SUM(P60,X60,AF60,AN60,AV60,BD60)</f>
        <v>32577</v>
      </c>
      <c r="I60" s="121">
        <f>SUM(G60:H60)</f>
        <v>32577</v>
      </c>
      <c r="J60" s="120" t="s">
        <v>520</v>
      </c>
      <c r="K60" s="119" t="s">
        <v>521</v>
      </c>
      <c r="L60" s="121">
        <v>0</v>
      </c>
      <c r="M60" s="121">
        <v>57916</v>
      </c>
      <c r="N60" s="121">
        <f>IF(AND(L60&lt;&gt;"",M60&lt;&gt;""),SUM(L60:M60),"")</f>
        <v>57916</v>
      </c>
      <c r="O60" s="121">
        <v>0</v>
      </c>
      <c r="P60" s="121">
        <v>32577</v>
      </c>
      <c r="Q60" s="121">
        <f>IF(AND(O60&lt;&gt;"",P60&lt;&gt;""),SUM(O60:P60),"")</f>
        <v>32577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25</v>
      </c>
      <c r="B61" s="120" t="s">
        <v>525</v>
      </c>
      <c r="C61" s="119" t="s">
        <v>526</v>
      </c>
      <c r="D61" s="121">
        <f>SUM(L61,T61,AB61,AJ61,AR61,AZ61)</f>
        <v>0</v>
      </c>
      <c r="E61" s="121">
        <f>SUM(M61,U61,AC61,AK61,AS61,BA61)</f>
        <v>26673</v>
      </c>
      <c r="F61" s="121">
        <f>SUM(D61:E61)</f>
        <v>26673</v>
      </c>
      <c r="G61" s="121">
        <f>SUM(O61,W61,AE61,AM61,AU61,BC61)</f>
        <v>0</v>
      </c>
      <c r="H61" s="121">
        <f>SUM(P61,X61,AF61,AN61,AV61,BD61)</f>
        <v>15003</v>
      </c>
      <c r="I61" s="121">
        <f>SUM(G61:H61)</f>
        <v>15003</v>
      </c>
      <c r="J61" s="120" t="s">
        <v>520</v>
      </c>
      <c r="K61" s="119" t="s">
        <v>521</v>
      </c>
      <c r="L61" s="121">
        <v>0</v>
      </c>
      <c r="M61" s="121">
        <v>26673</v>
      </c>
      <c r="N61" s="121">
        <f>IF(AND(L61&lt;&gt;"",M61&lt;&gt;""),SUM(L61:M61),"")</f>
        <v>26673</v>
      </c>
      <c r="O61" s="121">
        <v>0</v>
      </c>
      <c r="P61" s="121">
        <v>15003</v>
      </c>
      <c r="Q61" s="121">
        <f>IF(AND(O61&lt;&gt;"",P61&lt;&gt;""),SUM(O61:P61),"")</f>
        <v>15003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1">
    <sortCondition ref="A8:A61"/>
    <sortCondition ref="B8:B61"/>
    <sortCondition ref="C8:C6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60" man="1"/>
    <brk id="17" min="1" max="60" man="1"/>
    <brk id="25" min="1" max="60" man="1"/>
    <brk id="33" min="1" max="60" man="1"/>
    <brk id="41" min="1" max="60" man="1"/>
    <brk id="49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愛知県</v>
      </c>
      <c r="B7" s="139" t="str">
        <f>'廃棄物事業経費（市町村）'!B7</f>
        <v>23000</v>
      </c>
      <c r="C7" s="138" t="s">
        <v>33</v>
      </c>
      <c r="D7" s="140">
        <f>SUM(H7,L7,P7,T7,X7,AB7,AF7,AJ7,AN7,AR7,AV7,AZ7,BD7,BH7,BL7,BP7,BT7,BX7,CB7,CF7,CJ7,CN7,CR7,CV7,CZ7,DD7,DH7,DL7,DP7,DT7)</f>
        <v>15156964</v>
      </c>
      <c r="E7" s="140">
        <f>SUM(I7,M7,Q7,U7,Y7,AC7,AG7,AK7,AO7,AS7,AW7,BA7,BE7,BI7,BM7,BQ7,BU7,BY7,CC7,CG7,CK7,CO7,CS7,CW7,DA7,DE7,DI7,DM7,DQ7,DU7)</f>
        <v>3066958</v>
      </c>
      <c r="F7" s="141">
        <f>COUNTIF(F$8:F$57,"&lt;&gt;")</f>
        <v>21</v>
      </c>
      <c r="G7" s="141">
        <f>COUNTIF(G$8:G$57,"&lt;&gt;")</f>
        <v>21</v>
      </c>
      <c r="H7" s="140">
        <f>SUM(H$8:H$57)</f>
        <v>7087223</v>
      </c>
      <c r="I7" s="140">
        <f>SUM(I$8:I$57)</f>
        <v>1552207</v>
      </c>
      <c r="J7" s="141">
        <f>COUNTIF(J$8:J$57,"&lt;&gt;")</f>
        <v>21</v>
      </c>
      <c r="K7" s="141">
        <f>COUNTIF(K$8:K$57,"&lt;&gt;")</f>
        <v>21</v>
      </c>
      <c r="L7" s="140">
        <f>SUM(L$8:L$57)</f>
        <v>4563775</v>
      </c>
      <c r="M7" s="140">
        <f>SUM(M$8:M$57)</f>
        <v>901975</v>
      </c>
      <c r="N7" s="141">
        <f>COUNTIF(N$8:N$57,"&lt;&gt;")</f>
        <v>10</v>
      </c>
      <c r="O7" s="141">
        <f>COUNTIF(O$8:O$57,"&lt;&gt;")</f>
        <v>10</v>
      </c>
      <c r="P7" s="140">
        <f>SUM(P$8:P$57)</f>
        <v>1520346</v>
      </c>
      <c r="Q7" s="140">
        <f>SUM(Q$8:Q$57)</f>
        <v>245254</v>
      </c>
      <c r="R7" s="141">
        <f>COUNTIF(R$8:R$57,"&lt;&gt;")</f>
        <v>6</v>
      </c>
      <c r="S7" s="141">
        <f>COUNTIF(S$8:S$57,"&lt;&gt;")</f>
        <v>6</v>
      </c>
      <c r="T7" s="140">
        <f>SUM(T$8:T$57)</f>
        <v>1509854</v>
      </c>
      <c r="U7" s="140">
        <f>SUM(U$8:U$57)</f>
        <v>168507</v>
      </c>
      <c r="V7" s="141">
        <f>COUNTIF(V$8:V$57,"&lt;&gt;")</f>
        <v>3</v>
      </c>
      <c r="W7" s="141">
        <f>COUNTIF(W$8:W$57,"&lt;&gt;")</f>
        <v>3</v>
      </c>
      <c r="X7" s="140">
        <f>SUM(X$8:X$57)</f>
        <v>206012</v>
      </c>
      <c r="Y7" s="140">
        <f>SUM(Y$8:Y$57)</f>
        <v>111363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226746</v>
      </c>
      <c r="AC7" s="140">
        <f>SUM(AC$8:AC$57)</f>
        <v>61802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43008</v>
      </c>
      <c r="AG7" s="140">
        <f>SUM(AG$8:AG$57)</f>
        <v>25850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25</v>
      </c>
      <c r="B8" s="120" t="s">
        <v>386</v>
      </c>
      <c r="C8" s="119" t="s">
        <v>387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323638</v>
      </c>
      <c r="F8" s="120" t="s">
        <v>383</v>
      </c>
      <c r="G8" s="119" t="s">
        <v>384</v>
      </c>
      <c r="H8" s="121">
        <v>0</v>
      </c>
      <c r="I8" s="121">
        <v>66301</v>
      </c>
      <c r="J8" s="120" t="s">
        <v>395</v>
      </c>
      <c r="K8" s="119" t="s">
        <v>396</v>
      </c>
      <c r="L8" s="121">
        <v>0</v>
      </c>
      <c r="M8" s="121">
        <v>143583</v>
      </c>
      <c r="N8" s="120" t="s">
        <v>435</v>
      </c>
      <c r="O8" s="119" t="s">
        <v>436</v>
      </c>
      <c r="P8" s="121">
        <v>0</v>
      </c>
      <c r="Q8" s="121">
        <v>43623</v>
      </c>
      <c r="R8" s="120" t="s">
        <v>482</v>
      </c>
      <c r="S8" s="119" t="s">
        <v>483</v>
      </c>
      <c r="T8" s="121">
        <v>0</v>
      </c>
      <c r="U8" s="121">
        <v>19409</v>
      </c>
      <c r="V8" s="120" t="s">
        <v>485</v>
      </c>
      <c r="W8" s="119" t="s">
        <v>486</v>
      </c>
      <c r="X8" s="121">
        <v>0</v>
      </c>
      <c r="Y8" s="121">
        <v>50722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25</v>
      </c>
      <c r="B9" s="120" t="s">
        <v>344</v>
      </c>
      <c r="C9" s="119" t="s">
        <v>345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283086</v>
      </c>
      <c r="F9" s="120" t="s">
        <v>341</v>
      </c>
      <c r="G9" s="119" t="s">
        <v>342</v>
      </c>
      <c r="H9" s="121">
        <v>0</v>
      </c>
      <c r="I9" s="121">
        <v>100247</v>
      </c>
      <c r="J9" s="120" t="s">
        <v>390</v>
      </c>
      <c r="K9" s="119" t="s">
        <v>391</v>
      </c>
      <c r="L9" s="121">
        <v>0</v>
      </c>
      <c r="M9" s="121">
        <v>123519</v>
      </c>
      <c r="N9" s="120" t="s">
        <v>511</v>
      </c>
      <c r="O9" s="119" t="s">
        <v>512</v>
      </c>
      <c r="P9" s="121">
        <v>0</v>
      </c>
      <c r="Q9" s="121">
        <v>59320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25</v>
      </c>
      <c r="B10" s="120" t="s">
        <v>419</v>
      </c>
      <c r="C10" s="119" t="s">
        <v>420</v>
      </c>
      <c r="D10" s="121">
        <f>SUM(H10,L10,P10,T10,X10,AB10,AF10,AJ10,AN10,AR10,AV10,AZ10,BD10,BH10,BL10,BP10,BT10,BX10,CB10,CF10,CJ10,CN10,CR10,CV10,CZ10,DD10,DH10,DL10,DP10,DT10)</f>
        <v>5867533</v>
      </c>
      <c r="E10" s="121">
        <f>SUM(I10,M10,Q10,U10,Y10,AC10,AG10,AK10,AO10,AS10,AW10,BA10,BE10,BI10,BM10,BQ10,BU10,BY10,CC10,CG10,CK10,CO10,CS10,CW10,DA10,DE10,DI10,DM10,DQ10,DU10)</f>
        <v>204606</v>
      </c>
      <c r="F10" s="120" t="s">
        <v>416</v>
      </c>
      <c r="G10" s="119" t="s">
        <v>417</v>
      </c>
      <c r="H10" s="121">
        <v>2234859</v>
      </c>
      <c r="I10" s="121">
        <v>75548</v>
      </c>
      <c r="J10" s="120" t="s">
        <v>438</v>
      </c>
      <c r="K10" s="119" t="s">
        <v>439</v>
      </c>
      <c r="L10" s="121">
        <v>1689271</v>
      </c>
      <c r="M10" s="121">
        <v>37956</v>
      </c>
      <c r="N10" s="120" t="s">
        <v>497</v>
      </c>
      <c r="O10" s="119" t="s">
        <v>498</v>
      </c>
      <c r="P10" s="121">
        <v>700327</v>
      </c>
      <c r="Q10" s="121">
        <v>34836</v>
      </c>
      <c r="R10" s="120" t="s">
        <v>500</v>
      </c>
      <c r="S10" s="119" t="s">
        <v>501</v>
      </c>
      <c r="T10" s="121">
        <v>1243076</v>
      </c>
      <c r="U10" s="121">
        <v>56266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25</v>
      </c>
      <c r="B11" s="120" t="s">
        <v>362</v>
      </c>
      <c r="C11" s="119" t="s">
        <v>363</v>
      </c>
      <c r="D11" s="121">
        <f>SUM(H11,L11,P11,T11,X11,AB11,AF11,AJ11,AN11,AR11,AV11,AZ11,BD11,BH11,BL11,BP11,BT11,BX11,CB11,CF11,CJ11,CN11,CR11,CV11,CZ11,DD11,DH11,DL11,DP11,DT11)</f>
        <v>947507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359</v>
      </c>
      <c r="G11" s="119" t="s">
        <v>360</v>
      </c>
      <c r="H11" s="121">
        <v>569579</v>
      </c>
      <c r="I11" s="121">
        <v>0</v>
      </c>
      <c r="J11" s="120" t="s">
        <v>432</v>
      </c>
      <c r="K11" s="119" t="s">
        <v>433</v>
      </c>
      <c r="L11" s="121">
        <v>377928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25</v>
      </c>
      <c r="B12" s="120" t="s">
        <v>393</v>
      </c>
      <c r="C12" s="119" t="s">
        <v>394</v>
      </c>
      <c r="D12" s="121">
        <f>SUM(H12,L12,P12,T12,X12,AB12,AF12,AJ12,AN12,AR12,AV12,AZ12,BD12,BH12,BL12,BP12,BT12,BX12,CB12,CF12,CJ12,CN12,CR12,CV12,CZ12,DD12,DH12,DL12,DP12,DT12)</f>
        <v>659817</v>
      </c>
      <c r="E12" s="121">
        <f>SUM(I12,M12,Q12,U12,Y12,AC12,AG12,AK12,AO12,AS12,AW12,BA12,BE12,BI12,BM12,BQ12,BU12,BY12,CC12,CG12,CK12,CO12,CS12,CW12,DA12,DE12,DI12,DM12,DQ12,DU12)</f>
        <v>0</v>
      </c>
      <c r="F12" s="120" t="s">
        <v>390</v>
      </c>
      <c r="G12" s="119" t="s">
        <v>391</v>
      </c>
      <c r="H12" s="121">
        <v>380438</v>
      </c>
      <c r="I12" s="121">
        <v>0</v>
      </c>
      <c r="J12" s="120" t="s">
        <v>511</v>
      </c>
      <c r="K12" s="119" t="s">
        <v>512</v>
      </c>
      <c r="L12" s="121">
        <v>279379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25</v>
      </c>
      <c r="B13" s="120" t="s">
        <v>381</v>
      </c>
      <c r="C13" s="119" t="s">
        <v>382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171733</v>
      </c>
      <c r="F13" s="120" t="s">
        <v>378</v>
      </c>
      <c r="G13" s="119" t="s">
        <v>379</v>
      </c>
      <c r="H13" s="121">
        <v>0</v>
      </c>
      <c r="I13" s="121">
        <v>114188</v>
      </c>
      <c r="J13" s="120" t="s">
        <v>514</v>
      </c>
      <c r="K13" s="119" t="s">
        <v>515</v>
      </c>
      <c r="L13" s="121">
        <v>0</v>
      </c>
      <c r="M13" s="121">
        <v>57545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25</v>
      </c>
      <c r="B14" s="120" t="s">
        <v>414</v>
      </c>
      <c r="C14" s="119" t="s">
        <v>415</v>
      </c>
      <c r="D14" s="121">
        <f>SUM(H14,L14,P14,T14,X14,AB14,AF14,AJ14,AN14,AR14,AV14,AZ14,BD14,BH14,BL14,BP14,BT14,BX14,CB14,CF14,CJ14,CN14,CR14,CV14,CZ14,DD14,DH14,DL14,DP14,DT14)</f>
        <v>135600</v>
      </c>
      <c r="E14" s="121">
        <f>SUM(I14,M14,Q14,U14,Y14,AC14,AG14,AK14,AO14,AS14,AW14,BA14,BE14,BI14,BM14,BQ14,BU14,BY14,CC14,CG14,CK14,CO14,CS14,CW14,DA14,DE14,DI14,DM14,DQ14,DU14)</f>
        <v>157650</v>
      </c>
      <c r="F14" s="120" t="s">
        <v>411</v>
      </c>
      <c r="G14" s="119" t="s">
        <v>412</v>
      </c>
      <c r="H14" s="121">
        <v>67800</v>
      </c>
      <c r="I14" s="121">
        <v>124985</v>
      </c>
      <c r="J14" s="120" t="s">
        <v>421</v>
      </c>
      <c r="K14" s="119" t="s">
        <v>422</v>
      </c>
      <c r="L14" s="121">
        <v>67800</v>
      </c>
      <c r="M14" s="121">
        <v>32665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25</v>
      </c>
      <c r="B15" s="120" t="s">
        <v>339</v>
      </c>
      <c r="C15" s="119" t="s">
        <v>340</v>
      </c>
      <c r="D15" s="121">
        <f>SUM(H15,L15,P15,T15,X15,AB15,AF15,AJ15,AN15,AR15,AV15,AZ15,BD15,BH15,BL15,BP15,BT15,BX15,CB15,CF15,CJ15,CN15,CR15,CV15,CZ15,DD15,DH15,DL15,DP15,DT15)</f>
        <v>612155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336</v>
      </c>
      <c r="G15" s="119" t="s">
        <v>337</v>
      </c>
      <c r="H15" s="121">
        <v>303010</v>
      </c>
      <c r="I15" s="121">
        <v>0</v>
      </c>
      <c r="J15" s="120" t="s">
        <v>427</v>
      </c>
      <c r="K15" s="119" t="s">
        <v>428</v>
      </c>
      <c r="L15" s="121">
        <v>181057</v>
      </c>
      <c r="M15" s="121">
        <v>0</v>
      </c>
      <c r="N15" s="120" t="s">
        <v>473</v>
      </c>
      <c r="O15" s="119" t="s">
        <v>474</v>
      </c>
      <c r="P15" s="121">
        <v>128088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25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1663895</v>
      </c>
      <c r="E16" s="121">
        <f>SUM(I16,M16,Q16,U16,Y16,AC16,AG16,AK16,AO16,AS16,AW16,BA16,BE16,BI16,BM16,BQ16,BU16,BY16,CC16,CG16,CK16,CO16,CS16,CW16,DA16,DE16,DI16,DM16,DQ16,DU16)</f>
        <v>539014</v>
      </c>
      <c r="F16" s="120" t="s">
        <v>354</v>
      </c>
      <c r="G16" s="119" t="s">
        <v>355</v>
      </c>
      <c r="H16" s="121">
        <v>352214</v>
      </c>
      <c r="I16" s="121">
        <v>109165</v>
      </c>
      <c r="J16" s="120" t="s">
        <v>451</v>
      </c>
      <c r="K16" s="119" t="s">
        <v>452</v>
      </c>
      <c r="L16" s="121">
        <v>365689</v>
      </c>
      <c r="M16" s="121">
        <v>105242</v>
      </c>
      <c r="N16" s="120" t="s">
        <v>464</v>
      </c>
      <c r="O16" s="119" t="s">
        <v>465</v>
      </c>
      <c r="P16" s="121">
        <v>260079</v>
      </c>
      <c r="Q16" s="121">
        <v>92472</v>
      </c>
      <c r="R16" s="120" t="s">
        <v>470</v>
      </c>
      <c r="S16" s="119" t="s">
        <v>471</v>
      </c>
      <c r="T16" s="121">
        <v>228764</v>
      </c>
      <c r="U16" s="121">
        <v>83842</v>
      </c>
      <c r="V16" s="120" t="s">
        <v>488</v>
      </c>
      <c r="W16" s="119" t="s">
        <v>489</v>
      </c>
      <c r="X16" s="121">
        <v>187395</v>
      </c>
      <c r="Y16" s="121">
        <v>60641</v>
      </c>
      <c r="Z16" s="120" t="s">
        <v>491</v>
      </c>
      <c r="AA16" s="119" t="s">
        <v>492</v>
      </c>
      <c r="AB16" s="121">
        <v>226746</v>
      </c>
      <c r="AC16" s="121">
        <v>61802</v>
      </c>
      <c r="AD16" s="120" t="s">
        <v>494</v>
      </c>
      <c r="AE16" s="119" t="s">
        <v>495</v>
      </c>
      <c r="AF16" s="121">
        <v>43008</v>
      </c>
      <c r="AG16" s="121">
        <v>25850</v>
      </c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25</v>
      </c>
      <c r="B17" s="120" t="s">
        <v>403</v>
      </c>
      <c r="C17" s="119" t="s">
        <v>404</v>
      </c>
      <c r="D17" s="121">
        <f>SUM(H17,L17,P17,T17,X17,AB17,AF17,AJ17,AN17,AR17,AV17,AZ17,BD17,BH17,BL17,BP17,BT17,BX17,CB17,CF17,CJ17,CN17,CR17,CV17,CZ17,DD17,DH17,DL17,DP17,DT17)</f>
        <v>796760</v>
      </c>
      <c r="E17" s="121">
        <f>SUM(I17,M17,Q17,U17,Y17,AC17,AG17,AK17,AO17,AS17,AW17,BA17,BE17,BI17,BM17,BQ17,BU17,BY17,CC17,CG17,CK17,CO17,CS17,CW17,DA17,DE17,DI17,DM17,DQ17,DU17)</f>
        <v>0</v>
      </c>
      <c r="F17" s="120" t="s">
        <v>400</v>
      </c>
      <c r="G17" s="119" t="s">
        <v>401</v>
      </c>
      <c r="H17" s="121">
        <v>575470</v>
      </c>
      <c r="I17" s="121">
        <v>0</v>
      </c>
      <c r="J17" s="120" t="s">
        <v>435</v>
      </c>
      <c r="K17" s="119" t="s">
        <v>436</v>
      </c>
      <c r="L17" s="121">
        <v>221290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25</v>
      </c>
      <c r="B18" s="120" t="s">
        <v>506</v>
      </c>
      <c r="C18" s="119" t="s">
        <v>507</v>
      </c>
      <c r="D18" s="121">
        <f>SUM(H18,L18,P18,T18,X18,AB18,AF18,AJ18,AN18,AR18,AV18,AZ18,BD18,BH18,BL18,BP18,BT18,BX18,CB18,CF18,CJ18,CN18,CR18,CV18,CZ18,DD18,DH18,DL18,DP18,DT18)</f>
        <v>614483</v>
      </c>
      <c r="E18" s="121">
        <f>SUM(I18,M18,Q18,U18,Y18,AC18,AG18,AK18,AO18,AS18,AW18,BA18,BE18,BI18,BM18,BQ18,BU18,BY18,CC18,CG18,CK18,CO18,CS18,CW18,DA18,DE18,DI18,DM18,DQ18,DU18)</f>
        <v>134124</v>
      </c>
      <c r="F18" s="120" t="s">
        <v>503</v>
      </c>
      <c r="G18" s="119" t="s">
        <v>504</v>
      </c>
      <c r="H18" s="121">
        <v>339931</v>
      </c>
      <c r="I18" s="121">
        <v>65517</v>
      </c>
      <c r="J18" s="120" t="s">
        <v>508</v>
      </c>
      <c r="K18" s="119" t="s">
        <v>509</v>
      </c>
      <c r="L18" s="121">
        <v>274552</v>
      </c>
      <c r="M18" s="121">
        <v>68607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25</v>
      </c>
      <c r="B19" s="120" t="s">
        <v>430</v>
      </c>
      <c r="C19" s="119" t="s">
        <v>431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225189</v>
      </c>
      <c r="F19" s="120" t="s">
        <v>427</v>
      </c>
      <c r="G19" s="119" t="s">
        <v>428</v>
      </c>
      <c r="H19" s="121">
        <v>0</v>
      </c>
      <c r="I19" s="121">
        <v>172097</v>
      </c>
      <c r="J19" s="120" t="s">
        <v>473</v>
      </c>
      <c r="K19" s="119" t="s">
        <v>474</v>
      </c>
      <c r="L19" s="121">
        <v>0</v>
      </c>
      <c r="M19" s="121">
        <v>53092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25</v>
      </c>
      <c r="B20" s="120" t="s">
        <v>367</v>
      </c>
      <c r="C20" s="119" t="s">
        <v>368</v>
      </c>
      <c r="D20" s="121">
        <f>SUM(H20,L20,P20,T20,X20,AB20,AF20,AJ20,AN20,AR20,AV20,AZ20,BD20,BH20,BL20,BP20,BT20,BX20,CB20,CF20,CJ20,CN20,CR20,CV20,CZ20,DD20,DH20,DL20,DP20,DT20)</f>
        <v>1393062</v>
      </c>
      <c r="E20" s="121">
        <f>SUM(I20,M20,Q20,U20,Y20,AC20,AG20,AK20,AO20,AS20,AW20,BA20,BE20,BI20,BM20,BQ20,BU20,BY20,CC20,CG20,CK20,CO20,CS20,CW20,DA20,DE20,DI20,DM20,DQ20,DU20)</f>
        <v>0</v>
      </c>
      <c r="F20" s="120" t="s">
        <v>364</v>
      </c>
      <c r="G20" s="119" t="s">
        <v>365</v>
      </c>
      <c r="H20" s="121">
        <v>893871</v>
      </c>
      <c r="I20" s="121">
        <v>0</v>
      </c>
      <c r="J20" s="120" t="s">
        <v>424</v>
      </c>
      <c r="K20" s="119" t="s">
        <v>425</v>
      </c>
      <c r="L20" s="121">
        <v>499191</v>
      </c>
      <c r="M20" s="121">
        <v>0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25</v>
      </c>
      <c r="B21" s="120" t="s">
        <v>398</v>
      </c>
      <c r="C21" s="119" t="s">
        <v>399</v>
      </c>
      <c r="D21" s="121">
        <f>SUM(H21,L21,P21,T21,X21,AB21,AF21,AJ21,AN21,AR21,AV21,AZ21,BD21,BH21,BL21,BP21,BT21,BX21,CB21,CF21,CJ21,CN21,CR21,CV21,CZ21,DD21,DH21,DL21,DP21,DT21)</f>
        <v>786350</v>
      </c>
      <c r="E21" s="121">
        <f>SUM(I21,M21,Q21,U21,Y21,AC21,AG21,AK21,AO21,AS21,AW21,BA21,BE21,BI21,BM21,BQ21,BU21,BY21,CC21,CG21,CK21,CO21,CS21,CW21,DA21,DE21,DI21,DM21,DQ21,DU21)</f>
        <v>0</v>
      </c>
      <c r="F21" s="120" t="s">
        <v>395</v>
      </c>
      <c r="G21" s="119" t="s">
        <v>396</v>
      </c>
      <c r="H21" s="121">
        <v>488325</v>
      </c>
      <c r="I21" s="121">
        <v>0</v>
      </c>
      <c r="J21" s="120" t="s">
        <v>482</v>
      </c>
      <c r="K21" s="119" t="s">
        <v>483</v>
      </c>
      <c r="L21" s="121">
        <v>120979</v>
      </c>
      <c r="M21" s="121">
        <v>0</v>
      </c>
      <c r="N21" s="120" t="s">
        <v>485</v>
      </c>
      <c r="O21" s="119" t="s">
        <v>486</v>
      </c>
      <c r="P21" s="121">
        <v>177046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25</v>
      </c>
      <c r="B22" s="120" t="s">
        <v>520</v>
      </c>
      <c r="C22" s="119" t="s">
        <v>521</v>
      </c>
      <c r="D22" s="121">
        <f>SUM(H22,L22,P22,T22,X22,AB22,AF22,AJ22,AN22,AR22,AV22,AZ22,BD22,BH22,BL22,BP22,BT22,BX22,CB22,CF22,CJ22,CN22,CR22,CV22,CZ22,DD22,DH22,DL22,DP22,DT22)</f>
        <v>211396</v>
      </c>
      <c r="E22" s="121">
        <f>SUM(I22,M22,Q22,U22,Y22,AC22,AG22,AK22,AO22,AS22,AW22,BA22,BE22,BI22,BM22,BQ22,BU22,BY22,CC22,CG22,CK22,CO22,CS22,CW22,DA22,DE22,DI22,DM22,DQ22,DU22)</f>
        <v>118908</v>
      </c>
      <c r="F22" s="120" t="s">
        <v>517</v>
      </c>
      <c r="G22" s="119" t="s">
        <v>518</v>
      </c>
      <c r="H22" s="121">
        <v>110824</v>
      </c>
      <c r="I22" s="121">
        <v>62338</v>
      </c>
      <c r="J22" s="120" t="s">
        <v>522</v>
      </c>
      <c r="K22" s="119" t="s">
        <v>523</v>
      </c>
      <c r="L22" s="121">
        <v>57916</v>
      </c>
      <c r="M22" s="121">
        <v>32577</v>
      </c>
      <c r="N22" s="120" t="s">
        <v>525</v>
      </c>
      <c r="O22" s="119" t="s">
        <v>526</v>
      </c>
      <c r="P22" s="121">
        <v>26673</v>
      </c>
      <c r="Q22" s="121">
        <v>15003</v>
      </c>
      <c r="R22" s="120" t="s">
        <v>543</v>
      </c>
      <c r="S22" s="119" t="s">
        <v>544</v>
      </c>
      <c r="T22" s="121">
        <v>15983</v>
      </c>
      <c r="U22" s="121">
        <v>8990</v>
      </c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25</v>
      </c>
      <c r="B23" s="120" t="s">
        <v>462</v>
      </c>
      <c r="C23" s="119" t="s">
        <v>463</v>
      </c>
      <c r="D23" s="121">
        <f>SUM(H23,L23,P23,T23,X23,AB23,AF23,AJ23,AN23,AR23,AV23,AZ23,BD23,BH23,BL23,BP23,BT23,BX23,CB23,CF23,CJ23,CN23,CR23,CV23,CZ23,DD23,DH23,DL23,DP23,DT23)</f>
        <v>364395</v>
      </c>
      <c r="E23" s="121">
        <f>SUM(I23,M23,Q23,U23,Y23,AC23,AG23,AK23,AO23,AS23,AW23,BA23,BE23,BI23,BM23,BQ23,BU23,BY23,CC23,CG23,CK23,CO23,CS23,CW23,DA23,DE23,DI23,DM23,DQ23,DU23)</f>
        <v>492360</v>
      </c>
      <c r="F23" s="120" t="s">
        <v>459</v>
      </c>
      <c r="G23" s="119" t="s">
        <v>460</v>
      </c>
      <c r="H23" s="121">
        <v>287828</v>
      </c>
      <c r="I23" s="121">
        <v>388586</v>
      </c>
      <c r="J23" s="120" t="s">
        <v>479</v>
      </c>
      <c r="K23" s="119" t="s">
        <v>480</v>
      </c>
      <c r="L23" s="121">
        <v>76567</v>
      </c>
      <c r="M23" s="121">
        <v>103774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25</v>
      </c>
      <c r="B24" s="120" t="s">
        <v>444</v>
      </c>
      <c r="C24" s="119" t="s">
        <v>445</v>
      </c>
      <c r="D24" s="121">
        <f>SUM(H24,L24,P24,T24,X24,AB24,AF24,AJ24,AN24,AR24,AV24,AZ24,BD24,BH24,BL24,BP24,BT24,BX24,CB24,CF24,CJ24,CN24,CR24,CV24,CZ24,DD24,DH24,DL24,DP24,DT24)</f>
        <v>924651</v>
      </c>
      <c r="E24" s="121">
        <f>SUM(I24,M24,Q24,U24,Y24,AC24,AG24,AK24,AO24,AS24,AW24,BA24,BE24,BI24,BM24,BQ24,BU24,BY24,CC24,CG24,CK24,CO24,CS24,CW24,DA24,DE24,DI24,DM24,DQ24,DU24)</f>
        <v>0</v>
      </c>
      <c r="F24" s="120" t="s">
        <v>441</v>
      </c>
      <c r="G24" s="119" t="s">
        <v>442</v>
      </c>
      <c r="H24" s="121">
        <v>414421</v>
      </c>
      <c r="I24" s="121">
        <v>0</v>
      </c>
      <c r="J24" s="120" t="s">
        <v>467</v>
      </c>
      <c r="K24" s="119" t="s">
        <v>468</v>
      </c>
      <c r="L24" s="121">
        <v>299962</v>
      </c>
      <c r="M24" s="121">
        <v>0</v>
      </c>
      <c r="N24" s="120" t="s">
        <v>476</v>
      </c>
      <c r="O24" s="119" t="s">
        <v>477</v>
      </c>
      <c r="P24" s="121">
        <v>210268</v>
      </c>
      <c r="Q24" s="121">
        <v>0</v>
      </c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25</v>
      </c>
      <c r="B25" s="120" t="s">
        <v>446</v>
      </c>
      <c r="C25" s="119" t="s">
        <v>447</v>
      </c>
      <c r="D25" s="121">
        <f>SUM(H25,L25,P25,T25,X25,AB25,AF25,AJ25,AN25,AR25,AV25,AZ25,BD25,BH25,BL25,BP25,BT25,BX25,CB25,CF25,CJ25,CN25,CR25,CV25,CZ25,DD25,DH25,DL25,DP25,DT25)</f>
        <v>0</v>
      </c>
      <c r="E25" s="121">
        <f>SUM(I25,M25,Q25,U25,Y25,AC25,AG25,AK25,AO25,AS25,AW25,BA25,BE25,BI25,BM25,BQ25,BU25,BY25,CC25,CG25,CK25,CO25,CS25,CW25,DA25,DE25,DI25,DM25,DQ25,DU25)</f>
        <v>196591</v>
      </c>
      <c r="F25" s="120" t="s">
        <v>441</v>
      </c>
      <c r="G25" s="119" t="s">
        <v>442</v>
      </c>
      <c r="H25" s="121">
        <v>0</v>
      </c>
      <c r="I25" s="121">
        <v>131913</v>
      </c>
      <c r="J25" s="120" t="s">
        <v>476</v>
      </c>
      <c r="K25" s="119" t="s">
        <v>477</v>
      </c>
      <c r="L25" s="121">
        <v>0</v>
      </c>
      <c r="M25" s="121">
        <v>64678</v>
      </c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25</v>
      </c>
      <c r="B26" s="120" t="s">
        <v>457</v>
      </c>
      <c r="C26" s="119" t="s">
        <v>458</v>
      </c>
      <c r="D26" s="121">
        <f>SUM(H26,L26,P26,T26,X26,AB26,AF26,AJ26,AN26,AR26,AV26,AZ26,BD26,BH26,BL26,BP26,BT26,BX26,CB26,CF26,CJ26,CN26,CR26,CV26,CZ26,DD26,DH26,DL26,DP26,DT26)</f>
        <v>0</v>
      </c>
      <c r="E26" s="121">
        <f>SUM(I26,M26,Q26,U26,Y26,AC26,AG26,AK26,AO26,AS26,AW26,BA26,BE26,BI26,BM26,BQ26,BU26,BY26,CC26,CG26,CK26,CO26,CS26,CW26,DA26,DE26,DI26,DM26,DQ26,DU26)</f>
        <v>220059</v>
      </c>
      <c r="F26" s="120" t="s">
        <v>454</v>
      </c>
      <c r="G26" s="119" t="s">
        <v>455</v>
      </c>
      <c r="H26" s="121">
        <v>0</v>
      </c>
      <c r="I26" s="121">
        <v>141322</v>
      </c>
      <c r="J26" s="120" t="s">
        <v>470</v>
      </c>
      <c r="K26" s="119" t="s">
        <v>471</v>
      </c>
      <c r="L26" s="121">
        <v>0</v>
      </c>
      <c r="M26" s="121">
        <v>78737</v>
      </c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25</v>
      </c>
      <c r="B27" s="120" t="s">
        <v>346</v>
      </c>
      <c r="C27" s="119" t="s">
        <v>347</v>
      </c>
      <c r="D27" s="121">
        <f>SUM(H27,L27,P27,T27,X27,AB27,AF27,AJ27,AN27,AR27,AV27,AZ27,BD27,BH27,BL27,BP27,BT27,BX27,CB27,CF27,CJ27,CN27,CR27,CV27,CZ27,DD27,DH27,DL27,DP27,DT27)</f>
        <v>110738</v>
      </c>
      <c r="E27" s="121">
        <f>SUM(I27,M27,Q27,U27,Y27,AC27,AG27,AK27,AO27,AS27,AW27,BA27,BE27,BI27,BM27,BQ27,BU27,BY27,CC27,CG27,CK27,CO27,CS27,CW27,DA27,DE27,DI27,DM27,DQ27,DU27)</f>
        <v>0</v>
      </c>
      <c r="F27" s="120" t="s">
        <v>341</v>
      </c>
      <c r="G27" s="119" t="s">
        <v>342</v>
      </c>
      <c r="H27" s="121">
        <v>47474</v>
      </c>
      <c r="I27" s="121">
        <v>0</v>
      </c>
      <c r="J27" s="120" t="s">
        <v>390</v>
      </c>
      <c r="K27" s="119" t="s">
        <v>391</v>
      </c>
      <c r="L27" s="121">
        <v>24484</v>
      </c>
      <c r="M27" s="121">
        <v>0</v>
      </c>
      <c r="N27" s="120" t="s">
        <v>503</v>
      </c>
      <c r="O27" s="119" t="s">
        <v>504</v>
      </c>
      <c r="P27" s="121">
        <v>9357</v>
      </c>
      <c r="Q27" s="121">
        <v>0</v>
      </c>
      <c r="R27" s="120" t="s">
        <v>508</v>
      </c>
      <c r="S27" s="119" t="s">
        <v>509</v>
      </c>
      <c r="T27" s="121">
        <v>10806</v>
      </c>
      <c r="U27" s="121">
        <v>0</v>
      </c>
      <c r="V27" s="120" t="s">
        <v>511</v>
      </c>
      <c r="W27" s="119" t="s">
        <v>512</v>
      </c>
      <c r="X27" s="121">
        <v>18617</v>
      </c>
      <c r="Y27" s="121">
        <v>0</v>
      </c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25</v>
      </c>
      <c r="B28" s="120" t="s">
        <v>388</v>
      </c>
      <c r="C28" s="119" t="s">
        <v>389</v>
      </c>
      <c r="D28" s="121">
        <f>SUM(H28,L28,P28,T28,X28,AB28,AF28,AJ28,AN28,AR28,AV28,AZ28,BD28,BH28,BL28,BP28,BT28,BX28,CB28,CF28,CJ28,CN28,CR28,CV28,CZ28,DD28,DH28,DL28,DP28,DT28)</f>
        <v>68622</v>
      </c>
      <c r="E28" s="121">
        <f>SUM(I28,M28,Q28,U28,Y28,AC28,AG28,AK28,AO28,AS28,AW28,BA28,BE28,BI28,BM28,BQ28,BU28,BY28,CC28,CG28,CK28,CO28,CS28,CW28,DA28,DE28,DI28,DM28,DQ28,DU28)</f>
        <v>0</v>
      </c>
      <c r="F28" s="120" t="s">
        <v>383</v>
      </c>
      <c r="G28" s="119" t="s">
        <v>384</v>
      </c>
      <c r="H28" s="121">
        <v>21179</v>
      </c>
      <c r="I28" s="121">
        <v>0</v>
      </c>
      <c r="J28" s="120" t="s">
        <v>395</v>
      </c>
      <c r="K28" s="119" t="s">
        <v>396</v>
      </c>
      <c r="L28" s="121">
        <v>27710</v>
      </c>
      <c r="M28" s="121">
        <v>0</v>
      </c>
      <c r="N28" s="120" t="s">
        <v>482</v>
      </c>
      <c r="O28" s="119" t="s">
        <v>483</v>
      </c>
      <c r="P28" s="121">
        <v>8508</v>
      </c>
      <c r="Q28" s="121">
        <v>0</v>
      </c>
      <c r="R28" s="120" t="s">
        <v>485</v>
      </c>
      <c r="S28" s="119" t="s">
        <v>486</v>
      </c>
      <c r="T28" s="121">
        <v>11225</v>
      </c>
      <c r="U28" s="121">
        <v>0</v>
      </c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8">
    <sortCondition ref="A8:A28"/>
    <sortCondition ref="B8:B28"/>
    <sortCondition ref="C8:C2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7" man="1"/>
    <brk id="21" min="1" max="27" man="1"/>
    <brk id="33" min="1" max="27" man="1"/>
    <brk id="45" min="1" max="27" man="1"/>
    <brk id="57" min="1" max="27" man="1"/>
    <brk id="69" min="1" max="27" man="1"/>
    <brk id="81" min="1" max="27" man="1"/>
    <brk id="93" min="1" max="27" man="1"/>
    <brk id="105" min="1" max="27" man="1"/>
    <brk id="117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23201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23202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23203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23204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23205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23206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23207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23208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23209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23210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23211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23212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23213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23214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23215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23216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23217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23219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23220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23221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23222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23223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23224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23225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23226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23227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23228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23229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23230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23231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23232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23233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23234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23235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23236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23237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23238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23302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23342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23361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23362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23424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23425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23427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23441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23442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23445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23446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23447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23501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23561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23562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23563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23833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23835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23837</v>
      </c>
      <c r="AI64" s="2">
        <v>64</v>
      </c>
    </row>
    <row r="65" spans="34:35" x14ac:dyDescent="0.15">
      <c r="AH65" s="48" t="str">
        <f>+'廃棄物事業経費（歳入）'!B65</f>
        <v>23838</v>
      </c>
      <c r="AI65" s="2">
        <v>65</v>
      </c>
    </row>
    <row r="66" spans="34:35" x14ac:dyDescent="0.15">
      <c r="AH66" s="48" t="str">
        <f>+'廃棄物事業経費（歳入）'!B66</f>
        <v>23841</v>
      </c>
      <c r="AI66" s="2">
        <v>66</v>
      </c>
    </row>
    <row r="67" spans="34:35" x14ac:dyDescent="0.15">
      <c r="AH67" s="48" t="str">
        <f>+'廃棄物事業経費（歳入）'!B67</f>
        <v>23842</v>
      </c>
      <c r="AI67" s="2">
        <v>67</v>
      </c>
    </row>
    <row r="68" spans="34:35" x14ac:dyDescent="0.15">
      <c r="AH68" s="48" t="str">
        <f>+'廃棄物事業経費（歳入）'!B68</f>
        <v>23846</v>
      </c>
      <c r="AI68" s="2">
        <v>68</v>
      </c>
    </row>
    <row r="69" spans="34:35" x14ac:dyDescent="0.15">
      <c r="AH69" s="48" t="str">
        <f>+'廃棄物事業経費（歳入）'!B69</f>
        <v>23848</v>
      </c>
      <c r="AI69" s="2">
        <v>69</v>
      </c>
    </row>
    <row r="70" spans="34:35" x14ac:dyDescent="0.15">
      <c r="AH70" s="48" t="str">
        <f>+'廃棄物事業経費（歳入）'!B70</f>
        <v>23849</v>
      </c>
      <c r="AI70" s="2">
        <v>70</v>
      </c>
    </row>
    <row r="71" spans="34:35" x14ac:dyDescent="0.15">
      <c r="AH71" s="48" t="str">
        <f>+'廃棄物事業経費（歳入）'!B71</f>
        <v>23851</v>
      </c>
      <c r="AI71" s="2">
        <v>71</v>
      </c>
    </row>
    <row r="72" spans="34:35" x14ac:dyDescent="0.15">
      <c r="AH72" s="48" t="str">
        <f>+'廃棄物事業経費（歳入）'!B72</f>
        <v>23853</v>
      </c>
      <c r="AI72" s="2">
        <v>72</v>
      </c>
    </row>
    <row r="73" spans="34:35" x14ac:dyDescent="0.15">
      <c r="AH73" s="48" t="str">
        <f>+'廃棄物事業経費（歳入）'!B73</f>
        <v>23854</v>
      </c>
      <c r="AI73" s="2">
        <v>73</v>
      </c>
    </row>
    <row r="74" spans="34:35" x14ac:dyDescent="0.15">
      <c r="AH74" s="48" t="str">
        <f>+'廃棄物事業経費（歳入）'!B74</f>
        <v>23858</v>
      </c>
      <c r="AI74" s="2">
        <v>74</v>
      </c>
    </row>
    <row r="75" spans="34:35" x14ac:dyDescent="0.15">
      <c r="AH75" s="48" t="str">
        <f>+'廃棄物事業経費（歳入）'!B75</f>
        <v>23859</v>
      </c>
      <c r="AI75" s="2">
        <v>75</v>
      </c>
    </row>
    <row r="76" spans="34:35" x14ac:dyDescent="0.15">
      <c r="AH76" s="48" t="str">
        <f>+'廃棄物事業経費（歳入）'!B76</f>
        <v>23869</v>
      </c>
      <c r="AI76" s="2">
        <v>76</v>
      </c>
    </row>
    <row r="77" spans="34:35" x14ac:dyDescent="0.15">
      <c r="AH77" s="48" t="str">
        <f>+'廃棄物事業経費（歳入）'!B77</f>
        <v>23874</v>
      </c>
      <c r="AI77" s="2">
        <v>77</v>
      </c>
    </row>
    <row r="78" spans="34:35" x14ac:dyDescent="0.15">
      <c r="AH78" s="48" t="str">
        <f>+'廃棄物事業経費（歳入）'!B78</f>
        <v>23887</v>
      </c>
      <c r="AI78" s="2">
        <v>78</v>
      </c>
    </row>
    <row r="79" spans="34:35" x14ac:dyDescent="0.15">
      <c r="AH79" s="48" t="str">
        <f>+'廃棄物事業経費（歳入）'!B79</f>
        <v>23893</v>
      </c>
      <c r="AI79" s="2">
        <v>79</v>
      </c>
    </row>
    <row r="80" spans="34:35" x14ac:dyDescent="0.15">
      <c r="AH80" s="48" t="str">
        <f>+'廃棄物事業経費（歳入）'!B80</f>
        <v>23899</v>
      </c>
      <c r="AI80" s="2">
        <v>80</v>
      </c>
    </row>
    <row r="81" spans="34:35" x14ac:dyDescent="0.15">
      <c r="AH81" s="48" t="str">
        <f>+'廃棄物事業経費（歳入）'!B81</f>
        <v>23932</v>
      </c>
      <c r="AI81" s="2">
        <v>81</v>
      </c>
    </row>
    <row r="82" spans="34:35" x14ac:dyDescent="0.15">
      <c r="AH82" s="48" t="str">
        <f>+'廃棄物事業経費（歳入）'!B82</f>
        <v>23934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2015-10-13T05:25:08Z</cp:lastPrinted>
  <dcterms:created xsi:type="dcterms:W3CDTF">2008-01-24T06:28:57Z</dcterms:created>
  <dcterms:modified xsi:type="dcterms:W3CDTF">2019-03-01T02:03:35Z</dcterms:modified>
</cp:coreProperties>
</file>