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_tanaka\Desktop\環境省廃棄物実態調査集約結果（22静岡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市町村分担金内訳!$A$6:$DU$21</definedName>
    <definedName name="_xlnm._FilterDatabase" localSheetId="4" hidden="1">組合分担金内訳!$A$6:$BE$41</definedName>
    <definedName name="_xlnm._FilterDatabase" localSheetId="3" hidden="1">'廃棄物事業経費（歳出）'!$A$6:$CI$56</definedName>
    <definedName name="_xlnm._FilterDatabase" localSheetId="2" hidden="1">'廃棄物事業経費（歳入）'!$A$6:$AE$56</definedName>
    <definedName name="_xlnm._FilterDatabase" localSheetId="0" hidden="1">'廃棄物事業経費（市町村）'!$A$6:$DJ$41</definedName>
    <definedName name="_xlnm._FilterDatabase" localSheetId="1" hidden="1">'廃棄物事業経費（組合）'!$A$6:$DJ$21</definedName>
    <definedName name="_xlnm.Print_Area" localSheetId="6">経費集計!$A$1:$M$33</definedName>
    <definedName name="_xlnm.Print_Area" localSheetId="5">市町村分担金内訳!$2:$22</definedName>
    <definedName name="_xlnm.Print_Area" localSheetId="4">組合分担金内訳!$2:$42</definedName>
    <definedName name="_xlnm.Print_Area" localSheetId="3">'廃棄物事業経費（歳出）'!$2:$57</definedName>
    <definedName name="_xlnm.Print_Area" localSheetId="2">'廃棄物事業経費（歳入）'!$2:$57</definedName>
    <definedName name="_xlnm.Print_Area" localSheetId="0">'廃棄物事業経費（市町村）'!$2:$42</definedName>
    <definedName name="_xlnm.Print_Area" localSheetId="1">'廃棄物事業経費（組合）'!$2:$22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I8" i="5"/>
  <c r="I12" i="5"/>
  <c r="I16" i="5"/>
  <c r="I20" i="5"/>
  <c r="I24" i="5"/>
  <c r="I28" i="5"/>
  <c r="I32" i="5"/>
  <c r="I36" i="5"/>
  <c r="I40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G8" i="5"/>
  <c r="G9" i="5"/>
  <c r="I9" i="5" s="1"/>
  <c r="G10" i="5"/>
  <c r="I10" i="5" s="1"/>
  <c r="G11" i="5"/>
  <c r="I11" i="5" s="1"/>
  <c r="G12" i="5"/>
  <c r="G13" i="5"/>
  <c r="I13" i="5" s="1"/>
  <c r="G14" i="5"/>
  <c r="I14" i="5" s="1"/>
  <c r="G15" i="5"/>
  <c r="I15" i="5" s="1"/>
  <c r="G16" i="5"/>
  <c r="G17" i="5"/>
  <c r="I17" i="5" s="1"/>
  <c r="G18" i="5"/>
  <c r="I18" i="5" s="1"/>
  <c r="G19" i="5"/>
  <c r="I19" i="5" s="1"/>
  <c r="G20" i="5"/>
  <c r="G21" i="5"/>
  <c r="I21" i="5" s="1"/>
  <c r="G22" i="5"/>
  <c r="I22" i="5" s="1"/>
  <c r="G23" i="5"/>
  <c r="I23" i="5" s="1"/>
  <c r="G24" i="5"/>
  <c r="G25" i="5"/>
  <c r="I25" i="5" s="1"/>
  <c r="G26" i="5"/>
  <c r="I26" i="5" s="1"/>
  <c r="G27" i="5"/>
  <c r="I27" i="5" s="1"/>
  <c r="G28" i="5"/>
  <c r="G29" i="5"/>
  <c r="I29" i="5" s="1"/>
  <c r="G30" i="5"/>
  <c r="I30" i="5" s="1"/>
  <c r="G31" i="5"/>
  <c r="I31" i="5" s="1"/>
  <c r="G32" i="5"/>
  <c r="G33" i="5"/>
  <c r="I33" i="5" s="1"/>
  <c r="G34" i="5"/>
  <c r="I34" i="5" s="1"/>
  <c r="G35" i="5"/>
  <c r="I35" i="5" s="1"/>
  <c r="G36" i="5"/>
  <c r="G37" i="5"/>
  <c r="I37" i="5" s="1"/>
  <c r="G38" i="5"/>
  <c r="I38" i="5" s="1"/>
  <c r="G39" i="5"/>
  <c r="I39" i="5" s="1"/>
  <c r="G40" i="5"/>
  <c r="G41" i="5"/>
  <c r="I41" i="5" s="1"/>
  <c r="G42" i="5"/>
  <c r="I42" i="5" s="1"/>
  <c r="F11" i="5"/>
  <c r="F15" i="5"/>
  <c r="F19" i="5"/>
  <c r="F23" i="5"/>
  <c r="F27" i="5"/>
  <c r="F31" i="5"/>
  <c r="F35" i="5"/>
  <c r="F39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D8" i="5"/>
  <c r="F8" i="5" s="1"/>
  <c r="D9" i="5"/>
  <c r="F9" i="5" s="1"/>
  <c r="D10" i="5"/>
  <c r="F10" i="5" s="1"/>
  <c r="D11" i="5"/>
  <c r="D12" i="5"/>
  <c r="D13" i="5"/>
  <c r="F13" i="5" s="1"/>
  <c r="D14" i="5"/>
  <c r="F14" i="5" s="1"/>
  <c r="D15" i="5"/>
  <c r="D16" i="5"/>
  <c r="D17" i="5"/>
  <c r="F17" i="5" s="1"/>
  <c r="D18" i="5"/>
  <c r="F18" i="5" s="1"/>
  <c r="D19" i="5"/>
  <c r="D20" i="5"/>
  <c r="D21" i="5"/>
  <c r="F21" i="5" s="1"/>
  <c r="D22" i="5"/>
  <c r="F22" i="5" s="1"/>
  <c r="D23" i="5"/>
  <c r="D24" i="5"/>
  <c r="D25" i="5"/>
  <c r="F25" i="5" s="1"/>
  <c r="D26" i="5"/>
  <c r="F26" i="5" s="1"/>
  <c r="D27" i="5"/>
  <c r="D28" i="5"/>
  <c r="D29" i="5"/>
  <c r="F29" i="5" s="1"/>
  <c r="D30" i="5"/>
  <c r="F30" i="5" s="1"/>
  <c r="D31" i="5"/>
  <c r="D32" i="5"/>
  <c r="D33" i="5"/>
  <c r="F33" i="5" s="1"/>
  <c r="D34" i="5"/>
  <c r="F34" i="5" s="1"/>
  <c r="D35" i="5"/>
  <c r="D36" i="5"/>
  <c r="D37" i="5"/>
  <c r="F37" i="5" s="1"/>
  <c r="D38" i="5"/>
  <c r="F38" i="5" s="1"/>
  <c r="D39" i="5"/>
  <c r="D40" i="5"/>
  <c r="D41" i="5"/>
  <c r="F41" i="5" s="1"/>
  <c r="D42" i="5"/>
  <c r="F4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A18" i="4"/>
  <c r="CA34" i="4"/>
  <c r="CA5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Q14" i="4"/>
  <c r="BP28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I46" i="4"/>
  <c r="BH12" i="4"/>
  <c r="BH28" i="4"/>
  <c r="BH44" i="4"/>
  <c r="BG10" i="4"/>
  <c r="BG26" i="4"/>
  <c r="BG42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T8" i="4"/>
  <c r="AT9" i="4"/>
  <c r="AT10" i="4"/>
  <c r="AN10" i="4" s="1"/>
  <c r="AT11" i="4"/>
  <c r="AT12" i="4"/>
  <c r="AT13" i="4"/>
  <c r="AT14" i="4"/>
  <c r="AN14" i="4" s="1"/>
  <c r="AT15" i="4"/>
  <c r="AT16" i="4"/>
  <c r="AT17" i="4"/>
  <c r="AT18" i="4"/>
  <c r="AN18" i="4" s="1"/>
  <c r="BG18" i="4" s="1"/>
  <c r="AT19" i="4"/>
  <c r="AT20" i="4"/>
  <c r="AT21" i="4"/>
  <c r="AT22" i="4"/>
  <c r="AN22" i="4" s="1"/>
  <c r="AT23" i="4"/>
  <c r="AT24" i="4"/>
  <c r="AT25" i="4"/>
  <c r="AT26" i="4"/>
  <c r="AN26" i="4" s="1"/>
  <c r="AT27" i="4"/>
  <c r="AT28" i="4"/>
  <c r="AT29" i="4"/>
  <c r="AT30" i="4"/>
  <c r="AN30" i="4" s="1"/>
  <c r="AT31" i="4"/>
  <c r="AT32" i="4"/>
  <c r="AT33" i="4"/>
  <c r="AT34" i="4"/>
  <c r="AN34" i="4" s="1"/>
  <c r="BG34" i="4" s="1"/>
  <c r="AT35" i="4"/>
  <c r="AT36" i="4"/>
  <c r="AT37" i="4"/>
  <c r="AT38" i="4"/>
  <c r="AN38" i="4" s="1"/>
  <c r="AT39" i="4"/>
  <c r="AT40" i="4"/>
  <c r="AT41" i="4"/>
  <c r="AT42" i="4"/>
  <c r="AN42" i="4" s="1"/>
  <c r="AT43" i="4"/>
  <c r="AT44" i="4"/>
  <c r="AT45" i="4"/>
  <c r="AT46" i="4"/>
  <c r="AN46" i="4" s="1"/>
  <c r="AT47" i="4"/>
  <c r="AT48" i="4"/>
  <c r="AT49" i="4"/>
  <c r="AT50" i="4"/>
  <c r="AN50" i="4" s="1"/>
  <c r="BG50" i="4" s="1"/>
  <c r="AT51" i="4"/>
  <c r="AT52" i="4"/>
  <c r="AT53" i="4"/>
  <c r="AT54" i="4"/>
  <c r="AN54" i="4" s="1"/>
  <c r="AT55" i="4"/>
  <c r="AT56" i="4"/>
  <c r="AT57" i="4"/>
  <c r="AO8" i="4"/>
  <c r="AN8" i="4" s="1"/>
  <c r="BG8" i="4" s="1"/>
  <c r="AO9" i="4"/>
  <c r="AO10" i="4"/>
  <c r="AO11" i="4"/>
  <c r="AN11" i="4" s="1"/>
  <c r="AO12" i="4"/>
  <c r="AN12" i="4" s="1"/>
  <c r="BG12" i="4" s="1"/>
  <c r="AO13" i="4"/>
  <c r="AO14" i="4"/>
  <c r="AO15" i="4"/>
  <c r="AN15" i="4" s="1"/>
  <c r="AO16" i="4"/>
  <c r="AN16" i="4" s="1"/>
  <c r="BG16" i="4" s="1"/>
  <c r="AO17" i="4"/>
  <c r="AO18" i="4"/>
  <c r="AO19" i="4"/>
  <c r="AN19" i="4" s="1"/>
  <c r="AO20" i="4"/>
  <c r="AN20" i="4" s="1"/>
  <c r="BG20" i="4" s="1"/>
  <c r="AO21" i="4"/>
  <c r="AO22" i="4"/>
  <c r="AO23" i="4"/>
  <c r="AN23" i="4" s="1"/>
  <c r="AO24" i="4"/>
  <c r="AN24" i="4" s="1"/>
  <c r="BG24" i="4" s="1"/>
  <c r="AO25" i="4"/>
  <c r="AO26" i="4"/>
  <c r="AO27" i="4"/>
  <c r="AN27" i="4" s="1"/>
  <c r="AO28" i="4"/>
  <c r="AN28" i="4" s="1"/>
  <c r="BG28" i="4" s="1"/>
  <c r="AO29" i="4"/>
  <c r="AO30" i="4"/>
  <c r="AO31" i="4"/>
  <c r="AN31" i="4" s="1"/>
  <c r="BG31" i="4" s="1"/>
  <c r="AO32" i="4"/>
  <c r="AN32" i="4" s="1"/>
  <c r="BG32" i="4" s="1"/>
  <c r="AO33" i="4"/>
  <c r="AO34" i="4"/>
  <c r="AO35" i="4"/>
  <c r="AN35" i="4" s="1"/>
  <c r="BG35" i="4" s="1"/>
  <c r="AO36" i="4"/>
  <c r="AN36" i="4" s="1"/>
  <c r="BG36" i="4" s="1"/>
  <c r="AO37" i="4"/>
  <c r="AO38" i="4"/>
  <c r="AO39" i="4"/>
  <c r="AN39" i="4" s="1"/>
  <c r="BG39" i="4" s="1"/>
  <c r="AO40" i="4"/>
  <c r="AN40" i="4" s="1"/>
  <c r="BG40" i="4" s="1"/>
  <c r="AO41" i="4"/>
  <c r="AO42" i="4"/>
  <c r="AO43" i="4"/>
  <c r="AN43" i="4" s="1"/>
  <c r="BG43" i="4" s="1"/>
  <c r="AO44" i="4"/>
  <c r="AN44" i="4" s="1"/>
  <c r="BG44" i="4" s="1"/>
  <c r="AO45" i="4"/>
  <c r="AO46" i="4"/>
  <c r="AO47" i="4"/>
  <c r="AN47" i="4" s="1"/>
  <c r="BG47" i="4" s="1"/>
  <c r="AO48" i="4"/>
  <c r="AN48" i="4" s="1"/>
  <c r="BG48" i="4" s="1"/>
  <c r="AO49" i="4"/>
  <c r="AO50" i="4"/>
  <c r="AO51" i="4"/>
  <c r="AN51" i="4" s="1"/>
  <c r="BG51" i="4" s="1"/>
  <c r="AO52" i="4"/>
  <c r="AN52" i="4" s="1"/>
  <c r="BG52" i="4" s="1"/>
  <c r="AO53" i="4"/>
  <c r="AO54" i="4"/>
  <c r="AO55" i="4"/>
  <c r="AN55" i="4" s="1"/>
  <c r="BG55" i="4" s="1"/>
  <c r="AO56" i="4"/>
  <c r="AN56" i="4" s="1"/>
  <c r="BG56" i="4" s="1"/>
  <c r="AO57" i="4"/>
  <c r="AN9" i="4"/>
  <c r="BG9" i="4" s="1"/>
  <c r="AN13" i="4"/>
  <c r="BG13" i="4" s="1"/>
  <c r="AN17" i="4"/>
  <c r="BG17" i="4" s="1"/>
  <c r="AN21" i="4"/>
  <c r="BG21" i="4" s="1"/>
  <c r="AN25" i="4"/>
  <c r="BG25" i="4" s="1"/>
  <c r="AN29" i="4"/>
  <c r="BG29" i="4" s="1"/>
  <c r="AN33" i="4"/>
  <c r="BG33" i="4" s="1"/>
  <c r="AN37" i="4"/>
  <c r="BG37" i="4" s="1"/>
  <c r="AN41" i="4"/>
  <c r="BG41" i="4" s="1"/>
  <c r="AN45" i="4"/>
  <c r="BG45" i="4" s="1"/>
  <c r="AN49" i="4"/>
  <c r="BG49" i="4" s="1"/>
  <c r="AN53" i="4"/>
  <c r="BG53" i="4" s="1"/>
  <c r="AN57" i="4"/>
  <c r="BG57" i="4" s="1"/>
  <c r="AG8" i="4"/>
  <c r="AF8" i="4" s="1"/>
  <c r="AG9" i="4"/>
  <c r="AG10" i="4"/>
  <c r="AG11" i="4"/>
  <c r="AF11" i="4" s="1"/>
  <c r="AG12" i="4"/>
  <c r="AF12" i="4" s="1"/>
  <c r="AG13" i="4"/>
  <c r="AG14" i="4"/>
  <c r="AG15" i="4"/>
  <c r="AF15" i="4" s="1"/>
  <c r="AG16" i="4"/>
  <c r="AF16" i="4" s="1"/>
  <c r="AG17" i="4"/>
  <c r="AG18" i="4"/>
  <c r="AG19" i="4"/>
  <c r="AF19" i="4" s="1"/>
  <c r="AG20" i="4"/>
  <c r="AF20" i="4" s="1"/>
  <c r="AG21" i="4"/>
  <c r="AG22" i="4"/>
  <c r="AG23" i="4"/>
  <c r="AF23" i="4" s="1"/>
  <c r="AG24" i="4"/>
  <c r="AF24" i="4" s="1"/>
  <c r="AG25" i="4"/>
  <c r="AG26" i="4"/>
  <c r="AG27" i="4"/>
  <c r="AF27" i="4" s="1"/>
  <c r="AG28" i="4"/>
  <c r="AF28" i="4" s="1"/>
  <c r="AG29" i="4"/>
  <c r="AG30" i="4"/>
  <c r="AG31" i="4"/>
  <c r="AF31" i="4" s="1"/>
  <c r="AG32" i="4"/>
  <c r="AF32" i="4" s="1"/>
  <c r="AG33" i="4"/>
  <c r="AG34" i="4"/>
  <c r="AG35" i="4"/>
  <c r="AF35" i="4" s="1"/>
  <c r="AG36" i="4"/>
  <c r="AF36" i="4" s="1"/>
  <c r="AG37" i="4"/>
  <c r="AG38" i="4"/>
  <c r="AG39" i="4"/>
  <c r="AF39" i="4" s="1"/>
  <c r="AG40" i="4"/>
  <c r="AF40" i="4" s="1"/>
  <c r="AG41" i="4"/>
  <c r="AG42" i="4"/>
  <c r="AG43" i="4"/>
  <c r="AF43" i="4" s="1"/>
  <c r="AG44" i="4"/>
  <c r="AF44" i="4" s="1"/>
  <c r="AG45" i="4"/>
  <c r="AG46" i="4"/>
  <c r="AG47" i="4"/>
  <c r="AF47" i="4" s="1"/>
  <c r="AG48" i="4"/>
  <c r="AF48" i="4" s="1"/>
  <c r="AG49" i="4"/>
  <c r="AG50" i="4"/>
  <c r="AG51" i="4"/>
  <c r="AF51" i="4" s="1"/>
  <c r="AG52" i="4"/>
  <c r="AF52" i="4" s="1"/>
  <c r="AG53" i="4"/>
  <c r="AG54" i="4"/>
  <c r="AG55" i="4"/>
  <c r="AF55" i="4" s="1"/>
  <c r="AG56" i="4"/>
  <c r="AF56" i="4" s="1"/>
  <c r="AG57" i="4"/>
  <c r="AF9" i="4"/>
  <c r="AF10" i="4"/>
  <c r="AF13" i="4"/>
  <c r="AF14" i="4"/>
  <c r="AF17" i="4"/>
  <c r="AF18" i="4"/>
  <c r="AF21" i="4"/>
  <c r="AF22" i="4"/>
  <c r="AF25" i="4"/>
  <c r="AF26" i="4"/>
  <c r="AF29" i="4"/>
  <c r="AF30" i="4"/>
  <c r="AF33" i="4"/>
  <c r="AF34" i="4"/>
  <c r="AF37" i="4"/>
  <c r="AF38" i="4"/>
  <c r="AF41" i="4"/>
  <c r="AF42" i="4"/>
  <c r="AF45" i="4"/>
  <c r="AF46" i="4"/>
  <c r="AF49" i="4"/>
  <c r="AF50" i="4"/>
  <c r="AF53" i="4"/>
  <c r="AF54" i="4"/>
  <c r="AF57" i="4"/>
  <c r="W8" i="4"/>
  <c r="W9" i="4"/>
  <c r="CA9" i="4" s="1"/>
  <c r="W10" i="4"/>
  <c r="CA10" i="4" s="1"/>
  <c r="W11" i="4"/>
  <c r="W12" i="4"/>
  <c r="W13" i="4"/>
  <c r="CA13" i="4" s="1"/>
  <c r="W14" i="4"/>
  <c r="CA14" i="4" s="1"/>
  <c r="W15" i="4"/>
  <c r="W16" i="4"/>
  <c r="W17" i="4"/>
  <c r="CA17" i="4" s="1"/>
  <c r="W18" i="4"/>
  <c r="W19" i="4"/>
  <c r="W20" i="4"/>
  <c r="W21" i="4"/>
  <c r="CA21" i="4" s="1"/>
  <c r="W22" i="4"/>
  <c r="CA22" i="4" s="1"/>
  <c r="W23" i="4"/>
  <c r="W24" i="4"/>
  <c r="W25" i="4"/>
  <c r="CA25" i="4" s="1"/>
  <c r="W26" i="4"/>
  <c r="CA26" i="4" s="1"/>
  <c r="W27" i="4"/>
  <c r="W28" i="4"/>
  <c r="W29" i="4"/>
  <c r="CA29" i="4" s="1"/>
  <c r="W30" i="4"/>
  <c r="CA30" i="4" s="1"/>
  <c r="W31" i="4"/>
  <c r="W32" i="4"/>
  <c r="W33" i="4"/>
  <c r="CA33" i="4" s="1"/>
  <c r="W34" i="4"/>
  <c r="W35" i="4"/>
  <c r="W36" i="4"/>
  <c r="W37" i="4"/>
  <c r="CA37" i="4" s="1"/>
  <c r="W38" i="4"/>
  <c r="CA38" i="4" s="1"/>
  <c r="W39" i="4"/>
  <c r="W40" i="4"/>
  <c r="W41" i="4"/>
  <c r="CA41" i="4" s="1"/>
  <c r="W42" i="4"/>
  <c r="CA42" i="4" s="1"/>
  <c r="W43" i="4"/>
  <c r="W44" i="4"/>
  <c r="W45" i="4"/>
  <c r="CA45" i="4" s="1"/>
  <c r="W46" i="4"/>
  <c r="CA46" i="4" s="1"/>
  <c r="W47" i="4"/>
  <c r="W48" i="4"/>
  <c r="W49" i="4"/>
  <c r="CA49" i="4" s="1"/>
  <c r="W50" i="4"/>
  <c r="W51" i="4"/>
  <c r="W52" i="4"/>
  <c r="W53" i="4"/>
  <c r="CA53" i="4" s="1"/>
  <c r="W54" i="4"/>
  <c r="CA54" i="4" s="1"/>
  <c r="W55" i="4"/>
  <c r="W56" i="4"/>
  <c r="W57" i="4"/>
  <c r="CA57" i="4" s="1"/>
  <c r="R8" i="4"/>
  <c r="BV8" i="4" s="1"/>
  <c r="R9" i="4"/>
  <c r="R10" i="4"/>
  <c r="R11" i="4"/>
  <c r="BV11" i="4" s="1"/>
  <c r="R12" i="4"/>
  <c r="BV12" i="4" s="1"/>
  <c r="R13" i="4"/>
  <c r="R14" i="4"/>
  <c r="R15" i="4"/>
  <c r="BV15" i="4" s="1"/>
  <c r="R16" i="4"/>
  <c r="BV16" i="4" s="1"/>
  <c r="R17" i="4"/>
  <c r="R18" i="4"/>
  <c r="R19" i="4"/>
  <c r="BV19" i="4" s="1"/>
  <c r="R20" i="4"/>
  <c r="BV20" i="4" s="1"/>
  <c r="R21" i="4"/>
  <c r="R22" i="4"/>
  <c r="R23" i="4"/>
  <c r="BV23" i="4" s="1"/>
  <c r="R24" i="4"/>
  <c r="BV24" i="4" s="1"/>
  <c r="R25" i="4"/>
  <c r="R26" i="4"/>
  <c r="R27" i="4"/>
  <c r="BV27" i="4" s="1"/>
  <c r="R28" i="4"/>
  <c r="BV28" i="4" s="1"/>
  <c r="R29" i="4"/>
  <c r="R30" i="4"/>
  <c r="R31" i="4"/>
  <c r="BV31" i="4" s="1"/>
  <c r="R32" i="4"/>
  <c r="BV32" i="4" s="1"/>
  <c r="R33" i="4"/>
  <c r="R34" i="4"/>
  <c r="R35" i="4"/>
  <c r="BV35" i="4" s="1"/>
  <c r="R36" i="4"/>
  <c r="BV36" i="4" s="1"/>
  <c r="R37" i="4"/>
  <c r="R38" i="4"/>
  <c r="R39" i="4"/>
  <c r="BV39" i="4" s="1"/>
  <c r="R40" i="4"/>
  <c r="BV40" i="4" s="1"/>
  <c r="R41" i="4"/>
  <c r="R42" i="4"/>
  <c r="R43" i="4"/>
  <c r="BV43" i="4" s="1"/>
  <c r="R44" i="4"/>
  <c r="BV44" i="4" s="1"/>
  <c r="R45" i="4"/>
  <c r="R46" i="4"/>
  <c r="R47" i="4"/>
  <c r="BV47" i="4" s="1"/>
  <c r="R48" i="4"/>
  <c r="BV48" i="4" s="1"/>
  <c r="R49" i="4"/>
  <c r="R50" i="4"/>
  <c r="R51" i="4"/>
  <c r="BV51" i="4" s="1"/>
  <c r="R52" i="4"/>
  <c r="BV52" i="4" s="1"/>
  <c r="R53" i="4"/>
  <c r="R54" i="4"/>
  <c r="R55" i="4"/>
  <c r="BV55" i="4" s="1"/>
  <c r="R56" i="4"/>
  <c r="BV56" i="4" s="1"/>
  <c r="R57" i="4"/>
  <c r="M8" i="4"/>
  <c r="M9" i="4"/>
  <c r="BQ9" i="4" s="1"/>
  <c r="M10" i="4"/>
  <c r="M11" i="4"/>
  <c r="M12" i="4"/>
  <c r="M13" i="4"/>
  <c r="BQ13" i="4" s="1"/>
  <c r="M14" i="4"/>
  <c r="L14" i="4" s="1"/>
  <c r="M15" i="4"/>
  <c r="M16" i="4"/>
  <c r="M17" i="4"/>
  <c r="BQ17" i="4" s="1"/>
  <c r="M18" i="4"/>
  <c r="M19" i="4"/>
  <c r="M20" i="4"/>
  <c r="M21" i="4"/>
  <c r="BQ21" i="4" s="1"/>
  <c r="M22" i="4"/>
  <c r="M23" i="4"/>
  <c r="M24" i="4"/>
  <c r="M25" i="4"/>
  <c r="BQ25" i="4" s="1"/>
  <c r="M26" i="4"/>
  <c r="M27" i="4"/>
  <c r="M28" i="4"/>
  <c r="M29" i="4"/>
  <c r="BQ29" i="4" s="1"/>
  <c r="M30" i="4"/>
  <c r="L30" i="4" s="1"/>
  <c r="M31" i="4"/>
  <c r="M32" i="4"/>
  <c r="M33" i="4"/>
  <c r="BQ33" i="4" s="1"/>
  <c r="M34" i="4"/>
  <c r="M35" i="4"/>
  <c r="M36" i="4"/>
  <c r="M37" i="4"/>
  <c r="BQ37" i="4" s="1"/>
  <c r="M38" i="4"/>
  <c r="M39" i="4"/>
  <c r="M40" i="4"/>
  <c r="M41" i="4"/>
  <c r="BQ41" i="4" s="1"/>
  <c r="M42" i="4"/>
  <c r="M43" i="4"/>
  <c r="M44" i="4"/>
  <c r="M45" i="4"/>
  <c r="BQ45" i="4" s="1"/>
  <c r="M46" i="4"/>
  <c r="L46" i="4" s="1"/>
  <c r="M47" i="4"/>
  <c r="M48" i="4"/>
  <c r="M49" i="4"/>
  <c r="BQ49" i="4" s="1"/>
  <c r="M50" i="4"/>
  <c r="M51" i="4"/>
  <c r="M52" i="4"/>
  <c r="M53" i="4"/>
  <c r="BQ53" i="4" s="1"/>
  <c r="M54" i="4"/>
  <c r="M55" i="4"/>
  <c r="M56" i="4"/>
  <c r="M57" i="4"/>
  <c r="BQ57" i="4" s="1"/>
  <c r="L8" i="4"/>
  <c r="L11" i="4"/>
  <c r="L12" i="4"/>
  <c r="BP12" i="4" s="1"/>
  <c r="L15" i="4"/>
  <c r="BP15" i="4" s="1"/>
  <c r="L16" i="4"/>
  <c r="L19" i="4"/>
  <c r="BP19" i="4" s="1"/>
  <c r="L20" i="4"/>
  <c r="L23" i="4"/>
  <c r="BP23" i="4" s="1"/>
  <c r="L24" i="4"/>
  <c r="L27" i="4"/>
  <c r="BP27" i="4" s="1"/>
  <c r="L28" i="4"/>
  <c r="AE28" i="4" s="1"/>
  <c r="CI28" i="4" s="1"/>
  <c r="L31" i="4"/>
  <c r="BP31" i="4" s="1"/>
  <c r="L32" i="4"/>
  <c r="L35" i="4"/>
  <c r="BP35" i="4" s="1"/>
  <c r="L36" i="4"/>
  <c r="L39" i="4"/>
  <c r="BP39" i="4" s="1"/>
  <c r="L40" i="4"/>
  <c r="L43" i="4"/>
  <c r="BP43" i="4" s="1"/>
  <c r="L44" i="4"/>
  <c r="AE44" i="4" s="1"/>
  <c r="CI44" i="4" s="1"/>
  <c r="L47" i="4"/>
  <c r="BP47" i="4" s="1"/>
  <c r="L48" i="4"/>
  <c r="L51" i="4"/>
  <c r="BP51" i="4" s="1"/>
  <c r="L52" i="4"/>
  <c r="L55" i="4"/>
  <c r="BP55" i="4" s="1"/>
  <c r="L56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BI28" i="4" s="1"/>
  <c r="E29" i="4"/>
  <c r="E30" i="4"/>
  <c r="D30" i="4" s="1"/>
  <c r="E31" i="4"/>
  <c r="BI31" i="4" s="1"/>
  <c r="E32" i="4"/>
  <c r="E33" i="4"/>
  <c r="E34" i="4"/>
  <c r="E35" i="4"/>
  <c r="BI35" i="4" s="1"/>
  <c r="E36" i="4"/>
  <c r="E37" i="4"/>
  <c r="E38" i="4"/>
  <c r="E39" i="4"/>
  <c r="BI39" i="4" s="1"/>
  <c r="E40" i="4"/>
  <c r="E41" i="4"/>
  <c r="E42" i="4"/>
  <c r="E43" i="4"/>
  <c r="BI43" i="4" s="1"/>
  <c r="E44" i="4"/>
  <c r="E45" i="4"/>
  <c r="E46" i="4"/>
  <c r="D46" i="4" s="1"/>
  <c r="E47" i="4"/>
  <c r="BI47" i="4" s="1"/>
  <c r="E48" i="4"/>
  <c r="E49" i="4"/>
  <c r="E50" i="4"/>
  <c r="E51" i="4"/>
  <c r="BI51" i="4" s="1"/>
  <c r="E52" i="4"/>
  <c r="E53" i="4"/>
  <c r="E54" i="4"/>
  <c r="E55" i="4"/>
  <c r="BI55" i="4" s="1"/>
  <c r="E56" i="4"/>
  <c r="E57" i="4"/>
  <c r="D8" i="4"/>
  <c r="D11" i="4"/>
  <c r="D12" i="4"/>
  <c r="D15" i="4"/>
  <c r="D16" i="4"/>
  <c r="BH16" i="4" s="1"/>
  <c r="D19" i="4"/>
  <c r="D20" i="4"/>
  <c r="BH20" i="4" s="1"/>
  <c r="D23" i="4"/>
  <c r="D24" i="4"/>
  <c r="D27" i="4"/>
  <c r="D28" i="4"/>
  <c r="D31" i="4"/>
  <c r="D32" i="4"/>
  <c r="BH32" i="4" s="1"/>
  <c r="D35" i="4"/>
  <c r="D36" i="4"/>
  <c r="BH36" i="4" s="1"/>
  <c r="D39" i="4"/>
  <c r="D40" i="4"/>
  <c r="D43" i="4"/>
  <c r="D44" i="4"/>
  <c r="D47" i="4"/>
  <c r="D48" i="4"/>
  <c r="BH48" i="4" s="1"/>
  <c r="D51" i="4"/>
  <c r="D52" i="4"/>
  <c r="BH52" i="4" s="1"/>
  <c r="D55" i="4"/>
  <c r="D56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W10" i="3"/>
  <c r="W14" i="3"/>
  <c r="W26" i="3"/>
  <c r="W30" i="3"/>
  <c r="V15" i="3"/>
  <c r="V31" i="3"/>
  <c r="V47" i="3"/>
  <c r="N8" i="3"/>
  <c r="M8" i="3" s="1"/>
  <c r="N9" i="3"/>
  <c r="M9" i="3" s="1"/>
  <c r="N10" i="3"/>
  <c r="N11" i="3"/>
  <c r="N12" i="3"/>
  <c r="M12" i="3" s="1"/>
  <c r="N13" i="3"/>
  <c r="N14" i="3"/>
  <c r="N15" i="3"/>
  <c r="N16" i="3"/>
  <c r="M16" i="3" s="1"/>
  <c r="N17" i="3"/>
  <c r="N18" i="3"/>
  <c r="N19" i="3"/>
  <c r="N20" i="3"/>
  <c r="M20" i="3" s="1"/>
  <c r="N21" i="3"/>
  <c r="M21" i="3" s="1"/>
  <c r="N22" i="3"/>
  <c r="N23" i="3"/>
  <c r="N24" i="3"/>
  <c r="M24" i="3" s="1"/>
  <c r="N25" i="3"/>
  <c r="N26" i="3"/>
  <c r="N27" i="3"/>
  <c r="N28" i="3"/>
  <c r="M28" i="3" s="1"/>
  <c r="N29" i="3"/>
  <c r="N30" i="3"/>
  <c r="N31" i="3"/>
  <c r="N32" i="3"/>
  <c r="M32" i="3" s="1"/>
  <c r="N33" i="3"/>
  <c r="N34" i="3"/>
  <c r="N35" i="3"/>
  <c r="N36" i="3"/>
  <c r="M36" i="3" s="1"/>
  <c r="N37" i="3"/>
  <c r="M37" i="3" s="1"/>
  <c r="N38" i="3"/>
  <c r="N39" i="3"/>
  <c r="N40" i="3"/>
  <c r="M40" i="3" s="1"/>
  <c r="N41" i="3"/>
  <c r="N42" i="3"/>
  <c r="N43" i="3"/>
  <c r="N44" i="3"/>
  <c r="M44" i="3" s="1"/>
  <c r="N45" i="3"/>
  <c r="N46" i="3"/>
  <c r="N47" i="3"/>
  <c r="N48" i="3"/>
  <c r="M48" i="3" s="1"/>
  <c r="N49" i="3"/>
  <c r="N50" i="3"/>
  <c r="N51" i="3"/>
  <c r="N52" i="3"/>
  <c r="M52" i="3" s="1"/>
  <c r="N53" i="3"/>
  <c r="M53" i="3" s="1"/>
  <c r="N54" i="3"/>
  <c r="N55" i="3"/>
  <c r="N56" i="3"/>
  <c r="M56" i="3" s="1"/>
  <c r="N57" i="3"/>
  <c r="M10" i="3"/>
  <c r="M11" i="3"/>
  <c r="M13" i="3"/>
  <c r="M14" i="3"/>
  <c r="M15" i="3"/>
  <c r="M17" i="3"/>
  <c r="M18" i="3"/>
  <c r="M19" i="3"/>
  <c r="M22" i="3"/>
  <c r="M23" i="3"/>
  <c r="M25" i="3"/>
  <c r="M26" i="3"/>
  <c r="M27" i="3"/>
  <c r="M29" i="3"/>
  <c r="M30" i="3"/>
  <c r="M31" i="3"/>
  <c r="M33" i="3"/>
  <c r="M34" i="3"/>
  <c r="M35" i="3"/>
  <c r="M38" i="3"/>
  <c r="M39" i="3"/>
  <c r="M41" i="3"/>
  <c r="M42" i="3"/>
  <c r="M43" i="3"/>
  <c r="M45" i="3"/>
  <c r="M46" i="3"/>
  <c r="M47" i="3"/>
  <c r="M49" i="3"/>
  <c r="M50" i="3"/>
  <c r="M51" i="3"/>
  <c r="M54" i="3"/>
  <c r="M55" i="3"/>
  <c r="M57" i="3"/>
  <c r="E8" i="3"/>
  <c r="E9" i="3"/>
  <c r="E10" i="3"/>
  <c r="E11" i="3"/>
  <c r="W11" i="3" s="1"/>
  <c r="E12" i="3"/>
  <c r="E13" i="3"/>
  <c r="W13" i="3" s="1"/>
  <c r="E14" i="3"/>
  <c r="E15" i="3"/>
  <c r="W15" i="3" s="1"/>
  <c r="E16" i="3"/>
  <c r="E17" i="3"/>
  <c r="E18" i="3"/>
  <c r="W18" i="3" s="1"/>
  <c r="E19" i="3"/>
  <c r="W19" i="3" s="1"/>
  <c r="E20" i="3"/>
  <c r="D20" i="3" s="1"/>
  <c r="E21" i="3"/>
  <c r="E22" i="3"/>
  <c r="W22" i="3" s="1"/>
  <c r="E23" i="3"/>
  <c r="W23" i="3" s="1"/>
  <c r="E24" i="3"/>
  <c r="E25" i="3"/>
  <c r="E26" i="3"/>
  <c r="E27" i="3"/>
  <c r="W27" i="3" s="1"/>
  <c r="E28" i="3"/>
  <c r="E29" i="3"/>
  <c r="W29" i="3" s="1"/>
  <c r="E30" i="3"/>
  <c r="E31" i="3"/>
  <c r="W31" i="3" s="1"/>
  <c r="E32" i="3"/>
  <c r="E33" i="3"/>
  <c r="E34" i="3"/>
  <c r="W34" i="3" s="1"/>
  <c r="E35" i="3"/>
  <c r="W35" i="3" s="1"/>
  <c r="E36" i="3"/>
  <c r="D36" i="3" s="1"/>
  <c r="E37" i="3"/>
  <c r="E38" i="3"/>
  <c r="W38" i="3" s="1"/>
  <c r="E39" i="3"/>
  <c r="W39" i="3" s="1"/>
  <c r="E40" i="3"/>
  <c r="E41" i="3"/>
  <c r="D41" i="3" s="1"/>
  <c r="V41" i="3" s="1"/>
  <c r="E42" i="3"/>
  <c r="W42" i="3" s="1"/>
  <c r="E43" i="3"/>
  <c r="W43" i="3" s="1"/>
  <c r="E44" i="3"/>
  <c r="D44" i="3" s="1"/>
  <c r="E45" i="3"/>
  <c r="W45" i="3" s="1"/>
  <c r="E46" i="3"/>
  <c r="W46" i="3" s="1"/>
  <c r="E47" i="3"/>
  <c r="W47" i="3" s="1"/>
  <c r="E48" i="3"/>
  <c r="D48" i="3" s="1"/>
  <c r="E49" i="3"/>
  <c r="D49" i="3" s="1"/>
  <c r="V49" i="3" s="1"/>
  <c r="E50" i="3"/>
  <c r="W50" i="3" s="1"/>
  <c r="E51" i="3"/>
  <c r="W51" i="3" s="1"/>
  <c r="E52" i="3"/>
  <c r="D52" i="3" s="1"/>
  <c r="E53" i="3"/>
  <c r="E54" i="3"/>
  <c r="W54" i="3" s="1"/>
  <c r="E55" i="3"/>
  <c r="W55" i="3" s="1"/>
  <c r="E56" i="3"/>
  <c r="D56" i="3" s="1"/>
  <c r="E57" i="3"/>
  <c r="D57" i="3" s="1"/>
  <c r="V57" i="3" s="1"/>
  <c r="D10" i="3"/>
  <c r="V10" i="3" s="1"/>
  <c r="D13" i="3"/>
  <c r="V13" i="3" s="1"/>
  <c r="D14" i="3"/>
  <c r="V14" i="3" s="1"/>
  <c r="D15" i="3"/>
  <c r="D18" i="3"/>
  <c r="V18" i="3" s="1"/>
  <c r="D19" i="3"/>
  <c r="V19" i="3" s="1"/>
  <c r="D22" i="3"/>
  <c r="D23" i="3"/>
  <c r="V23" i="3" s="1"/>
  <c r="D26" i="3"/>
  <c r="V26" i="3" s="1"/>
  <c r="D29" i="3"/>
  <c r="V29" i="3" s="1"/>
  <c r="D30" i="3"/>
  <c r="V30" i="3" s="1"/>
  <c r="D31" i="3"/>
  <c r="D34" i="3"/>
  <c r="V34" i="3" s="1"/>
  <c r="D35" i="3"/>
  <c r="V35" i="3" s="1"/>
  <c r="D38" i="3"/>
  <c r="V38" i="3" s="1"/>
  <c r="D39" i="3"/>
  <c r="V39" i="3" s="1"/>
  <c r="D42" i="3"/>
  <c r="V42" i="3" s="1"/>
  <c r="D45" i="3"/>
  <c r="V45" i="3" s="1"/>
  <c r="D46" i="3"/>
  <c r="V46" i="3" s="1"/>
  <c r="D47" i="3"/>
  <c r="D50" i="3"/>
  <c r="V50" i="3" s="1"/>
  <c r="D51" i="3"/>
  <c r="V51" i="3" s="1"/>
  <c r="D54" i="3"/>
  <c r="D55" i="3"/>
  <c r="V55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B13" i="2"/>
  <c r="DB21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W14" i="2"/>
  <c r="CW22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R15" i="2"/>
  <c r="CQ8" i="2"/>
  <c r="CQ16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J10" i="2"/>
  <c r="CJ14" i="2"/>
  <c r="CJ18" i="2"/>
  <c r="CJ22" i="2"/>
  <c r="CH8" i="2"/>
  <c r="CH16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BZ14" i="2"/>
  <c r="DB14" i="2" s="1"/>
  <c r="BZ15" i="2"/>
  <c r="DB15" i="2" s="1"/>
  <c r="BZ16" i="2"/>
  <c r="DB16" i="2" s="1"/>
  <c r="BZ17" i="2"/>
  <c r="DB17" i="2" s="1"/>
  <c r="BZ18" i="2"/>
  <c r="DB18" i="2" s="1"/>
  <c r="BZ19" i="2"/>
  <c r="DB19" i="2" s="1"/>
  <c r="BZ20" i="2"/>
  <c r="DB20" i="2" s="1"/>
  <c r="BZ21" i="2"/>
  <c r="BZ22" i="2"/>
  <c r="DB22" i="2" s="1"/>
  <c r="BU8" i="2"/>
  <c r="CW8" i="2" s="1"/>
  <c r="BU9" i="2"/>
  <c r="CW9" i="2" s="1"/>
  <c r="BU10" i="2"/>
  <c r="BO10" i="2" s="1"/>
  <c r="BU11" i="2"/>
  <c r="CW11" i="2" s="1"/>
  <c r="BU12" i="2"/>
  <c r="CW12" i="2" s="1"/>
  <c r="BU13" i="2"/>
  <c r="CW13" i="2" s="1"/>
  <c r="BU14" i="2"/>
  <c r="BO14" i="2" s="1"/>
  <c r="BU15" i="2"/>
  <c r="CW15" i="2" s="1"/>
  <c r="BU16" i="2"/>
  <c r="CW16" i="2" s="1"/>
  <c r="BU17" i="2"/>
  <c r="CW17" i="2" s="1"/>
  <c r="BU18" i="2"/>
  <c r="BO18" i="2" s="1"/>
  <c r="BU19" i="2"/>
  <c r="CW19" i="2" s="1"/>
  <c r="BU20" i="2"/>
  <c r="CW20" i="2" s="1"/>
  <c r="BU21" i="2"/>
  <c r="CW21" i="2" s="1"/>
  <c r="BU22" i="2"/>
  <c r="BO22" i="2" s="1"/>
  <c r="BP8" i="2"/>
  <c r="CR8" i="2" s="1"/>
  <c r="BP9" i="2"/>
  <c r="BP10" i="2"/>
  <c r="CR10" i="2" s="1"/>
  <c r="BP11" i="2"/>
  <c r="BO11" i="2" s="1"/>
  <c r="BP12" i="2"/>
  <c r="CR12" i="2" s="1"/>
  <c r="BP13" i="2"/>
  <c r="BP14" i="2"/>
  <c r="CR14" i="2" s="1"/>
  <c r="BP15" i="2"/>
  <c r="BO15" i="2" s="1"/>
  <c r="BP16" i="2"/>
  <c r="CR16" i="2" s="1"/>
  <c r="BP17" i="2"/>
  <c r="BP18" i="2"/>
  <c r="CR18" i="2" s="1"/>
  <c r="BP19" i="2"/>
  <c r="BO19" i="2" s="1"/>
  <c r="BP20" i="2"/>
  <c r="CR20" i="2" s="1"/>
  <c r="BP21" i="2"/>
  <c r="BP22" i="2"/>
  <c r="CR22" i="2" s="1"/>
  <c r="BO8" i="2"/>
  <c r="BO12" i="2"/>
  <c r="CH12" i="2" s="1"/>
  <c r="BO16" i="2"/>
  <c r="BO20" i="2"/>
  <c r="CQ20" i="2" s="1"/>
  <c r="BH8" i="2"/>
  <c r="BH9" i="2"/>
  <c r="BH10" i="2"/>
  <c r="BH11" i="2"/>
  <c r="CJ11" i="2" s="1"/>
  <c r="BH12" i="2"/>
  <c r="BH13" i="2"/>
  <c r="BH14" i="2"/>
  <c r="BH15" i="2"/>
  <c r="CJ15" i="2" s="1"/>
  <c r="BH16" i="2"/>
  <c r="BH17" i="2"/>
  <c r="BH18" i="2"/>
  <c r="BH19" i="2"/>
  <c r="CJ19" i="2" s="1"/>
  <c r="BH20" i="2"/>
  <c r="BH21" i="2"/>
  <c r="BH22" i="2"/>
  <c r="BG8" i="2"/>
  <c r="BG10" i="2"/>
  <c r="BG12" i="2"/>
  <c r="BG14" i="2"/>
  <c r="BG16" i="2"/>
  <c r="BG18" i="2"/>
  <c r="BG20" i="2"/>
  <c r="BG22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S8" i="2"/>
  <c r="AS9" i="2"/>
  <c r="AM9" i="2" s="1"/>
  <c r="AS10" i="2"/>
  <c r="AS11" i="2"/>
  <c r="AS12" i="2"/>
  <c r="AS13" i="2"/>
  <c r="AM13" i="2" s="1"/>
  <c r="AS14" i="2"/>
  <c r="AS15" i="2"/>
  <c r="AS16" i="2"/>
  <c r="AS17" i="2"/>
  <c r="AM17" i="2" s="1"/>
  <c r="AS18" i="2"/>
  <c r="AS19" i="2"/>
  <c r="AS20" i="2"/>
  <c r="AS21" i="2"/>
  <c r="AM21" i="2" s="1"/>
  <c r="AS22" i="2"/>
  <c r="AN8" i="2"/>
  <c r="AM8" i="2" s="1"/>
  <c r="AN9" i="2"/>
  <c r="AN10" i="2"/>
  <c r="AM10" i="2" s="1"/>
  <c r="AN11" i="2"/>
  <c r="AN12" i="2"/>
  <c r="AM12" i="2" s="1"/>
  <c r="AN13" i="2"/>
  <c r="AN14" i="2"/>
  <c r="AM14" i="2" s="1"/>
  <c r="AN15" i="2"/>
  <c r="AN16" i="2"/>
  <c r="AM16" i="2" s="1"/>
  <c r="AN17" i="2"/>
  <c r="AN18" i="2"/>
  <c r="AM18" i="2" s="1"/>
  <c r="AN19" i="2"/>
  <c r="AN20" i="2"/>
  <c r="AM20" i="2" s="1"/>
  <c r="AN21" i="2"/>
  <c r="AN22" i="2"/>
  <c r="AM22" i="2" s="1"/>
  <c r="AM11" i="2"/>
  <c r="BF11" i="2" s="1"/>
  <c r="AM15" i="2"/>
  <c r="BF15" i="2" s="1"/>
  <c r="AM19" i="2"/>
  <c r="BF19" i="2" s="1"/>
  <c r="AF8" i="2"/>
  <c r="AF9" i="2"/>
  <c r="AF10" i="2"/>
  <c r="AE10" i="2" s="1"/>
  <c r="AF11" i="2"/>
  <c r="AF12" i="2"/>
  <c r="AF13" i="2"/>
  <c r="AF14" i="2"/>
  <c r="AE14" i="2" s="1"/>
  <c r="AF15" i="2"/>
  <c r="AF16" i="2"/>
  <c r="AF17" i="2"/>
  <c r="AF18" i="2"/>
  <c r="AE18" i="2" s="1"/>
  <c r="AF19" i="2"/>
  <c r="AF20" i="2"/>
  <c r="AF21" i="2"/>
  <c r="AF22" i="2"/>
  <c r="AE22" i="2" s="1"/>
  <c r="AE9" i="2"/>
  <c r="AE11" i="2"/>
  <c r="AE13" i="2"/>
  <c r="AE15" i="2"/>
  <c r="AE17" i="2"/>
  <c r="AE19" i="2"/>
  <c r="AE21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N8" i="2"/>
  <c r="N9" i="2"/>
  <c r="M9" i="2" s="1"/>
  <c r="N10" i="2"/>
  <c r="N11" i="2"/>
  <c r="M11" i="2" s="1"/>
  <c r="N12" i="2"/>
  <c r="N13" i="2"/>
  <c r="M13" i="2" s="1"/>
  <c r="N14" i="2"/>
  <c r="N15" i="2"/>
  <c r="M15" i="2" s="1"/>
  <c r="N16" i="2"/>
  <c r="N17" i="2"/>
  <c r="M17" i="2" s="1"/>
  <c r="N18" i="2"/>
  <c r="N19" i="2"/>
  <c r="M19" i="2" s="1"/>
  <c r="N20" i="2"/>
  <c r="N21" i="2"/>
  <c r="M21" i="2" s="1"/>
  <c r="N22" i="2"/>
  <c r="M8" i="2"/>
  <c r="M10" i="2"/>
  <c r="M12" i="2"/>
  <c r="M14" i="2"/>
  <c r="M16" i="2"/>
  <c r="M18" i="2"/>
  <c r="M20" i="2"/>
  <c r="M22" i="2"/>
  <c r="E8" i="2"/>
  <c r="W8" i="2" s="1"/>
  <c r="E9" i="2"/>
  <c r="D9" i="2" s="1"/>
  <c r="E10" i="2"/>
  <c r="W10" i="2" s="1"/>
  <c r="E11" i="2"/>
  <c r="W11" i="2" s="1"/>
  <c r="E12" i="2"/>
  <c r="W12" i="2" s="1"/>
  <c r="E13" i="2"/>
  <c r="D13" i="2" s="1"/>
  <c r="E14" i="2"/>
  <c r="W14" i="2" s="1"/>
  <c r="E15" i="2"/>
  <c r="W15" i="2" s="1"/>
  <c r="E16" i="2"/>
  <c r="W16" i="2" s="1"/>
  <c r="E17" i="2"/>
  <c r="D17" i="2" s="1"/>
  <c r="E18" i="2"/>
  <c r="W18" i="2" s="1"/>
  <c r="E19" i="2"/>
  <c r="W19" i="2" s="1"/>
  <c r="E20" i="2"/>
  <c r="W20" i="2" s="1"/>
  <c r="E21" i="2"/>
  <c r="D21" i="2" s="1"/>
  <c r="E22" i="2"/>
  <c r="W22" i="2" s="1"/>
  <c r="D8" i="2"/>
  <c r="V8" i="2" s="1"/>
  <c r="D10" i="2"/>
  <c r="V10" i="2" s="1"/>
  <c r="D12" i="2"/>
  <c r="V12" i="2" s="1"/>
  <c r="D14" i="2"/>
  <c r="V14" i="2" s="1"/>
  <c r="D16" i="2"/>
  <c r="V16" i="2" s="1"/>
  <c r="D18" i="2"/>
  <c r="V18" i="2" s="1"/>
  <c r="D20" i="2"/>
  <c r="V20" i="2" s="1"/>
  <c r="D22" i="2"/>
  <c r="V22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J9" i="1"/>
  <c r="CJ13" i="1"/>
  <c r="CJ17" i="1"/>
  <c r="CJ21" i="1"/>
  <c r="CJ25" i="1"/>
  <c r="CJ29" i="1"/>
  <c r="CJ33" i="1"/>
  <c r="CJ37" i="1"/>
  <c r="CJ41" i="1"/>
  <c r="CI10" i="1"/>
  <c r="CI14" i="1"/>
  <c r="CI18" i="1"/>
  <c r="CI22" i="1"/>
  <c r="CI26" i="1"/>
  <c r="CI30" i="1"/>
  <c r="CI34" i="1"/>
  <c r="CI38" i="1"/>
  <c r="CI42" i="1"/>
  <c r="CH23" i="1"/>
  <c r="CH39" i="1"/>
  <c r="BZ8" i="1"/>
  <c r="BZ9" i="1"/>
  <c r="DB9" i="1" s="1"/>
  <c r="BZ10" i="1"/>
  <c r="DB10" i="1" s="1"/>
  <c r="BZ11" i="1"/>
  <c r="BZ12" i="1"/>
  <c r="BZ13" i="1"/>
  <c r="DB13" i="1" s="1"/>
  <c r="BZ14" i="1"/>
  <c r="DB14" i="1" s="1"/>
  <c r="BZ15" i="1"/>
  <c r="BZ16" i="1"/>
  <c r="BZ17" i="1"/>
  <c r="DB17" i="1" s="1"/>
  <c r="BZ18" i="1"/>
  <c r="DB18" i="1" s="1"/>
  <c r="BZ19" i="1"/>
  <c r="BZ20" i="1"/>
  <c r="BZ21" i="1"/>
  <c r="DB21" i="1" s="1"/>
  <c r="BZ22" i="1"/>
  <c r="DB22" i="1" s="1"/>
  <c r="BZ23" i="1"/>
  <c r="BZ24" i="1"/>
  <c r="BZ25" i="1"/>
  <c r="DB25" i="1" s="1"/>
  <c r="BZ26" i="1"/>
  <c r="DB26" i="1" s="1"/>
  <c r="BZ27" i="1"/>
  <c r="BZ28" i="1"/>
  <c r="BZ29" i="1"/>
  <c r="DB29" i="1" s="1"/>
  <c r="BZ30" i="1"/>
  <c r="DB30" i="1" s="1"/>
  <c r="BZ31" i="1"/>
  <c r="BZ32" i="1"/>
  <c r="BZ33" i="1"/>
  <c r="DB33" i="1" s="1"/>
  <c r="BZ34" i="1"/>
  <c r="DB34" i="1" s="1"/>
  <c r="BZ35" i="1"/>
  <c r="BZ36" i="1"/>
  <c r="BZ37" i="1"/>
  <c r="DB37" i="1" s="1"/>
  <c r="BZ38" i="1"/>
  <c r="DB38" i="1" s="1"/>
  <c r="BZ39" i="1"/>
  <c r="BZ40" i="1"/>
  <c r="BZ41" i="1"/>
  <c r="DB41" i="1" s="1"/>
  <c r="BZ42" i="1"/>
  <c r="DB42" i="1" s="1"/>
  <c r="BU8" i="1"/>
  <c r="BU9" i="1"/>
  <c r="BU10" i="1"/>
  <c r="CW10" i="1" s="1"/>
  <c r="BU11" i="1"/>
  <c r="CW11" i="1" s="1"/>
  <c r="BU12" i="1"/>
  <c r="BU13" i="1"/>
  <c r="BU14" i="1"/>
  <c r="CW14" i="1" s="1"/>
  <c r="BU15" i="1"/>
  <c r="CW15" i="1" s="1"/>
  <c r="BU16" i="1"/>
  <c r="BU17" i="1"/>
  <c r="BU18" i="1"/>
  <c r="CW18" i="1" s="1"/>
  <c r="BU19" i="1"/>
  <c r="CW19" i="1" s="1"/>
  <c r="BU20" i="1"/>
  <c r="BU21" i="1"/>
  <c r="BU22" i="1"/>
  <c r="CW22" i="1" s="1"/>
  <c r="BU23" i="1"/>
  <c r="CW23" i="1" s="1"/>
  <c r="BU24" i="1"/>
  <c r="BU25" i="1"/>
  <c r="BU26" i="1"/>
  <c r="CW26" i="1" s="1"/>
  <c r="BU27" i="1"/>
  <c r="CW27" i="1" s="1"/>
  <c r="BU28" i="1"/>
  <c r="BU29" i="1"/>
  <c r="BU30" i="1"/>
  <c r="CW30" i="1" s="1"/>
  <c r="BU31" i="1"/>
  <c r="CW31" i="1" s="1"/>
  <c r="BU32" i="1"/>
  <c r="BU33" i="1"/>
  <c r="BU34" i="1"/>
  <c r="CW34" i="1" s="1"/>
  <c r="BU35" i="1"/>
  <c r="CW35" i="1" s="1"/>
  <c r="BU36" i="1"/>
  <c r="BU37" i="1"/>
  <c r="BU38" i="1"/>
  <c r="CW38" i="1" s="1"/>
  <c r="BU39" i="1"/>
  <c r="CW39" i="1" s="1"/>
  <c r="BU40" i="1"/>
  <c r="BU41" i="1"/>
  <c r="BU42" i="1"/>
  <c r="CW42" i="1" s="1"/>
  <c r="BP8" i="1"/>
  <c r="CR8" i="1" s="1"/>
  <c r="BP9" i="1"/>
  <c r="BP10" i="1"/>
  <c r="BP11" i="1"/>
  <c r="CR11" i="1" s="1"/>
  <c r="BP12" i="1"/>
  <c r="CR12" i="1" s="1"/>
  <c r="BP13" i="1"/>
  <c r="BP14" i="1"/>
  <c r="BP15" i="1"/>
  <c r="CR15" i="1" s="1"/>
  <c r="BP16" i="1"/>
  <c r="CR16" i="1" s="1"/>
  <c r="BP17" i="1"/>
  <c r="BP18" i="1"/>
  <c r="BP19" i="1"/>
  <c r="CR19" i="1" s="1"/>
  <c r="BP20" i="1"/>
  <c r="CR20" i="1" s="1"/>
  <c r="BP21" i="1"/>
  <c r="BP22" i="1"/>
  <c r="BP23" i="1"/>
  <c r="CR23" i="1" s="1"/>
  <c r="BP24" i="1"/>
  <c r="CR24" i="1" s="1"/>
  <c r="BP25" i="1"/>
  <c r="BP26" i="1"/>
  <c r="BP27" i="1"/>
  <c r="CR27" i="1" s="1"/>
  <c r="BP28" i="1"/>
  <c r="CR28" i="1" s="1"/>
  <c r="BP29" i="1"/>
  <c r="BP30" i="1"/>
  <c r="BP31" i="1"/>
  <c r="CR31" i="1" s="1"/>
  <c r="BP32" i="1"/>
  <c r="CR32" i="1" s="1"/>
  <c r="BP33" i="1"/>
  <c r="BP34" i="1"/>
  <c r="BP35" i="1"/>
  <c r="CR35" i="1" s="1"/>
  <c r="BP36" i="1"/>
  <c r="CR36" i="1" s="1"/>
  <c r="BP37" i="1"/>
  <c r="BP38" i="1"/>
  <c r="BP39" i="1"/>
  <c r="CR39" i="1" s="1"/>
  <c r="BP40" i="1"/>
  <c r="CR40" i="1" s="1"/>
  <c r="BP41" i="1"/>
  <c r="BP42" i="1"/>
  <c r="BO11" i="1"/>
  <c r="CH11" i="1" s="1"/>
  <c r="BO15" i="1"/>
  <c r="BO19" i="1"/>
  <c r="BO23" i="1"/>
  <c r="BO27" i="1"/>
  <c r="CH27" i="1" s="1"/>
  <c r="BO31" i="1"/>
  <c r="BO35" i="1"/>
  <c r="BO39" i="1"/>
  <c r="BH8" i="1"/>
  <c r="BH9" i="1"/>
  <c r="BH10" i="1"/>
  <c r="CJ10" i="1" s="1"/>
  <c r="BH11" i="1"/>
  <c r="BH12" i="1"/>
  <c r="BH13" i="1"/>
  <c r="BH14" i="1"/>
  <c r="CJ14" i="1" s="1"/>
  <c r="BH15" i="1"/>
  <c r="BH16" i="1"/>
  <c r="BH17" i="1"/>
  <c r="BH18" i="1"/>
  <c r="CJ18" i="1" s="1"/>
  <c r="BH19" i="1"/>
  <c r="BH20" i="1"/>
  <c r="BH21" i="1"/>
  <c r="BH22" i="1"/>
  <c r="CJ22" i="1" s="1"/>
  <c r="BH23" i="1"/>
  <c r="BH24" i="1"/>
  <c r="BH25" i="1"/>
  <c r="BH26" i="1"/>
  <c r="CJ26" i="1" s="1"/>
  <c r="BH27" i="1"/>
  <c r="BH28" i="1"/>
  <c r="BH29" i="1"/>
  <c r="BH30" i="1"/>
  <c r="CJ30" i="1" s="1"/>
  <c r="BH31" i="1"/>
  <c r="BH32" i="1"/>
  <c r="BH33" i="1"/>
  <c r="BH34" i="1"/>
  <c r="CJ34" i="1" s="1"/>
  <c r="BH35" i="1"/>
  <c r="BH36" i="1"/>
  <c r="BH37" i="1"/>
  <c r="BH38" i="1"/>
  <c r="CJ38" i="1" s="1"/>
  <c r="BH39" i="1"/>
  <c r="BH40" i="1"/>
  <c r="BH41" i="1"/>
  <c r="BH42" i="1"/>
  <c r="CJ42" i="1" s="1"/>
  <c r="BG9" i="1"/>
  <c r="CI9" i="1" s="1"/>
  <c r="BG10" i="1"/>
  <c r="BG11" i="1"/>
  <c r="CI11" i="1" s="1"/>
  <c r="BG13" i="1"/>
  <c r="CI13" i="1" s="1"/>
  <c r="BG14" i="1"/>
  <c r="BG15" i="1"/>
  <c r="CI15" i="1" s="1"/>
  <c r="BG17" i="1"/>
  <c r="CI17" i="1" s="1"/>
  <c r="BG18" i="1"/>
  <c r="BG19" i="1"/>
  <c r="BG21" i="1"/>
  <c r="CI21" i="1" s="1"/>
  <c r="BG22" i="1"/>
  <c r="BG23" i="1"/>
  <c r="CI23" i="1" s="1"/>
  <c r="BG25" i="1"/>
  <c r="CI25" i="1" s="1"/>
  <c r="BG26" i="1"/>
  <c r="BG27" i="1"/>
  <c r="CI27" i="1" s="1"/>
  <c r="BG29" i="1"/>
  <c r="CI29" i="1" s="1"/>
  <c r="BG30" i="1"/>
  <c r="BG31" i="1"/>
  <c r="CI31" i="1" s="1"/>
  <c r="BG33" i="1"/>
  <c r="CI33" i="1" s="1"/>
  <c r="BG34" i="1"/>
  <c r="BG35" i="1"/>
  <c r="BG37" i="1"/>
  <c r="CI37" i="1" s="1"/>
  <c r="BG38" i="1"/>
  <c r="BG39" i="1"/>
  <c r="CI39" i="1" s="1"/>
  <c r="BG41" i="1"/>
  <c r="CI41" i="1" s="1"/>
  <c r="BG42" i="1"/>
  <c r="BF10" i="1"/>
  <c r="BF14" i="1"/>
  <c r="BF26" i="1"/>
  <c r="BF30" i="1"/>
  <c r="BF42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M10" i="1"/>
  <c r="AM14" i="1"/>
  <c r="AM18" i="1"/>
  <c r="BF18" i="1" s="1"/>
  <c r="AM22" i="1"/>
  <c r="BF22" i="1" s="1"/>
  <c r="AM26" i="1"/>
  <c r="AM30" i="1"/>
  <c r="AM34" i="1"/>
  <c r="BF34" i="1" s="1"/>
  <c r="AM38" i="1"/>
  <c r="BF38" i="1" s="1"/>
  <c r="AM42" i="1"/>
  <c r="AF8" i="1"/>
  <c r="AF9" i="1"/>
  <c r="AF10" i="1"/>
  <c r="AF11" i="1"/>
  <c r="AE11" i="1" s="1"/>
  <c r="AF12" i="1"/>
  <c r="AF13" i="1"/>
  <c r="AF14" i="1"/>
  <c r="AF15" i="1"/>
  <c r="AE15" i="1" s="1"/>
  <c r="AF16" i="1"/>
  <c r="AF17" i="1"/>
  <c r="AF18" i="1"/>
  <c r="AF19" i="1"/>
  <c r="AE19" i="1" s="1"/>
  <c r="AF20" i="1"/>
  <c r="AF21" i="1"/>
  <c r="AF22" i="1"/>
  <c r="AF23" i="1"/>
  <c r="AE23" i="1" s="1"/>
  <c r="AF24" i="1"/>
  <c r="AF25" i="1"/>
  <c r="AF26" i="1"/>
  <c r="AF27" i="1"/>
  <c r="AE27" i="1" s="1"/>
  <c r="AF28" i="1"/>
  <c r="AF29" i="1"/>
  <c r="AF30" i="1"/>
  <c r="AF31" i="1"/>
  <c r="AE31" i="1" s="1"/>
  <c r="AF32" i="1"/>
  <c r="AF33" i="1"/>
  <c r="AF34" i="1"/>
  <c r="AF35" i="1"/>
  <c r="AE35" i="1" s="1"/>
  <c r="AF36" i="1"/>
  <c r="AF37" i="1"/>
  <c r="AF38" i="1"/>
  <c r="AF39" i="1"/>
  <c r="AE39" i="1" s="1"/>
  <c r="AF40" i="1"/>
  <c r="AF41" i="1"/>
  <c r="AF42" i="1"/>
  <c r="AE8" i="1"/>
  <c r="AE9" i="1"/>
  <c r="AE10" i="1"/>
  <c r="AE12" i="1"/>
  <c r="AE13" i="1"/>
  <c r="AE14" i="1"/>
  <c r="AE16" i="1"/>
  <c r="AE17" i="1"/>
  <c r="AE18" i="1"/>
  <c r="AE20" i="1"/>
  <c r="AE21" i="1"/>
  <c r="AE22" i="1"/>
  <c r="AE24" i="1"/>
  <c r="AE25" i="1"/>
  <c r="AE26" i="1"/>
  <c r="AE28" i="1"/>
  <c r="AE29" i="1"/>
  <c r="AE30" i="1"/>
  <c r="AE32" i="1"/>
  <c r="AE33" i="1"/>
  <c r="AE34" i="1"/>
  <c r="AE36" i="1"/>
  <c r="AE37" i="1"/>
  <c r="AE38" i="1"/>
  <c r="AE40" i="1"/>
  <c r="AE41" i="1"/>
  <c r="AE4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W20" i="1"/>
  <c r="W36" i="1"/>
  <c r="N8" i="1"/>
  <c r="N9" i="1"/>
  <c r="N10" i="1"/>
  <c r="M10" i="1" s="1"/>
  <c r="N11" i="1"/>
  <c r="N12" i="1"/>
  <c r="N13" i="1"/>
  <c r="N14" i="1"/>
  <c r="M14" i="1" s="1"/>
  <c r="N15" i="1"/>
  <c r="N16" i="1"/>
  <c r="N17" i="1"/>
  <c r="N18" i="1"/>
  <c r="M18" i="1" s="1"/>
  <c r="N19" i="1"/>
  <c r="N20" i="1"/>
  <c r="N21" i="1"/>
  <c r="N22" i="1"/>
  <c r="M22" i="1" s="1"/>
  <c r="N23" i="1"/>
  <c r="N24" i="1"/>
  <c r="N25" i="1"/>
  <c r="N26" i="1"/>
  <c r="M26" i="1" s="1"/>
  <c r="N27" i="1"/>
  <c r="N28" i="1"/>
  <c r="N29" i="1"/>
  <c r="N30" i="1"/>
  <c r="M30" i="1" s="1"/>
  <c r="N31" i="1"/>
  <c r="N32" i="1"/>
  <c r="N33" i="1"/>
  <c r="N34" i="1"/>
  <c r="N35" i="1"/>
  <c r="N36" i="1"/>
  <c r="N37" i="1"/>
  <c r="N38" i="1"/>
  <c r="N39" i="1"/>
  <c r="N40" i="1"/>
  <c r="N41" i="1"/>
  <c r="N42" i="1"/>
  <c r="M8" i="1"/>
  <c r="M9" i="1"/>
  <c r="M11" i="1"/>
  <c r="M12" i="1"/>
  <c r="M13" i="1"/>
  <c r="M15" i="1"/>
  <c r="M16" i="1"/>
  <c r="M17" i="1"/>
  <c r="M19" i="1"/>
  <c r="M20" i="1"/>
  <c r="M21" i="1"/>
  <c r="M23" i="1"/>
  <c r="M24" i="1"/>
  <c r="M25" i="1"/>
  <c r="M27" i="1"/>
  <c r="M28" i="1"/>
  <c r="M29" i="1"/>
  <c r="M31" i="1"/>
  <c r="M32" i="1"/>
  <c r="M33" i="1"/>
  <c r="M34" i="1"/>
  <c r="M35" i="1"/>
  <c r="M36" i="1"/>
  <c r="M37" i="1"/>
  <c r="M38" i="1"/>
  <c r="M39" i="1"/>
  <c r="M40" i="1"/>
  <c r="M41" i="1"/>
  <c r="M42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W35" i="1" s="1"/>
  <c r="E36" i="1"/>
  <c r="E37" i="1"/>
  <c r="W37" i="1" s="1"/>
  <c r="E38" i="1"/>
  <c r="W38" i="1" s="1"/>
  <c r="E39" i="1"/>
  <c r="W39" i="1" s="1"/>
  <c r="E40" i="1"/>
  <c r="W40" i="1" s="1"/>
  <c r="E41" i="1"/>
  <c r="W41" i="1" s="1"/>
  <c r="E42" i="1"/>
  <c r="W42" i="1" s="1"/>
  <c r="D8" i="1"/>
  <c r="V8" i="1" s="1"/>
  <c r="D10" i="1"/>
  <c r="V10" i="1" s="1"/>
  <c r="D12" i="1"/>
  <c r="V12" i="1" s="1"/>
  <c r="D14" i="1"/>
  <c r="V14" i="1" s="1"/>
  <c r="D16" i="1"/>
  <c r="V16" i="1" s="1"/>
  <c r="D18" i="1"/>
  <c r="V18" i="1" s="1"/>
  <c r="D20" i="1"/>
  <c r="V20" i="1" s="1"/>
  <c r="D22" i="1"/>
  <c r="V22" i="1" s="1"/>
  <c r="D24" i="1"/>
  <c r="V24" i="1" s="1"/>
  <c r="D26" i="1"/>
  <c r="V26" i="1" s="1"/>
  <c r="D28" i="1"/>
  <c r="V28" i="1" s="1"/>
  <c r="D30" i="1"/>
  <c r="V30" i="1" s="1"/>
  <c r="D32" i="1"/>
  <c r="D34" i="1"/>
  <c r="V34" i="1" s="1"/>
  <c r="D36" i="1"/>
  <c r="D38" i="1"/>
  <c r="V38" i="1" s="1"/>
  <c r="D40" i="1"/>
  <c r="D42" i="1"/>
  <c r="V42" i="1" s="1"/>
  <c r="DJ11" i="1" l="1"/>
  <c r="V36" i="1"/>
  <c r="D39" i="1"/>
  <c r="V39" i="1" s="1"/>
  <c r="D35" i="1"/>
  <c r="V35" i="1" s="1"/>
  <c r="D31" i="1"/>
  <c r="V31" i="1" s="1"/>
  <c r="D27" i="1"/>
  <c r="V27" i="1" s="1"/>
  <c r="D23" i="1"/>
  <c r="V23" i="1" s="1"/>
  <c r="D19" i="1"/>
  <c r="V19" i="1" s="1"/>
  <c r="D15" i="1"/>
  <c r="V15" i="1" s="1"/>
  <c r="D11" i="1"/>
  <c r="V11" i="1" s="1"/>
  <c r="CI35" i="1"/>
  <c r="CI19" i="1"/>
  <c r="CJ39" i="1"/>
  <c r="CJ35" i="1"/>
  <c r="CJ31" i="1"/>
  <c r="CJ27" i="1"/>
  <c r="CJ23" i="1"/>
  <c r="CJ19" i="1"/>
  <c r="CJ15" i="1"/>
  <c r="CJ11" i="1"/>
  <c r="CQ23" i="1"/>
  <c r="BO42" i="1"/>
  <c r="CR42" i="1"/>
  <c r="BO38" i="1"/>
  <c r="CR38" i="1"/>
  <c r="BO34" i="1"/>
  <c r="CR34" i="1"/>
  <c r="BO30" i="1"/>
  <c r="CR30" i="1"/>
  <c r="BO26" i="1"/>
  <c r="CR26" i="1"/>
  <c r="BO22" i="1"/>
  <c r="CR22" i="1"/>
  <c r="BO18" i="1"/>
  <c r="CR18" i="1"/>
  <c r="BO14" i="1"/>
  <c r="CR14" i="1"/>
  <c r="BO10" i="1"/>
  <c r="CR10" i="1"/>
  <c r="BO41" i="1"/>
  <c r="CW41" i="1"/>
  <c r="BO37" i="1"/>
  <c r="CW37" i="1"/>
  <c r="BO33" i="1"/>
  <c r="CW33" i="1"/>
  <c r="BO29" i="1"/>
  <c r="CW29" i="1"/>
  <c r="BO25" i="1"/>
  <c r="CW25" i="1"/>
  <c r="BO21" i="1"/>
  <c r="CW21" i="1"/>
  <c r="BO17" i="1"/>
  <c r="CW17" i="1"/>
  <c r="BO13" i="1"/>
  <c r="CW13" i="1"/>
  <c r="BO9" i="1"/>
  <c r="CW9" i="1"/>
  <c r="DB40" i="1"/>
  <c r="BO40" i="1"/>
  <c r="DB36" i="1"/>
  <c r="BO36" i="1"/>
  <c r="DB32" i="1"/>
  <c r="BO32" i="1"/>
  <c r="DB28" i="1"/>
  <c r="BO28" i="1"/>
  <c r="DB24" i="1"/>
  <c r="BO24" i="1"/>
  <c r="DB20" i="1"/>
  <c r="BO20" i="1"/>
  <c r="DB16" i="1"/>
  <c r="BO16" i="1"/>
  <c r="DB12" i="1"/>
  <c r="BO12" i="1"/>
  <c r="DB8" i="1"/>
  <c r="BO8" i="1"/>
  <c r="CQ19" i="1"/>
  <c r="DJ23" i="1"/>
  <c r="D41" i="1"/>
  <c r="V41" i="1" s="1"/>
  <c r="D37" i="1"/>
  <c r="V37" i="1" s="1"/>
  <c r="D33" i="1"/>
  <c r="V33" i="1" s="1"/>
  <c r="D29" i="1"/>
  <c r="V29" i="1" s="1"/>
  <c r="D25" i="1"/>
  <c r="V25" i="1" s="1"/>
  <c r="D21" i="1"/>
  <c r="V21" i="1" s="1"/>
  <c r="D17" i="1"/>
  <c r="V17" i="1" s="1"/>
  <c r="D13" i="1"/>
  <c r="V13" i="1" s="1"/>
  <c r="D9" i="1"/>
  <c r="V9" i="1" s="1"/>
  <c r="AM41" i="1"/>
  <c r="BF41" i="1" s="1"/>
  <c r="CR41" i="1"/>
  <c r="AM37" i="1"/>
  <c r="BF37" i="1" s="1"/>
  <c r="CR37" i="1"/>
  <c r="AM33" i="1"/>
  <c r="BF33" i="1" s="1"/>
  <c r="CR33" i="1"/>
  <c r="AM29" i="1"/>
  <c r="BF29" i="1" s="1"/>
  <c r="CR29" i="1"/>
  <c r="AM25" i="1"/>
  <c r="BF25" i="1" s="1"/>
  <c r="CR25" i="1"/>
  <c r="AM21" i="1"/>
  <c r="BF21" i="1" s="1"/>
  <c r="CR21" i="1"/>
  <c r="AM17" i="1"/>
  <c r="BF17" i="1" s="1"/>
  <c r="CR17" i="1"/>
  <c r="AM13" i="1"/>
  <c r="BF13" i="1" s="1"/>
  <c r="CR13" i="1"/>
  <c r="AM9" i="1"/>
  <c r="BF9" i="1" s="1"/>
  <c r="CR9" i="1"/>
  <c r="AM40" i="1"/>
  <c r="BF40" i="1" s="1"/>
  <c r="CW40" i="1"/>
  <c r="AM36" i="1"/>
  <c r="BF36" i="1" s="1"/>
  <c r="CW36" i="1"/>
  <c r="AM32" i="1"/>
  <c r="BF32" i="1" s="1"/>
  <c r="CW32" i="1"/>
  <c r="AM28" i="1"/>
  <c r="BF28" i="1" s="1"/>
  <c r="CW28" i="1"/>
  <c r="AM24" i="1"/>
  <c r="BF24" i="1" s="1"/>
  <c r="CW24" i="1"/>
  <c r="AM20" i="1"/>
  <c r="BF20" i="1" s="1"/>
  <c r="CW20" i="1"/>
  <c r="AM16" i="1"/>
  <c r="BF16" i="1" s="1"/>
  <c r="CW16" i="1"/>
  <c r="AM12" i="1"/>
  <c r="BF12" i="1" s="1"/>
  <c r="CW12" i="1"/>
  <c r="AM8" i="1"/>
  <c r="BF8" i="1" s="1"/>
  <c r="CW8" i="1"/>
  <c r="DB39" i="1"/>
  <c r="AM39" i="1"/>
  <c r="BF39" i="1" s="1"/>
  <c r="DJ39" i="1" s="1"/>
  <c r="DB35" i="1"/>
  <c r="AM35" i="1"/>
  <c r="BF35" i="1" s="1"/>
  <c r="DB31" i="1"/>
  <c r="AM31" i="1"/>
  <c r="BF31" i="1" s="1"/>
  <c r="DB27" i="1"/>
  <c r="AM27" i="1"/>
  <c r="BF27" i="1" s="1"/>
  <c r="DJ27" i="1" s="1"/>
  <c r="DB23" i="1"/>
  <c r="AM23" i="1"/>
  <c r="BF23" i="1" s="1"/>
  <c r="DB19" i="1"/>
  <c r="AM19" i="1"/>
  <c r="BF19" i="1" s="1"/>
  <c r="DB15" i="1"/>
  <c r="AM15" i="1"/>
  <c r="BF15" i="1" s="1"/>
  <c r="DB11" i="1"/>
  <c r="AM11" i="1"/>
  <c r="BF11" i="1" s="1"/>
  <c r="CQ31" i="1"/>
  <c r="CQ15" i="1"/>
  <c r="CH35" i="1"/>
  <c r="DJ35" i="1" s="1"/>
  <c r="CH19" i="1"/>
  <c r="DJ19" i="1" s="1"/>
  <c r="V40" i="1"/>
  <c r="V32" i="1"/>
  <c r="CJ40" i="1"/>
  <c r="BG40" i="1"/>
  <c r="CI40" i="1" s="1"/>
  <c r="CJ36" i="1"/>
  <c r="BG36" i="1"/>
  <c r="CI36" i="1" s="1"/>
  <c r="CJ32" i="1"/>
  <c r="BG32" i="1"/>
  <c r="CI32" i="1" s="1"/>
  <c r="CJ28" i="1"/>
  <c r="BG28" i="1"/>
  <c r="CI28" i="1" s="1"/>
  <c r="CJ24" i="1"/>
  <c r="BG24" i="1"/>
  <c r="CI24" i="1" s="1"/>
  <c r="CJ20" i="1"/>
  <c r="BG20" i="1"/>
  <c r="CI20" i="1" s="1"/>
  <c r="CJ16" i="1"/>
  <c r="BG16" i="1"/>
  <c r="CI16" i="1" s="1"/>
  <c r="CJ12" i="1"/>
  <c r="BG12" i="1"/>
  <c r="CI12" i="1" s="1"/>
  <c r="CJ8" i="1"/>
  <c r="BG8" i="1"/>
  <c r="CI8" i="1" s="1"/>
  <c r="CQ27" i="1"/>
  <c r="CQ11" i="1"/>
  <c r="CH31" i="1"/>
  <c r="DJ31" i="1" s="1"/>
  <c r="CH15" i="1"/>
  <c r="DJ15" i="1" s="1"/>
  <c r="V21" i="2"/>
  <c r="V17" i="2"/>
  <c r="V13" i="2"/>
  <c r="V9" i="2"/>
  <c r="D19" i="2"/>
  <c r="V19" i="2" s="1"/>
  <c r="D15" i="2"/>
  <c r="V15" i="2" s="1"/>
  <c r="D11" i="2"/>
  <c r="V11" i="2" s="1"/>
  <c r="CJ20" i="2"/>
  <c r="AE20" i="2"/>
  <c r="BF20" i="2" s="1"/>
  <c r="CJ16" i="2"/>
  <c r="AE16" i="2"/>
  <c r="CJ12" i="2"/>
  <c r="AE12" i="2"/>
  <c r="CI12" i="2" s="1"/>
  <c r="CJ8" i="2"/>
  <c r="AE8" i="2"/>
  <c r="CI8" i="2" s="1"/>
  <c r="BF22" i="2"/>
  <c r="BF18" i="2"/>
  <c r="BF14" i="2"/>
  <c r="BF10" i="2"/>
  <c r="BF21" i="2"/>
  <c r="BF17" i="2"/>
  <c r="BF13" i="2"/>
  <c r="BF9" i="2"/>
  <c r="CI22" i="2"/>
  <c r="CI14" i="2"/>
  <c r="BO21" i="2"/>
  <c r="BO17" i="2"/>
  <c r="BO13" i="2"/>
  <c r="BO9" i="2"/>
  <c r="CH20" i="2"/>
  <c r="CQ12" i="2"/>
  <c r="CR11" i="2"/>
  <c r="CW10" i="2"/>
  <c r="V54" i="3"/>
  <c r="V22" i="3"/>
  <c r="W41" i="3"/>
  <c r="W21" i="2"/>
  <c r="W17" i="2"/>
  <c r="W13" i="2"/>
  <c r="W9" i="2"/>
  <c r="CI20" i="2"/>
  <c r="CJ21" i="2"/>
  <c r="BG21" i="2"/>
  <c r="CI21" i="2" s="1"/>
  <c r="CJ17" i="2"/>
  <c r="BG17" i="2"/>
  <c r="CI17" i="2" s="1"/>
  <c r="CJ13" i="2"/>
  <c r="BG13" i="2"/>
  <c r="CI13" i="2" s="1"/>
  <c r="CJ9" i="2"/>
  <c r="BG9" i="2"/>
  <c r="CI9" i="2" s="1"/>
  <c r="BF16" i="2"/>
  <c r="DJ16" i="2" s="1"/>
  <c r="BF8" i="2"/>
  <c r="CI18" i="2"/>
  <c r="CI10" i="2"/>
  <c r="CQ19" i="2"/>
  <c r="CQ15" i="2"/>
  <c r="CH15" i="2"/>
  <c r="DJ15" i="2" s="1"/>
  <c r="CQ11" i="2"/>
  <c r="CQ22" i="2"/>
  <c r="CH22" i="2"/>
  <c r="DJ22" i="2" s="1"/>
  <c r="CQ18" i="2"/>
  <c r="CH18" i="2"/>
  <c r="CQ14" i="2"/>
  <c r="CH14" i="2"/>
  <c r="DJ14" i="2" s="1"/>
  <c r="CQ10" i="2"/>
  <c r="CH10" i="2"/>
  <c r="DJ10" i="2" s="1"/>
  <c r="CR19" i="2"/>
  <c r="CW18" i="2"/>
  <c r="W57" i="3"/>
  <c r="CI16" i="2"/>
  <c r="DJ8" i="2"/>
  <c r="W53" i="3"/>
  <c r="D53" i="3"/>
  <c r="V53" i="3" s="1"/>
  <c r="W37" i="3"/>
  <c r="D37" i="3"/>
  <c r="V37" i="3" s="1"/>
  <c r="W33" i="3"/>
  <c r="D33" i="3"/>
  <c r="V33" i="3" s="1"/>
  <c r="W25" i="3"/>
  <c r="D25" i="3"/>
  <c r="V25" i="3" s="1"/>
  <c r="W21" i="3"/>
  <c r="D21" i="3"/>
  <c r="V21" i="3" s="1"/>
  <c r="W17" i="3"/>
  <c r="D17" i="3"/>
  <c r="V17" i="3" s="1"/>
  <c r="W9" i="3"/>
  <c r="D9" i="3"/>
  <c r="V9" i="3" s="1"/>
  <c r="W49" i="3"/>
  <c r="D43" i="3"/>
  <c r="V43" i="3" s="1"/>
  <c r="D27" i="3"/>
  <c r="V27" i="3" s="1"/>
  <c r="D11" i="3"/>
  <c r="V11" i="3" s="1"/>
  <c r="V56" i="3"/>
  <c r="V52" i="3"/>
  <c r="V48" i="3"/>
  <c r="V44" i="3"/>
  <c r="W40" i="3"/>
  <c r="D40" i="3"/>
  <c r="V40" i="3" s="1"/>
  <c r="V36" i="3"/>
  <c r="W32" i="3"/>
  <c r="D32" i="3"/>
  <c r="V32" i="3" s="1"/>
  <c r="W28" i="3"/>
  <c r="D28" i="3"/>
  <c r="V28" i="3" s="1"/>
  <c r="W24" i="3"/>
  <c r="D24" i="3"/>
  <c r="V24" i="3" s="1"/>
  <c r="V20" i="3"/>
  <c r="W16" i="3"/>
  <c r="D16" i="3"/>
  <c r="V16" i="3" s="1"/>
  <c r="W12" i="3"/>
  <c r="D12" i="3"/>
  <c r="V12" i="3" s="1"/>
  <c r="W8" i="3"/>
  <c r="D8" i="3"/>
  <c r="V8" i="3" s="1"/>
  <c r="W56" i="3"/>
  <c r="W48" i="3"/>
  <c r="W36" i="3"/>
  <c r="W20" i="3"/>
  <c r="AE48" i="4"/>
  <c r="CI48" i="4" s="1"/>
  <c r="BG54" i="4"/>
  <c r="BG46" i="4"/>
  <c r="BG38" i="4"/>
  <c r="BG30" i="4"/>
  <c r="BG22" i="4"/>
  <c r="BG14" i="4"/>
  <c r="BI30" i="4"/>
  <c r="CR21" i="2"/>
  <c r="CR17" i="2"/>
  <c r="CR13" i="2"/>
  <c r="CR9" i="2"/>
  <c r="AE32" i="4"/>
  <c r="CI32" i="4" s="1"/>
  <c r="BG19" i="2"/>
  <c r="CI19" i="2" s="1"/>
  <c r="BG15" i="2"/>
  <c r="CI15" i="2" s="1"/>
  <c r="BG11" i="2"/>
  <c r="CI11" i="2" s="1"/>
  <c r="W52" i="3"/>
  <c r="W44" i="3"/>
  <c r="AE56" i="4"/>
  <c r="CI56" i="4" s="1"/>
  <c r="BH56" i="4"/>
  <c r="AE40" i="4"/>
  <c r="CI40" i="4" s="1"/>
  <c r="BH40" i="4"/>
  <c r="AE24" i="4"/>
  <c r="CI24" i="4" s="1"/>
  <c r="BH24" i="4"/>
  <c r="AE8" i="4"/>
  <c r="CI8" i="4" s="1"/>
  <c r="BH8" i="4"/>
  <c r="D54" i="4"/>
  <c r="BI54" i="4"/>
  <c r="D50" i="4"/>
  <c r="BI50" i="4"/>
  <c r="BH46" i="4"/>
  <c r="AE46" i="4"/>
  <c r="CI46" i="4" s="1"/>
  <c r="D42" i="4"/>
  <c r="BI42" i="4"/>
  <c r="D38" i="4"/>
  <c r="BI38" i="4"/>
  <c r="D34" i="4"/>
  <c r="BI34" i="4"/>
  <c r="BH30" i="4"/>
  <c r="AE30" i="4"/>
  <c r="CI30" i="4" s="1"/>
  <c r="BI26" i="4"/>
  <c r="D26" i="4"/>
  <c r="D22" i="4"/>
  <c r="BI22" i="4"/>
  <c r="BI18" i="4"/>
  <c r="D18" i="4"/>
  <c r="BI14" i="4"/>
  <c r="D14" i="4"/>
  <c r="D10" i="4"/>
  <c r="BI10" i="4"/>
  <c r="AE16" i="4"/>
  <c r="CI16" i="4" s="1"/>
  <c r="BH51" i="4"/>
  <c r="AE51" i="4"/>
  <c r="CI51" i="4" s="1"/>
  <c r="BH43" i="4"/>
  <c r="AE43" i="4"/>
  <c r="CI43" i="4" s="1"/>
  <c r="BH35" i="4"/>
  <c r="AE35" i="4"/>
  <c r="CI35" i="4" s="1"/>
  <c r="BH27" i="4"/>
  <c r="AE27" i="4"/>
  <c r="BH19" i="4"/>
  <c r="AE19" i="4"/>
  <c r="BH11" i="4"/>
  <c r="AE11" i="4"/>
  <c r="BP56" i="4"/>
  <c r="BP48" i="4"/>
  <c r="BP40" i="4"/>
  <c r="BP32" i="4"/>
  <c r="BP24" i="4"/>
  <c r="BP16" i="4"/>
  <c r="BP8" i="4"/>
  <c r="BQ54" i="4"/>
  <c r="L54" i="4"/>
  <c r="BP54" i="4" s="1"/>
  <c r="BQ50" i="4"/>
  <c r="L50" i="4"/>
  <c r="BP50" i="4" s="1"/>
  <c r="BP46" i="4"/>
  <c r="L42" i="4"/>
  <c r="BP42" i="4" s="1"/>
  <c r="BQ42" i="4"/>
  <c r="BQ38" i="4"/>
  <c r="L38" i="4"/>
  <c r="BP38" i="4" s="1"/>
  <c r="BQ34" i="4"/>
  <c r="L34" i="4"/>
  <c r="BP34" i="4" s="1"/>
  <c r="BP30" i="4"/>
  <c r="L26" i="4"/>
  <c r="BP26" i="4" s="1"/>
  <c r="BQ26" i="4"/>
  <c r="BQ22" i="4"/>
  <c r="L22" i="4"/>
  <c r="BP22" i="4" s="1"/>
  <c r="BQ18" i="4"/>
  <c r="L18" i="4"/>
  <c r="BP18" i="4" s="1"/>
  <c r="BP14" i="4"/>
  <c r="L10" i="4"/>
  <c r="BP10" i="4" s="1"/>
  <c r="BQ10" i="4"/>
  <c r="AE52" i="4"/>
  <c r="CI52" i="4" s="1"/>
  <c r="AE36" i="4"/>
  <c r="CI36" i="4" s="1"/>
  <c r="AE20" i="4"/>
  <c r="CI20" i="4" s="1"/>
  <c r="BP44" i="4"/>
  <c r="BQ30" i="4"/>
  <c r="BH55" i="4"/>
  <c r="AE55" i="4"/>
  <c r="CI55" i="4" s="1"/>
  <c r="BH47" i="4"/>
  <c r="AE47" i="4"/>
  <c r="CI47" i="4" s="1"/>
  <c r="BH39" i="4"/>
  <c r="AE39" i="4"/>
  <c r="CI39" i="4" s="1"/>
  <c r="BH31" i="4"/>
  <c r="AE31" i="4"/>
  <c r="CI31" i="4" s="1"/>
  <c r="BH23" i="4"/>
  <c r="AE23" i="4"/>
  <c r="CI23" i="4" s="1"/>
  <c r="BH15" i="4"/>
  <c r="AE15" i="4"/>
  <c r="D57" i="4"/>
  <c r="BI57" i="4"/>
  <c r="D53" i="4"/>
  <c r="BI53" i="4"/>
  <c r="D49" i="4"/>
  <c r="BI49" i="4"/>
  <c r="D45" i="4"/>
  <c r="BI45" i="4"/>
  <c r="D41" i="4"/>
  <c r="BI41" i="4"/>
  <c r="D37" i="4"/>
  <c r="BI37" i="4"/>
  <c r="D33" i="4"/>
  <c r="BI33" i="4"/>
  <c r="D29" i="4"/>
  <c r="BI29" i="4"/>
  <c r="BI25" i="4"/>
  <c r="D25" i="4"/>
  <c r="BI21" i="4"/>
  <c r="D21" i="4"/>
  <c r="BI17" i="4"/>
  <c r="D17" i="4"/>
  <c r="BI13" i="4"/>
  <c r="D13" i="4"/>
  <c r="BI9" i="4"/>
  <c r="D9" i="4"/>
  <c r="BP52" i="4"/>
  <c r="BP36" i="4"/>
  <c r="BP20" i="4"/>
  <c r="AE12" i="4"/>
  <c r="CI12" i="4" s="1"/>
  <c r="BG27" i="4"/>
  <c r="BG23" i="4"/>
  <c r="BG19" i="4"/>
  <c r="BG15" i="4"/>
  <c r="BG11" i="4"/>
  <c r="BI24" i="4"/>
  <c r="BI56" i="4"/>
  <c r="BI52" i="4"/>
  <c r="BI48" i="4"/>
  <c r="BI44" i="4"/>
  <c r="BI40" i="4"/>
  <c r="BI36" i="4"/>
  <c r="BI32" i="4"/>
  <c r="BQ46" i="4"/>
  <c r="BP11" i="4"/>
  <c r="BI20" i="4"/>
  <c r="BI16" i="4"/>
  <c r="BI12" i="4"/>
  <c r="BI8" i="4"/>
  <c r="BQ56" i="4"/>
  <c r="BQ52" i="4"/>
  <c r="BQ48" i="4"/>
  <c r="BQ44" i="4"/>
  <c r="BQ40" i="4"/>
  <c r="BQ36" i="4"/>
  <c r="BQ32" i="4"/>
  <c r="BQ28" i="4"/>
  <c r="BQ24" i="4"/>
  <c r="BQ20" i="4"/>
  <c r="BQ16" i="4"/>
  <c r="BQ12" i="4"/>
  <c r="BQ8" i="4"/>
  <c r="BV54" i="4"/>
  <c r="BV50" i="4"/>
  <c r="BV46" i="4"/>
  <c r="BV42" i="4"/>
  <c r="BV38" i="4"/>
  <c r="BV34" i="4"/>
  <c r="BV30" i="4"/>
  <c r="BV26" i="4"/>
  <c r="BV22" i="4"/>
  <c r="BV18" i="4"/>
  <c r="BV14" i="4"/>
  <c r="BV10" i="4"/>
  <c r="CA56" i="4"/>
  <c r="CA52" i="4"/>
  <c r="CA48" i="4"/>
  <c r="CA44" i="4"/>
  <c r="CA40" i="4"/>
  <c r="CA36" i="4"/>
  <c r="CA32" i="4"/>
  <c r="CA28" i="4"/>
  <c r="CA24" i="4"/>
  <c r="CA20" i="4"/>
  <c r="CA16" i="4"/>
  <c r="CA12" i="4"/>
  <c r="CA8" i="4"/>
  <c r="BI27" i="4"/>
  <c r="BI23" i="4"/>
  <c r="BI19" i="4"/>
  <c r="BI15" i="4"/>
  <c r="BI11" i="4"/>
  <c r="L57" i="4"/>
  <c r="BP57" i="4" s="1"/>
  <c r="L53" i="4"/>
  <c r="BP53" i="4" s="1"/>
  <c r="L49" i="4"/>
  <c r="BP49" i="4" s="1"/>
  <c r="L45" i="4"/>
  <c r="BP45" i="4" s="1"/>
  <c r="L41" i="4"/>
  <c r="BP41" i="4" s="1"/>
  <c r="L37" i="4"/>
  <c r="BP37" i="4" s="1"/>
  <c r="L33" i="4"/>
  <c r="BP33" i="4" s="1"/>
  <c r="L29" i="4"/>
  <c r="BP29" i="4" s="1"/>
  <c r="L25" i="4"/>
  <c r="BP25" i="4" s="1"/>
  <c r="L21" i="4"/>
  <c r="BP21" i="4" s="1"/>
  <c r="L17" i="4"/>
  <c r="BP17" i="4" s="1"/>
  <c r="L13" i="4"/>
  <c r="BP13" i="4" s="1"/>
  <c r="L9" i="4"/>
  <c r="BP9" i="4" s="1"/>
  <c r="BQ55" i="4"/>
  <c r="BQ51" i="4"/>
  <c r="BQ47" i="4"/>
  <c r="BQ43" i="4"/>
  <c r="BQ39" i="4"/>
  <c r="BQ35" i="4"/>
  <c r="BQ31" i="4"/>
  <c r="BQ27" i="4"/>
  <c r="BQ23" i="4"/>
  <c r="BQ19" i="4"/>
  <c r="BQ15" i="4"/>
  <c r="BQ11" i="4"/>
  <c r="BV57" i="4"/>
  <c r="BV53" i="4"/>
  <c r="BV49" i="4"/>
  <c r="BV45" i="4"/>
  <c r="BV41" i="4"/>
  <c r="BV37" i="4"/>
  <c r="BV33" i="4"/>
  <c r="BV29" i="4"/>
  <c r="BV25" i="4"/>
  <c r="BV21" i="4"/>
  <c r="BV17" i="4"/>
  <c r="BV13" i="4"/>
  <c r="BV9" i="4"/>
  <c r="CA55" i="4"/>
  <c r="CA51" i="4"/>
  <c r="CA47" i="4"/>
  <c r="CA43" i="4"/>
  <c r="CA39" i="4"/>
  <c r="CA35" i="4"/>
  <c r="CA31" i="4"/>
  <c r="CA27" i="4"/>
  <c r="CA23" i="4"/>
  <c r="CA19" i="4"/>
  <c r="CA15" i="4"/>
  <c r="CA11" i="4"/>
  <c r="F40" i="5"/>
  <c r="F36" i="5"/>
  <c r="F32" i="5"/>
  <c r="F28" i="5"/>
  <c r="F24" i="5"/>
  <c r="F20" i="5"/>
  <c r="F16" i="5"/>
  <c r="F12" i="5"/>
  <c r="C1" i="8"/>
  <c r="B1" i="8"/>
  <c r="BH9" i="4" l="1"/>
  <c r="AE9" i="4"/>
  <c r="CI9" i="4" s="1"/>
  <c r="BH18" i="4"/>
  <c r="AE18" i="4"/>
  <c r="CI18" i="4" s="1"/>
  <c r="CQ12" i="1"/>
  <c r="CH12" i="1"/>
  <c r="DJ12" i="1" s="1"/>
  <c r="CQ20" i="1"/>
  <c r="CH20" i="1"/>
  <c r="DJ20" i="1" s="1"/>
  <c r="CQ28" i="1"/>
  <c r="CH28" i="1"/>
  <c r="DJ28" i="1" s="1"/>
  <c r="CQ36" i="1"/>
  <c r="CH36" i="1"/>
  <c r="DJ36" i="1" s="1"/>
  <c r="BH17" i="4"/>
  <c r="AE17" i="4"/>
  <c r="CI17" i="4" s="1"/>
  <c r="BH26" i="4"/>
  <c r="AE26" i="4"/>
  <c r="CI26" i="4" s="1"/>
  <c r="CQ9" i="2"/>
  <c r="CH9" i="2"/>
  <c r="DJ9" i="2" s="1"/>
  <c r="BH33" i="4"/>
  <c r="AE33" i="4"/>
  <c r="CI33" i="4" s="1"/>
  <c r="BH41" i="4"/>
  <c r="AE41" i="4"/>
  <c r="CI41" i="4" s="1"/>
  <c r="BH49" i="4"/>
  <c r="AE49" i="4"/>
  <c r="CI49" i="4" s="1"/>
  <c r="BH57" i="4"/>
  <c r="AE57" i="4"/>
  <c r="CI57" i="4" s="1"/>
  <c r="CI19" i="4"/>
  <c r="BH10" i="4"/>
  <c r="AE10" i="4"/>
  <c r="CI10" i="4" s="1"/>
  <c r="BH34" i="4"/>
  <c r="AE34" i="4"/>
  <c r="CI34" i="4" s="1"/>
  <c r="BH42" i="4"/>
  <c r="AE42" i="4"/>
  <c r="CI42" i="4" s="1"/>
  <c r="BH50" i="4"/>
  <c r="AE50" i="4"/>
  <c r="CI50" i="4" s="1"/>
  <c r="CQ13" i="2"/>
  <c r="CH13" i="2"/>
  <c r="DJ13" i="2" s="1"/>
  <c r="CH9" i="1"/>
  <c r="DJ9" i="1" s="1"/>
  <c r="CQ9" i="1"/>
  <c r="CH17" i="1"/>
  <c r="DJ17" i="1" s="1"/>
  <c r="CQ17" i="1"/>
  <c r="CH25" i="1"/>
  <c r="DJ25" i="1" s="1"/>
  <c r="CQ25" i="1"/>
  <c r="CH33" i="1"/>
  <c r="DJ33" i="1" s="1"/>
  <c r="CQ33" i="1"/>
  <c r="CH41" i="1"/>
  <c r="DJ41" i="1" s="1"/>
  <c r="CQ41" i="1"/>
  <c r="CH14" i="1"/>
  <c r="DJ14" i="1" s="1"/>
  <c r="CQ14" i="1"/>
  <c r="CH22" i="1"/>
  <c r="DJ22" i="1" s="1"/>
  <c r="CQ22" i="1"/>
  <c r="CH30" i="1"/>
  <c r="DJ30" i="1" s="1"/>
  <c r="CQ30" i="1"/>
  <c r="CH38" i="1"/>
  <c r="DJ38" i="1" s="1"/>
  <c r="CQ38" i="1"/>
  <c r="CQ39" i="1"/>
  <c r="CQ35" i="1"/>
  <c r="BH13" i="4"/>
  <c r="AE13" i="4"/>
  <c r="CI13" i="4" s="1"/>
  <c r="BH14" i="4"/>
  <c r="AE14" i="4"/>
  <c r="CI14" i="4" s="1"/>
  <c r="DJ18" i="2"/>
  <c r="CH11" i="2"/>
  <c r="DJ11" i="2" s="1"/>
  <c r="CQ17" i="2"/>
  <c r="CH17" i="2"/>
  <c r="DJ17" i="2" s="1"/>
  <c r="CQ8" i="1"/>
  <c r="CH8" i="1"/>
  <c r="DJ8" i="1" s="1"/>
  <c r="CQ16" i="1"/>
  <c r="CH16" i="1"/>
  <c r="DJ16" i="1" s="1"/>
  <c r="CQ24" i="1"/>
  <c r="CH24" i="1"/>
  <c r="DJ24" i="1" s="1"/>
  <c r="CQ32" i="1"/>
  <c r="CH32" i="1"/>
  <c r="DJ32" i="1" s="1"/>
  <c r="CQ40" i="1"/>
  <c r="CH40" i="1"/>
  <c r="DJ40" i="1" s="1"/>
  <c r="BH25" i="4"/>
  <c r="AE25" i="4"/>
  <c r="CI25" i="4" s="1"/>
  <c r="BH21" i="4"/>
  <c r="AE21" i="4"/>
  <c r="CI21" i="4" s="1"/>
  <c r="CI15" i="4"/>
  <c r="CH19" i="2"/>
  <c r="DJ19" i="2" s="1"/>
  <c r="BH29" i="4"/>
  <c r="AE29" i="4"/>
  <c r="CI29" i="4" s="1"/>
  <c r="BH37" i="4"/>
  <c r="AE37" i="4"/>
  <c r="CI37" i="4" s="1"/>
  <c r="BH45" i="4"/>
  <c r="AE45" i="4"/>
  <c r="CI45" i="4" s="1"/>
  <c r="BH53" i="4"/>
  <c r="AE53" i="4"/>
  <c r="CI53" i="4" s="1"/>
  <c r="CI11" i="4"/>
  <c r="CI27" i="4"/>
  <c r="BH22" i="4"/>
  <c r="AE22" i="4"/>
  <c r="CI22" i="4" s="1"/>
  <c r="BH38" i="4"/>
  <c r="AE38" i="4"/>
  <c r="CI38" i="4" s="1"/>
  <c r="BH54" i="4"/>
  <c r="AE54" i="4"/>
  <c r="CI54" i="4" s="1"/>
  <c r="BF12" i="2"/>
  <c r="DJ12" i="2" s="1"/>
  <c r="DJ20" i="2"/>
  <c r="CQ21" i="2"/>
  <c r="CH21" i="2"/>
  <c r="DJ21" i="2" s="1"/>
  <c r="CH13" i="1"/>
  <c r="DJ13" i="1" s="1"/>
  <c r="CQ13" i="1"/>
  <c r="CH21" i="1"/>
  <c r="DJ21" i="1" s="1"/>
  <c r="CQ21" i="1"/>
  <c r="CH29" i="1"/>
  <c r="DJ29" i="1" s="1"/>
  <c r="CQ29" i="1"/>
  <c r="CH37" i="1"/>
  <c r="DJ37" i="1" s="1"/>
  <c r="CQ37" i="1"/>
  <c r="CH10" i="1"/>
  <c r="DJ10" i="1" s="1"/>
  <c r="CQ10" i="1"/>
  <c r="CH18" i="1"/>
  <c r="DJ18" i="1" s="1"/>
  <c r="CQ18" i="1"/>
  <c r="CH26" i="1"/>
  <c r="DJ26" i="1" s="1"/>
  <c r="CQ26" i="1"/>
  <c r="CH34" i="1"/>
  <c r="DJ34" i="1" s="1"/>
  <c r="CQ34" i="1"/>
  <c r="CH42" i="1"/>
  <c r="DJ42" i="1" s="1"/>
  <c r="CQ42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DD7" i="1" s="1"/>
  <c r="AY7" i="1"/>
  <c r="AW7" i="1"/>
  <c r="AV7" i="1"/>
  <c r="AU7" i="1"/>
  <c r="CY7" i="1" s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Z7" i="1" s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AS7" i="2"/>
  <c r="DI7" i="1"/>
  <c r="DH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L7" i="2"/>
  <c r="Y7" i="2"/>
  <c r="AB7" i="1"/>
  <c r="AC7" i="2" l="1"/>
  <c r="CU7" i="2"/>
  <c r="DC7" i="2"/>
  <c r="CM7" i="2"/>
  <c r="BP7" i="2"/>
  <c r="CY7" i="2"/>
  <c r="DD7" i="2"/>
  <c r="DI7" i="2"/>
  <c r="AB7" i="2"/>
  <c r="CT7" i="2"/>
  <c r="BU7" i="2"/>
  <c r="CW7" i="2" s="1"/>
  <c r="AA7" i="3"/>
  <c r="CN7" i="2"/>
  <c r="CZ7" i="2"/>
  <c r="BH7" i="2"/>
  <c r="BG7" i="2" s="1"/>
  <c r="CV7" i="2"/>
  <c r="DA7" i="2"/>
  <c r="N7" i="2"/>
  <c r="M7" i="2" s="1"/>
  <c r="CS7" i="2"/>
  <c r="CX7" i="2"/>
  <c r="BZ7" i="2"/>
  <c r="E7" i="2"/>
  <c r="W7" i="2" s="1"/>
  <c r="Z7" i="2"/>
  <c r="AD7" i="2"/>
  <c r="DF7" i="2"/>
  <c r="CZ7" i="1"/>
  <c r="BK7" i="4"/>
  <c r="BJ7" i="4"/>
  <c r="BY7" i="4"/>
  <c r="CK7" i="1"/>
  <c r="CO7" i="1"/>
  <c r="CU7" i="1"/>
  <c r="AB7" i="3"/>
  <c r="AA7" i="1"/>
  <c r="V7" i="5"/>
  <c r="BB7" i="5"/>
  <c r="BN7" i="4"/>
  <c r="BT7" i="4"/>
  <c r="CD7" i="4"/>
  <c r="CH7" i="4"/>
  <c r="DE7" i="1"/>
  <c r="N7" i="5"/>
  <c r="AT7" i="5"/>
  <c r="AC7" i="1"/>
  <c r="DF7" i="1"/>
  <c r="Y7" i="3"/>
  <c r="AC7" i="3"/>
  <c r="N7" i="1"/>
  <c r="M7" i="1" s="1"/>
  <c r="X7" i="1"/>
  <c r="Q7" i="5"/>
  <c r="AD7" i="5"/>
  <c r="BO7" i="4"/>
  <c r="BZ7" i="4"/>
  <c r="BW7" i="4"/>
  <c r="CB7" i="4"/>
  <c r="CF7" i="4"/>
  <c r="AD7" i="1"/>
  <c r="Z7" i="3"/>
  <c r="AG7" i="4"/>
  <c r="AF7" i="4" s="1"/>
  <c r="AL7" i="5"/>
  <c r="BE7" i="5"/>
  <c r="BL7" i="4"/>
  <c r="BR7" i="4"/>
  <c r="R7" i="4"/>
  <c r="AN7" i="1"/>
  <c r="CM7" i="1"/>
  <c r="CX7" i="1"/>
  <c r="DG7" i="1"/>
  <c r="W7" i="4"/>
  <c r="AO7" i="4"/>
  <c r="AT7" i="4"/>
  <c r="CC7" i="4"/>
  <c r="CG7" i="4"/>
  <c r="BM7" i="4"/>
  <c r="BS7" i="4"/>
  <c r="CN7" i="1"/>
  <c r="CT7" i="1"/>
  <c r="BU7" i="1"/>
  <c r="DH7" i="1"/>
  <c r="E7" i="1"/>
  <c r="D7" i="1" s="1"/>
  <c r="BX7" i="4"/>
  <c r="BU7" i="4"/>
  <c r="CE7" i="4"/>
  <c r="E7" i="3"/>
  <c r="D7" i="3" s="1"/>
  <c r="N7" i="3"/>
  <c r="M7" i="3" s="1"/>
  <c r="Y7" i="1"/>
  <c r="H7" i="5"/>
  <c r="CS7" i="1"/>
  <c r="AX7" i="1"/>
  <c r="CL7" i="1"/>
  <c r="CV7" i="1"/>
  <c r="M7" i="4"/>
  <c r="X7" i="3"/>
  <c r="E7" i="4"/>
  <c r="D7" i="4" s="1"/>
  <c r="AY7" i="4"/>
  <c r="AD7" i="3"/>
  <c r="D7" i="2"/>
  <c r="V7" i="2" s="1"/>
  <c r="AN7" i="2"/>
  <c r="CR7" i="2" s="1"/>
  <c r="X7" i="2"/>
  <c r="CK7" i="2"/>
  <c r="AF7" i="2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Z7" i="1"/>
  <c r="AM7" i="2"/>
  <c r="AF2" i="8"/>
  <c r="CJ7" i="2" l="1"/>
  <c r="BO7" i="2"/>
  <c r="CH7" i="2" s="1"/>
  <c r="AE7" i="2"/>
  <c r="CI7" i="2" s="1"/>
  <c r="AN7" i="4"/>
  <c r="BG7" i="4" s="1"/>
  <c r="V7" i="3"/>
  <c r="W7" i="1"/>
  <c r="I7" i="5"/>
  <c r="CJ7" i="1"/>
  <c r="BV7" i="4"/>
  <c r="CW7" i="1"/>
  <c r="CR7" i="1"/>
  <c r="W7" i="3"/>
  <c r="CA7" i="4"/>
  <c r="BG7" i="1"/>
  <c r="CI7" i="1" s="1"/>
  <c r="F7" i="5"/>
  <c r="AM7" i="1"/>
  <c r="BF7" i="1" s="1"/>
  <c r="BI7" i="4"/>
  <c r="DB7" i="1"/>
  <c r="V7" i="1"/>
  <c r="BO7" i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/>
  <c r="AE7" i="4"/>
  <c r="BH7" i="4"/>
  <c r="BF7" i="2" l="1"/>
  <c r="DJ7" i="2" s="1"/>
  <c r="CI7" i="4"/>
  <c r="CH7" i="1"/>
  <c r="DJ7" i="1" s="1"/>
  <c r="BP7" i="4"/>
  <c r="CQ7" i="1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<sst xmlns="http://schemas.openxmlformats.org/spreadsheetml/2006/main" count="2413" uniqueCount="480">
  <si>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</si>
  <si>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</si>
  <si>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</si>
  <si>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</si>
  <si>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</si>
  <si>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</si>
  <si>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</si>
  <si>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</si>
  <si>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</si>
  <si>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</si>
  <si>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</si>
  <si>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</si>
  <si>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</si>
  <si>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</si>
  <si>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</si>
  <si>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</si>
  <si>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</si>
  <si>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</si>
  <si>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</si>
  <si>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</si>
  <si>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</si>
  <si>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</si>
  <si>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</si>
  <si>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</si>
  <si>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</si>
  <si>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</si>
  <si>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</si>
  <si>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</si>
  <si>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</si>
  <si>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</si>
  <si>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</si>
  <si>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</si>
  <si>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</si>
  <si>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</si>
  <si>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</si>
  <si>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</si>
  <si>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</si>
  <si>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</si>
  <si>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</si>
  <si>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</si>
  <si>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</si>
  <si>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</si>
  <si>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</si>
  <si>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</si>
  <si>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</si>
  <si>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</si>
  <si>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</si>
  <si>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</si>
  <si>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</si>
  <si>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</si>
  <si>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</si>
  <si>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</si>
  <si>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</si>
  <si>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</si>
  <si>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</si>
  <si>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</si>
  <si>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</si>
  <si>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</si>
  <si>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</si>
  <si>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</si>
  <si>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</si>
  <si>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</si>
  <si>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</si>
  <si>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</si>
  <si>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</si>
  <si>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</si>
  <si>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</si>
  <si>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</si>
  <si>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</si>
  <si>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</si>
  <si>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</si>
  <si>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</si>
  <si>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</si>
  <si>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</si>
  <si>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</si>
  <si>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</si>
  <si>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</si>
  <si>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</si>
  <si>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</si>
  <si>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</si>
  <si>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</si>
  <si>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</si>
  <si>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</si>
  <si>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</si>
  <si>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</si>
  <si>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</si>
  <si>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</si>
  <si>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</si>
  <si>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</si>
  <si>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</si>
  <si>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</si>
  <si>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</si>
  <si>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</si>
  <si>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</si>
  <si>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</si>
  <si>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</si>
  <si>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</si>
  <si>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</si>
  <si>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</si>
  <si>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</si>
  <si>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</si>
  <si>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</si>
  <si>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</si>
  <si>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</si>
  <si>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</si>
  <si>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</si>
  <si>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</si>
  <si>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</si>
  <si>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</si>
  <si>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</si>
  <si>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</si>
  <si>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</si>
  <si>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</si>
  <si>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</si>
  <si>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</si>
  <si>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</si>
  <si>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</si>
  <si>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</si>
  <si>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</si>
  <si>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</si>
  <si>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</si>
  <si>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</si>
  <si>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</si>
  <si>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</si>
  <si>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</si>
  <si>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</si>
  <si>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</si>
  <si>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</si>
  <si>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</si>
  <si>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</si>
  <si>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</si>
  <si>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</si>
  <si>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</si>
  <si>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</si>
  <si>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</si>
  <si>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</si>
  <si>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</si>
  <si>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</si>
  <si>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</si>
  <si>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</si>
  <si>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</si>
  <si>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</si>
  <si>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</si>
  <si>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</si>
  <si>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</si>
  <si>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</si>
  <si>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</si>
  <si>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</si>
  <si>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</si>
  <si>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</si>
  <si>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</si>
  <si>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</si>
  <si>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</si>
  <si>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</si>
  <si>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</si>
  <si>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</si>
  <si>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</si>
  <si>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</si>
  <si>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</si>
  <si>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</si>
  <si>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</si>
  <si>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</si>
  <si>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</si>
  <si>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</si>
  <si>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</si>
  <si>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</si>
  <si>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</si>
  <si>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</si>
  <si>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</si>
  <si>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</si>
  <si>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</si>
  <si>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</si>
  <si>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</si>
  <si>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</si>
  <si>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</si>
  <si>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</si>
  <si>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</si>
  <si>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</si>
  <si>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</si>
  <si>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</si>
  <si>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</si>
  <si>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</si>
  <si>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</si>
  <si>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</si>
  <si>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</si>
  <si>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</si>
  <si>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</si>
  <si>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</si>
  <si>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</si>
  <si>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</si>
  <si>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</si>
  <si>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</si>
  <si>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</si>
  <si>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</si>
  <si>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</si>
  <si>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</si>
  <si>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</si>
  <si>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</si>
  <si>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</si>
  <si>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</si>
  <si>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</si>
  <si>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</si>
  <si>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</si>
  <si>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</si>
  <si>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</si>
  <si>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</si>
  <si>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</si>
  <si>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</si>
  <si>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</si>
  <si>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</si>
  <si>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</si>
  <si>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</si>
  <si>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</si>
  <si>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</si>
  <si>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</si>
  <si>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</si>
  <si>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</si>
  <si>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</si>
  <si>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</si>
  <si>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</si>
  <si>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</si>
  <si>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</si>
  <si>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</si>
  <si>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</si>
  <si>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</si>
  <si>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</si>
  <si>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</si>
  <si>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</si>
  <si>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</si>
  <si>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</si>
  <si>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</si>
  <si>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</si>
  <si>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</si>
  <si>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</si>
  <si>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</si>
  <si>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</si>
  <si>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</si>
  <si>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</si>
  <si>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</si>
  <si>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</si>
  <si>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</si>
  <si>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</si>
  <si>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</si>
  <si>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</si>
  <si>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</si>
  <si>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</si>
  <si>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</si>
  <si>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</si>
  <si>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</si>
  <si>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</si>
  <si>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</si>
  <si>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</si>
  <si>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</si>
  <si>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</si>
  <si>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</si>
  <si>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</si>
  <si>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</si>
  <si>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</si>
  <si>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</si>
  <si>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</si>
  <si>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</si>
  <si>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</si>
  <si>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</si>
  <si>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</si>
  <si>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</si>
  <si>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</si>
  <si>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</si>
  <si>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</si>
  <si>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</si>
  <si>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</si>
  <si>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</si>
  <si>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</si>
  <si>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</si>
  <si>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</si>
  <si>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</si>
  <si>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</si>
  <si>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</si>
  <si>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</si>
  <si>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</si>
  <si>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</si>
  <si>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</si>
  <si>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</si>
  <si>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</si>
  <si>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</si>
  <si>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</si>
  <si>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</si>
  <si>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</si>
  <si>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</si>
  <si>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</si>
  <si>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</si>
  <si>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</si>
  <si>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</si>
  <si>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</si>
  <si>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</si>
  <si>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</si>
  <si>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</si>
  <si>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</si>
  <si>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</si>
  <si>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</si>
  <si>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</si>
  <si>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</si>
  <si>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</si>
  <si>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</si>
  <si>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</si>
  <si>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</si>
  <si>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</si>
  <si>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</si>
  <si>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</si>
  <si>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</si>
  <si>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</si>
  <si>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</si>
  <si>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</si>
  <si>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</si>
  <si>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</si>
  <si>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</si>
  <si>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</si>
  <si>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</si>
  <si>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22000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</si>
  <si>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</si>
  <si>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</si>
  <si>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</si>
  <si>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</si>
  <si>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</si>
  <si>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</si>
  <si>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22100</t>
  </si>
  <si>
    <t>静岡市</t>
  </si>
  <si>
    <t>221053</t>
  </si>
  <si>
    <t>22130</t>
  </si>
  <si>
    <t>浜松市</t>
  </si>
  <si>
    <t>221054</t>
  </si>
  <si>
    <t>22203</t>
  </si>
  <si>
    <t>沼津市</t>
  </si>
  <si>
    <t>221055</t>
  </si>
  <si>
    <t>22861</t>
  </si>
  <si>
    <t>伊豆市沼津市衛生施設組合</t>
  </si>
  <si>
    <t>22205</t>
  </si>
  <si>
    <t>熱海市</t>
  </si>
  <si>
    <t>221056</t>
  </si>
  <si>
    <t>22206</t>
  </si>
  <si>
    <t>三島市</t>
  </si>
  <si>
    <t>221057</t>
  </si>
  <si>
    <t>22207</t>
  </si>
  <si>
    <t>富士宮市</t>
  </si>
  <si>
    <t>221058</t>
  </si>
  <si>
    <t>22208</t>
  </si>
  <si>
    <t>伊東市</t>
  </si>
  <si>
    <t>221059</t>
  </si>
  <si>
    <t>22209</t>
  </si>
  <si>
    <t>島田市</t>
  </si>
  <si>
    <t>221060</t>
  </si>
  <si>
    <t>22831</t>
  </si>
  <si>
    <t>川根広域組合</t>
  </si>
  <si>
    <t>22210</t>
  </si>
  <si>
    <t>富士市</t>
  </si>
  <si>
    <t>221061</t>
  </si>
  <si>
    <t>22211</t>
  </si>
  <si>
    <t>磐田市</t>
  </si>
  <si>
    <t>221062</t>
  </si>
  <si>
    <t>22920</t>
  </si>
  <si>
    <t>中遠広域事務組合</t>
  </si>
  <si>
    <t>22212</t>
  </si>
  <si>
    <t>焼津市</t>
  </si>
  <si>
    <t>221063</t>
  </si>
  <si>
    <t>22921</t>
  </si>
  <si>
    <t>志太広域事務組合</t>
  </si>
  <si>
    <t>22213</t>
  </si>
  <si>
    <t>掛川市</t>
  </si>
  <si>
    <t>221064</t>
  </si>
  <si>
    <t>22954</t>
  </si>
  <si>
    <t>掛川市・菊川市衛生施設組合</t>
  </si>
  <si>
    <t>22816</t>
  </si>
  <si>
    <t>東遠広域組合</t>
  </si>
  <si>
    <t>22214</t>
  </si>
  <si>
    <t>藤枝市</t>
  </si>
  <si>
    <t>221065</t>
  </si>
  <si>
    <t>22215</t>
  </si>
  <si>
    <t>御殿場市</t>
  </si>
  <si>
    <t>221066</t>
  </si>
  <si>
    <t>22824</t>
  </si>
  <si>
    <t>御殿場市・小山町広域行政組合</t>
  </si>
  <si>
    <t>22216</t>
  </si>
  <si>
    <t>袋井市</t>
  </si>
  <si>
    <t>221067</t>
  </si>
  <si>
    <t>22909</t>
  </si>
  <si>
    <t>袋井市森町広域行政組合</t>
  </si>
  <si>
    <t>22219</t>
  </si>
  <si>
    <t>下田市</t>
  </si>
  <si>
    <t>221068</t>
  </si>
  <si>
    <t>22828</t>
  </si>
  <si>
    <t>南豆衛生プラント</t>
  </si>
  <si>
    <t>22220</t>
  </si>
  <si>
    <t>裾野市</t>
  </si>
  <si>
    <t>221069</t>
  </si>
  <si>
    <t>22853</t>
  </si>
  <si>
    <t>裾野、長泉清掃施設組合</t>
  </si>
  <si>
    <t>22221</t>
  </si>
  <si>
    <t>湖西市</t>
  </si>
  <si>
    <t>221070</t>
  </si>
  <si>
    <t>22222</t>
  </si>
  <si>
    <t>伊豆市</t>
  </si>
  <si>
    <t>221071</t>
  </si>
  <si>
    <t>22959</t>
  </si>
  <si>
    <t>伊豆市伊豆の国市廃棄物処理施設組合</t>
  </si>
  <si>
    <t>22223</t>
  </si>
  <si>
    <t>御前崎市</t>
  </si>
  <si>
    <t>221072</t>
  </si>
  <si>
    <t>22820</t>
  </si>
  <si>
    <t>牧之原市御前崎市広域施設組合</t>
  </si>
  <si>
    <t>東遠広域施設組合</t>
  </si>
  <si>
    <t>22224</t>
  </si>
  <si>
    <t>菊川市</t>
  </si>
  <si>
    <t>221073</t>
  </si>
  <si>
    <t>22225</t>
  </si>
  <si>
    <t>伊豆の国市</t>
  </si>
  <si>
    <t>221074</t>
  </si>
  <si>
    <t>22226</t>
  </si>
  <si>
    <t>牧之原市</t>
  </si>
  <si>
    <t>221075</t>
  </si>
  <si>
    <t>22937</t>
  </si>
  <si>
    <t>吉田町牧之原市広域施設組合</t>
  </si>
  <si>
    <t>22301</t>
  </si>
  <si>
    <t>東伊豆町</t>
  </si>
  <si>
    <t>221076</t>
  </si>
  <si>
    <t>22825</t>
  </si>
  <si>
    <t>東河環境センター</t>
  </si>
  <si>
    <t>22302</t>
  </si>
  <si>
    <t>河津町</t>
  </si>
  <si>
    <t>221077</t>
  </si>
  <si>
    <t>22304</t>
  </si>
  <si>
    <t>南伊豆町</t>
  </si>
  <si>
    <t>221078</t>
  </si>
  <si>
    <t>南豆衛生プラント組合</t>
  </si>
  <si>
    <t>22305</t>
  </si>
  <si>
    <t>松崎町</t>
  </si>
  <si>
    <t>221079</t>
  </si>
  <si>
    <t>22847</t>
  </si>
  <si>
    <t>西豆衛生プラント組合</t>
  </si>
  <si>
    <t>22306</t>
  </si>
  <si>
    <t>西伊豆町</t>
  </si>
  <si>
    <t>221080</t>
  </si>
  <si>
    <t>22325</t>
  </si>
  <si>
    <t>函南町</t>
  </si>
  <si>
    <t>221081</t>
  </si>
  <si>
    <t>22341</t>
  </si>
  <si>
    <t>清水町</t>
  </si>
  <si>
    <t>221082</t>
  </si>
  <si>
    <t>22342</t>
  </si>
  <si>
    <t>長泉町</t>
  </si>
  <si>
    <t>221083</t>
  </si>
  <si>
    <t>裾野市長泉町衛生施設組合</t>
  </si>
  <si>
    <t>22344</t>
  </si>
  <si>
    <t>小山町</t>
  </si>
  <si>
    <t>221084</t>
  </si>
  <si>
    <t>22424</t>
  </si>
  <si>
    <t>吉田町</t>
  </si>
  <si>
    <t>221085</t>
  </si>
  <si>
    <t>22429</t>
  </si>
  <si>
    <t>川根本町</t>
  </si>
  <si>
    <t>221086</t>
  </si>
  <si>
    <t>川根地区広域施設組合</t>
  </si>
  <si>
    <t>22461</t>
  </si>
  <si>
    <t>森町</t>
  </si>
  <si>
    <t>221087</t>
  </si>
  <si>
    <t>222017</t>
  </si>
  <si>
    <t>222018</t>
  </si>
  <si>
    <t>222019</t>
  </si>
  <si>
    <t>222020</t>
  </si>
  <si>
    <t>222021</t>
  </si>
  <si>
    <t>川根地区広域施設組合（廃止）</t>
  </si>
  <si>
    <t>222022</t>
  </si>
  <si>
    <t>222023</t>
  </si>
  <si>
    <t>222024</t>
  </si>
  <si>
    <t>222025</t>
  </si>
  <si>
    <t>222026</t>
  </si>
  <si>
    <t>222027</t>
  </si>
  <si>
    <t>222028</t>
  </si>
  <si>
    <t>222029</t>
  </si>
  <si>
    <t>222030</t>
  </si>
  <si>
    <t>222031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</si>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</sst>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>
      <c r="A7" s="138" t="s">
        <v>24</v>
      </c>
      <c r="B7" s="154" t="s">
        <v>317</v>
      </c>
      <c r="C7" s="138" t="s">
        <v>33</v>
      </c>
      <c r="D7" s="140">
        <f>SUM(E7,+L7)</f>
        <v>43836183</v>
      </c>
      <c r="E7" s="140">
        <f>SUM(F7:I7,K7)</f>
        <v>7804395</v>
      </c>
      <c r="F7" s="140">
        <f>SUM(F$8:F$207)</f>
        <v>59725</v>
      </c>
      <c r="G7" s="140">
        <f>SUM(G$8:G$207)</f>
        <v>941</v>
      </c>
      <c r="H7" s="140">
        <f>SUM(H$8:H$207)</f>
        <v>922843</v>
      </c>
      <c r="I7" s="140">
        <f>SUM(I$8:I$207)</f>
        <v>3774567</v>
      </c>
      <c r="J7" s="143" t="s">
        <v>314</v>
      </c>
      <c r="K7" s="140">
        <f>SUM(K$8:K$207)</f>
        <v>3046319</v>
      </c>
      <c r="L7" s="140">
        <f>SUM(L$8:L$207)</f>
        <v>36031788</v>
      </c>
      <c r="M7" s="140">
        <f>SUM(N7,+U7)</f>
        <v>7175933</v>
      </c>
      <c r="N7" s="140">
        <f>SUM(O7:R7,T7)</f>
        <v>1810423</v>
      </c>
      <c r="O7" s="140">
        <f>SUM(O$8:O$207)</f>
        <v>74695</v>
      </c>
      <c r="P7" s="140">
        <f>SUM(P$8:P$207)</f>
        <v>10809</v>
      </c>
      <c r="Q7" s="140">
        <f>SUM(Q$8:Q$207)</f>
        <v>25900</v>
      </c>
      <c r="R7" s="140">
        <f>SUM(R$8:R$207)</f>
        <v>587240</v>
      </c>
      <c r="S7" s="143" t="s">
        <v>314</v>
      </c>
      <c r="T7" s="140">
        <f>SUM(T$8:T$207)</f>
        <v>1111779</v>
      </c>
      <c r="U7" s="140">
        <f>SUM(U$8:U$207)</f>
        <v>5365510</v>
      </c>
      <c r="V7" s="140">
        <f t="shared" ref="V7:AA7" si="0">+SUM(D7,M7)</f>
        <v>51012116</v>
      </c>
      <c r="W7" s="140">
        <f t="shared" si="0"/>
        <v>9614818</v>
      </c>
      <c r="X7" s="140">
        <f t="shared" si="0"/>
        <v>134420</v>
      </c>
      <c r="Y7" s="140">
        <f t="shared" si="0"/>
        <v>11750</v>
      </c>
      <c r="Z7" s="140">
        <f t="shared" si="0"/>
        <v>948743</v>
      </c>
      <c r="AA7" s="140">
        <f t="shared" si="0"/>
        <v>4361807</v>
      </c>
      <c r="AB7" s="142" t="str">
        <f>IF(+SUM(J7,S7)=0,"-",+SUM(J7,S7))</f>
        <v>-</v>
      </c>
      <c r="AC7" s="140">
        <f>+SUM(K7,T7)</f>
        <v>4158098</v>
      </c>
      <c r="AD7" s="140">
        <f>+SUM(L7,U7)</f>
        <v>41397298</v>
      </c>
      <c r="AE7" s="140">
        <f>SUM(AF7,+AK7)</f>
        <v>2313335</v>
      </c>
      <c r="AF7" s="140">
        <f>SUM(AG7:AJ7)</f>
        <v>2116620</v>
      </c>
      <c r="AG7" s="140">
        <f t="shared" ref="AG7:AL7" si="1">SUM(AG$8:AG$207)</f>
        <v>79943</v>
      </c>
      <c r="AH7" s="140">
        <f t="shared" si="1"/>
        <v>1593725</v>
      </c>
      <c r="AI7" s="140">
        <f t="shared" si="1"/>
        <v>26218</v>
      </c>
      <c r="AJ7" s="140">
        <f t="shared" si="1"/>
        <v>416734</v>
      </c>
      <c r="AK7" s="140">
        <f t="shared" si="1"/>
        <v>196715</v>
      </c>
      <c r="AL7" s="140">
        <f t="shared" si="1"/>
        <v>849107</v>
      </c>
      <c r="AM7" s="140">
        <f>SUM(AN7,AS7,AW7,AX7,BD7)</f>
        <v>31917812</v>
      </c>
      <c r="AN7" s="140">
        <f>SUM(AO7:AR7)</f>
        <v>7655410</v>
      </c>
      <c r="AO7" s="140">
        <f>SUM(AO$8:AO$207)</f>
        <v>2116370</v>
      </c>
      <c r="AP7" s="140">
        <f>SUM(AP$8:AP$207)</f>
        <v>3715185</v>
      </c>
      <c r="AQ7" s="140">
        <f>SUM(AQ$8:AQ$207)</f>
        <v>1655888</v>
      </c>
      <c r="AR7" s="140">
        <f>SUM(AR$8:AR$207)</f>
        <v>167967</v>
      </c>
      <c r="AS7" s="140">
        <f>SUM(AT7:AV7)</f>
        <v>6489896</v>
      </c>
      <c r="AT7" s="140">
        <f>SUM(AT$8:AT$207)</f>
        <v>522682</v>
      </c>
      <c r="AU7" s="140">
        <f>SUM(AU$8:AU$207)</f>
        <v>5253893</v>
      </c>
      <c r="AV7" s="140">
        <f>SUM(AV$8:AV$207)</f>
        <v>713321</v>
      </c>
      <c r="AW7" s="140">
        <f>SUM(AW$8:AW$207)</f>
        <v>95179</v>
      </c>
      <c r="AX7" s="140">
        <f>SUM(AY7:BB7)</f>
        <v>17670088</v>
      </c>
      <c r="AY7" s="140">
        <f t="shared" ref="AY7:BE7" si="2">SUM(AY$8:AY$207)</f>
        <v>7865574</v>
      </c>
      <c r="AZ7" s="140">
        <f t="shared" si="2"/>
        <v>8484437</v>
      </c>
      <c r="BA7" s="140">
        <f t="shared" si="2"/>
        <v>1022266</v>
      </c>
      <c r="BB7" s="140">
        <f t="shared" si="2"/>
        <v>297811</v>
      </c>
      <c r="BC7" s="140">
        <f t="shared" si="2"/>
        <v>4841493</v>
      </c>
      <c r="BD7" s="140">
        <f t="shared" si="2"/>
        <v>7239</v>
      </c>
      <c r="BE7" s="140">
        <f t="shared" si="2"/>
        <v>3914436</v>
      </c>
      <c r="BF7" s="140">
        <f>SUM(AE7,+AM7,+BE7)</f>
        <v>38145583</v>
      </c>
      <c r="BG7" s="140">
        <f>SUM(BH7,+BM7)</f>
        <v>787769</v>
      </c>
      <c r="BH7" s="140">
        <f>SUM(BI7:BL7)</f>
        <v>787769</v>
      </c>
      <c r="BI7" s="140">
        <f t="shared" ref="BI7:BN7" si="3">SUM(BI$8:BI$207)</f>
        <v>2710</v>
      </c>
      <c r="BJ7" s="140">
        <f t="shared" si="3"/>
        <v>785059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0</v>
      </c>
      <c r="BO7" s="140">
        <f>SUM(BP7,BU7,BY7,BZ7,CF7)</f>
        <v>3844703</v>
      </c>
      <c r="BP7" s="140">
        <f>SUM(BQ7:BT7)</f>
        <v>648903</v>
      </c>
      <c r="BQ7" s="140">
        <f>SUM(BQ$8:BQ$207)</f>
        <v>318864</v>
      </c>
      <c r="BR7" s="140">
        <f>SUM(BR$8:BR$207)</f>
        <v>192791</v>
      </c>
      <c r="BS7" s="140">
        <f>SUM(BS$8:BS$207)</f>
        <v>126259</v>
      </c>
      <c r="BT7" s="140">
        <f>SUM(BT$8:BT$207)</f>
        <v>10989</v>
      </c>
      <c r="BU7" s="140">
        <f>SUM(BV7:BX7)</f>
        <v>1251809</v>
      </c>
      <c r="BV7" s="140">
        <f>SUM(BV$8:BV$207)</f>
        <v>26789</v>
      </c>
      <c r="BW7" s="140">
        <f>SUM(BW$8:BW$207)</f>
        <v>1225020</v>
      </c>
      <c r="BX7" s="140">
        <f>SUM(BX$8:BX$207)</f>
        <v>0</v>
      </c>
      <c r="BY7" s="140">
        <f>SUM(BY$8:BY$207)</f>
        <v>0</v>
      </c>
      <c r="BZ7" s="140">
        <f>SUM(CA7:CD7)</f>
        <v>1943900</v>
      </c>
      <c r="CA7" s="140">
        <f t="shared" ref="CA7:CG7" si="4">SUM(CA$8:CA$207)</f>
        <v>322822</v>
      </c>
      <c r="CB7" s="140">
        <f t="shared" si="4"/>
        <v>1567672</v>
      </c>
      <c r="CC7" s="140">
        <f t="shared" si="4"/>
        <v>13684</v>
      </c>
      <c r="CD7" s="140">
        <f t="shared" si="4"/>
        <v>39722</v>
      </c>
      <c r="CE7" s="140">
        <f t="shared" si="4"/>
        <v>2328725</v>
      </c>
      <c r="CF7" s="140">
        <f t="shared" si="4"/>
        <v>91</v>
      </c>
      <c r="CG7" s="140">
        <f t="shared" si="4"/>
        <v>214736</v>
      </c>
      <c r="CH7" s="140">
        <f>SUM(BG7,+BO7,+CG7)</f>
        <v>4847208</v>
      </c>
      <c r="CI7" s="140">
        <f t="shared" ref="CI7:DJ7" si="5">SUM(AE7,+BG7)</f>
        <v>3101104</v>
      </c>
      <c r="CJ7" s="140">
        <f t="shared" si="5"/>
        <v>2904389</v>
      </c>
      <c r="CK7" s="140">
        <f t="shared" si="5"/>
        <v>82653</v>
      </c>
      <c r="CL7" s="140">
        <f t="shared" si="5"/>
        <v>2378784</v>
      </c>
      <c r="CM7" s="140">
        <f t="shared" si="5"/>
        <v>26218</v>
      </c>
      <c r="CN7" s="140">
        <f t="shared" si="5"/>
        <v>416734</v>
      </c>
      <c r="CO7" s="140">
        <f t="shared" si="5"/>
        <v>196715</v>
      </c>
      <c r="CP7" s="140">
        <f t="shared" si="5"/>
        <v>849107</v>
      </c>
      <c r="CQ7" s="140">
        <f t="shared" si="5"/>
        <v>35762515</v>
      </c>
      <c r="CR7" s="140">
        <f t="shared" si="5"/>
        <v>8304313</v>
      </c>
      <c r="CS7" s="140">
        <f t="shared" si="5"/>
        <v>2435234</v>
      </c>
      <c r="CT7" s="140">
        <f t="shared" si="5"/>
        <v>3907976</v>
      </c>
      <c r="CU7" s="140">
        <f t="shared" si="5"/>
        <v>1782147</v>
      </c>
      <c r="CV7" s="140">
        <f t="shared" si="5"/>
        <v>178956</v>
      </c>
      <c r="CW7" s="140">
        <f t="shared" si="5"/>
        <v>7741705</v>
      </c>
      <c r="CX7" s="140">
        <f t="shared" si="5"/>
        <v>549471</v>
      </c>
      <c r="CY7" s="140">
        <f t="shared" si="5"/>
        <v>6478913</v>
      </c>
      <c r="CZ7" s="140">
        <f t="shared" si="5"/>
        <v>713321</v>
      </c>
      <c r="DA7" s="140">
        <f t="shared" si="5"/>
        <v>95179</v>
      </c>
      <c r="DB7" s="140">
        <f t="shared" si="5"/>
        <v>19613988</v>
      </c>
      <c r="DC7" s="140">
        <f t="shared" si="5"/>
        <v>8188396</v>
      </c>
      <c r="DD7" s="140">
        <f t="shared" si="5"/>
        <v>10052109</v>
      </c>
      <c r="DE7" s="140">
        <f t="shared" si="5"/>
        <v>1035950</v>
      </c>
      <c r="DF7" s="140">
        <f t="shared" si="5"/>
        <v>337533</v>
      </c>
      <c r="DG7" s="140">
        <f t="shared" si="5"/>
        <v>7170218</v>
      </c>
      <c r="DH7" s="140">
        <f t="shared" si="5"/>
        <v>7330</v>
      </c>
      <c r="DI7" s="140">
        <f t="shared" si="5"/>
        <v>4129172</v>
      </c>
      <c r="DJ7" s="140">
        <f t="shared" si="5"/>
        <v>42992791</v>
      </c>
    </row>
    <row r="8" spans="1:114" s="136" customFormat="1" ht="13.5" customHeight="1">
      <c r="A8" s="119" t="s">
        <v>24</v>
      </c>
      <c r="B8" s="120" t="s">
        <v>324</v>
      </c>
      <c r="C8" s="119" t="s">
        <v>325</v>
      </c>
      <c r="D8" s="121">
        <f>SUM(E8,+L8)</f>
        <v>7699947</v>
      </c>
      <c r="E8" s="121">
        <f>SUM(F8:I8,K8)</f>
        <v>1954619</v>
      </c>
      <c r="F8" s="121">
        <v>5635</v>
      </c>
      <c r="G8" s="121">
        <v>0</v>
      </c>
      <c r="H8" s="121">
        <v>0</v>
      </c>
      <c r="I8" s="121">
        <v>799590</v>
      </c>
      <c r="J8" s="122" t="s">
        <v>479</v>
      </c>
      <c r="K8" s="121">
        <v>1149394</v>
      </c>
      <c r="L8" s="121">
        <v>5745328</v>
      </c>
      <c r="M8" s="121">
        <f>SUM(N8,+U8)</f>
        <v>678165</v>
      </c>
      <c r="N8" s="121">
        <f>SUM(O8:R8,T8)</f>
        <v>38165</v>
      </c>
      <c r="O8" s="121">
        <v>37619</v>
      </c>
      <c r="P8" s="121">
        <v>0</v>
      </c>
      <c r="Q8" s="121">
        <v>0</v>
      </c>
      <c r="R8" s="121">
        <v>0</v>
      </c>
      <c r="S8" s="122" t="s">
        <v>479</v>
      </c>
      <c r="T8" s="121">
        <v>546</v>
      </c>
      <c r="U8" s="121">
        <v>640000</v>
      </c>
      <c r="V8" s="121">
        <f>+SUM(D8,M8)</f>
        <v>8378112</v>
      </c>
      <c r="W8" s="121">
        <f>+SUM(E8,N8)</f>
        <v>1992784</v>
      </c>
      <c r="X8" s="121">
        <f>+SUM(F8,O8)</f>
        <v>43254</v>
      </c>
      <c r="Y8" s="121">
        <f>+SUM(G8,P8)</f>
        <v>0</v>
      </c>
      <c r="Z8" s="121">
        <f>+SUM(H8,Q8)</f>
        <v>0</v>
      </c>
      <c r="AA8" s="121">
        <f>+SUM(I8,R8)</f>
        <v>799590</v>
      </c>
      <c r="AB8" s="122" t="str">
        <f>IF(+SUM(J8,S8)=0,"-",+SUM(J8,S8))</f>
        <v>-</v>
      </c>
      <c r="AC8" s="121">
        <f>+SUM(K8,T8)</f>
        <v>1149940</v>
      </c>
      <c r="AD8" s="121">
        <f>+SUM(L8,U8)</f>
        <v>6385328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7565521</v>
      </c>
      <c r="AN8" s="121">
        <f>SUM(AO8:AR8)</f>
        <v>1945140</v>
      </c>
      <c r="AO8" s="121">
        <v>182542</v>
      </c>
      <c r="AP8" s="121">
        <v>1312698</v>
      </c>
      <c r="AQ8" s="121">
        <v>441332</v>
      </c>
      <c r="AR8" s="121">
        <v>8568</v>
      </c>
      <c r="AS8" s="121">
        <f>SUM(AT8:AV8)</f>
        <v>1992281</v>
      </c>
      <c r="AT8" s="121">
        <v>66619</v>
      </c>
      <c r="AU8" s="121">
        <v>1835334</v>
      </c>
      <c r="AV8" s="121">
        <v>90328</v>
      </c>
      <c r="AW8" s="121">
        <v>14234</v>
      </c>
      <c r="AX8" s="121">
        <f>SUM(AY8:BB8)</f>
        <v>3613866</v>
      </c>
      <c r="AY8" s="121">
        <v>1665215</v>
      </c>
      <c r="AZ8" s="121">
        <v>1781935</v>
      </c>
      <c r="BA8" s="121">
        <v>89494</v>
      </c>
      <c r="BB8" s="121">
        <v>77222</v>
      </c>
      <c r="BC8" s="121">
        <v>0</v>
      </c>
      <c r="BD8" s="121">
        <v>0</v>
      </c>
      <c r="BE8" s="121">
        <v>134426</v>
      </c>
      <c r="BF8" s="121">
        <f>SUM(AE8,+AM8,+BE8)</f>
        <v>7699947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531686</v>
      </c>
      <c r="BP8" s="121">
        <f>SUM(BQ8:BT8)</f>
        <v>58874</v>
      </c>
      <c r="BQ8" s="121">
        <v>0</v>
      </c>
      <c r="BR8" s="121">
        <v>0</v>
      </c>
      <c r="BS8" s="121">
        <v>58874</v>
      </c>
      <c r="BT8" s="121">
        <v>0</v>
      </c>
      <c r="BU8" s="121">
        <f>SUM(BV8:BX8)</f>
        <v>271727</v>
      </c>
      <c r="BV8" s="121">
        <v>0</v>
      </c>
      <c r="BW8" s="121">
        <v>271727</v>
      </c>
      <c r="BX8" s="121">
        <v>0</v>
      </c>
      <c r="BY8" s="121">
        <v>0</v>
      </c>
      <c r="BZ8" s="121">
        <f>SUM(CA8:CD8)</f>
        <v>201085</v>
      </c>
      <c r="CA8" s="121">
        <v>0</v>
      </c>
      <c r="CB8" s="121">
        <v>201085</v>
      </c>
      <c r="CC8" s="121">
        <v>0</v>
      </c>
      <c r="CD8" s="121">
        <v>0</v>
      </c>
      <c r="CE8" s="121">
        <v>0</v>
      </c>
      <c r="CF8" s="121">
        <v>0</v>
      </c>
      <c r="CG8" s="121">
        <v>146479</v>
      </c>
      <c r="CH8" s="121">
        <f>SUM(BG8,+BO8,+CG8)</f>
        <v>678165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8097207</v>
      </c>
      <c r="CR8" s="121">
        <f>SUM(AN8,+BP8)</f>
        <v>2004014</v>
      </c>
      <c r="CS8" s="121">
        <f>SUM(AO8,+BQ8)</f>
        <v>182542</v>
      </c>
      <c r="CT8" s="121">
        <f>SUM(AP8,+BR8)</f>
        <v>1312698</v>
      </c>
      <c r="CU8" s="121">
        <f>SUM(AQ8,+BS8)</f>
        <v>500206</v>
      </c>
      <c r="CV8" s="121">
        <f>SUM(AR8,+BT8)</f>
        <v>8568</v>
      </c>
      <c r="CW8" s="121">
        <f>SUM(AS8,+BU8)</f>
        <v>2264008</v>
      </c>
      <c r="CX8" s="121">
        <f>SUM(AT8,+BV8)</f>
        <v>66619</v>
      </c>
      <c r="CY8" s="121">
        <f>SUM(AU8,+BW8)</f>
        <v>2107061</v>
      </c>
      <c r="CZ8" s="121">
        <f>SUM(AV8,+BX8)</f>
        <v>90328</v>
      </c>
      <c r="DA8" s="121">
        <f>SUM(AW8,+BY8)</f>
        <v>14234</v>
      </c>
      <c r="DB8" s="121">
        <f>SUM(AX8,+BZ8)</f>
        <v>3814951</v>
      </c>
      <c r="DC8" s="121">
        <f>SUM(AY8,+CA8)</f>
        <v>1665215</v>
      </c>
      <c r="DD8" s="121">
        <f>SUM(AZ8,+CB8)</f>
        <v>1983020</v>
      </c>
      <c r="DE8" s="121">
        <f>SUM(BA8,+CC8)</f>
        <v>89494</v>
      </c>
      <c r="DF8" s="121">
        <f>SUM(BB8,+CD8)</f>
        <v>77222</v>
      </c>
      <c r="DG8" s="121">
        <f>SUM(BC8,+CE8)</f>
        <v>0</v>
      </c>
      <c r="DH8" s="121">
        <f>SUM(BD8,+CF8)</f>
        <v>0</v>
      </c>
      <c r="DI8" s="121">
        <f>SUM(BE8,+CG8)</f>
        <v>280905</v>
      </c>
      <c r="DJ8" s="121">
        <f>SUM(BF8,+CH8)</f>
        <v>8378112</v>
      </c>
    </row>
    <row r="9" spans="1:114" s="136" customFormat="1" ht="13.5" customHeight="1">
      <c r="A9" s="119" t="s">
        <v>24</v>
      </c>
      <c r="B9" s="120" t="s">
        <v>327</v>
      </c>
      <c r="C9" s="119" t="s">
        <v>328</v>
      </c>
      <c r="D9" s="121">
        <f>SUM(E9,+L9)</f>
        <v>9637660</v>
      </c>
      <c r="E9" s="121">
        <f>SUM(F9:I9,K9)</f>
        <v>1977964</v>
      </c>
      <c r="F9" s="121">
        <v>5515</v>
      </c>
      <c r="G9" s="121">
        <v>0</v>
      </c>
      <c r="H9" s="121">
        <v>25100</v>
      </c>
      <c r="I9" s="121">
        <v>1141432</v>
      </c>
      <c r="J9" s="122" t="s">
        <v>479</v>
      </c>
      <c r="K9" s="121">
        <v>805917</v>
      </c>
      <c r="L9" s="121">
        <v>7659696</v>
      </c>
      <c r="M9" s="121">
        <f>SUM(N9,+U9)</f>
        <v>1312984</v>
      </c>
      <c r="N9" s="121">
        <f>SUM(O9:R9,T9)</f>
        <v>514000</v>
      </c>
      <c r="O9" s="121">
        <v>0</v>
      </c>
      <c r="P9" s="121">
        <v>0</v>
      </c>
      <c r="Q9" s="121">
        <v>0</v>
      </c>
      <c r="R9" s="121">
        <v>0</v>
      </c>
      <c r="S9" s="122" t="s">
        <v>479</v>
      </c>
      <c r="T9" s="121">
        <v>514000</v>
      </c>
      <c r="U9" s="121">
        <v>798984</v>
      </c>
      <c r="V9" s="121">
        <f>+SUM(D9,M9)</f>
        <v>10950644</v>
      </c>
      <c r="W9" s="121">
        <f>+SUM(E9,N9)</f>
        <v>2491964</v>
      </c>
      <c r="X9" s="121">
        <f>+SUM(F9,O9)</f>
        <v>5515</v>
      </c>
      <c r="Y9" s="121">
        <f>+SUM(G9,P9)</f>
        <v>0</v>
      </c>
      <c r="Z9" s="121">
        <f>+SUM(H9,Q9)</f>
        <v>25100</v>
      </c>
      <c r="AA9" s="121">
        <f>+SUM(I9,R9)</f>
        <v>1141432</v>
      </c>
      <c r="AB9" s="122" t="str">
        <f>IF(+SUM(J9,S9)=0,"-",+SUM(J9,S9))</f>
        <v>-</v>
      </c>
      <c r="AC9" s="121">
        <f>+SUM(K9,T9)</f>
        <v>1319917</v>
      </c>
      <c r="AD9" s="121">
        <f>+SUM(L9,U9)</f>
        <v>8458680</v>
      </c>
      <c r="AE9" s="121">
        <f>SUM(AF9,+AK9)</f>
        <v>345473</v>
      </c>
      <c r="AF9" s="121">
        <f>SUM(AG9:AJ9)</f>
        <v>159840</v>
      </c>
      <c r="AG9" s="121">
        <v>0</v>
      </c>
      <c r="AH9" s="121">
        <v>159840</v>
      </c>
      <c r="AI9" s="121">
        <v>0</v>
      </c>
      <c r="AJ9" s="121">
        <v>0</v>
      </c>
      <c r="AK9" s="121">
        <v>185633</v>
      </c>
      <c r="AL9" s="121">
        <v>0</v>
      </c>
      <c r="AM9" s="121">
        <f>SUM(AN9,AS9,AW9,AX9,BD9)</f>
        <v>6232661</v>
      </c>
      <c r="AN9" s="121">
        <f>SUM(AO9:AR9)</f>
        <v>1588706</v>
      </c>
      <c r="AO9" s="121">
        <v>607238</v>
      </c>
      <c r="AP9" s="121">
        <v>670787</v>
      </c>
      <c r="AQ9" s="121">
        <v>289498</v>
      </c>
      <c r="AR9" s="121">
        <v>21183</v>
      </c>
      <c r="AS9" s="121">
        <f>SUM(AT9:AV9)</f>
        <v>812814</v>
      </c>
      <c r="AT9" s="121">
        <v>47633</v>
      </c>
      <c r="AU9" s="121">
        <v>642567</v>
      </c>
      <c r="AV9" s="121">
        <v>122614</v>
      </c>
      <c r="AW9" s="121">
        <v>26093</v>
      </c>
      <c r="AX9" s="121">
        <f>SUM(AY9:BB9)</f>
        <v>3805048</v>
      </c>
      <c r="AY9" s="121">
        <v>1896636</v>
      </c>
      <c r="AZ9" s="121">
        <v>1745928</v>
      </c>
      <c r="BA9" s="121">
        <v>128040</v>
      </c>
      <c r="BB9" s="121">
        <v>34444</v>
      </c>
      <c r="BC9" s="121">
        <v>0</v>
      </c>
      <c r="BD9" s="121">
        <v>0</v>
      </c>
      <c r="BE9" s="121">
        <v>3059526</v>
      </c>
      <c r="BF9" s="121">
        <f>SUM(AE9,+AM9,+BE9)</f>
        <v>9637660</v>
      </c>
      <c r="BG9" s="121">
        <f>SUM(BH9,+BM9)</f>
        <v>678014</v>
      </c>
      <c r="BH9" s="121">
        <f>SUM(BI9:BL9)</f>
        <v>678014</v>
      </c>
      <c r="BI9" s="121">
        <v>0</v>
      </c>
      <c r="BJ9" s="121">
        <v>678014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634970</v>
      </c>
      <c r="BP9" s="121">
        <f>SUM(BQ9:BT9)</f>
        <v>117927</v>
      </c>
      <c r="BQ9" s="121">
        <v>106134</v>
      </c>
      <c r="BR9" s="121">
        <v>11793</v>
      </c>
      <c r="BS9" s="121">
        <v>0</v>
      </c>
      <c r="BT9" s="121">
        <v>0</v>
      </c>
      <c r="BU9" s="121">
        <f>SUM(BV9:BX9)</f>
        <v>247686</v>
      </c>
      <c r="BV9" s="121">
        <v>0</v>
      </c>
      <c r="BW9" s="121">
        <v>247686</v>
      </c>
      <c r="BX9" s="121">
        <v>0</v>
      </c>
      <c r="BY9" s="121">
        <v>0</v>
      </c>
      <c r="BZ9" s="121">
        <f>SUM(CA9:CD9)</f>
        <v>269357</v>
      </c>
      <c r="CA9" s="121">
        <v>0</v>
      </c>
      <c r="CB9" s="121">
        <v>269357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1312984</v>
      </c>
      <c r="CI9" s="121">
        <f>SUM(AE9,+BG9)</f>
        <v>1023487</v>
      </c>
      <c r="CJ9" s="121">
        <f>SUM(AF9,+BH9)</f>
        <v>837854</v>
      </c>
      <c r="CK9" s="121">
        <f>SUM(AG9,+BI9)</f>
        <v>0</v>
      </c>
      <c r="CL9" s="121">
        <f>SUM(AH9,+BJ9)</f>
        <v>837854</v>
      </c>
      <c r="CM9" s="121">
        <f>SUM(AI9,+BK9)</f>
        <v>0</v>
      </c>
      <c r="CN9" s="121">
        <f>SUM(AJ9,+BL9)</f>
        <v>0</v>
      </c>
      <c r="CO9" s="121">
        <f>SUM(AK9,+BM9)</f>
        <v>185633</v>
      </c>
      <c r="CP9" s="121">
        <f>SUM(AL9,+BN9)</f>
        <v>0</v>
      </c>
      <c r="CQ9" s="121">
        <f>SUM(AM9,+BO9)</f>
        <v>6867631</v>
      </c>
      <c r="CR9" s="121">
        <f>SUM(AN9,+BP9)</f>
        <v>1706633</v>
      </c>
      <c r="CS9" s="121">
        <f>SUM(AO9,+BQ9)</f>
        <v>713372</v>
      </c>
      <c r="CT9" s="121">
        <f>SUM(AP9,+BR9)</f>
        <v>682580</v>
      </c>
      <c r="CU9" s="121">
        <f>SUM(AQ9,+BS9)</f>
        <v>289498</v>
      </c>
      <c r="CV9" s="121">
        <f>SUM(AR9,+BT9)</f>
        <v>21183</v>
      </c>
      <c r="CW9" s="121">
        <f>SUM(AS9,+BU9)</f>
        <v>1060500</v>
      </c>
      <c r="CX9" s="121">
        <f>SUM(AT9,+BV9)</f>
        <v>47633</v>
      </c>
      <c r="CY9" s="121">
        <f>SUM(AU9,+BW9)</f>
        <v>890253</v>
      </c>
      <c r="CZ9" s="121">
        <f>SUM(AV9,+BX9)</f>
        <v>122614</v>
      </c>
      <c r="DA9" s="121">
        <f>SUM(AW9,+BY9)</f>
        <v>26093</v>
      </c>
      <c r="DB9" s="121">
        <f>SUM(AX9,+BZ9)</f>
        <v>4074405</v>
      </c>
      <c r="DC9" s="121">
        <f>SUM(AY9,+CA9)</f>
        <v>1896636</v>
      </c>
      <c r="DD9" s="121">
        <f>SUM(AZ9,+CB9)</f>
        <v>2015285</v>
      </c>
      <c r="DE9" s="121">
        <f>SUM(BA9,+CC9)</f>
        <v>128040</v>
      </c>
      <c r="DF9" s="121">
        <f>SUM(BB9,+CD9)</f>
        <v>34444</v>
      </c>
      <c r="DG9" s="121">
        <f>SUM(BC9,+CE9)</f>
        <v>0</v>
      </c>
      <c r="DH9" s="121">
        <f>SUM(BD9,+CF9)</f>
        <v>0</v>
      </c>
      <c r="DI9" s="121">
        <f>SUM(BE9,+CG9)</f>
        <v>3059526</v>
      </c>
      <c r="DJ9" s="121">
        <f>SUM(BF9,+CH9)</f>
        <v>10950644</v>
      </c>
    </row>
    <row r="10" spans="1:114" s="136" customFormat="1" ht="13.5" customHeight="1">
      <c r="A10" s="119" t="s">
        <v>24</v>
      </c>
      <c r="B10" s="120" t="s">
        <v>330</v>
      </c>
      <c r="C10" s="119" t="s">
        <v>331</v>
      </c>
      <c r="D10" s="121">
        <f>SUM(E10,+L10)</f>
        <v>1976636</v>
      </c>
      <c r="E10" s="121">
        <f>SUM(F10:I10,K10)</f>
        <v>286842</v>
      </c>
      <c r="F10" s="121">
        <v>0</v>
      </c>
      <c r="G10" s="121">
        <v>0</v>
      </c>
      <c r="H10" s="121">
        <v>62100</v>
      </c>
      <c r="I10" s="121">
        <v>140766</v>
      </c>
      <c r="J10" s="122" t="s">
        <v>479</v>
      </c>
      <c r="K10" s="121">
        <v>83976</v>
      </c>
      <c r="L10" s="121">
        <v>1689794</v>
      </c>
      <c r="M10" s="121">
        <f>SUM(N10,+U10)</f>
        <v>237709</v>
      </c>
      <c r="N10" s="121">
        <f>SUM(O10:R10,T10)</f>
        <v>25945</v>
      </c>
      <c r="O10" s="121">
        <v>0</v>
      </c>
      <c r="P10" s="121">
        <v>0</v>
      </c>
      <c r="Q10" s="121">
        <v>25900</v>
      </c>
      <c r="R10" s="121">
        <v>39</v>
      </c>
      <c r="S10" s="122" t="s">
        <v>479</v>
      </c>
      <c r="T10" s="121">
        <v>6</v>
      </c>
      <c r="U10" s="121">
        <v>211764</v>
      </c>
      <c r="V10" s="121">
        <f>+SUM(D10,M10)</f>
        <v>2214345</v>
      </c>
      <c r="W10" s="121">
        <f>+SUM(E10,N10)</f>
        <v>312787</v>
      </c>
      <c r="X10" s="121">
        <f>+SUM(F10,O10)</f>
        <v>0</v>
      </c>
      <c r="Y10" s="121">
        <f>+SUM(G10,P10)</f>
        <v>0</v>
      </c>
      <c r="Z10" s="121">
        <f>+SUM(H10,Q10)</f>
        <v>88000</v>
      </c>
      <c r="AA10" s="121">
        <f>+SUM(I10,R10)</f>
        <v>140805</v>
      </c>
      <c r="AB10" s="122" t="str">
        <f>IF(+SUM(J10,S10)=0,"-",+SUM(J10,S10))</f>
        <v>-</v>
      </c>
      <c r="AC10" s="121">
        <f>+SUM(K10,T10)</f>
        <v>83982</v>
      </c>
      <c r="AD10" s="121">
        <f>+SUM(L10,U10)</f>
        <v>1901558</v>
      </c>
      <c r="AE10" s="121">
        <f>SUM(AF10,+AK10)</f>
        <v>11082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11082</v>
      </c>
      <c r="AL10" s="121">
        <v>0</v>
      </c>
      <c r="AM10" s="121">
        <f>SUM(AN10,AS10,AW10,AX10,BD10)</f>
        <v>1868732</v>
      </c>
      <c r="AN10" s="121">
        <f>SUM(AO10:AR10)</f>
        <v>650088</v>
      </c>
      <c r="AO10" s="121">
        <v>203706</v>
      </c>
      <c r="AP10" s="121">
        <v>130037</v>
      </c>
      <c r="AQ10" s="121">
        <v>282501</v>
      </c>
      <c r="AR10" s="121">
        <v>33844</v>
      </c>
      <c r="AS10" s="121">
        <f>SUM(AT10:AV10)</f>
        <v>474389</v>
      </c>
      <c r="AT10" s="121">
        <v>29312</v>
      </c>
      <c r="AU10" s="121">
        <v>340712</v>
      </c>
      <c r="AV10" s="121">
        <v>104365</v>
      </c>
      <c r="AW10" s="121">
        <v>0</v>
      </c>
      <c r="AX10" s="121">
        <f>SUM(AY10:BB10)</f>
        <v>744255</v>
      </c>
      <c r="AY10" s="121">
        <v>305848</v>
      </c>
      <c r="AZ10" s="121">
        <v>402704</v>
      </c>
      <c r="BA10" s="121">
        <v>35703</v>
      </c>
      <c r="BB10" s="121">
        <v>0</v>
      </c>
      <c r="BC10" s="121">
        <v>49163</v>
      </c>
      <c r="BD10" s="121">
        <v>0</v>
      </c>
      <c r="BE10" s="121">
        <v>47659</v>
      </c>
      <c r="BF10" s="121">
        <f>SUM(AE10,+AM10,+BE10)</f>
        <v>1927473</v>
      </c>
      <c r="BG10" s="121">
        <f>SUM(BH10,+BM10)</f>
        <v>34560</v>
      </c>
      <c r="BH10" s="121">
        <f>SUM(BI10:BL10)</f>
        <v>34560</v>
      </c>
      <c r="BI10" s="121">
        <v>0</v>
      </c>
      <c r="BJ10" s="121">
        <v>34560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203149</v>
      </c>
      <c r="BP10" s="121">
        <f>SUM(BQ10:BT10)</f>
        <v>28490</v>
      </c>
      <c r="BQ10" s="121">
        <v>20560</v>
      </c>
      <c r="BR10" s="121">
        <v>0</v>
      </c>
      <c r="BS10" s="121">
        <v>7930</v>
      </c>
      <c r="BT10" s="121">
        <v>0</v>
      </c>
      <c r="BU10" s="121">
        <f>SUM(BV10:BX10)</f>
        <v>98792</v>
      </c>
      <c r="BV10" s="121">
        <v>0</v>
      </c>
      <c r="BW10" s="121">
        <v>98792</v>
      </c>
      <c r="BX10" s="121">
        <v>0</v>
      </c>
      <c r="BY10" s="121">
        <v>0</v>
      </c>
      <c r="BZ10" s="121">
        <f>SUM(CA10:CD10)</f>
        <v>75867</v>
      </c>
      <c r="CA10" s="121">
        <v>0</v>
      </c>
      <c r="CB10" s="121">
        <v>75867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237709</v>
      </c>
      <c r="CI10" s="121">
        <f>SUM(AE10,+BG10)</f>
        <v>45642</v>
      </c>
      <c r="CJ10" s="121">
        <f>SUM(AF10,+BH10)</f>
        <v>34560</v>
      </c>
      <c r="CK10" s="121">
        <f>SUM(AG10,+BI10)</f>
        <v>0</v>
      </c>
      <c r="CL10" s="121">
        <f>SUM(AH10,+BJ10)</f>
        <v>34560</v>
      </c>
      <c r="CM10" s="121">
        <f>SUM(AI10,+BK10)</f>
        <v>0</v>
      </c>
      <c r="CN10" s="121">
        <f>SUM(AJ10,+BL10)</f>
        <v>0</v>
      </c>
      <c r="CO10" s="121">
        <f>SUM(AK10,+BM10)</f>
        <v>11082</v>
      </c>
      <c r="CP10" s="121">
        <f>SUM(AL10,+BN10)</f>
        <v>0</v>
      </c>
      <c r="CQ10" s="121">
        <f>SUM(AM10,+BO10)</f>
        <v>2071881</v>
      </c>
      <c r="CR10" s="121">
        <f>SUM(AN10,+BP10)</f>
        <v>678578</v>
      </c>
      <c r="CS10" s="121">
        <f>SUM(AO10,+BQ10)</f>
        <v>224266</v>
      </c>
      <c r="CT10" s="121">
        <f>SUM(AP10,+BR10)</f>
        <v>130037</v>
      </c>
      <c r="CU10" s="121">
        <f>SUM(AQ10,+BS10)</f>
        <v>290431</v>
      </c>
      <c r="CV10" s="121">
        <f>SUM(AR10,+BT10)</f>
        <v>33844</v>
      </c>
      <c r="CW10" s="121">
        <f>SUM(AS10,+BU10)</f>
        <v>573181</v>
      </c>
      <c r="CX10" s="121">
        <f>SUM(AT10,+BV10)</f>
        <v>29312</v>
      </c>
      <c r="CY10" s="121">
        <f>SUM(AU10,+BW10)</f>
        <v>439504</v>
      </c>
      <c r="CZ10" s="121">
        <f>SUM(AV10,+BX10)</f>
        <v>104365</v>
      </c>
      <c r="DA10" s="121">
        <f>SUM(AW10,+BY10)</f>
        <v>0</v>
      </c>
      <c r="DB10" s="121">
        <f>SUM(AX10,+BZ10)</f>
        <v>820122</v>
      </c>
      <c r="DC10" s="121">
        <f>SUM(AY10,+CA10)</f>
        <v>305848</v>
      </c>
      <c r="DD10" s="121">
        <f>SUM(AZ10,+CB10)</f>
        <v>478571</v>
      </c>
      <c r="DE10" s="121">
        <f>SUM(BA10,+CC10)</f>
        <v>35703</v>
      </c>
      <c r="DF10" s="121">
        <f>SUM(BB10,+CD10)</f>
        <v>0</v>
      </c>
      <c r="DG10" s="121">
        <f>SUM(BC10,+CE10)</f>
        <v>49163</v>
      </c>
      <c r="DH10" s="121">
        <f>SUM(BD10,+CF10)</f>
        <v>0</v>
      </c>
      <c r="DI10" s="121">
        <f>SUM(BE10,+CG10)</f>
        <v>47659</v>
      </c>
      <c r="DJ10" s="121">
        <f>SUM(BF10,+CH10)</f>
        <v>2165182</v>
      </c>
    </row>
    <row r="11" spans="1:114" s="136" customFormat="1" ht="13.5" customHeight="1">
      <c r="A11" s="119" t="s">
        <v>24</v>
      </c>
      <c r="B11" s="120" t="s">
        <v>335</v>
      </c>
      <c r="C11" s="119" t="s">
        <v>336</v>
      </c>
      <c r="D11" s="121">
        <f>SUM(E11,+L11)</f>
        <v>1494022</v>
      </c>
      <c r="E11" s="121">
        <f>SUM(F11:I11,K11)</f>
        <v>676912</v>
      </c>
      <c r="F11" s="121">
        <v>0</v>
      </c>
      <c r="G11" s="121">
        <v>0</v>
      </c>
      <c r="H11" s="121">
        <v>581400</v>
      </c>
      <c r="I11" s="121">
        <v>69678</v>
      </c>
      <c r="J11" s="122" t="s">
        <v>479</v>
      </c>
      <c r="K11" s="121">
        <v>25834</v>
      </c>
      <c r="L11" s="121">
        <v>817110</v>
      </c>
      <c r="M11" s="121">
        <f>SUM(N11,+U11)</f>
        <v>81058</v>
      </c>
      <c r="N11" s="121">
        <f>SUM(O11:R11,T11)</f>
        <v>15</v>
      </c>
      <c r="O11" s="121">
        <v>0</v>
      </c>
      <c r="P11" s="121">
        <v>0</v>
      </c>
      <c r="Q11" s="121">
        <v>0</v>
      </c>
      <c r="R11" s="121">
        <v>0</v>
      </c>
      <c r="S11" s="122" t="s">
        <v>479</v>
      </c>
      <c r="T11" s="121">
        <v>15</v>
      </c>
      <c r="U11" s="121">
        <v>81043</v>
      </c>
      <c r="V11" s="121">
        <f>+SUM(D11,M11)</f>
        <v>1575080</v>
      </c>
      <c r="W11" s="121">
        <f>+SUM(E11,N11)</f>
        <v>676927</v>
      </c>
      <c r="X11" s="121">
        <f>+SUM(F11,O11)</f>
        <v>0</v>
      </c>
      <c r="Y11" s="121">
        <f>+SUM(G11,P11)</f>
        <v>0</v>
      </c>
      <c r="Z11" s="121">
        <f>+SUM(H11,Q11)</f>
        <v>581400</v>
      </c>
      <c r="AA11" s="121">
        <f>+SUM(I11,R11)</f>
        <v>69678</v>
      </c>
      <c r="AB11" s="122" t="str">
        <f>IF(+SUM(J11,S11)=0,"-",+SUM(J11,S11))</f>
        <v>-</v>
      </c>
      <c r="AC11" s="121">
        <f>+SUM(K11,T11)</f>
        <v>25849</v>
      </c>
      <c r="AD11" s="121">
        <f>+SUM(L11,U11)</f>
        <v>898153</v>
      </c>
      <c r="AE11" s="121">
        <f>SUM(AF11,+AK11)</f>
        <v>737640</v>
      </c>
      <c r="AF11" s="121">
        <f>SUM(AG11:AJ11)</f>
        <v>737640</v>
      </c>
      <c r="AG11" s="121">
        <v>0</v>
      </c>
      <c r="AH11" s="121">
        <v>737640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752644</v>
      </c>
      <c r="AN11" s="121">
        <f>SUM(AO11:AR11)</f>
        <v>123731</v>
      </c>
      <c r="AO11" s="121">
        <v>45463</v>
      </c>
      <c r="AP11" s="121">
        <v>78268</v>
      </c>
      <c r="AQ11" s="121">
        <v>0</v>
      </c>
      <c r="AR11" s="121">
        <v>0</v>
      </c>
      <c r="AS11" s="121">
        <f>SUM(AT11:AV11)</f>
        <v>149906</v>
      </c>
      <c r="AT11" s="121">
        <v>8936</v>
      </c>
      <c r="AU11" s="121">
        <v>136754</v>
      </c>
      <c r="AV11" s="121">
        <v>4216</v>
      </c>
      <c r="AW11" s="121">
        <v>437</v>
      </c>
      <c r="AX11" s="121">
        <f>SUM(AY11:BB11)</f>
        <v>473170</v>
      </c>
      <c r="AY11" s="121">
        <v>147261</v>
      </c>
      <c r="AZ11" s="121">
        <v>315419</v>
      </c>
      <c r="BA11" s="121">
        <v>10309</v>
      </c>
      <c r="BB11" s="121">
        <v>181</v>
      </c>
      <c r="BC11" s="121">
        <v>0</v>
      </c>
      <c r="BD11" s="121">
        <v>5400</v>
      </c>
      <c r="BE11" s="121">
        <v>3738</v>
      </c>
      <c r="BF11" s="121">
        <f>SUM(AE11,+AM11,+BE11)</f>
        <v>1494022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81058</v>
      </c>
      <c r="BP11" s="121">
        <f>SUM(BQ11:BT11)</f>
        <v>16024</v>
      </c>
      <c r="BQ11" s="121">
        <v>16024</v>
      </c>
      <c r="BR11" s="121">
        <v>0</v>
      </c>
      <c r="BS11" s="121">
        <v>0</v>
      </c>
      <c r="BT11" s="121">
        <v>0</v>
      </c>
      <c r="BU11" s="121">
        <f>SUM(BV11:BX11)</f>
        <v>27078</v>
      </c>
      <c r="BV11" s="121">
        <v>2100</v>
      </c>
      <c r="BW11" s="121">
        <v>24978</v>
      </c>
      <c r="BX11" s="121">
        <v>0</v>
      </c>
      <c r="BY11" s="121">
        <v>0</v>
      </c>
      <c r="BZ11" s="121">
        <f>SUM(CA11:CD11)</f>
        <v>37865</v>
      </c>
      <c r="CA11" s="121">
        <v>0</v>
      </c>
      <c r="CB11" s="121">
        <v>37865</v>
      </c>
      <c r="CC11" s="121">
        <v>0</v>
      </c>
      <c r="CD11" s="121">
        <v>0</v>
      </c>
      <c r="CE11" s="121">
        <v>0</v>
      </c>
      <c r="CF11" s="121">
        <v>91</v>
      </c>
      <c r="CG11" s="121">
        <v>0</v>
      </c>
      <c r="CH11" s="121">
        <f>SUM(BG11,+BO11,+CG11)</f>
        <v>81058</v>
      </c>
      <c r="CI11" s="121">
        <f>SUM(AE11,+BG11)</f>
        <v>737640</v>
      </c>
      <c r="CJ11" s="121">
        <f>SUM(AF11,+BH11)</f>
        <v>737640</v>
      </c>
      <c r="CK11" s="121">
        <f>SUM(AG11,+BI11)</f>
        <v>0</v>
      </c>
      <c r="CL11" s="121">
        <f>SUM(AH11,+BJ11)</f>
        <v>737640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833702</v>
      </c>
      <c r="CR11" s="121">
        <f>SUM(AN11,+BP11)</f>
        <v>139755</v>
      </c>
      <c r="CS11" s="121">
        <f>SUM(AO11,+BQ11)</f>
        <v>61487</v>
      </c>
      <c r="CT11" s="121">
        <f>SUM(AP11,+BR11)</f>
        <v>78268</v>
      </c>
      <c r="CU11" s="121">
        <f>SUM(AQ11,+BS11)</f>
        <v>0</v>
      </c>
      <c r="CV11" s="121">
        <f>SUM(AR11,+BT11)</f>
        <v>0</v>
      </c>
      <c r="CW11" s="121">
        <f>SUM(AS11,+BU11)</f>
        <v>176984</v>
      </c>
      <c r="CX11" s="121">
        <f>SUM(AT11,+BV11)</f>
        <v>11036</v>
      </c>
      <c r="CY11" s="121">
        <f>SUM(AU11,+BW11)</f>
        <v>161732</v>
      </c>
      <c r="CZ11" s="121">
        <f>SUM(AV11,+BX11)</f>
        <v>4216</v>
      </c>
      <c r="DA11" s="121">
        <f>SUM(AW11,+BY11)</f>
        <v>437</v>
      </c>
      <c r="DB11" s="121">
        <f>SUM(AX11,+BZ11)</f>
        <v>511035</v>
      </c>
      <c r="DC11" s="121">
        <f>SUM(AY11,+CA11)</f>
        <v>147261</v>
      </c>
      <c r="DD11" s="121">
        <f>SUM(AZ11,+CB11)</f>
        <v>353284</v>
      </c>
      <c r="DE11" s="121">
        <f>SUM(BA11,+CC11)</f>
        <v>10309</v>
      </c>
      <c r="DF11" s="121">
        <f>SUM(BB11,+CD11)</f>
        <v>181</v>
      </c>
      <c r="DG11" s="121">
        <f>SUM(BC11,+CE11)</f>
        <v>0</v>
      </c>
      <c r="DH11" s="121">
        <f>SUM(BD11,+CF11)</f>
        <v>5491</v>
      </c>
      <c r="DI11" s="121">
        <f>SUM(BE11,+CG11)</f>
        <v>3738</v>
      </c>
      <c r="DJ11" s="121">
        <f>SUM(BF11,+CH11)</f>
        <v>1575080</v>
      </c>
    </row>
    <row r="12" spans="1:114" s="136" customFormat="1" ht="13.5" customHeight="1">
      <c r="A12" s="119" t="s">
        <v>24</v>
      </c>
      <c r="B12" s="120" t="s">
        <v>338</v>
      </c>
      <c r="C12" s="119" t="s">
        <v>339</v>
      </c>
      <c r="D12" s="121">
        <f>SUM(E12,+L12)</f>
        <v>1055473</v>
      </c>
      <c r="E12" s="121">
        <f>SUM(F12:I12,K12)</f>
        <v>184267</v>
      </c>
      <c r="F12" s="121">
        <v>0</v>
      </c>
      <c r="G12" s="121">
        <v>769</v>
      </c>
      <c r="H12" s="121">
        <v>18600</v>
      </c>
      <c r="I12" s="121">
        <v>128034</v>
      </c>
      <c r="J12" s="122" t="s">
        <v>479</v>
      </c>
      <c r="K12" s="121">
        <v>36864</v>
      </c>
      <c r="L12" s="121">
        <v>871206</v>
      </c>
      <c r="M12" s="121">
        <f>SUM(N12,+U12)</f>
        <v>75346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479</v>
      </c>
      <c r="T12" s="121">
        <v>0</v>
      </c>
      <c r="U12" s="121">
        <v>75346</v>
      </c>
      <c r="V12" s="121">
        <f>+SUM(D12,M12)</f>
        <v>1130819</v>
      </c>
      <c r="W12" s="121">
        <f>+SUM(E12,N12)</f>
        <v>184267</v>
      </c>
      <c r="X12" s="121">
        <f>+SUM(F12,O12)</f>
        <v>0</v>
      </c>
      <c r="Y12" s="121">
        <f>+SUM(G12,P12)</f>
        <v>769</v>
      </c>
      <c r="Z12" s="121">
        <f>+SUM(H12,Q12)</f>
        <v>18600</v>
      </c>
      <c r="AA12" s="121">
        <f>+SUM(I12,R12)</f>
        <v>128034</v>
      </c>
      <c r="AB12" s="122" t="str">
        <f>IF(+SUM(J12,S12)=0,"-",+SUM(J12,S12))</f>
        <v>-</v>
      </c>
      <c r="AC12" s="121">
        <f>+SUM(K12,T12)</f>
        <v>36864</v>
      </c>
      <c r="AD12" s="121">
        <f>+SUM(L12,U12)</f>
        <v>946552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1018176</v>
      </c>
      <c r="AN12" s="121">
        <f>SUM(AO12:AR12)</f>
        <v>149378</v>
      </c>
      <c r="AO12" s="121">
        <v>69461</v>
      </c>
      <c r="AP12" s="121">
        <v>26334</v>
      </c>
      <c r="AQ12" s="121">
        <v>44312</v>
      </c>
      <c r="AR12" s="121">
        <v>9271</v>
      </c>
      <c r="AS12" s="121">
        <f>SUM(AT12:AV12)</f>
        <v>379116</v>
      </c>
      <c r="AT12" s="121">
        <v>8505</v>
      </c>
      <c r="AU12" s="121">
        <v>366965</v>
      </c>
      <c r="AV12" s="121">
        <v>3646</v>
      </c>
      <c r="AW12" s="121">
        <v>0</v>
      </c>
      <c r="AX12" s="121">
        <f>SUM(AY12:BB12)</f>
        <v>487843</v>
      </c>
      <c r="AY12" s="121">
        <v>256369</v>
      </c>
      <c r="AZ12" s="121">
        <v>141536</v>
      </c>
      <c r="BA12" s="121">
        <v>80961</v>
      </c>
      <c r="BB12" s="121">
        <v>8977</v>
      </c>
      <c r="BC12" s="121">
        <v>0</v>
      </c>
      <c r="BD12" s="121">
        <v>1839</v>
      </c>
      <c r="BE12" s="121">
        <v>37297</v>
      </c>
      <c r="BF12" s="121">
        <f>SUM(AE12,+AM12,+BE12)</f>
        <v>1055473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75346</v>
      </c>
      <c r="BP12" s="121">
        <f>SUM(BQ12:BT12)</f>
        <v>2445</v>
      </c>
      <c r="BQ12" s="121">
        <v>2445</v>
      </c>
      <c r="BR12" s="121">
        <v>0</v>
      </c>
      <c r="BS12" s="121">
        <v>0</v>
      </c>
      <c r="BT12" s="121">
        <v>0</v>
      </c>
      <c r="BU12" s="121">
        <f>SUM(BV12:BX12)</f>
        <v>33910</v>
      </c>
      <c r="BV12" s="121">
        <v>0</v>
      </c>
      <c r="BW12" s="121">
        <v>33910</v>
      </c>
      <c r="BX12" s="121">
        <v>0</v>
      </c>
      <c r="BY12" s="121">
        <v>0</v>
      </c>
      <c r="BZ12" s="121">
        <f>SUM(CA12:CD12)</f>
        <v>38991</v>
      </c>
      <c r="CA12" s="121">
        <v>0</v>
      </c>
      <c r="CB12" s="121">
        <v>37145</v>
      </c>
      <c r="CC12" s="121">
        <v>0</v>
      </c>
      <c r="CD12" s="121">
        <v>1846</v>
      </c>
      <c r="CE12" s="121">
        <v>0</v>
      </c>
      <c r="CF12" s="121">
        <v>0</v>
      </c>
      <c r="CG12" s="121">
        <v>0</v>
      </c>
      <c r="CH12" s="121">
        <f>SUM(BG12,+BO12,+CG12)</f>
        <v>75346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1093522</v>
      </c>
      <c r="CR12" s="121">
        <f>SUM(AN12,+BP12)</f>
        <v>151823</v>
      </c>
      <c r="CS12" s="121">
        <f>SUM(AO12,+BQ12)</f>
        <v>71906</v>
      </c>
      <c r="CT12" s="121">
        <f>SUM(AP12,+BR12)</f>
        <v>26334</v>
      </c>
      <c r="CU12" s="121">
        <f>SUM(AQ12,+BS12)</f>
        <v>44312</v>
      </c>
      <c r="CV12" s="121">
        <f>SUM(AR12,+BT12)</f>
        <v>9271</v>
      </c>
      <c r="CW12" s="121">
        <f>SUM(AS12,+BU12)</f>
        <v>413026</v>
      </c>
      <c r="CX12" s="121">
        <f>SUM(AT12,+BV12)</f>
        <v>8505</v>
      </c>
      <c r="CY12" s="121">
        <f>SUM(AU12,+BW12)</f>
        <v>400875</v>
      </c>
      <c r="CZ12" s="121">
        <f>SUM(AV12,+BX12)</f>
        <v>3646</v>
      </c>
      <c r="DA12" s="121">
        <f>SUM(AW12,+BY12)</f>
        <v>0</v>
      </c>
      <c r="DB12" s="121">
        <f>SUM(AX12,+BZ12)</f>
        <v>526834</v>
      </c>
      <c r="DC12" s="121">
        <f>SUM(AY12,+CA12)</f>
        <v>256369</v>
      </c>
      <c r="DD12" s="121">
        <f>SUM(AZ12,+CB12)</f>
        <v>178681</v>
      </c>
      <c r="DE12" s="121">
        <f>SUM(BA12,+CC12)</f>
        <v>80961</v>
      </c>
      <c r="DF12" s="121">
        <f>SUM(BB12,+CD12)</f>
        <v>10823</v>
      </c>
      <c r="DG12" s="121">
        <f>SUM(BC12,+CE12)</f>
        <v>0</v>
      </c>
      <c r="DH12" s="121">
        <f>SUM(BD12,+CF12)</f>
        <v>1839</v>
      </c>
      <c r="DI12" s="121">
        <f>SUM(BE12,+CG12)</f>
        <v>37297</v>
      </c>
      <c r="DJ12" s="121">
        <f>SUM(BF12,+CH12)</f>
        <v>1130819</v>
      </c>
    </row>
    <row r="13" spans="1:114" s="136" customFormat="1" ht="13.5" customHeight="1">
      <c r="A13" s="119" t="s">
        <v>24</v>
      </c>
      <c r="B13" s="120" t="s">
        <v>341</v>
      </c>
      <c r="C13" s="119" t="s">
        <v>342</v>
      </c>
      <c r="D13" s="121">
        <f>SUM(E13,+L13)</f>
        <v>1303007</v>
      </c>
      <c r="E13" s="121">
        <f>SUM(F13:I13,K13)</f>
        <v>139949</v>
      </c>
      <c r="F13" s="121">
        <v>0</v>
      </c>
      <c r="G13" s="121">
        <v>0</v>
      </c>
      <c r="H13" s="121">
        <v>0</v>
      </c>
      <c r="I13" s="121">
        <v>117537</v>
      </c>
      <c r="J13" s="122" t="s">
        <v>479</v>
      </c>
      <c r="K13" s="121">
        <v>22412</v>
      </c>
      <c r="L13" s="121">
        <v>1163058</v>
      </c>
      <c r="M13" s="121">
        <f>SUM(N13,+U13)</f>
        <v>144543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479</v>
      </c>
      <c r="T13" s="121">
        <v>0</v>
      </c>
      <c r="U13" s="121">
        <v>144543</v>
      </c>
      <c r="V13" s="121">
        <f>+SUM(D13,M13)</f>
        <v>1447550</v>
      </c>
      <c r="W13" s="121">
        <f>+SUM(E13,N13)</f>
        <v>139949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117537</v>
      </c>
      <c r="AB13" s="122" t="str">
        <f>IF(+SUM(J13,S13)=0,"-",+SUM(J13,S13))</f>
        <v>-</v>
      </c>
      <c r="AC13" s="121">
        <f>+SUM(K13,T13)</f>
        <v>22412</v>
      </c>
      <c r="AD13" s="121">
        <f>+SUM(L13,U13)</f>
        <v>1307601</v>
      </c>
      <c r="AE13" s="121">
        <f>SUM(AF13,+AK13)</f>
        <v>4644</v>
      </c>
      <c r="AF13" s="121">
        <f>SUM(AG13:AJ13)</f>
        <v>4644</v>
      </c>
      <c r="AG13" s="121">
        <v>0</v>
      </c>
      <c r="AH13" s="121">
        <v>4644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1272289</v>
      </c>
      <c r="AN13" s="121">
        <f>SUM(AO13:AR13)</f>
        <v>172207</v>
      </c>
      <c r="AO13" s="121">
        <v>102598</v>
      </c>
      <c r="AP13" s="121">
        <v>0</v>
      </c>
      <c r="AQ13" s="121">
        <v>69609</v>
      </c>
      <c r="AR13" s="121">
        <v>0</v>
      </c>
      <c r="AS13" s="121">
        <f>SUM(AT13:AV13)</f>
        <v>315595</v>
      </c>
      <c r="AT13" s="121">
        <v>0</v>
      </c>
      <c r="AU13" s="121">
        <v>299249</v>
      </c>
      <c r="AV13" s="121">
        <v>16346</v>
      </c>
      <c r="AW13" s="121">
        <v>0</v>
      </c>
      <c r="AX13" s="121">
        <f>SUM(AY13:BB13)</f>
        <v>784487</v>
      </c>
      <c r="AY13" s="121">
        <v>407225</v>
      </c>
      <c r="AZ13" s="121">
        <v>252703</v>
      </c>
      <c r="BA13" s="121">
        <v>124559</v>
      </c>
      <c r="BB13" s="121">
        <v>0</v>
      </c>
      <c r="BC13" s="121">
        <v>0</v>
      </c>
      <c r="BD13" s="121">
        <v>0</v>
      </c>
      <c r="BE13" s="121">
        <v>26074</v>
      </c>
      <c r="BF13" s="121">
        <f>SUM(AE13,+AM13,+BE13)</f>
        <v>1303007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143391</v>
      </c>
      <c r="BP13" s="121">
        <f>SUM(BQ13:BT13)</f>
        <v>11728</v>
      </c>
      <c r="BQ13" s="121">
        <v>11728</v>
      </c>
      <c r="BR13" s="121">
        <v>0</v>
      </c>
      <c r="BS13" s="121">
        <v>0</v>
      </c>
      <c r="BT13" s="121">
        <v>0</v>
      </c>
      <c r="BU13" s="121">
        <f>SUM(BV13:BX13)</f>
        <v>83938</v>
      </c>
      <c r="BV13" s="121">
        <v>0</v>
      </c>
      <c r="BW13" s="121">
        <v>83938</v>
      </c>
      <c r="BX13" s="121">
        <v>0</v>
      </c>
      <c r="BY13" s="121">
        <v>0</v>
      </c>
      <c r="BZ13" s="121">
        <f>SUM(CA13:CD13)</f>
        <v>47725</v>
      </c>
      <c r="CA13" s="121">
        <v>0</v>
      </c>
      <c r="CB13" s="121">
        <v>47725</v>
      </c>
      <c r="CC13" s="121">
        <v>0</v>
      </c>
      <c r="CD13" s="121">
        <v>0</v>
      </c>
      <c r="CE13" s="121">
        <v>0</v>
      </c>
      <c r="CF13" s="121">
        <v>0</v>
      </c>
      <c r="CG13" s="121">
        <v>1152</v>
      </c>
      <c r="CH13" s="121">
        <f>SUM(BG13,+BO13,+CG13)</f>
        <v>144543</v>
      </c>
      <c r="CI13" s="121">
        <f>SUM(AE13,+BG13)</f>
        <v>4644</v>
      </c>
      <c r="CJ13" s="121">
        <f>SUM(AF13,+BH13)</f>
        <v>4644</v>
      </c>
      <c r="CK13" s="121">
        <f>SUM(AG13,+BI13)</f>
        <v>0</v>
      </c>
      <c r="CL13" s="121">
        <f>SUM(AH13,+BJ13)</f>
        <v>4644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1415680</v>
      </c>
      <c r="CR13" s="121">
        <f>SUM(AN13,+BP13)</f>
        <v>183935</v>
      </c>
      <c r="CS13" s="121">
        <f>SUM(AO13,+BQ13)</f>
        <v>114326</v>
      </c>
      <c r="CT13" s="121">
        <f>SUM(AP13,+BR13)</f>
        <v>0</v>
      </c>
      <c r="CU13" s="121">
        <f>SUM(AQ13,+BS13)</f>
        <v>69609</v>
      </c>
      <c r="CV13" s="121">
        <f>SUM(AR13,+BT13)</f>
        <v>0</v>
      </c>
      <c r="CW13" s="121">
        <f>SUM(AS13,+BU13)</f>
        <v>399533</v>
      </c>
      <c r="CX13" s="121">
        <f>SUM(AT13,+BV13)</f>
        <v>0</v>
      </c>
      <c r="CY13" s="121">
        <f>SUM(AU13,+BW13)</f>
        <v>383187</v>
      </c>
      <c r="CZ13" s="121">
        <f>SUM(AV13,+BX13)</f>
        <v>16346</v>
      </c>
      <c r="DA13" s="121">
        <f>SUM(AW13,+BY13)</f>
        <v>0</v>
      </c>
      <c r="DB13" s="121">
        <f>SUM(AX13,+BZ13)</f>
        <v>832212</v>
      </c>
      <c r="DC13" s="121">
        <f>SUM(AY13,+CA13)</f>
        <v>407225</v>
      </c>
      <c r="DD13" s="121">
        <f>SUM(AZ13,+CB13)</f>
        <v>300428</v>
      </c>
      <c r="DE13" s="121">
        <f>SUM(BA13,+CC13)</f>
        <v>124559</v>
      </c>
      <c r="DF13" s="121">
        <f>SUM(BB13,+CD13)</f>
        <v>0</v>
      </c>
      <c r="DG13" s="121">
        <f>SUM(BC13,+CE13)</f>
        <v>0</v>
      </c>
      <c r="DH13" s="121">
        <f>SUM(BD13,+CF13)</f>
        <v>0</v>
      </c>
      <c r="DI13" s="121">
        <f>SUM(BE13,+CG13)</f>
        <v>27226</v>
      </c>
      <c r="DJ13" s="121">
        <f>SUM(BF13,+CH13)</f>
        <v>1447550</v>
      </c>
    </row>
    <row r="14" spans="1:114" s="136" customFormat="1" ht="13.5" customHeight="1">
      <c r="A14" s="119" t="s">
        <v>24</v>
      </c>
      <c r="B14" s="120" t="s">
        <v>344</v>
      </c>
      <c r="C14" s="119" t="s">
        <v>345</v>
      </c>
      <c r="D14" s="121">
        <f>SUM(E14,+L14)</f>
        <v>942613</v>
      </c>
      <c r="E14" s="121">
        <f>SUM(F14:I14,K14)</f>
        <v>253980</v>
      </c>
      <c r="F14" s="121">
        <v>0</v>
      </c>
      <c r="G14" s="121">
        <v>0</v>
      </c>
      <c r="H14" s="121">
        <v>0</v>
      </c>
      <c r="I14" s="121">
        <v>235909</v>
      </c>
      <c r="J14" s="122" t="s">
        <v>479</v>
      </c>
      <c r="K14" s="121">
        <v>18071</v>
      </c>
      <c r="L14" s="121">
        <v>688633</v>
      </c>
      <c r="M14" s="121">
        <f>SUM(N14,+U14)</f>
        <v>130793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479</v>
      </c>
      <c r="T14" s="121">
        <v>0</v>
      </c>
      <c r="U14" s="121">
        <v>130793</v>
      </c>
      <c r="V14" s="121">
        <f>+SUM(D14,M14)</f>
        <v>1073406</v>
      </c>
      <c r="W14" s="121">
        <f>+SUM(E14,N14)</f>
        <v>253980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235909</v>
      </c>
      <c r="AB14" s="122" t="str">
        <f>IF(+SUM(J14,S14)=0,"-",+SUM(J14,S14))</f>
        <v>-</v>
      </c>
      <c r="AC14" s="121">
        <f>+SUM(K14,T14)</f>
        <v>18071</v>
      </c>
      <c r="AD14" s="121">
        <f>+SUM(L14,U14)</f>
        <v>819426</v>
      </c>
      <c r="AE14" s="121">
        <f>SUM(AF14,+AK14)</f>
        <v>1382</v>
      </c>
      <c r="AF14" s="121">
        <f>SUM(AG14:AJ14)</f>
        <v>1382</v>
      </c>
      <c r="AG14" s="121">
        <v>0</v>
      </c>
      <c r="AH14" s="121">
        <v>0</v>
      </c>
      <c r="AI14" s="121">
        <v>1382</v>
      </c>
      <c r="AJ14" s="121">
        <v>0</v>
      </c>
      <c r="AK14" s="121">
        <v>0</v>
      </c>
      <c r="AL14" s="121">
        <v>0</v>
      </c>
      <c r="AM14" s="121">
        <f>SUM(AN14,AS14,AW14,AX14,BD14)</f>
        <v>941231</v>
      </c>
      <c r="AN14" s="121">
        <f>SUM(AO14:AR14)</f>
        <v>509074</v>
      </c>
      <c r="AO14" s="121">
        <v>50001</v>
      </c>
      <c r="AP14" s="121">
        <v>345883</v>
      </c>
      <c r="AQ14" s="121">
        <v>105014</v>
      </c>
      <c r="AR14" s="121">
        <v>8176</v>
      </c>
      <c r="AS14" s="121">
        <f>SUM(AT14:AV14)</f>
        <v>130699</v>
      </c>
      <c r="AT14" s="121">
        <v>32877</v>
      </c>
      <c r="AU14" s="121">
        <v>93213</v>
      </c>
      <c r="AV14" s="121">
        <v>4609</v>
      </c>
      <c r="AW14" s="121">
        <v>4517</v>
      </c>
      <c r="AX14" s="121">
        <f>SUM(AY14:BB14)</f>
        <v>296941</v>
      </c>
      <c r="AY14" s="121">
        <v>0</v>
      </c>
      <c r="AZ14" s="121">
        <v>294115</v>
      </c>
      <c r="BA14" s="121">
        <v>2587</v>
      </c>
      <c r="BB14" s="121">
        <v>239</v>
      </c>
      <c r="BC14" s="121">
        <v>0</v>
      </c>
      <c r="BD14" s="121">
        <v>0</v>
      </c>
      <c r="BE14" s="121">
        <v>0</v>
      </c>
      <c r="BF14" s="121">
        <f>SUM(AE14,+AM14,+BE14)</f>
        <v>942613</v>
      </c>
      <c r="BG14" s="121">
        <f>SUM(BH14,+BM14)</f>
        <v>18188</v>
      </c>
      <c r="BH14" s="121">
        <f>SUM(BI14:BL14)</f>
        <v>18188</v>
      </c>
      <c r="BI14" s="121">
        <v>0</v>
      </c>
      <c r="BJ14" s="121">
        <v>18188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112605</v>
      </c>
      <c r="BP14" s="121">
        <f>SUM(BQ14:BT14)</f>
        <v>46140</v>
      </c>
      <c r="BQ14" s="121">
        <v>6396</v>
      </c>
      <c r="BR14" s="121">
        <v>0</v>
      </c>
      <c r="BS14" s="121">
        <v>39744</v>
      </c>
      <c r="BT14" s="121">
        <v>0</v>
      </c>
      <c r="BU14" s="121">
        <f>SUM(BV14:BX14)</f>
        <v>37126</v>
      </c>
      <c r="BV14" s="121">
        <v>0</v>
      </c>
      <c r="BW14" s="121">
        <v>37126</v>
      </c>
      <c r="BX14" s="121">
        <v>0</v>
      </c>
      <c r="BY14" s="121">
        <v>0</v>
      </c>
      <c r="BZ14" s="121">
        <f>SUM(CA14:CD14)</f>
        <v>29339</v>
      </c>
      <c r="CA14" s="121">
        <v>0</v>
      </c>
      <c r="CB14" s="121">
        <v>29339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121">
        <f>SUM(BG14,+BO14,+CG14)</f>
        <v>130793</v>
      </c>
      <c r="CI14" s="121">
        <f>SUM(AE14,+BG14)</f>
        <v>19570</v>
      </c>
      <c r="CJ14" s="121">
        <f>SUM(AF14,+BH14)</f>
        <v>19570</v>
      </c>
      <c r="CK14" s="121">
        <f>SUM(AG14,+BI14)</f>
        <v>0</v>
      </c>
      <c r="CL14" s="121">
        <f>SUM(AH14,+BJ14)</f>
        <v>18188</v>
      </c>
      <c r="CM14" s="121">
        <f>SUM(AI14,+BK14)</f>
        <v>1382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1053836</v>
      </c>
      <c r="CR14" s="121">
        <f>SUM(AN14,+BP14)</f>
        <v>555214</v>
      </c>
      <c r="CS14" s="121">
        <f>SUM(AO14,+BQ14)</f>
        <v>56397</v>
      </c>
      <c r="CT14" s="121">
        <f>SUM(AP14,+BR14)</f>
        <v>345883</v>
      </c>
      <c r="CU14" s="121">
        <f>SUM(AQ14,+BS14)</f>
        <v>144758</v>
      </c>
      <c r="CV14" s="121">
        <f>SUM(AR14,+BT14)</f>
        <v>8176</v>
      </c>
      <c r="CW14" s="121">
        <f>SUM(AS14,+BU14)</f>
        <v>167825</v>
      </c>
      <c r="CX14" s="121">
        <f>SUM(AT14,+BV14)</f>
        <v>32877</v>
      </c>
      <c r="CY14" s="121">
        <f>SUM(AU14,+BW14)</f>
        <v>130339</v>
      </c>
      <c r="CZ14" s="121">
        <f>SUM(AV14,+BX14)</f>
        <v>4609</v>
      </c>
      <c r="DA14" s="121">
        <f>SUM(AW14,+BY14)</f>
        <v>4517</v>
      </c>
      <c r="DB14" s="121">
        <f>SUM(AX14,+BZ14)</f>
        <v>326280</v>
      </c>
      <c r="DC14" s="121">
        <f>SUM(AY14,+CA14)</f>
        <v>0</v>
      </c>
      <c r="DD14" s="121">
        <f>SUM(AZ14,+CB14)</f>
        <v>323454</v>
      </c>
      <c r="DE14" s="121">
        <f>SUM(BA14,+CC14)</f>
        <v>2587</v>
      </c>
      <c r="DF14" s="121">
        <f>SUM(BB14,+CD14)</f>
        <v>239</v>
      </c>
      <c r="DG14" s="121">
        <f>SUM(BC14,+CE14)</f>
        <v>0</v>
      </c>
      <c r="DH14" s="121">
        <f>SUM(BD14,+CF14)</f>
        <v>0</v>
      </c>
      <c r="DI14" s="121">
        <f>SUM(BE14,+CG14)</f>
        <v>0</v>
      </c>
      <c r="DJ14" s="121">
        <f>SUM(BF14,+CH14)</f>
        <v>1073406</v>
      </c>
    </row>
    <row r="15" spans="1:114" s="136" customFormat="1" ht="13.5" customHeight="1">
      <c r="A15" s="119" t="s">
        <v>24</v>
      </c>
      <c r="B15" s="120" t="s">
        <v>347</v>
      </c>
      <c r="C15" s="119" t="s">
        <v>348</v>
      </c>
      <c r="D15" s="121">
        <f>SUM(E15,+L15)</f>
        <v>1433051</v>
      </c>
      <c r="E15" s="121">
        <f>SUM(F15:I15,K15)</f>
        <v>244845</v>
      </c>
      <c r="F15" s="121">
        <v>0</v>
      </c>
      <c r="G15" s="121">
        <v>0</v>
      </c>
      <c r="H15" s="121">
        <v>0</v>
      </c>
      <c r="I15" s="121">
        <v>132643</v>
      </c>
      <c r="J15" s="122" t="s">
        <v>479</v>
      </c>
      <c r="K15" s="121">
        <v>112202</v>
      </c>
      <c r="L15" s="121">
        <v>1188206</v>
      </c>
      <c r="M15" s="121">
        <f>SUM(N15,+U15)</f>
        <v>212330</v>
      </c>
      <c r="N15" s="121">
        <f>SUM(O15:R15,T15)</f>
        <v>22583</v>
      </c>
      <c r="O15" s="121">
        <v>0</v>
      </c>
      <c r="P15" s="121">
        <v>0</v>
      </c>
      <c r="Q15" s="121">
        <v>0</v>
      </c>
      <c r="R15" s="121">
        <v>22337</v>
      </c>
      <c r="S15" s="122" t="s">
        <v>479</v>
      </c>
      <c r="T15" s="121">
        <v>246</v>
      </c>
      <c r="U15" s="121">
        <v>189747</v>
      </c>
      <c r="V15" s="121">
        <f>+SUM(D15,M15)</f>
        <v>1645381</v>
      </c>
      <c r="W15" s="121">
        <f>+SUM(E15,N15)</f>
        <v>267428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154980</v>
      </c>
      <c r="AB15" s="122" t="str">
        <f>IF(+SUM(J15,S15)=0,"-",+SUM(J15,S15))</f>
        <v>-</v>
      </c>
      <c r="AC15" s="121">
        <f>+SUM(K15,T15)</f>
        <v>112448</v>
      </c>
      <c r="AD15" s="121">
        <f>+SUM(L15,U15)</f>
        <v>1377953</v>
      </c>
      <c r="AE15" s="121">
        <f>SUM(AF15,+AK15)</f>
        <v>5535</v>
      </c>
      <c r="AF15" s="121">
        <f>SUM(AG15:AJ15)</f>
        <v>5535</v>
      </c>
      <c r="AG15" s="121">
        <v>0</v>
      </c>
      <c r="AH15" s="121">
        <v>1998</v>
      </c>
      <c r="AI15" s="121">
        <v>3537</v>
      </c>
      <c r="AJ15" s="121">
        <v>0</v>
      </c>
      <c r="AK15" s="121">
        <v>0</v>
      </c>
      <c r="AL15" s="121">
        <v>0</v>
      </c>
      <c r="AM15" s="121">
        <f>SUM(AN15,AS15,AW15,AX15,BD15)</f>
        <v>1427516</v>
      </c>
      <c r="AN15" s="121">
        <f>SUM(AO15:AR15)</f>
        <v>327240</v>
      </c>
      <c r="AO15" s="121">
        <v>78158</v>
      </c>
      <c r="AP15" s="121">
        <v>216544</v>
      </c>
      <c r="AQ15" s="121">
        <v>16295</v>
      </c>
      <c r="AR15" s="121">
        <v>16243</v>
      </c>
      <c r="AS15" s="121">
        <f>SUM(AT15:AV15)</f>
        <v>287294</v>
      </c>
      <c r="AT15" s="121">
        <v>25676</v>
      </c>
      <c r="AU15" s="121">
        <v>204600</v>
      </c>
      <c r="AV15" s="121">
        <v>57018</v>
      </c>
      <c r="AW15" s="121">
        <v>10433</v>
      </c>
      <c r="AX15" s="121">
        <f>SUM(AY15:BB15)</f>
        <v>802549</v>
      </c>
      <c r="AY15" s="121">
        <v>156276</v>
      </c>
      <c r="AZ15" s="121">
        <v>589994</v>
      </c>
      <c r="BA15" s="121">
        <v>7797</v>
      </c>
      <c r="BB15" s="121">
        <v>48482</v>
      </c>
      <c r="BC15" s="121">
        <v>0</v>
      </c>
      <c r="BD15" s="121">
        <v>0</v>
      </c>
      <c r="BE15" s="121">
        <v>0</v>
      </c>
      <c r="BF15" s="121">
        <f>SUM(AE15,+AM15,+BE15)</f>
        <v>1433051</v>
      </c>
      <c r="BG15" s="121">
        <f>SUM(BH15,+BM15)</f>
        <v>31671</v>
      </c>
      <c r="BH15" s="121">
        <f>SUM(BI15:BL15)</f>
        <v>31671</v>
      </c>
      <c r="BI15" s="121">
        <v>0</v>
      </c>
      <c r="BJ15" s="121">
        <v>31671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150768</v>
      </c>
      <c r="BP15" s="121">
        <f>SUM(BQ15:BT15)</f>
        <v>41892</v>
      </c>
      <c r="BQ15" s="121">
        <v>39791</v>
      </c>
      <c r="BR15" s="121">
        <v>0</v>
      </c>
      <c r="BS15" s="121">
        <v>2101</v>
      </c>
      <c r="BT15" s="121">
        <v>0</v>
      </c>
      <c r="BU15" s="121">
        <f>SUM(BV15:BX15)</f>
        <v>76048</v>
      </c>
      <c r="BV15" s="121">
        <v>0</v>
      </c>
      <c r="BW15" s="121">
        <v>76048</v>
      </c>
      <c r="BX15" s="121">
        <v>0</v>
      </c>
      <c r="BY15" s="121">
        <v>0</v>
      </c>
      <c r="BZ15" s="121">
        <f>SUM(CA15:CD15)</f>
        <v>32828</v>
      </c>
      <c r="CA15" s="121">
        <v>0</v>
      </c>
      <c r="CB15" s="121">
        <v>32828</v>
      </c>
      <c r="CC15" s="121">
        <v>0</v>
      </c>
      <c r="CD15" s="121">
        <v>0</v>
      </c>
      <c r="CE15" s="121">
        <v>29891</v>
      </c>
      <c r="CF15" s="121">
        <v>0</v>
      </c>
      <c r="CG15" s="121">
        <v>0</v>
      </c>
      <c r="CH15" s="121">
        <f>SUM(BG15,+BO15,+CG15)</f>
        <v>182439</v>
      </c>
      <c r="CI15" s="121">
        <f>SUM(AE15,+BG15)</f>
        <v>37206</v>
      </c>
      <c r="CJ15" s="121">
        <f>SUM(AF15,+BH15)</f>
        <v>37206</v>
      </c>
      <c r="CK15" s="121">
        <f>SUM(AG15,+BI15)</f>
        <v>0</v>
      </c>
      <c r="CL15" s="121">
        <f>SUM(AH15,+BJ15)</f>
        <v>33669</v>
      </c>
      <c r="CM15" s="121">
        <f>SUM(AI15,+BK15)</f>
        <v>3537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1578284</v>
      </c>
      <c r="CR15" s="121">
        <f>SUM(AN15,+BP15)</f>
        <v>369132</v>
      </c>
      <c r="CS15" s="121">
        <f>SUM(AO15,+BQ15)</f>
        <v>117949</v>
      </c>
      <c r="CT15" s="121">
        <f>SUM(AP15,+BR15)</f>
        <v>216544</v>
      </c>
      <c r="CU15" s="121">
        <f>SUM(AQ15,+BS15)</f>
        <v>18396</v>
      </c>
      <c r="CV15" s="121">
        <f>SUM(AR15,+BT15)</f>
        <v>16243</v>
      </c>
      <c r="CW15" s="121">
        <f>SUM(AS15,+BU15)</f>
        <v>363342</v>
      </c>
      <c r="CX15" s="121">
        <f>SUM(AT15,+BV15)</f>
        <v>25676</v>
      </c>
      <c r="CY15" s="121">
        <f>SUM(AU15,+BW15)</f>
        <v>280648</v>
      </c>
      <c r="CZ15" s="121">
        <f>SUM(AV15,+BX15)</f>
        <v>57018</v>
      </c>
      <c r="DA15" s="121">
        <f>SUM(AW15,+BY15)</f>
        <v>10433</v>
      </c>
      <c r="DB15" s="121">
        <f>SUM(AX15,+BZ15)</f>
        <v>835377</v>
      </c>
      <c r="DC15" s="121">
        <f>SUM(AY15,+CA15)</f>
        <v>156276</v>
      </c>
      <c r="DD15" s="121">
        <f>SUM(AZ15,+CB15)</f>
        <v>622822</v>
      </c>
      <c r="DE15" s="121">
        <f>SUM(BA15,+CC15)</f>
        <v>7797</v>
      </c>
      <c r="DF15" s="121">
        <f>SUM(BB15,+CD15)</f>
        <v>48482</v>
      </c>
      <c r="DG15" s="121">
        <f>SUM(BC15,+CE15)</f>
        <v>29891</v>
      </c>
      <c r="DH15" s="121">
        <f>SUM(BD15,+CF15)</f>
        <v>0</v>
      </c>
      <c r="DI15" s="121">
        <f>SUM(BE15,+CG15)</f>
        <v>0</v>
      </c>
      <c r="DJ15" s="121">
        <f>SUM(BF15,+CH15)</f>
        <v>1615490</v>
      </c>
    </row>
    <row r="16" spans="1:114" s="136" customFormat="1" ht="13.5" customHeight="1">
      <c r="A16" s="119" t="s">
        <v>24</v>
      </c>
      <c r="B16" s="120" t="s">
        <v>352</v>
      </c>
      <c r="C16" s="119" t="s">
        <v>353</v>
      </c>
      <c r="D16" s="121">
        <f>SUM(E16,+L16)</f>
        <v>2468115</v>
      </c>
      <c r="E16" s="121">
        <f>SUM(F16:I16,K16)</f>
        <v>368963</v>
      </c>
      <c r="F16" s="121">
        <v>0</v>
      </c>
      <c r="G16" s="121">
        <v>0</v>
      </c>
      <c r="H16" s="121">
        <v>0</v>
      </c>
      <c r="I16" s="121">
        <v>269776</v>
      </c>
      <c r="J16" s="122" t="s">
        <v>479</v>
      </c>
      <c r="K16" s="121">
        <v>99187</v>
      </c>
      <c r="L16" s="121">
        <v>2099152</v>
      </c>
      <c r="M16" s="121">
        <f>SUM(N16,+U16)</f>
        <v>310470</v>
      </c>
      <c r="N16" s="121">
        <f>SUM(O16:R16,T16)</f>
        <v>75093</v>
      </c>
      <c r="O16" s="121">
        <v>37076</v>
      </c>
      <c r="P16" s="121">
        <v>10809</v>
      </c>
      <c r="Q16" s="121">
        <v>0</v>
      </c>
      <c r="R16" s="121">
        <v>27208</v>
      </c>
      <c r="S16" s="122" t="s">
        <v>479</v>
      </c>
      <c r="T16" s="121">
        <v>0</v>
      </c>
      <c r="U16" s="121">
        <v>235377</v>
      </c>
      <c r="V16" s="121">
        <f>+SUM(D16,M16)</f>
        <v>2778585</v>
      </c>
      <c r="W16" s="121">
        <f>+SUM(E16,N16)</f>
        <v>444056</v>
      </c>
      <c r="X16" s="121">
        <f>+SUM(F16,O16)</f>
        <v>37076</v>
      </c>
      <c r="Y16" s="121">
        <f>+SUM(G16,P16)</f>
        <v>10809</v>
      </c>
      <c r="Z16" s="121">
        <f>+SUM(H16,Q16)</f>
        <v>0</v>
      </c>
      <c r="AA16" s="121">
        <f>+SUM(I16,R16)</f>
        <v>296984</v>
      </c>
      <c r="AB16" s="122" t="str">
        <f>IF(+SUM(J16,S16)=0,"-",+SUM(J16,S16))</f>
        <v>-</v>
      </c>
      <c r="AC16" s="121">
        <f>+SUM(K16,T16)</f>
        <v>99187</v>
      </c>
      <c r="AD16" s="121">
        <f>+SUM(L16,U16)</f>
        <v>2334529</v>
      </c>
      <c r="AE16" s="121">
        <f>SUM(AF16,+AK16)</f>
        <v>416628</v>
      </c>
      <c r="AF16" s="121">
        <f>SUM(AG16:AJ16)</f>
        <v>416628</v>
      </c>
      <c r="AG16" s="121">
        <v>0</v>
      </c>
      <c r="AH16" s="121">
        <v>0</v>
      </c>
      <c r="AI16" s="121">
        <v>0</v>
      </c>
      <c r="AJ16" s="121">
        <v>416628</v>
      </c>
      <c r="AK16" s="121">
        <v>0</v>
      </c>
      <c r="AL16" s="121">
        <v>0</v>
      </c>
      <c r="AM16" s="121">
        <f>SUM(AN16,AS16,AW16,AX16,BD16)</f>
        <v>2043471</v>
      </c>
      <c r="AN16" s="121">
        <f>SUM(AO16:AR16)</f>
        <v>503720</v>
      </c>
      <c r="AO16" s="121">
        <v>0</v>
      </c>
      <c r="AP16" s="121">
        <v>415198</v>
      </c>
      <c r="AQ16" s="121">
        <v>88522</v>
      </c>
      <c r="AR16" s="121">
        <v>0</v>
      </c>
      <c r="AS16" s="121">
        <f>SUM(AT16:AV16)</f>
        <v>329382</v>
      </c>
      <c r="AT16" s="121">
        <v>38754</v>
      </c>
      <c r="AU16" s="121">
        <v>289704</v>
      </c>
      <c r="AV16" s="121">
        <v>924</v>
      </c>
      <c r="AW16" s="121">
        <v>1824</v>
      </c>
      <c r="AX16" s="121">
        <f>SUM(AY16:BB16)</f>
        <v>1208545</v>
      </c>
      <c r="AY16" s="121">
        <v>328864</v>
      </c>
      <c r="AZ16" s="121">
        <v>669161</v>
      </c>
      <c r="BA16" s="121">
        <v>198048</v>
      </c>
      <c r="BB16" s="121">
        <v>12472</v>
      </c>
      <c r="BC16" s="121">
        <v>0</v>
      </c>
      <c r="BD16" s="121">
        <v>0</v>
      </c>
      <c r="BE16" s="121">
        <v>8016</v>
      </c>
      <c r="BF16" s="121">
        <f>SUM(AE16,+AM16,+BE16)</f>
        <v>2468115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310470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32658</v>
      </c>
      <c r="BV16" s="121">
        <v>0</v>
      </c>
      <c r="BW16" s="121">
        <v>32658</v>
      </c>
      <c r="BX16" s="121">
        <v>0</v>
      </c>
      <c r="BY16" s="121">
        <v>0</v>
      </c>
      <c r="BZ16" s="121">
        <f>SUM(CA16:CD16)</f>
        <v>277812</v>
      </c>
      <c r="CA16" s="121">
        <v>0</v>
      </c>
      <c r="CB16" s="121">
        <v>275447</v>
      </c>
      <c r="CC16" s="121">
        <v>0</v>
      </c>
      <c r="CD16" s="121">
        <v>2365</v>
      </c>
      <c r="CE16" s="121">
        <v>0</v>
      </c>
      <c r="CF16" s="121">
        <v>0</v>
      </c>
      <c r="CG16" s="121">
        <v>0</v>
      </c>
      <c r="CH16" s="121">
        <f>SUM(BG16,+BO16,+CG16)</f>
        <v>310470</v>
      </c>
      <c r="CI16" s="121">
        <f>SUM(AE16,+BG16)</f>
        <v>416628</v>
      </c>
      <c r="CJ16" s="121">
        <f>SUM(AF16,+BH16)</f>
        <v>416628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416628</v>
      </c>
      <c r="CO16" s="121">
        <f>SUM(AK16,+BM16)</f>
        <v>0</v>
      </c>
      <c r="CP16" s="121">
        <f>SUM(AL16,+BN16)</f>
        <v>0</v>
      </c>
      <c r="CQ16" s="121">
        <f>SUM(AM16,+BO16)</f>
        <v>2353941</v>
      </c>
      <c r="CR16" s="121">
        <f>SUM(AN16,+BP16)</f>
        <v>503720</v>
      </c>
      <c r="CS16" s="121">
        <f>SUM(AO16,+BQ16)</f>
        <v>0</v>
      </c>
      <c r="CT16" s="121">
        <f>SUM(AP16,+BR16)</f>
        <v>415198</v>
      </c>
      <c r="CU16" s="121">
        <f>SUM(AQ16,+BS16)</f>
        <v>88522</v>
      </c>
      <c r="CV16" s="121">
        <f>SUM(AR16,+BT16)</f>
        <v>0</v>
      </c>
      <c r="CW16" s="121">
        <f>SUM(AS16,+BU16)</f>
        <v>362040</v>
      </c>
      <c r="CX16" s="121">
        <f>SUM(AT16,+BV16)</f>
        <v>38754</v>
      </c>
      <c r="CY16" s="121">
        <f>SUM(AU16,+BW16)</f>
        <v>322362</v>
      </c>
      <c r="CZ16" s="121">
        <f>SUM(AV16,+BX16)</f>
        <v>924</v>
      </c>
      <c r="DA16" s="121">
        <f>SUM(AW16,+BY16)</f>
        <v>1824</v>
      </c>
      <c r="DB16" s="121">
        <f>SUM(AX16,+BZ16)</f>
        <v>1486357</v>
      </c>
      <c r="DC16" s="121">
        <f>SUM(AY16,+CA16)</f>
        <v>328864</v>
      </c>
      <c r="DD16" s="121">
        <f>SUM(AZ16,+CB16)</f>
        <v>944608</v>
      </c>
      <c r="DE16" s="121">
        <f>SUM(BA16,+CC16)</f>
        <v>198048</v>
      </c>
      <c r="DF16" s="121">
        <f>SUM(BB16,+CD16)</f>
        <v>14837</v>
      </c>
      <c r="DG16" s="121">
        <f>SUM(BC16,+CE16)</f>
        <v>0</v>
      </c>
      <c r="DH16" s="121">
        <f>SUM(BD16,+CF16)</f>
        <v>0</v>
      </c>
      <c r="DI16" s="121">
        <f>SUM(BE16,+CG16)</f>
        <v>8016</v>
      </c>
      <c r="DJ16" s="121">
        <f>SUM(BF16,+CH16)</f>
        <v>2778585</v>
      </c>
    </row>
    <row r="17" spans="1:114" s="136" customFormat="1" ht="13.5" customHeight="1">
      <c r="A17" s="119" t="s">
        <v>24</v>
      </c>
      <c r="B17" s="120" t="s">
        <v>355</v>
      </c>
      <c r="C17" s="119" t="s">
        <v>356</v>
      </c>
      <c r="D17" s="121">
        <f>SUM(E17,+L17)</f>
        <v>1757655</v>
      </c>
      <c r="E17" s="121">
        <f>SUM(F17:I17,K17)</f>
        <v>383078</v>
      </c>
      <c r="F17" s="121">
        <v>48575</v>
      </c>
      <c r="G17" s="121">
        <v>0</v>
      </c>
      <c r="H17" s="121">
        <v>102900</v>
      </c>
      <c r="I17" s="121">
        <v>209897</v>
      </c>
      <c r="J17" s="122" t="s">
        <v>479</v>
      </c>
      <c r="K17" s="121">
        <v>21706</v>
      </c>
      <c r="L17" s="121">
        <v>1374577</v>
      </c>
      <c r="M17" s="121">
        <f>SUM(N17,+U17)</f>
        <v>132853</v>
      </c>
      <c r="N17" s="121">
        <f>SUM(O17:R17,T17)</f>
        <v>464</v>
      </c>
      <c r="O17" s="121">
        <v>0</v>
      </c>
      <c r="P17" s="121">
        <v>0</v>
      </c>
      <c r="Q17" s="121">
        <v>0</v>
      </c>
      <c r="R17" s="121">
        <v>464</v>
      </c>
      <c r="S17" s="122" t="s">
        <v>479</v>
      </c>
      <c r="T17" s="121">
        <v>0</v>
      </c>
      <c r="U17" s="121">
        <v>132389</v>
      </c>
      <c r="V17" s="121">
        <f>+SUM(D17,M17)</f>
        <v>1890508</v>
      </c>
      <c r="W17" s="121">
        <f>+SUM(E17,N17)</f>
        <v>383542</v>
      </c>
      <c r="X17" s="121">
        <f>+SUM(F17,O17)</f>
        <v>48575</v>
      </c>
      <c r="Y17" s="121">
        <f>+SUM(G17,P17)</f>
        <v>0</v>
      </c>
      <c r="Z17" s="121">
        <f>+SUM(H17,Q17)</f>
        <v>102900</v>
      </c>
      <c r="AA17" s="121">
        <f>+SUM(I17,R17)</f>
        <v>210361</v>
      </c>
      <c r="AB17" s="122" t="str">
        <f>IF(+SUM(J17,S17)=0,"-",+SUM(J17,S17))</f>
        <v>-</v>
      </c>
      <c r="AC17" s="121">
        <f>+SUM(K17,T17)</f>
        <v>21706</v>
      </c>
      <c r="AD17" s="121">
        <f>+SUM(L17,U17)</f>
        <v>1506966</v>
      </c>
      <c r="AE17" s="121">
        <f>SUM(AF17,+AK17)</f>
        <v>210413</v>
      </c>
      <c r="AF17" s="121">
        <f>SUM(AG17:AJ17)</f>
        <v>210413</v>
      </c>
      <c r="AG17" s="121">
        <v>0</v>
      </c>
      <c r="AH17" s="121">
        <v>200143</v>
      </c>
      <c r="AI17" s="121">
        <v>10270</v>
      </c>
      <c r="AJ17" s="121">
        <v>0</v>
      </c>
      <c r="AK17" s="121">
        <v>0</v>
      </c>
      <c r="AL17" s="121">
        <v>198180</v>
      </c>
      <c r="AM17" s="121">
        <f>SUM(AN17,AS17,AW17,AX17,BD17)</f>
        <v>1035082</v>
      </c>
      <c r="AN17" s="121">
        <f>SUM(AO17:AR17)</f>
        <v>218398</v>
      </c>
      <c r="AO17" s="121">
        <v>136879</v>
      </c>
      <c r="AP17" s="121">
        <v>62881</v>
      </c>
      <c r="AQ17" s="121">
        <v>0</v>
      </c>
      <c r="AR17" s="121">
        <v>18638</v>
      </c>
      <c r="AS17" s="121">
        <f>SUM(AT17:AV17)</f>
        <v>26886</v>
      </c>
      <c r="AT17" s="121">
        <v>5611</v>
      </c>
      <c r="AU17" s="121">
        <v>8093</v>
      </c>
      <c r="AV17" s="121">
        <v>13182</v>
      </c>
      <c r="AW17" s="121">
        <v>0</v>
      </c>
      <c r="AX17" s="121">
        <f>SUM(AY17:BB17)</f>
        <v>789798</v>
      </c>
      <c r="AY17" s="121">
        <v>428250</v>
      </c>
      <c r="AZ17" s="121">
        <v>342385</v>
      </c>
      <c r="BA17" s="121">
        <v>15568</v>
      </c>
      <c r="BB17" s="121">
        <v>3595</v>
      </c>
      <c r="BC17" s="121">
        <v>312686</v>
      </c>
      <c r="BD17" s="121">
        <v>0</v>
      </c>
      <c r="BE17" s="121">
        <v>1294</v>
      </c>
      <c r="BF17" s="121">
        <f>SUM(AE17,+AM17,+BE17)</f>
        <v>1246789</v>
      </c>
      <c r="BG17" s="121">
        <f>SUM(BH17,+BM17)</f>
        <v>22626</v>
      </c>
      <c r="BH17" s="121">
        <f>SUM(BI17:BL17)</f>
        <v>22626</v>
      </c>
      <c r="BI17" s="121">
        <v>0</v>
      </c>
      <c r="BJ17" s="121">
        <v>22626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110165</v>
      </c>
      <c r="BP17" s="121">
        <f>SUM(BQ17:BT17)</f>
        <v>18789</v>
      </c>
      <c r="BQ17" s="121">
        <v>6213</v>
      </c>
      <c r="BR17" s="121">
        <v>12576</v>
      </c>
      <c r="BS17" s="121">
        <v>0</v>
      </c>
      <c r="BT17" s="121">
        <v>0</v>
      </c>
      <c r="BU17" s="121">
        <f>SUM(BV17:BX17)</f>
        <v>44721</v>
      </c>
      <c r="BV17" s="121">
        <v>0</v>
      </c>
      <c r="BW17" s="121">
        <v>44721</v>
      </c>
      <c r="BX17" s="121">
        <v>0</v>
      </c>
      <c r="BY17" s="121">
        <v>0</v>
      </c>
      <c r="BZ17" s="121">
        <f>SUM(CA17:CD17)</f>
        <v>46655</v>
      </c>
      <c r="CA17" s="121">
        <v>0</v>
      </c>
      <c r="CB17" s="121">
        <v>46655</v>
      </c>
      <c r="CC17" s="121">
        <v>0</v>
      </c>
      <c r="CD17" s="121">
        <v>0</v>
      </c>
      <c r="CE17" s="121">
        <v>0</v>
      </c>
      <c r="CF17" s="121">
        <v>0</v>
      </c>
      <c r="CG17" s="121">
        <v>62</v>
      </c>
      <c r="CH17" s="121">
        <f>SUM(BG17,+BO17,+CG17)</f>
        <v>132853</v>
      </c>
      <c r="CI17" s="121">
        <f>SUM(AE17,+BG17)</f>
        <v>233039</v>
      </c>
      <c r="CJ17" s="121">
        <f>SUM(AF17,+BH17)</f>
        <v>233039</v>
      </c>
      <c r="CK17" s="121">
        <f>SUM(AG17,+BI17)</f>
        <v>0</v>
      </c>
      <c r="CL17" s="121">
        <f>SUM(AH17,+BJ17)</f>
        <v>222769</v>
      </c>
      <c r="CM17" s="121">
        <f>SUM(AI17,+BK17)</f>
        <v>10270</v>
      </c>
      <c r="CN17" s="121">
        <f>SUM(AJ17,+BL17)</f>
        <v>0</v>
      </c>
      <c r="CO17" s="121">
        <f>SUM(AK17,+BM17)</f>
        <v>0</v>
      </c>
      <c r="CP17" s="121">
        <f>SUM(AL17,+BN17)</f>
        <v>198180</v>
      </c>
      <c r="CQ17" s="121">
        <f>SUM(AM17,+BO17)</f>
        <v>1145247</v>
      </c>
      <c r="CR17" s="121">
        <f>SUM(AN17,+BP17)</f>
        <v>237187</v>
      </c>
      <c r="CS17" s="121">
        <f>SUM(AO17,+BQ17)</f>
        <v>143092</v>
      </c>
      <c r="CT17" s="121">
        <f>SUM(AP17,+BR17)</f>
        <v>75457</v>
      </c>
      <c r="CU17" s="121">
        <f>SUM(AQ17,+BS17)</f>
        <v>0</v>
      </c>
      <c r="CV17" s="121">
        <f>SUM(AR17,+BT17)</f>
        <v>18638</v>
      </c>
      <c r="CW17" s="121">
        <f>SUM(AS17,+BU17)</f>
        <v>71607</v>
      </c>
      <c r="CX17" s="121">
        <f>SUM(AT17,+BV17)</f>
        <v>5611</v>
      </c>
      <c r="CY17" s="121">
        <f>SUM(AU17,+BW17)</f>
        <v>52814</v>
      </c>
      <c r="CZ17" s="121">
        <f>SUM(AV17,+BX17)</f>
        <v>13182</v>
      </c>
      <c r="DA17" s="121">
        <f>SUM(AW17,+BY17)</f>
        <v>0</v>
      </c>
      <c r="DB17" s="121">
        <f>SUM(AX17,+BZ17)</f>
        <v>836453</v>
      </c>
      <c r="DC17" s="121">
        <f>SUM(AY17,+CA17)</f>
        <v>428250</v>
      </c>
      <c r="DD17" s="121">
        <f>SUM(AZ17,+CB17)</f>
        <v>389040</v>
      </c>
      <c r="DE17" s="121">
        <f>SUM(BA17,+CC17)</f>
        <v>15568</v>
      </c>
      <c r="DF17" s="121">
        <f>SUM(BB17,+CD17)</f>
        <v>3595</v>
      </c>
      <c r="DG17" s="121">
        <f>SUM(BC17,+CE17)</f>
        <v>312686</v>
      </c>
      <c r="DH17" s="121">
        <f>SUM(BD17,+CF17)</f>
        <v>0</v>
      </c>
      <c r="DI17" s="121">
        <f>SUM(BE17,+CG17)</f>
        <v>1356</v>
      </c>
      <c r="DJ17" s="121">
        <f>SUM(BF17,+CH17)</f>
        <v>1379642</v>
      </c>
    </row>
    <row r="18" spans="1:114" s="136" customFormat="1" ht="13.5" customHeight="1">
      <c r="A18" s="119" t="s">
        <v>24</v>
      </c>
      <c r="B18" s="120" t="s">
        <v>360</v>
      </c>
      <c r="C18" s="119" t="s">
        <v>361</v>
      </c>
      <c r="D18" s="121">
        <f>SUM(E18,+L18)</f>
        <v>1029276</v>
      </c>
      <c r="E18" s="121">
        <f>SUM(F18:I18,K18)</f>
        <v>28501</v>
      </c>
      <c r="F18" s="121">
        <v>0</v>
      </c>
      <c r="G18" s="121">
        <v>0</v>
      </c>
      <c r="H18" s="121">
        <v>0</v>
      </c>
      <c r="I18" s="121">
        <v>0</v>
      </c>
      <c r="J18" s="122" t="s">
        <v>479</v>
      </c>
      <c r="K18" s="121">
        <v>28501</v>
      </c>
      <c r="L18" s="121">
        <v>1000775</v>
      </c>
      <c r="M18" s="121">
        <f>SUM(N18,+U18)</f>
        <v>661182</v>
      </c>
      <c r="N18" s="121">
        <f>SUM(O18:R18,T18)</f>
        <v>476784</v>
      </c>
      <c r="O18" s="121">
        <v>0</v>
      </c>
      <c r="P18" s="121">
        <v>0</v>
      </c>
      <c r="Q18" s="121">
        <v>0</v>
      </c>
      <c r="R18" s="121">
        <v>476444</v>
      </c>
      <c r="S18" s="122" t="s">
        <v>479</v>
      </c>
      <c r="T18" s="121">
        <v>340</v>
      </c>
      <c r="U18" s="121">
        <v>184398</v>
      </c>
      <c r="V18" s="121">
        <f>+SUM(D18,M18)</f>
        <v>1690458</v>
      </c>
      <c r="W18" s="121">
        <f>+SUM(E18,N18)</f>
        <v>505285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476444</v>
      </c>
      <c r="AB18" s="122" t="str">
        <f>IF(+SUM(J18,S18)=0,"-",+SUM(J18,S18))</f>
        <v>-</v>
      </c>
      <c r="AC18" s="121">
        <f>+SUM(K18,T18)</f>
        <v>28841</v>
      </c>
      <c r="AD18" s="121">
        <f>+SUM(L18,U18)</f>
        <v>1185173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531547</v>
      </c>
      <c r="AN18" s="121">
        <f>SUM(AO18:AR18)</f>
        <v>139238</v>
      </c>
      <c r="AO18" s="121">
        <v>37647</v>
      </c>
      <c r="AP18" s="121">
        <v>101591</v>
      </c>
      <c r="AQ18" s="121">
        <v>0</v>
      </c>
      <c r="AR18" s="121">
        <v>0</v>
      </c>
      <c r="AS18" s="121">
        <f>SUM(AT18:AV18)</f>
        <v>11769</v>
      </c>
      <c r="AT18" s="121">
        <v>11345</v>
      </c>
      <c r="AU18" s="121">
        <v>0</v>
      </c>
      <c r="AV18" s="121">
        <v>424</v>
      </c>
      <c r="AW18" s="121">
        <v>8575</v>
      </c>
      <c r="AX18" s="121">
        <f>SUM(AY18:BB18)</f>
        <v>371965</v>
      </c>
      <c r="AY18" s="121">
        <v>370592</v>
      </c>
      <c r="AZ18" s="121">
        <v>0</v>
      </c>
      <c r="BA18" s="121">
        <v>1317</v>
      </c>
      <c r="BB18" s="121">
        <v>56</v>
      </c>
      <c r="BC18" s="121">
        <v>497630</v>
      </c>
      <c r="BD18" s="121">
        <v>0</v>
      </c>
      <c r="BE18" s="121">
        <v>99</v>
      </c>
      <c r="BF18" s="121">
        <f>SUM(AE18,+AM18,+BE18)</f>
        <v>531646</v>
      </c>
      <c r="BG18" s="121">
        <f>SUM(BH18,+BM18)</f>
        <v>2710</v>
      </c>
      <c r="BH18" s="121">
        <f>SUM(BI18:BL18)</f>
        <v>2710</v>
      </c>
      <c r="BI18" s="121">
        <v>2710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331705</v>
      </c>
      <c r="BP18" s="121">
        <f>SUM(BQ18:BT18)</f>
        <v>214508</v>
      </c>
      <c r="BQ18" s="121">
        <v>46086</v>
      </c>
      <c r="BR18" s="121">
        <v>168422</v>
      </c>
      <c r="BS18" s="121">
        <v>0</v>
      </c>
      <c r="BT18" s="121">
        <v>0</v>
      </c>
      <c r="BU18" s="121">
        <f>SUM(BV18:BX18)</f>
        <v>48056</v>
      </c>
      <c r="BV18" s="121">
        <v>24689</v>
      </c>
      <c r="BW18" s="121">
        <v>23367</v>
      </c>
      <c r="BX18" s="121">
        <v>0</v>
      </c>
      <c r="BY18" s="121">
        <v>0</v>
      </c>
      <c r="BZ18" s="121">
        <f>SUM(CA18:CD18)</f>
        <v>69141</v>
      </c>
      <c r="CA18" s="121">
        <v>53295</v>
      </c>
      <c r="CB18" s="121">
        <v>0</v>
      </c>
      <c r="CC18" s="121">
        <v>0</v>
      </c>
      <c r="CD18" s="121">
        <v>15846</v>
      </c>
      <c r="CE18" s="121">
        <v>272040</v>
      </c>
      <c r="CF18" s="121">
        <v>0</v>
      </c>
      <c r="CG18" s="121">
        <v>54727</v>
      </c>
      <c r="CH18" s="121">
        <f>SUM(BG18,+BO18,+CG18)</f>
        <v>389142</v>
      </c>
      <c r="CI18" s="121">
        <f>SUM(AE18,+BG18)</f>
        <v>2710</v>
      </c>
      <c r="CJ18" s="121">
        <f>SUM(AF18,+BH18)</f>
        <v>2710</v>
      </c>
      <c r="CK18" s="121">
        <f>SUM(AG18,+BI18)</f>
        <v>2710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863252</v>
      </c>
      <c r="CR18" s="121">
        <f>SUM(AN18,+BP18)</f>
        <v>353746</v>
      </c>
      <c r="CS18" s="121">
        <f>SUM(AO18,+BQ18)</f>
        <v>83733</v>
      </c>
      <c r="CT18" s="121">
        <f>SUM(AP18,+BR18)</f>
        <v>270013</v>
      </c>
      <c r="CU18" s="121">
        <f>SUM(AQ18,+BS18)</f>
        <v>0</v>
      </c>
      <c r="CV18" s="121">
        <f>SUM(AR18,+BT18)</f>
        <v>0</v>
      </c>
      <c r="CW18" s="121">
        <f>SUM(AS18,+BU18)</f>
        <v>59825</v>
      </c>
      <c r="CX18" s="121">
        <f>SUM(AT18,+BV18)</f>
        <v>36034</v>
      </c>
      <c r="CY18" s="121">
        <f>SUM(AU18,+BW18)</f>
        <v>23367</v>
      </c>
      <c r="CZ18" s="121">
        <f>SUM(AV18,+BX18)</f>
        <v>424</v>
      </c>
      <c r="DA18" s="121">
        <f>SUM(AW18,+BY18)</f>
        <v>8575</v>
      </c>
      <c r="DB18" s="121">
        <f>SUM(AX18,+BZ18)</f>
        <v>441106</v>
      </c>
      <c r="DC18" s="121">
        <f>SUM(AY18,+CA18)</f>
        <v>423887</v>
      </c>
      <c r="DD18" s="121">
        <f>SUM(AZ18,+CB18)</f>
        <v>0</v>
      </c>
      <c r="DE18" s="121">
        <f>SUM(BA18,+CC18)</f>
        <v>1317</v>
      </c>
      <c r="DF18" s="121">
        <f>SUM(BB18,+CD18)</f>
        <v>15902</v>
      </c>
      <c r="DG18" s="121">
        <f>SUM(BC18,+CE18)</f>
        <v>769670</v>
      </c>
      <c r="DH18" s="121">
        <f>SUM(BD18,+CF18)</f>
        <v>0</v>
      </c>
      <c r="DI18" s="121">
        <f>SUM(BE18,+CG18)</f>
        <v>54826</v>
      </c>
      <c r="DJ18" s="121">
        <f>SUM(BF18,+CH18)</f>
        <v>920788</v>
      </c>
    </row>
    <row r="19" spans="1:114" s="136" customFormat="1" ht="13.5" customHeight="1">
      <c r="A19" s="119" t="s">
        <v>24</v>
      </c>
      <c r="B19" s="120" t="s">
        <v>365</v>
      </c>
      <c r="C19" s="119" t="s">
        <v>366</v>
      </c>
      <c r="D19" s="121">
        <f>SUM(E19,+L19)</f>
        <v>942359</v>
      </c>
      <c r="E19" s="121">
        <f>SUM(F19:I19,K19)</f>
        <v>470851</v>
      </c>
      <c r="F19" s="121">
        <v>0</v>
      </c>
      <c r="G19" s="121">
        <v>0</v>
      </c>
      <c r="H19" s="121">
        <v>0</v>
      </c>
      <c r="I19" s="121">
        <v>126241</v>
      </c>
      <c r="J19" s="122" t="s">
        <v>479</v>
      </c>
      <c r="K19" s="121">
        <v>344610</v>
      </c>
      <c r="L19" s="121">
        <v>471508</v>
      </c>
      <c r="M19" s="121">
        <f>SUM(N19,+U19)</f>
        <v>471894</v>
      </c>
      <c r="N19" s="121">
        <f>SUM(O19:R19,T19)</f>
        <v>471894</v>
      </c>
      <c r="O19" s="121">
        <v>0</v>
      </c>
      <c r="P19" s="121">
        <v>0</v>
      </c>
      <c r="Q19" s="121">
        <v>0</v>
      </c>
      <c r="R19" s="121">
        <v>0</v>
      </c>
      <c r="S19" s="122" t="s">
        <v>479</v>
      </c>
      <c r="T19" s="121">
        <v>471894</v>
      </c>
      <c r="U19" s="121">
        <v>0</v>
      </c>
      <c r="V19" s="121">
        <f>+SUM(D19,M19)</f>
        <v>1414253</v>
      </c>
      <c r="W19" s="121">
        <f>+SUM(E19,N19)</f>
        <v>942745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126241</v>
      </c>
      <c r="AB19" s="122" t="str">
        <f>IF(+SUM(J19,S19)=0,"-",+SUM(J19,S19))</f>
        <v>-</v>
      </c>
      <c r="AC19" s="121">
        <f>+SUM(K19,T19)</f>
        <v>816504</v>
      </c>
      <c r="AD19" s="121">
        <f>+SUM(L19,U19)</f>
        <v>471508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301680</v>
      </c>
      <c r="AN19" s="121">
        <f>SUM(AO19:AR19)</f>
        <v>51773</v>
      </c>
      <c r="AO19" s="121">
        <v>51773</v>
      </c>
      <c r="AP19" s="121">
        <v>0</v>
      </c>
      <c r="AQ19" s="121">
        <v>0</v>
      </c>
      <c r="AR19" s="121">
        <v>0</v>
      </c>
      <c r="AS19" s="121">
        <f>SUM(AT19:AV19)</f>
        <v>249907</v>
      </c>
      <c r="AT19" s="121">
        <v>181081</v>
      </c>
      <c r="AU19" s="121">
        <v>29098</v>
      </c>
      <c r="AV19" s="121">
        <v>39728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296069</v>
      </c>
      <c r="BD19" s="121">
        <v>0</v>
      </c>
      <c r="BE19" s="121">
        <v>344610</v>
      </c>
      <c r="BF19" s="121">
        <f>SUM(AE19,+AM19,+BE19)</f>
        <v>646290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404387</v>
      </c>
      <c r="BP19" s="121">
        <f>SUM(BQ19:BT19)</f>
        <v>17610</v>
      </c>
      <c r="BQ19" s="121">
        <v>0</v>
      </c>
      <c r="BR19" s="121">
        <v>0</v>
      </c>
      <c r="BS19" s="121">
        <v>17610</v>
      </c>
      <c r="BT19" s="121">
        <v>0</v>
      </c>
      <c r="BU19" s="121">
        <f>SUM(BV19:BX19)</f>
        <v>141002</v>
      </c>
      <c r="BV19" s="121">
        <v>0</v>
      </c>
      <c r="BW19" s="121">
        <v>141002</v>
      </c>
      <c r="BX19" s="121">
        <v>0</v>
      </c>
      <c r="BY19" s="121">
        <v>0</v>
      </c>
      <c r="BZ19" s="121">
        <f>SUM(CA19:CD19)</f>
        <v>245775</v>
      </c>
      <c r="CA19" s="121">
        <v>0</v>
      </c>
      <c r="CB19" s="121">
        <v>245775</v>
      </c>
      <c r="CC19" s="121">
        <v>0</v>
      </c>
      <c r="CD19" s="121">
        <v>0</v>
      </c>
      <c r="CE19" s="121">
        <v>66914</v>
      </c>
      <c r="CF19" s="121">
        <v>0</v>
      </c>
      <c r="CG19" s="121">
        <v>593</v>
      </c>
      <c r="CH19" s="121">
        <f>SUM(BG19,+BO19,+CG19)</f>
        <v>404980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706067</v>
      </c>
      <c r="CR19" s="121">
        <f>SUM(AN19,+BP19)</f>
        <v>69383</v>
      </c>
      <c r="CS19" s="121">
        <f>SUM(AO19,+BQ19)</f>
        <v>51773</v>
      </c>
      <c r="CT19" s="121">
        <f>SUM(AP19,+BR19)</f>
        <v>0</v>
      </c>
      <c r="CU19" s="121">
        <f>SUM(AQ19,+BS19)</f>
        <v>17610</v>
      </c>
      <c r="CV19" s="121">
        <f>SUM(AR19,+BT19)</f>
        <v>0</v>
      </c>
      <c r="CW19" s="121">
        <f>SUM(AS19,+BU19)</f>
        <v>390909</v>
      </c>
      <c r="CX19" s="121">
        <f>SUM(AT19,+BV19)</f>
        <v>181081</v>
      </c>
      <c r="CY19" s="121">
        <f>SUM(AU19,+BW19)</f>
        <v>170100</v>
      </c>
      <c r="CZ19" s="121">
        <f>SUM(AV19,+BX19)</f>
        <v>39728</v>
      </c>
      <c r="DA19" s="121">
        <f>SUM(AW19,+BY19)</f>
        <v>0</v>
      </c>
      <c r="DB19" s="121">
        <f>SUM(AX19,+BZ19)</f>
        <v>245775</v>
      </c>
      <c r="DC19" s="121">
        <f>SUM(AY19,+CA19)</f>
        <v>0</v>
      </c>
      <c r="DD19" s="121">
        <f>SUM(AZ19,+CB19)</f>
        <v>245775</v>
      </c>
      <c r="DE19" s="121">
        <f>SUM(BA19,+CC19)</f>
        <v>0</v>
      </c>
      <c r="DF19" s="121">
        <f>SUM(BB19,+CD19)</f>
        <v>0</v>
      </c>
      <c r="DG19" s="121">
        <f>SUM(BC19,+CE19)</f>
        <v>362983</v>
      </c>
      <c r="DH19" s="121">
        <f>SUM(BD19,+CF19)</f>
        <v>0</v>
      </c>
      <c r="DI19" s="121">
        <f>SUM(BE19,+CG19)</f>
        <v>345203</v>
      </c>
      <c r="DJ19" s="121">
        <f>SUM(BF19,+CH19)</f>
        <v>1051270</v>
      </c>
    </row>
    <row r="20" spans="1:114" s="136" customFormat="1" ht="13.5" customHeight="1">
      <c r="A20" s="119" t="s">
        <v>24</v>
      </c>
      <c r="B20" s="120" t="s">
        <v>372</v>
      </c>
      <c r="C20" s="119" t="s">
        <v>373</v>
      </c>
      <c r="D20" s="121">
        <f>SUM(E20,+L20)</f>
        <v>955039</v>
      </c>
      <c r="E20" s="121">
        <f>SUM(F20:I20,K20)</f>
        <v>14110</v>
      </c>
      <c r="F20" s="121">
        <v>0</v>
      </c>
      <c r="G20" s="121">
        <v>0</v>
      </c>
      <c r="H20" s="121">
        <v>0</v>
      </c>
      <c r="I20" s="121">
        <v>0</v>
      </c>
      <c r="J20" s="122" t="s">
        <v>479</v>
      </c>
      <c r="K20" s="121">
        <v>14110</v>
      </c>
      <c r="L20" s="121">
        <v>940929</v>
      </c>
      <c r="M20" s="121">
        <f>SUM(N20,+U20)</f>
        <v>383488</v>
      </c>
      <c r="N20" s="121">
        <f>SUM(O20:R20,T20)</f>
        <v>19064</v>
      </c>
      <c r="O20" s="121">
        <v>0</v>
      </c>
      <c r="P20" s="121">
        <v>0</v>
      </c>
      <c r="Q20" s="121">
        <v>0</v>
      </c>
      <c r="R20" s="121">
        <v>19064</v>
      </c>
      <c r="S20" s="122" t="s">
        <v>479</v>
      </c>
      <c r="T20" s="121">
        <v>0</v>
      </c>
      <c r="U20" s="121">
        <v>364424</v>
      </c>
      <c r="V20" s="121">
        <f>+SUM(D20,M20)</f>
        <v>1338527</v>
      </c>
      <c r="W20" s="121">
        <f>+SUM(E20,N20)</f>
        <v>33174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19064</v>
      </c>
      <c r="AB20" s="122" t="str">
        <f>IF(+SUM(J20,S20)=0,"-",+SUM(J20,S20))</f>
        <v>-</v>
      </c>
      <c r="AC20" s="121">
        <f>+SUM(K20,T20)</f>
        <v>14110</v>
      </c>
      <c r="AD20" s="121">
        <f>+SUM(L20,U20)</f>
        <v>1305353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504265</v>
      </c>
      <c r="AN20" s="121">
        <f>SUM(AO20:AR20)</f>
        <v>186817</v>
      </c>
      <c r="AO20" s="121">
        <v>28132</v>
      </c>
      <c r="AP20" s="121">
        <v>158685</v>
      </c>
      <c r="AQ20" s="121">
        <v>0</v>
      </c>
      <c r="AR20" s="121">
        <v>0</v>
      </c>
      <c r="AS20" s="121">
        <f>SUM(AT20:AV20)</f>
        <v>21927</v>
      </c>
      <c r="AT20" s="121">
        <v>17798</v>
      </c>
      <c r="AU20" s="121">
        <v>0</v>
      </c>
      <c r="AV20" s="121">
        <v>4129</v>
      </c>
      <c r="AW20" s="121">
        <v>12613</v>
      </c>
      <c r="AX20" s="121">
        <f>SUM(AY20:BB20)</f>
        <v>282908</v>
      </c>
      <c r="AY20" s="121">
        <v>267840</v>
      </c>
      <c r="AZ20" s="121">
        <v>15068</v>
      </c>
      <c r="BA20" s="121">
        <v>0</v>
      </c>
      <c r="BB20" s="121">
        <v>0</v>
      </c>
      <c r="BC20" s="121">
        <v>450774</v>
      </c>
      <c r="BD20" s="121">
        <v>0</v>
      </c>
      <c r="BE20" s="121">
        <v>0</v>
      </c>
      <c r="BF20" s="121">
        <f>SUM(AE20,+AM20,+BE20)</f>
        <v>504265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131769</v>
      </c>
      <c r="BP20" s="121">
        <f>SUM(BQ20:BT20)</f>
        <v>17678</v>
      </c>
      <c r="BQ20" s="121">
        <v>17678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114091</v>
      </c>
      <c r="CA20" s="121">
        <v>83463</v>
      </c>
      <c r="CB20" s="121">
        <v>13651</v>
      </c>
      <c r="CC20" s="121">
        <v>0</v>
      </c>
      <c r="CD20" s="121">
        <v>16977</v>
      </c>
      <c r="CE20" s="121">
        <v>251719</v>
      </c>
      <c r="CF20" s="121">
        <v>0</v>
      </c>
      <c r="CG20" s="121">
        <v>0</v>
      </c>
      <c r="CH20" s="121">
        <f>SUM(BG20,+BO20,+CG20)</f>
        <v>131769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636034</v>
      </c>
      <c r="CR20" s="121">
        <f>SUM(AN20,+BP20)</f>
        <v>204495</v>
      </c>
      <c r="CS20" s="121">
        <f>SUM(AO20,+BQ20)</f>
        <v>45810</v>
      </c>
      <c r="CT20" s="121">
        <f>SUM(AP20,+BR20)</f>
        <v>158685</v>
      </c>
      <c r="CU20" s="121">
        <f>SUM(AQ20,+BS20)</f>
        <v>0</v>
      </c>
      <c r="CV20" s="121">
        <f>SUM(AR20,+BT20)</f>
        <v>0</v>
      </c>
      <c r="CW20" s="121">
        <f>SUM(AS20,+BU20)</f>
        <v>21927</v>
      </c>
      <c r="CX20" s="121">
        <f>SUM(AT20,+BV20)</f>
        <v>17798</v>
      </c>
      <c r="CY20" s="121">
        <f>SUM(AU20,+BW20)</f>
        <v>0</v>
      </c>
      <c r="CZ20" s="121">
        <f>SUM(AV20,+BX20)</f>
        <v>4129</v>
      </c>
      <c r="DA20" s="121">
        <f>SUM(AW20,+BY20)</f>
        <v>12613</v>
      </c>
      <c r="DB20" s="121">
        <f>SUM(AX20,+BZ20)</f>
        <v>396999</v>
      </c>
      <c r="DC20" s="121">
        <f>SUM(AY20,+CA20)</f>
        <v>351303</v>
      </c>
      <c r="DD20" s="121">
        <f>SUM(AZ20,+CB20)</f>
        <v>28719</v>
      </c>
      <c r="DE20" s="121">
        <f>SUM(BA20,+CC20)</f>
        <v>0</v>
      </c>
      <c r="DF20" s="121">
        <f>SUM(BB20,+CD20)</f>
        <v>16977</v>
      </c>
      <c r="DG20" s="121">
        <f>SUM(BC20,+CE20)</f>
        <v>702493</v>
      </c>
      <c r="DH20" s="121">
        <f>SUM(BD20,+CF20)</f>
        <v>0</v>
      </c>
      <c r="DI20" s="121">
        <f>SUM(BE20,+CG20)</f>
        <v>0</v>
      </c>
      <c r="DJ20" s="121">
        <f>SUM(BF20,+CH20)</f>
        <v>636034</v>
      </c>
    </row>
    <row r="21" spans="1:114" s="136" customFormat="1" ht="13.5" customHeight="1">
      <c r="A21" s="119" t="s">
        <v>24</v>
      </c>
      <c r="B21" s="120" t="s">
        <v>375</v>
      </c>
      <c r="C21" s="119" t="s">
        <v>376</v>
      </c>
      <c r="D21" s="121">
        <f>SUM(E21,+L21)</f>
        <v>1190721</v>
      </c>
      <c r="E21" s="121">
        <f>SUM(F21:I21,K21)</f>
        <v>26579</v>
      </c>
      <c r="F21" s="121">
        <v>0</v>
      </c>
      <c r="G21" s="121">
        <v>0</v>
      </c>
      <c r="H21" s="121">
        <v>0</v>
      </c>
      <c r="I21" s="121">
        <v>11773</v>
      </c>
      <c r="J21" s="122" t="s">
        <v>479</v>
      </c>
      <c r="K21" s="121">
        <v>14806</v>
      </c>
      <c r="L21" s="121">
        <v>1164142</v>
      </c>
      <c r="M21" s="121">
        <f>SUM(N21,+U21)</f>
        <v>220158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479</v>
      </c>
      <c r="T21" s="121">
        <v>0</v>
      </c>
      <c r="U21" s="121">
        <v>220158</v>
      </c>
      <c r="V21" s="121">
        <f>+SUM(D21,M21)</f>
        <v>1410879</v>
      </c>
      <c r="W21" s="121">
        <f>+SUM(E21,N21)</f>
        <v>26579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11773</v>
      </c>
      <c r="AB21" s="122" t="str">
        <f>IF(+SUM(J21,S21)=0,"-",+SUM(J21,S21))</f>
        <v>-</v>
      </c>
      <c r="AC21" s="121">
        <f>+SUM(K21,T21)</f>
        <v>14806</v>
      </c>
      <c r="AD21" s="121">
        <f>+SUM(L21,U21)</f>
        <v>1384300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133652</v>
      </c>
      <c r="AM21" s="121">
        <f>SUM(AN21,AS21,AW21,AX21,BD21)</f>
        <v>460603</v>
      </c>
      <c r="AN21" s="121">
        <f>SUM(AO21:AR21)</f>
        <v>220926</v>
      </c>
      <c r="AO21" s="121">
        <v>65681</v>
      </c>
      <c r="AP21" s="121">
        <v>107477</v>
      </c>
      <c r="AQ21" s="121">
        <v>35826</v>
      </c>
      <c r="AR21" s="121">
        <v>11942</v>
      </c>
      <c r="AS21" s="121">
        <f>SUM(AT21:AV21)</f>
        <v>58840</v>
      </c>
      <c r="AT21" s="121">
        <v>8807</v>
      </c>
      <c r="AU21" s="121">
        <v>17304</v>
      </c>
      <c r="AV21" s="121">
        <v>32729</v>
      </c>
      <c r="AW21" s="121">
        <v>0</v>
      </c>
      <c r="AX21" s="121">
        <f>SUM(AY21:BB21)</f>
        <v>180837</v>
      </c>
      <c r="AY21" s="121">
        <v>156924</v>
      </c>
      <c r="AZ21" s="121">
        <v>23775</v>
      </c>
      <c r="BA21" s="121">
        <v>82</v>
      </c>
      <c r="BB21" s="121">
        <v>56</v>
      </c>
      <c r="BC21" s="121">
        <v>596429</v>
      </c>
      <c r="BD21" s="121">
        <v>0</v>
      </c>
      <c r="BE21" s="121">
        <v>37</v>
      </c>
      <c r="BF21" s="121">
        <f>SUM(AE21,+AM21,+BE21)</f>
        <v>460640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220158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133652</v>
      </c>
      <c r="CQ21" s="121">
        <f>SUM(AM21,+BO21)</f>
        <v>460603</v>
      </c>
      <c r="CR21" s="121">
        <f>SUM(AN21,+BP21)</f>
        <v>220926</v>
      </c>
      <c r="CS21" s="121">
        <f>SUM(AO21,+BQ21)</f>
        <v>65681</v>
      </c>
      <c r="CT21" s="121">
        <f>SUM(AP21,+BR21)</f>
        <v>107477</v>
      </c>
      <c r="CU21" s="121">
        <f>SUM(AQ21,+BS21)</f>
        <v>35826</v>
      </c>
      <c r="CV21" s="121">
        <f>SUM(AR21,+BT21)</f>
        <v>11942</v>
      </c>
      <c r="CW21" s="121">
        <f>SUM(AS21,+BU21)</f>
        <v>58840</v>
      </c>
      <c r="CX21" s="121">
        <f>SUM(AT21,+BV21)</f>
        <v>8807</v>
      </c>
      <c r="CY21" s="121">
        <f>SUM(AU21,+BW21)</f>
        <v>17304</v>
      </c>
      <c r="CZ21" s="121">
        <f>SUM(AV21,+BX21)</f>
        <v>32729</v>
      </c>
      <c r="DA21" s="121">
        <f>SUM(AW21,+BY21)</f>
        <v>0</v>
      </c>
      <c r="DB21" s="121">
        <f>SUM(AX21,+BZ21)</f>
        <v>180837</v>
      </c>
      <c r="DC21" s="121">
        <f>SUM(AY21,+CA21)</f>
        <v>156924</v>
      </c>
      <c r="DD21" s="121">
        <f>SUM(AZ21,+CB21)</f>
        <v>23775</v>
      </c>
      <c r="DE21" s="121">
        <f>SUM(BA21,+CC21)</f>
        <v>82</v>
      </c>
      <c r="DF21" s="121">
        <f>SUM(BB21,+CD21)</f>
        <v>56</v>
      </c>
      <c r="DG21" s="121">
        <f>SUM(BC21,+CE21)</f>
        <v>816587</v>
      </c>
      <c r="DH21" s="121">
        <f>SUM(BD21,+CF21)</f>
        <v>0</v>
      </c>
      <c r="DI21" s="121">
        <f>SUM(BE21,+CG21)</f>
        <v>37</v>
      </c>
      <c r="DJ21" s="121">
        <f>SUM(BF21,+CH21)</f>
        <v>460640</v>
      </c>
    </row>
    <row r="22" spans="1:114" s="136" customFormat="1" ht="13.5" customHeight="1">
      <c r="A22" s="119" t="s">
        <v>24</v>
      </c>
      <c r="B22" s="120" t="s">
        <v>380</v>
      </c>
      <c r="C22" s="119" t="s">
        <v>381</v>
      </c>
      <c r="D22" s="121">
        <f>SUM(E22,+L22)</f>
        <v>856445</v>
      </c>
      <c r="E22" s="121">
        <f>SUM(F22:I22,K22)</f>
        <v>20300</v>
      </c>
      <c r="F22" s="121">
        <v>0</v>
      </c>
      <c r="G22" s="121">
        <v>0</v>
      </c>
      <c r="H22" s="121">
        <v>0</v>
      </c>
      <c r="I22" s="121">
        <v>1639</v>
      </c>
      <c r="J22" s="122" t="s">
        <v>479</v>
      </c>
      <c r="K22" s="121">
        <v>18661</v>
      </c>
      <c r="L22" s="121">
        <v>836145</v>
      </c>
      <c r="M22" s="121">
        <f>SUM(N22,+U22)</f>
        <v>217863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479</v>
      </c>
      <c r="T22" s="121">
        <v>0</v>
      </c>
      <c r="U22" s="121">
        <v>217863</v>
      </c>
      <c r="V22" s="121">
        <f>+SUM(D22,M22)</f>
        <v>1074308</v>
      </c>
      <c r="W22" s="121">
        <f>+SUM(E22,N22)</f>
        <v>20300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1639</v>
      </c>
      <c r="AB22" s="122" t="str">
        <f>IF(+SUM(J22,S22)=0,"-",+SUM(J22,S22))</f>
        <v>-</v>
      </c>
      <c r="AC22" s="121">
        <f>+SUM(K22,T22)</f>
        <v>18661</v>
      </c>
      <c r="AD22" s="121">
        <f>+SUM(L22,U22)</f>
        <v>1054008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94989</v>
      </c>
      <c r="AM22" s="121">
        <f>SUM(AN22,AS22,AW22,AX22,BD22)</f>
        <v>211409</v>
      </c>
      <c r="AN22" s="121">
        <f>SUM(AO22:AR22)</f>
        <v>40437</v>
      </c>
      <c r="AO22" s="121">
        <v>40437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170972</v>
      </c>
      <c r="AY22" s="121">
        <v>112536</v>
      </c>
      <c r="AZ22" s="121">
        <v>58436</v>
      </c>
      <c r="BA22" s="121">
        <v>0</v>
      </c>
      <c r="BB22" s="121">
        <v>0</v>
      </c>
      <c r="BC22" s="121">
        <v>512223</v>
      </c>
      <c r="BD22" s="121">
        <v>0</v>
      </c>
      <c r="BE22" s="121">
        <v>37824</v>
      </c>
      <c r="BF22" s="121">
        <f>SUM(AE22,+AM22,+BE22)</f>
        <v>249233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217863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94989</v>
      </c>
      <c r="CQ22" s="121">
        <f>SUM(AM22,+BO22)</f>
        <v>211409</v>
      </c>
      <c r="CR22" s="121">
        <f>SUM(AN22,+BP22)</f>
        <v>40437</v>
      </c>
      <c r="CS22" s="121">
        <f>SUM(AO22,+BQ22)</f>
        <v>40437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170972</v>
      </c>
      <c r="DC22" s="121">
        <f>SUM(AY22,+CA22)</f>
        <v>112536</v>
      </c>
      <c r="DD22" s="121">
        <f>SUM(AZ22,+CB22)</f>
        <v>58436</v>
      </c>
      <c r="DE22" s="121">
        <f>SUM(BA22,+CC22)</f>
        <v>0</v>
      </c>
      <c r="DF22" s="121">
        <f>SUM(BB22,+CD22)</f>
        <v>0</v>
      </c>
      <c r="DG22" s="121">
        <f>SUM(BC22,+CE22)</f>
        <v>730086</v>
      </c>
      <c r="DH22" s="121">
        <f>SUM(BD22,+CF22)</f>
        <v>0</v>
      </c>
      <c r="DI22" s="121">
        <f>SUM(BE22,+CG22)</f>
        <v>37824</v>
      </c>
      <c r="DJ22" s="121">
        <f>SUM(BF22,+CH22)</f>
        <v>249233</v>
      </c>
    </row>
    <row r="23" spans="1:114" s="136" customFormat="1" ht="13.5" customHeight="1">
      <c r="A23" s="119" t="s">
        <v>24</v>
      </c>
      <c r="B23" s="120" t="s">
        <v>385</v>
      </c>
      <c r="C23" s="119" t="s">
        <v>386</v>
      </c>
      <c r="D23" s="121">
        <f>SUM(E23,+L23)</f>
        <v>479527</v>
      </c>
      <c r="E23" s="121">
        <f>SUM(F23:I23,K23)</f>
        <v>152451</v>
      </c>
      <c r="F23" s="121">
        <v>0</v>
      </c>
      <c r="G23" s="121">
        <v>0</v>
      </c>
      <c r="H23" s="121">
        <v>79943</v>
      </c>
      <c r="I23" s="121">
        <v>64322</v>
      </c>
      <c r="J23" s="122" t="s">
        <v>479</v>
      </c>
      <c r="K23" s="121">
        <v>8186</v>
      </c>
      <c r="L23" s="121">
        <v>327076</v>
      </c>
      <c r="M23" s="121">
        <f>SUM(N23,+U23)</f>
        <v>70432</v>
      </c>
      <c r="N23" s="121">
        <f>SUM(O23:R23,T23)</f>
        <v>851</v>
      </c>
      <c r="O23" s="121">
        <v>0</v>
      </c>
      <c r="P23" s="121">
        <v>0</v>
      </c>
      <c r="Q23" s="121">
        <v>0</v>
      </c>
      <c r="R23" s="121">
        <v>0</v>
      </c>
      <c r="S23" s="122" t="s">
        <v>479</v>
      </c>
      <c r="T23" s="121">
        <v>851</v>
      </c>
      <c r="U23" s="121">
        <v>69581</v>
      </c>
      <c r="V23" s="121">
        <f>+SUM(D23,M23)</f>
        <v>549959</v>
      </c>
      <c r="W23" s="121">
        <f>+SUM(E23,N23)</f>
        <v>153302</v>
      </c>
      <c r="X23" s="121">
        <f>+SUM(F23,O23)</f>
        <v>0</v>
      </c>
      <c r="Y23" s="121">
        <f>+SUM(G23,P23)</f>
        <v>0</v>
      </c>
      <c r="Z23" s="121">
        <f>+SUM(H23,Q23)</f>
        <v>79943</v>
      </c>
      <c r="AA23" s="121">
        <f>+SUM(I23,R23)</f>
        <v>64322</v>
      </c>
      <c r="AB23" s="122" t="str">
        <f>IF(+SUM(J23,S23)=0,"-",+SUM(J23,S23))</f>
        <v>-</v>
      </c>
      <c r="AC23" s="121">
        <f>+SUM(K23,T23)</f>
        <v>9037</v>
      </c>
      <c r="AD23" s="121">
        <f>+SUM(L23,U23)</f>
        <v>396657</v>
      </c>
      <c r="AE23" s="121">
        <f>SUM(AF23,+AK23)</f>
        <v>79943</v>
      </c>
      <c r="AF23" s="121">
        <f>SUM(AG23:AJ23)</f>
        <v>79943</v>
      </c>
      <c r="AG23" s="121">
        <v>79943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377459</v>
      </c>
      <c r="AN23" s="121">
        <f>SUM(AO23:AR23)</f>
        <v>134082</v>
      </c>
      <c r="AO23" s="121">
        <v>42619</v>
      </c>
      <c r="AP23" s="121">
        <v>32358</v>
      </c>
      <c r="AQ23" s="121">
        <v>59105</v>
      </c>
      <c r="AR23" s="121">
        <v>0</v>
      </c>
      <c r="AS23" s="121">
        <f>SUM(AT23:AV23)</f>
        <v>83452</v>
      </c>
      <c r="AT23" s="121">
        <v>4307</v>
      </c>
      <c r="AU23" s="121">
        <v>79145</v>
      </c>
      <c r="AV23" s="121">
        <v>0</v>
      </c>
      <c r="AW23" s="121">
        <v>0</v>
      </c>
      <c r="AX23" s="121">
        <f>SUM(AY23:BB23)</f>
        <v>159925</v>
      </c>
      <c r="AY23" s="121">
        <v>80739</v>
      </c>
      <c r="AZ23" s="121">
        <v>20074</v>
      </c>
      <c r="BA23" s="121">
        <v>39184</v>
      </c>
      <c r="BB23" s="121">
        <v>19928</v>
      </c>
      <c r="BC23" s="121">
        <v>0</v>
      </c>
      <c r="BD23" s="121">
        <v>0</v>
      </c>
      <c r="BE23" s="121">
        <v>22125</v>
      </c>
      <c r="BF23" s="121">
        <f>SUM(AE23,+AM23,+BE23)</f>
        <v>479527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70432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79943</v>
      </c>
      <c r="CJ23" s="121">
        <f>SUM(AF23,+BH23)</f>
        <v>79943</v>
      </c>
      <c r="CK23" s="121">
        <f>SUM(AG23,+BI23)</f>
        <v>79943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377459</v>
      </c>
      <c r="CR23" s="121">
        <f>SUM(AN23,+BP23)</f>
        <v>134082</v>
      </c>
      <c r="CS23" s="121">
        <f>SUM(AO23,+BQ23)</f>
        <v>42619</v>
      </c>
      <c r="CT23" s="121">
        <f>SUM(AP23,+BR23)</f>
        <v>32358</v>
      </c>
      <c r="CU23" s="121">
        <f>SUM(AQ23,+BS23)</f>
        <v>59105</v>
      </c>
      <c r="CV23" s="121">
        <f>SUM(AR23,+BT23)</f>
        <v>0</v>
      </c>
      <c r="CW23" s="121">
        <f>SUM(AS23,+BU23)</f>
        <v>83452</v>
      </c>
      <c r="CX23" s="121">
        <f>SUM(AT23,+BV23)</f>
        <v>4307</v>
      </c>
      <c r="CY23" s="121">
        <f>SUM(AU23,+BW23)</f>
        <v>79145</v>
      </c>
      <c r="CZ23" s="121">
        <f>SUM(AV23,+BX23)</f>
        <v>0</v>
      </c>
      <c r="DA23" s="121">
        <f>SUM(AW23,+BY23)</f>
        <v>0</v>
      </c>
      <c r="DB23" s="121">
        <f>SUM(AX23,+BZ23)</f>
        <v>159925</v>
      </c>
      <c r="DC23" s="121">
        <f>SUM(AY23,+CA23)</f>
        <v>80739</v>
      </c>
      <c r="DD23" s="121">
        <f>SUM(AZ23,+CB23)</f>
        <v>20074</v>
      </c>
      <c r="DE23" s="121">
        <f>SUM(BA23,+CC23)</f>
        <v>39184</v>
      </c>
      <c r="DF23" s="121">
        <f>SUM(BB23,+CD23)</f>
        <v>19928</v>
      </c>
      <c r="DG23" s="121">
        <f>SUM(BC23,+CE23)</f>
        <v>70432</v>
      </c>
      <c r="DH23" s="121">
        <f>SUM(BD23,+CF23)</f>
        <v>0</v>
      </c>
      <c r="DI23" s="121">
        <f>SUM(BE23,+CG23)</f>
        <v>22125</v>
      </c>
      <c r="DJ23" s="121">
        <f>SUM(BF23,+CH23)</f>
        <v>479527</v>
      </c>
    </row>
    <row r="24" spans="1:114" s="136" customFormat="1" ht="13.5" customHeight="1">
      <c r="A24" s="119" t="s">
        <v>24</v>
      </c>
      <c r="B24" s="120" t="s">
        <v>390</v>
      </c>
      <c r="C24" s="119" t="s">
        <v>391</v>
      </c>
      <c r="D24" s="121">
        <f>SUM(E24,+L24)</f>
        <v>750284</v>
      </c>
      <c r="E24" s="121">
        <f>SUM(F24:I24,K24)</f>
        <v>105806</v>
      </c>
      <c r="F24" s="121">
        <v>0</v>
      </c>
      <c r="G24" s="121">
        <v>0</v>
      </c>
      <c r="H24" s="121">
        <v>40800</v>
      </c>
      <c r="I24" s="121">
        <v>47024</v>
      </c>
      <c r="J24" s="122" t="s">
        <v>479</v>
      </c>
      <c r="K24" s="121">
        <v>17982</v>
      </c>
      <c r="L24" s="121">
        <v>644478</v>
      </c>
      <c r="M24" s="121">
        <f>SUM(N24,+U24)</f>
        <v>219535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479</v>
      </c>
      <c r="T24" s="121">
        <v>0</v>
      </c>
      <c r="U24" s="121">
        <v>219535</v>
      </c>
      <c r="V24" s="121">
        <f>+SUM(D24,M24)</f>
        <v>969819</v>
      </c>
      <c r="W24" s="121">
        <f>+SUM(E24,N24)</f>
        <v>105806</v>
      </c>
      <c r="X24" s="121">
        <f>+SUM(F24,O24)</f>
        <v>0</v>
      </c>
      <c r="Y24" s="121">
        <f>+SUM(G24,P24)</f>
        <v>0</v>
      </c>
      <c r="Z24" s="121">
        <f>+SUM(H24,Q24)</f>
        <v>40800</v>
      </c>
      <c r="AA24" s="121">
        <f>+SUM(I24,R24)</f>
        <v>47024</v>
      </c>
      <c r="AB24" s="122" t="str">
        <f>IF(+SUM(J24,S24)=0,"-",+SUM(J24,S24))</f>
        <v>-</v>
      </c>
      <c r="AC24" s="121">
        <f>+SUM(K24,T24)</f>
        <v>17982</v>
      </c>
      <c r="AD24" s="121">
        <f>+SUM(L24,U24)</f>
        <v>864013</v>
      </c>
      <c r="AE24" s="121">
        <f>SUM(AF24,+AK24)</f>
        <v>88408</v>
      </c>
      <c r="AF24" s="121">
        <f>SUM(AG24:AJ24)</f>
        <v>88408</v>
      </c>
      <c r="AG24" s="121">
        <v>0</v>
      </c>
      <c r="AH24" s="121">
        <v>79827</v>
      </c>
      <c r="AI24" s="121">
        <v>8581</v>
      </c>
      <c r="AJ24" s="121">
        <v>0</v>
      </c>
      <c r="AK24" s="121">
        <v>0</v>
      </c>
      <c r="AL24" s="121">
        <v>0</v>
      </c>
      <c r="AM24" s="121">
        <f>SUM(AN24,AS24,AW24,AX24,BD24)</f>
        <v>661876</v>
      </c>
      <c r="AN24" s="121">
        <f>SUM(AO24:AR24)</f>
        <v>174657</v>
      </c>
      <c r="AO24" s="121">
        <v>31933</v>
      </c>
      <c r="AP24" s="121">
        <v>0</v>
      </c>
      <c r="AQ24" s="121">
        <v>116126</v>
      </c>
      <c r="AR24" s="121">
        <v>26598</v>
      </c>
      <c r="AS24" s="121">
        <f>SUM(AT24:AV24)</f>
        <v>253134</v>
      </c>
      <c r="AT24" s="121">
        <v>0</v>
      </c>
      <c r="AU24" s="121">
        <v>236100</v>
      </c>
      <c r="AV24" s="121">
        <v>17034</v>
      </c>
      <c r="AW24" s="121">
        <v>0</v>
      </c>
      <c r="AX24" s="121">
        <f>SUM(AY24:BB24)</f>
        <v>234085</v>
      </c>
      <c r="AY24" s="121">
        <v>137074</v>
      </c>
      <c r="AZ24" s="121">
        <v>83890</v>
      </c>
      <c r="BA24" s="121">
        <v>12283</v>
      </c>
      <c r="BB24" s="121">
        <v>838</v>
      </c>
      <c r="BC24" s="121">
        <v>0</v>
      </c>
      <c r="BD24" s="121">
        <v>0</v>
      </c>
      <c r="BE24" s="121">
        <v>0</v>
      </c>
      <c r="BF24" s="121">
        <f>SUM(AE24,+AM24,+BE24)</f>
        <v>750284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219535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88408</v>
      </c>
      <c r="CJ24" s="121">
        <f>SUM(AF24,+BH24)</f>
        <v>88408</v>
      </c>
      <c r="CK24" s="121">
        <f>SUM(AG24,+BI24)</f>
        <v>0</v>
      </c>
      <c r="CL24" s="121">
        <f>SUM(AH24,+BJ24)</f>
        <v>79827</v>
      </c>
      <c r="CM24" s="121">
        <f>SUM(AI24,+BK24)</f>
        <v>8581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661876</v>
      </c>
      <c r="CR24" s="121">
        <f>SUM(AN24,+BP24)</f>
        <v>174657</v>
      </c>
      <c r="CS24" s="121">
        <f>SUM(AO24,+BQ24)</f>
        <v>31933</v>
      </c>
      <c r="CT24" s="121">
        <f>SUM(AP24,+BR24)</f>
        <v>0</v>
      </c>
      <c r="CU24" s="121">
        <f>SUM(AQ24,+BS24)</f>
        <v>116126</v>
      </c>
      <c r="CV24" s="121">
        <f>SUM(AR24,+BT24)</f>
        <v>26598</v>
      </c>
      <c r="CW24" s="121">
        <f>SUM(AS24,+BU24)</f>
        <v>253134</v>
      </c>
      <c r="CX24" s="121">
        <f>SUM(AT24,+BV24)</f>
        <v>0</v>
      </c>
      <c r="CY24" s="121">
        <f>SUM(AU24,+BW24)</f>
        <v>236100</v>
      </c>
      <c r="CZ24" s="121">
        <f>SUM(AV24,+BX24)</f>
        <v>17034</v>
      </c>
      <c r="DA24" s="121">
        <f>SUM(AW24,+BY24)</f>
        <v>0</v>
      </c>
      <c r="DB24" s="121">
        <f>SUM(AX24,+BZ24)</f>
        <v>234085</v>
      </c>
      <c r="DC24" s="121">
        <f>SUM(AY24,+CA24)</f>
        <v>137074</v>
      </c>
      <c r="DD24" s="121">
        <f>SUM(AZ24,+CB24)</f>
        <v>83890</v>
      </c>
      <c r="DE24" s="121">
        <f>SUM(BA24,+CC24)</f>
        <v>12283</v>
      </c>
      <c r="DF24" s="121">
        <f>SUM(BB24,+CD24)</f>
        <v>838</v>
      </c>
      <c r="DG24" s="121">
        <f>SUM(BC24,+CE24)</f>
        <v>219535</v>
      </c>
      <c r="DH24" s="121">
        <f>SUM(BD24,+CF24)</f>
        <v>0</v>
      </c>
      <c r="DI24" s="121">
        <f>SUM(BE24,+CG24)</f>
        <v>0</v>
      </c>
      <c r="DJ24" s="121">
        <f>SUM(BF24,+CH24)</f>
        <v>750284</v>
      </c>
    </row>
    <row r="25" spans="1:114" s="136" customFormat="1" ht="13.5" customHeight="1">
      <c r="A25" s="119" t="s">
        <v>24</v>
      </c>
      <c r="B25" s="120" t="s">
        <v>395</v>
      </c>
      <c r="C25" s="119" t="s">
        <v>396</v>
      </c>
      <c r="D25" s="121">
        <f>SUM(E25,+L25)</f>
        <v>1030864</v>
      </c>
      <c r="E25" s="121">
        <f>SUM(F25:I25,K25)</f>
        <v>111591</v>
      </c>
      <c r="F25" s="121">
        <v>0</v>
      </c>
      <c r="G25" s="121">
        <v>120</v>
      </c>
      <c r="H25" s="121">
        <v>0</v>
      </c>
      <c r="I25" s="121">
        <v>47720</v>
      </c>
      <c r="J25" s="122" t="s">
        <v>479</v>
      </c>
      <c r="K25" s="121">
        <v>63751</v>
      </c>
      <c r="L25" s="121">
        <v>919273</v>
      </c>
      <c r="M25" s="121">
        <f>SUM(N25,+U25)</f>
        <v>312957</v>
      </c>
      <c r="N25" s="121">
        <f>SUM(O25:R25,T25)</f>
        <v>23079</v>
      </c>
      <c r="O25" s="121">
        <v>0</v>
      </c>
      <c r="P25" s="121">
        <v>0</v>
      </c>
      <c r="Q25" s="121">
        <v>0</v>
      </c>
      <c r="R25" s="121">
        <v>23079</v>
      </c>
      <c r="S25" s="122" t="s">
        <v>479</v>
      </c>
      <c r="T25" s="121">
        <v>0</v>
      </c>
      <c r="U25" s="121">
        <v>289878</v>
      </c>
      <c r="V25" s="121">
        <f>+SUM(D25,M25)</f>
        <v>1343821</v>
      </c>
      <c r="W25" s="121">
        <f>+SUM(E25,N25)</f>
        <v>134670</v>
      </c>
      <c r="X25" s="121">
        <f>+SUM(F25,O25)</f>
        <v>0</v>
      </c>
      <c r="Y25" s="121">
        <f>+SUM(G25,P25)</f>
        <v>120</v>
      </c>
      <c r="Z25" s="121">
        <f>+SUM(H25,Q25)</f>
        <v>0</v>
      </c>
      <c r="AA25" s="121">
        <f>+SUM(I25,R25)</f>
        <v>70799</v>
      </c>
      <c r="AB25" s="122" t="str">
        <f>IF(+SUM(J25,S25)=0,"-",+SUM(J25,S25))</f>
        <v>-</v>
      </c>
      <c r="AC25" s="121">
        <f>+SUM(K25,T25)</f>
        <v>63751</v>
      </c>
      <c r="AD25" s="121">
        <f>+SUM(L25,U25)</f>
        <v>1209151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965031</v>
      </c>
      <c r="AN25" s="121">
        <f>SUM(AO25:AR25)</f>
        <v>82724</v>
      </c>
      <c r="AO25" s="121">
        <v>71660</v>
      </c>
      <c r="AP25" s="121">
        <v>0</v>
      </c>
      <c r="AQ25" s="121">
        <v>8828</v>
      </c>
      <c r="AR25" s="121">
        <v>2236</v>
      </c>
      <c r="AS25" s="121">
        <f>SUM(AT25:AV25)</f>
        <v>133032</v>
      </c>
      <c r="AT25" s="121">
        <v>5723</v>
      </c>
      <c r="AU25" s="121">
        <v>91409</v>
      </c>
      <c r="AV25" s="121">
        <v>35900</v>
      </c>
      <c r="AW25" s="121">
        <v>0</v>
      </c>
      <c r="AX25" s="121">
        <f>SUM(AY25:BB25)</f>
        <v>749275</v>
      </c>
      <c r="AY25" s="121">
        <v>278030</v>
      </c>
      <c r="AZ25" s="121">
        <v>451550</v>
      </c>
      <c r="BA25" s="121">
        <v>2995</v>
      </c>
      <c r="BB25" s="121">
        <v>16700</v>
      </c>
      <c r="BC25" s="121">
        <v>0</v>
      </c>
      <c r="BD25" s="121">
        <v>0</v>
      </c>
      <c r="BE25" s="121">
        <v>65833</v>
      </c>
      <c r="BF25" s="121">
        <f>SUM(AE25,+AM25,+BE25)</f>
        <v>1030864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307136</v>
      </c>
      <c r="BP25" s="121">
        <f>SUM(BQ25:BT25)</f>
        <v>23502</v>
      </c>
      <c r="BQ25" s="121">
        <v>23502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283634</v>
      </c>
      <c r="CA25" s="121">
        <v>175932</v>
      </c>
      <c r="CB25" s="121">
        <v>107702</v>
      </c>
      <c r="CC25" s="121">
        <v>0</v>
      </c>
      <c r="CD25" s="121">
        <v>0</v>
      </c>
      <c r="CE25" s="121">
        <v>0</v>
      </c>
      <c r="CF25" s="121">
        <v>0</v>
      </c>
      <c r="CG25" s="121">
        <v>5821</v>
      </c>
      <c r="CH25" s="121">
        <f>SUM(BG25,+BO25,+CG25)</f>
        <v>312957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1272167</v>
      </c>
      <c r="CR25" s="121">
        <f>SUM(AN25,+BP25)</f>
        <v>106226</v>
      </c>
      <c r="CS25" s="121">
        <f>SUM(AO25,+BQ25)</f>
        <v>95162</v>
      </c>
      <c r="CT25" s="121">
        <f>SUM(AP25,+BR25)</f>
        <v>0</v>
      </c>
      <c r="CU25" s="121">
        <f>SUM(AQ25,+BS25)</f>
        <v>8828</v>
      </c>
      <c r="CV25" s="121">
        <f>SUM(AR25,+BT25)</f>
        <v>2236</v>
      </c>
      <c r="CW25" s="121">
        <f>SUM(AS25,+BU25)</f>
        <v>133032</v>
      </c>
      <c r="CX25" s="121">
        <f>SUM(AT25,+BV25)</f>
        <v>5723</v>
      </c>
      <c r="CY25" s="121">
        <f>SUM(AU25,+BW25)</f>
        <v>91409</v>
      </c>
      <c r="CZ25" s="121">
        <f>SUM(AV25,+BX25)</f>
        <v>35900</v>
      </c>
      <c r="DA25" s="121">
        <f>SUM(AW25,+BY25)</f>
        <v>0</v>
      </c>
      <c r="DB25" s="121">
        <f>SUM(AX25,+BZ25)</f>
        <v>1032909</v>
      </c>
      <c r="DC25" s="121">
        <f>SUM(AY25,+CA25)</f>
        <v>453962</v>
      </c>
      <c r="DD25" s="121">
        <f>SUM(AZ25,+CB25)</f>
        <v>559252</v>
      </c>
      <c r="DE25" s="121">
        <f>SUM(BA25,+CC25)</f>
        <v>2995</v>
      </c>
      <c r="DF25" s="121">
        <f>SUM(BB25,+CD25)</f>
        <v>16700</v>
      </c>
      <c r="DG25" s="121">
        <f>SUM(BC25,+CE25)</f>
        <v>0</v>
      </c>
      <c r="DH25" s="121">
        <f>SUM(BD25,+CF25)</f>
        <v>0</v>
      </c>
      <c r="DI25" s="121">
        <f>SUM(BE25,+CG25)</f>
        <v>71654</v>
      </c>
      <c r="DJ25" s="121">
        <f>SUM(BF25,+CH25)</f>
        <v>1343821</v>
      </c>
    </row>
    <row r="26" spans="1:114" s="136" customFormat="1" ht="13.5" customHeight="1">
      <c r="A26" s="119" t="s">
        <v>24</v>
      </c>
      <c r="B26" s="120" t="s">
        <v>398</v>
      </c>
      <c r="C26" s="119" t="s">
        <v>399</v>
      </c>
      <c r="D26" s="121">
        <f>SUM(E26,+L26)</f>
        <v>644688</v>
      </c>
      <c r="E26" s="121">
        <f>SUM(F26:I26,K26)</f>
        <v>64049</v>
      </c>
      <c r="F26" s="121">
        <v>0</v>
      </c>
      <c r="G26" s="121">
        <v>0</v>
      </c>
      <c r="H26" s="121">
        <v>0</v>
      </c>
      <c r="I26" s="121">
        <v>64049</v>
      </c>
      <c r="J26" s="122" t="s">
        <v>479</v>
      </c>
      <c r="K26" s="121">
        <v>0</v>
      </c>
      <c r="L26" s="121">
        <v>580639</v>
      </c>
      <c r="M26" s="121">
        <f>SUM(N26,+U26)</f>
        <v>98059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479</v>
      </c>
      <c r="T26" s="121">
        <v>0</v>
      </c>
      <c r="U26" s="121">
        <v>98059</v>
      </c>
      <c r="V26" s="121">
        <f>+SUM(D26,M26)</f>
        <v>742747</v>
      </c>
      <c r="W26" s="121">
        <f>+SUM(E26,N26)</f>
        <v>64049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64049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678698</v>
      </c>
      <c r="AE26" s="121">
        <f>SUM(AF26,+AK26)</f>
        <v>34798</v>
      </c>
      <c r="AF26" s="121">
        <f>SUM(AG26:AJ26)</f>
        <v>34798</v>
      </c>
      <c r="AG26" s="121">
        <v>0</v>
      </c>
      <c r="AH26" s="121">
        <v>33246</v>
      </c>
      <c r="AI26" s="121">
        <v>1552</v>
      </c>
      <c r="AJ26" s="121">
        <v>0</v>
      </c>
      <c r="AK26" s="121">
        <v>0</v>
      </c>
      <c r="AL26" s="121">
        <v>79431</v>
      </c>
      <c r="AM26" s="121">
        <f>SUM(AN26,AS26,AW26,AX26,BD26)</f>
        <v>461787</v>
      </c>
      <c r="AN26" s="121">
        <f>SUM(AO26:AR26)</f>
        <v>59861</v>
      </c>
      <c r="AO26" s="121">
        <v>21946</v>
      </c>
      <c r="AP26" s="121">
        <v>0</v>
      </c>
      <c r="AQ26" s="121">
        <v>37915</v>
      </c>
      <c r="AR26" s="121">
        <v>0</v>
      </c>
      <c r="AS26" s="121">
        <f>SUM(AT26:AV26)</f>
        <v>59573</v>
      </c>
      <c r="AT26" s="121">
        <v>2133</v>
      </c>
      <c r="AU26" s="121">
        <v>48249</v>
      </c>
      <c r="AV26" s="121">
        <v>9191</v>
      </c>
      <c r="AW26" s="121">
        <v>0</v>
      </c>
      <c r="AX26" s="121">
        <f>SUM(AY26:BB26)</f>
        <v>342353</v>
      </c>
      <c r="AY26" s="121">
        <v>160493</v>
      </c>
      <c r="AZ26" s="121">
        <v>157629</v>
      </c>
      <c r="BA26" s="121">
        <v>24231</v>
      </c>
      <c r="BB26" s="121">
        <v>0</v>
      </c>
      <c r="BC26" s="121">
        <v>68672</v>
      </c>
      <c r="BD26" s="121">
        <v>0</v>
      </c>
      <c r="BE26" s="121">
        <v>0</v>
      </c>
      <c r="BF26" s="121">
        <f>SUM(AE26,+AM26,+BE26)</f>
        <v>496585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98059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21586</v>
      </c>
      <c r="BV26" s="121">
        <v>0</v>
      </c>
      <c r="BW26" s="121">
        <v>21586</v>
      </c>
      <c r="BX26" s="121">
        <v>0</v>
      </c>
      <c r="BY26" s="121">
        <v>0</v>
      </c>
      <c r="BZ26" s="121">
        <f>SUM(CA26:CD26)</f>
        <v>76473</v>
      </c>
      <c r="CA26" s="121">
        <v>0</v>
      </c>
      <c r="CB26" s="121">
        <v>65034</v>
      </c>
      <c r="CC26" s="121">
        <v>11439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98059</v>
      </c>
      <c r="CI26" s="121">
        <f>SUM(AE26,+BG26)</f>
        <v>34798</v>
      </c>
      <c r="CJ26" s="121">
        <f>SUM(AF26,+BH26)</f>
        <v>34798</v>
      </c>
      <c r="CK26" s="121">
        <f>SUM(AG26,+BI26)</f>
        <v>0</v>
      </c>
      <c r="CL26" s="121">
        <f>SUM(AH26,+BJ26)</f>
        <v>33246</v>
      </c>
      <c r="CM26" s="121">
        <f>SUM(AI26,+BK26)</f>
        <v>1552</v>
      </c>
      <c r="CN26" s="121">
        <f>SUM(AJ26,+BL26)</f>
        <v>0</v>
      </c>
      <c r="CO26" s="121">
        <f>SUM(AK26,+BM26)</f>
        <v>0</v>
      </c>
      <c r="CP26" s="121">
        <f>SUM(AL26,+BN26)</f>
        <v>79431</v>
      </c>
      <c r="CQ26" s="121">
        <f>SUM(AM26,+BO26)</f>
        <v>559846</v>
      </c>
      <c r="CR26" s="121">
        <f>SUM(AN26,+BP26)</f>
        <v>59861</v>
      </c>
      <c r="CS26" s="121">
        <f>SUM(AO26,+BQ26)</f>
        <v>21946</v>
      </c>
      <c r="CT26" s="121">
        <f>SUM(AP26,+BR26)</f>
        <v>0</v>
      </c>
      <c r="CU26" s="121">
        <f>SUM(AQ26,+BS26)</f>
        <v>37915</v>
      </c>
      <c r="CV26" s="121">
        <f>SUM(AR26,+BT26)</f>
        <v>0</v>
      </c>
      <c r="CW26" s="121">
        <f>SUM(AS26,+BU26)</f>
        <v>81159</v>
      </c>
      <c r="CX26" s="121">
        <f>SUM(AT26,+BV26)</f>
        <v>2133</v>
      </c>
      <c r="CY26" s="121">
        <f>SUM(AU26,+BW26)</f>
        <v>69835</v>
      </c>
      <c r="CZ26" s="121">
        <f>SUM(AV26,+BX26)</f>
        <v>9191</v>
      </c>
      <c r="DA26" s="121">
        <f>SUM(AW26,+BY26)</f>
        <v>0</v>
      </c>
      <c r="DB26" s="121">
        <f>SUM(AX26,+BZ26)</f>
        <v>418826</v>
      </c>
      <c r="DC26" s="121">
        <f>SUM(AY26,+CA26)</f>
        <v>160493</v>
      </c>
      <c r="DD26" s="121">
        <f>SUM(AZ26,+CB26)</f>
        <v>222663</v>
      </c>
      <c r="DE26" s="121">
        <f>SUM(BA26,+CC26)</f>
        <v>35670</v>
      </c>
      <c r="DF26" s="121">
        <f>SUM(BB26,+CD26)</f>
        <v>0</v>
      </c>
      <c r="DG26" s="121">
        <f>SUM(BC26,+CE26)</f>
        <v>68672</v>
      </c>
      <c r="DH26" s="121">
        <f>SUM(BD26,+CF26)</f>
        <v>0</v>
      </c>
      <c r="DI26" s="121">
        <f>SUM(BE26,+CG26)</f>
        <v>0</v>
      </c>
      <c r="DJ26" s="121">
        <f>SUM(BF26,+CH26)</f>
        <v>594644</v>
      </c>
    </row>
    <row r="27" spans="1:114" s="136" customFormat="1" ht="13.5" customHeight="1">
      <c r="A27" s="119" t="s">
        <v>24</v>
      </c>
      <c r="B27" s="120" t="s">
        <v>403</v>
      </c>
      <c r="C27" s="119" t="s">
        <v>404</v>
      </c>
      <c r="D27" s="121">
        <f>SUM(E27,+L27)</f>
        <v>458041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479</v>
      </c>
      <c r="K27" s="121">
        <v>0</v>
      </c>
      <c r="L27" s="121">
        <v>458041</v>
      </c>
      <c r="M27" s="121">
        <f>SUM(N27,+U27)</f>
        <v>76777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479</v>
      </c>
      <c r="T27" s="121">
        <v>0</v>
      </c>
      <c r="U27" s="121">
        <v>76777</v>
      </c>
      <c r="V27" s="121">
        <f>+SUM(D27,M27)</f>
        <v>534818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534818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109930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348111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76777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109930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424888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>
      <c r="A28" s="119" t="s">
        <v>24</v>
      </c>
      <c r="B28" s="120" t="s">
        <v>409</v>
      </c>
      <c r="C28" s="119" t="s">
        <v>410</v>
      </c>
      <c r="D28" s="121">
        <f>SUM(E28,+L28)</f>
        <v>356748</v>
      </c>
      <c r="E28" s="121">
        <f>SUM(F28:I28,K28)</f>
        <v>45556</v>
      </c>
      <c r="F28" s="121">
        <v>0</v>
      </c>
      <c r="G28" s="121">
        <v>0</v>
      </c>
      <c r="H28" s="121">
        <v>0</v>
      </c>
      <c r="I28" s="121">
        <v>25</v>
      </c>
      <c r="J28" s="122" t="s">
        <v>479</v>
      </c>
      <c r="K28" s="121">
        <v>45531</v>
      </c>
      <c r="L28" s="121">
        <v>311192</v>
      </c>
      <c r="M28" s="121">
        <f>SUM(N28,+U28)</f>
        <v>174524</v>
      </c>
      <c r="N28" s="121">
        <f>SUM(O28:R28,T28)</f>
        <v>18616</v>
      </c>
      <c r="O28" s="121">
        <v>0</v>
      </c>
      <c r="P28" s="121">
        <v>0</v>
      </c>
      <c r="Q28" s="121">
        <v>0</v>
      </c>
      <c r="R28" s="121">
        <v>18600</v>
      </c>
      <c r="S28" s="122" t="s">
        <v>479</v>
      </c>
      <c r="T28" s="121">
        <v>16</v>
      </c>
      <c r="U28" s="121">
        <v>155908</v>
      </c>
      <c r="V28" s="121">
        <f>+SUM(D28,M28)</f>
        <v>531272</v>
      </c>
      <c r="W28" s="121">
        <f>+SUM(E28,N28)</f>
        <v>64172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18625</v>
      </c>
      <c r="AB28" s="122" t="str">
        <f>IF(+SUM(J28,S28)=0,"-",+SUM(J28,S28))</f>
        <v>-</v>
      </c>
      <c r="AC28" s="121">
        <f>+SUM(K28,T28)</f>
        <v>45547</v>
      </c>
      <c r="AD28" s="121">
        <f>+SUM(L28,U28)</f>
        <v>467100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152166</v>
      </c>
      <c r="AN28" s="121">
        <f>SUM(AO28:AR28)</f>
        <v>25803</v>
      </c>
      <c r="AO28" s="121">
        <v>25803</v>
      </c>
      <c r="AP28" s="121">
        <v>0</v>
      </c>
      <c r="AQ28" s="121">
        <v>0</v>
      </c>
      <c r="AR28" s="121">
        <v>0</v>
      </c>
      <c r="AS28" s="121">
        <f>SUM(AT28:AV28)</f>
        <v>18545</v>
      </c>
      <c r="AT28" s="121">
        <v>0</v>
      </c>
      <c r="AU28" s="121">
        <v>0</v>
      </c>
      <c r="AV28" s="121">
        <v>18545</v>
      </c>
      <c r="AW28" s="121">
        <v>0</v>
      </c>
      <c r="AX28" s="121">
        <f>SUM(AY28:BB28)</f>
        <v>107818</v>
      </c>
      <c r="AY28" s="121">
        <v>93204</v>
      </c>
      <c r="AZ28" s="121">
        <v>337</v>
      </c>
      <c r="BA28" s="121">
        <v>11283</v>
      </c>
      <c r="BB28" s="121">
        <v>2994</v>
      </c>
      <c r="BC28" s="121">
        <v>171540</v>
      </c>
      <c r="BD28" s="121">
        <v>0</v>
      </c>
      <c r="BE28" s="121">
        <v>33042</v>
      </c>
      <c r="BF28" s="121">
        <f>SUM(AE28,+AM28,+BE28)</f>
        <v>185208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25467</v>
      </c>
      <c r="BP28" s="121">
        <f>SUM(BQ28:BT28)</f>
        <v>6451</v>
      </c>
      <c r="BQ28" s="121">
        <v>6451</v>
      </c>
      <c r="BR28" s="121">
        <v>0</v>
      </c>
      <c r="BS28" s="121">
        <v>0</v>
      </c>
      <c r="BT28" s="121">
        <v>0</v>
      </c>
      <c r="BU28" s="121">
        <f>SUM(BV28:BX28)</f>
        <v>3084</v>
      </c>
      <c r="BV28" s="121">
        <v>0</v>
      </c>
      <c r="BW28" s="121">
        <v>3084</v>
      </c>
      <c r="BX28" s="121">
        <v>0</v>
      </c>
      <c r="BY28" s="121">
        <v>0</v>
      </c>
      <c r="BZ28" s="121">
        <f>SUM(CA28:CD28)</f>
        <v>15932</v>
      </c>
      <c r="CA28" s="121">
        <v>9452</v>
      </c>
      <c r="CB28" s="121">
        <v>6480</v>
      </c>
      <c r="CC28" s="121">
        <v>0</v>
      </c>
      <c r="CD28" s="121">
        <v>0</v>
      </c>
      <c r="CE28" s="121">
        <v>147430</v>
      </c>
      <c r="CF28" s="121">
        <v>0</v>
      </c>
      <c r="CG28" s="121">
        <v>1627</v>
      </c>
      <c r="CH28" s="121">
        <f>SUM(BG28,+BO28,+CG28)</f>
        <v>27094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177633</v>
      </c>
      <c r="CR28" s="121">
        <f>SUM(AN28,+BP28)</f>
        <v>32254</v>
      </c>
      <c r="CS28" s="121">
        <f>SUM(AO28,+BQ28)</f>
        <v>32254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21629</v>
      </c>
      <c r="CX28" s="121">
        <f>SUM(AT28,+BV28)</f>
        <v>0</v>
      </c>
      <c r="CY28" s="121">
        <f>SUM(AU28,+BW28)</f>
        <v>3084</v>
      </c>
      <c r="CZ28" s="121">
        <f>SUM(AV28,+BX28)</f>
        <v>18545</v>
      </c>
      <c r="DA28" s="121">
        <f>SUM(AW28,+BY28)</f>
        <v>0</v>
      </c>
      <c r="DB28" s="121">
        <f>SUM(AX28,+BZ28)</f>
        <v>123750</v>
      </c>
      <c r="DC28" s="121">
        <f>SUM(AY28,+CA28)</f>
        <v>102656</v>
      </c>
      <c r="DD28" s="121">
        <f>SUM(AZ28,+CB28)</f>
        <v>6817</v>
      </c>
      <c r="DE28" s="121">
        <f>SUM(BA28,+CC28)</f>
        <v>11283</v>
      </c>
      <c r="DF28" s="121">
        <f>SUM(BB28,+CD28)</f>
        <v>2994</v>
      </c>
      <c r="DG28" s="121">
        <f>SUM(BC28,+CE28)</f>
        <v>318970</v>
      </c>
      <c r="DH28" s="121">
        <f>SUM(BD28,+CF28)</f>
        <v>0</v>
      </c>
      <c r="DI28" s="121">
        <f>SUM(BE28,+CG28)</f>
        <v>34669</v>
      </c>
      <c r="DJ28" s="121">
        <f>SUM(BF28,+CH28)</f>
        <v>212302</v>
      </c>
    </row>
    <row r="29" spans="1:114" s="136" customFormat="1" ht="13.5" customHeight="1">
      <c r="A29" s="119" t="s">
        <v>24</v>
      </c>
      <c r="B29" s="120" t="s">
        <v>412</v>
      </c>
      <c r="C29" s="119" t="s">
        <v>413</v>
      </c>
      <c r="D29" s="121">
        <f>SUM(E29,+L29)</f>
        <v>1011650</v>
      </c>
      <c r="E29" s="121">
        <f>SUM(F29:I29,K29)</f>
        <v>102143</v>
      </c>
      <c r="F29" s="121">
        <v>0</v>
      </c>
      <c r="G29" s="121">
        <v>0</v>
      </c>
      <c r="H29" s="121">
        <v>0</v>
      </c>
      <c r="I29" s="121">
        <v>37693</v>
      </c>
      <c r="J29" s="122" t="s">
        <v>479</v>
      </c>
      <c r="K29" s="121">
        <v>64450</v>
      </c>
      <c r="L29" s="121">
        <v>909507</v>
      </c>
      <c r="M29" s="121">
        <f>SUM(N29,+U29)</f>
        <v>110289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479</v>
      </c>
      <c r="T29" s="121">
        <v>0</v>
      </c>
      <c r="U29" s="121">
        <v>110289</v>
      </c>
      <c r="V29" s="121">
        <f>+SUM(D29,M29)</f>
        <v>1121939</v>
      </c>
      <c r="W29" s="121">
        <f>+SUM(E29,N29)</f>
        <v>102143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37693</v>
      </c>
      <c r="AB29" s="122" t="str">
        <f>IF(+SUM(J29,S29)=0,"-",+SUM(J29,S29))</f>
        <v>-</v>
      </c>
      <c r="AC29" s="121">
        <f>+SUM(K29,T29)</f>
        <v>64450</v>
      </c>
      <c r="AD29" s="121">
        <f>+SUM(L29,U29)</f>
        <v>1019796</v>
      </c>
      <c r="AE29" s="121">
        <f>SUM(AF29,+AK29)</f>
        <v>272872</v>
      </c>
      <c r="AF29" s="121">
        <f>SUM(AG29:AJ29)</f>
        <v>272872</v>
      </c>
      <c r="AG29" s="121">
        <v>0</v>
      </c>
      <c r="AH29" s="121">
        <v>271976</v>
      </c>
      <c r="AI29" s="121">
        <v>896</v>
      </c>
      <c r="AJ29" s="121">
        <v>0</v>
      </c>
      <c r="AK29" s="121">
        <v>0</v>
      </c>
      <c r="AL29" s="121">
        <v>93867</v>
      </c>
      <c r="AM29" s="121">
        <f>SUM(AN29,AS29,AW29,AX29,BD29)</f>
        <v>587926</v>
      </c>
      <c r="AN29" s="121">
        <f>SUM(AO29:AR29)</f>
        <v>98078</v>
      </c>
      <c r="AO29" s="121">
        <v>98078</v>
      </c>
      <c r="AP29" s="121">
        <v>0</v>
      </c>
      <c r="AQ29" s="121">
        <v>0</v>
      </c>
      <c r="AR29" s="121">
        <v>0</v>
      </c>
      <c r="AS29" s="121">
        <f>SUM(AT29:AV29)</f>
        <v>110334</v>
      </c>
      <c r="AT29" s="121">
        <v>4188</v>
      </c>
      <c r="AU29" s="121">
        <v>99275</v>
      </c>
      <c r="AV29" s="121">
        <v>6871</v>
      </c>
      <c r="AW29" s="121">
        <v>0</v>
      </c>
      <c r="AX29" s="121">
        <f>SUM(AY29:BB29)</f>
        <v>379514</v>
      </c>
      <c r="AY29" s="121">
        <v>131369</v>
      </c>
      <c r="AZ29" s="121">
        <v>182875</v>
      </c>
      <c r="BA29" s="121">
        <v>16996</v>
      </c>
      <c r="BB29" s="121">
        <v>48274</v>
      </c>
      <c r="BC29" s="121">
        <v>0</v>
      </c>
      <c r="BD29" s="121">
        <v>0</v>
      </c>
      <c r="BE29" s="121">
        <v>56985</v>
      </c>
      <c r="BF29" s="121">
        <f>SUM(AE29,+AM29,+BE29)</f>
        <v>917783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106014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64020</v>
      </c>
      <c r="BV29" s="121">
        <v>0</v>
      </c>
      <c r="BW29" s="121">
        <v>64020</v>
      </c>
      <c r="BX29" s="121">
        <v>0</v>
      </c>
      <c r="BY29" s="121">
        <v>0</v>
      </c>
      <c r="BZ29" s="121">
        <f>SUM(CA29:CD29)</f>
        <v>41994</v>
      </c>
      <c r="CA29" s="121">
        <v>0</v>
      </c>
      <c r="CB29" s="121">
        <v>39306</v>
      </c>
      <c r="CC29" s="121">
        <v>0</v>
      </c>
      <c r="CD29" s="121">
        <v>2688</v>
      </c>
      <c r="CE29" s="121">
        <v>0</v>
      </c>
      <c r="CF29" s="121">
        <v>0</v>
      </c>
      <c r="CG29" s="121">
        <v>4275</v>
      </c>
      <c r="CH29" s="121">
        <f>SUM(BG29,+BO29,+CG29)</f>
        <v>110289</v>
      </c>
      <c r="CI29" s="121">
        <f>SUM(AE29,+BG29)</f>
        <v>272872</v>
      </c>
      <c r="CJ29" s="121">
        <f>SUM(AF29,+BH29)</f>
        <v>272872</v>
      </c>
      <c r="CK29" s="121">
        <f>SUM(AG29,+BI29)</f>
        <v>0</v>
      </c>
      <c r="CL29" s="121">
        <f>SUM(AH29,+BJ29)</f>
        <v>271976</v>
      </c>
      <c r="CM29" s="121">
        <f>SUM(AI29,+BK29)</f>
        <v>896</v>
      </c>
      <c r="CN29" s="121">
        <f>SUM(AJ29,+BL29)</f>
        <v>0</v>
      </c>
      <c r="CO29" s="121">
        <f>SUM(AK29,+BM29)</f>
        <v>0</v>
      </c>
      <c r="CP29" s="121">
        <f>SUM(AL29,+BN29)</f>
        <v>93867</v>
      </c>
      <c r="CQ29" s="121">
        <f>SUM(AM29,+BO29)</f>
        <v>693940</v>
      </c>
      <c r="CR29" s="121">
        <f>SUM(AN29,+BP29)</f>
        <v>98078</v>
      </c>
      <c r="CS29" s="121">
        <f>SUM(AO29,+BQ29)</f>
        <v>98078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174354</v>
      </c>
      <c r="CX29" s="121">
        <f>SUM(AT29,+BV29)</f>
        <v>4188</v>
      </c>
      <c r="CY29" s="121">
        <f>SUM(AU29,+BW29)</f>
        <v>163295</v>
      </c>
      <c r="CZ29" s="121">
        <f>SUM(AV29,+BX29)</f>
        <v>6871</v>
      </c>
      <c r="DA29" s="121">
        <f>SUM(AW29,+BY29)</f>
        <v>0</v>
      </c>
      <c r="DB29" s="121">
        <f>SUM(AX29,+BZ29)</f>
        <v>421508</v>
      </c>
      <c r="DC29" s="121">
        <f>SUM(AY29,+CA29)</f>
        <v>131369</v>
      </c>
      <c r="DD29" s="121">
        <f>SUM(AZ29,+CB29)</f>
        <v>222181</v>
      </c>
      <c r="DE29" s="121">
        <f>SUM(BA29,+CC29)</f>
        <v>16996</v>
      </c>
      <c r="DF29" s="121">
        <f>SUM(BB29,+CD29)</f>
        <v>50962</v>
      </c>
      <c r="DG29" s="121">
        <f>SUM(BC29,+CE29)</f>
        <v>0</v>
      </c>
      <c r="DH29" s="121">
        <f>SUM(BD29,+CF29)</f>
        <v>0</v>
      </c>
      <c r="DI29" s="121">
        <f>SUM(BE29,+CG29)</f>
        <v>61260</v>
      </c>
      <c r="DJ29" s="121">
        <f>SUM(BF29,+CH29)</f>
        <v>1028072</v>
      </c>
    </row>
    <row r="30" spans="1:114" s="136" customFormat="1" ht="13.5" customHeight="1">
      <c r="A30" s="119" t="s">
        <v>24</v>
      </c>
      <c r="B30" s="120" t="s">
        <v>415</v>
      </c>
      <c r="C30" s="119" t="s">
        <v>416</v>
      </c>
      <c r="D30" s="121">
        <f>SUM(E30,+L30)</f>
        <v>634829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479</v>
      </c>
      <c r="K30" s="121">
        <v>0</v>
      </c>
      <c r="L30" s="121">
        <v>634829</v>
      </c>
      <c r="M30" s="121">
        <f>SUM(N30,+U30)</f>
        <v>189327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479</v>
      </c>
      <c r="T30" s="121">
        <v>0</v>
      </c>
      <c r="U30" s="121">
        <v>189327</v>
      </c>
      <c r="V30" s="121">
        <f>+SUM(D30,M30)</f>
        <v>824156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824156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67376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567453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189327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67376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756780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>
      <c r="A31" s="119" t="s">
        <v>24</v>
      </c>
      <c r="B31" s="120" t="s">
        <v>420</v>
      </c>
      <c r="C31" s="119" t="s">
        <v>421</v>
      </c>
      <c r="D31" s="121">
        <f>SUM(E31,+L31)</f>
        <v>297761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479</v>
      </c>
      <c r="K31" s="121">
        <v>0</v>
      </c>
      <c r="L31" s="121">
        <v>297761</v>
      </c>
      <c r="M31" s="121">
        <f>SUM(N31,+U31)</f>
        <v>32833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479</v>
      </c>
      <c r="T31" s="121">
        <v>0</v>
      </c>
      <c r="U31" s="121">
        <v>32833</v>
      </c>
      <c r="V31" s="121">
        <f>+SUM(D31,M31)</f>
        <v>330594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330594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25510</v>
      </c>
      <c r="AM31" s="121">
        <f>SUM(AN31,AS31,AW31,AX31,BD31)</f>
        <v>59509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1668</v>
      </c>
      <c r="AT31" s="121">
        <v>1460</v>
      </c>
      <c r="AU31" s="121">
        <v>158</v>
      </c>
      <c r="AV31" s="121">
        <v>50</v>
      </c>
      <c r="AW31" s="121">
        <v>0</v>
      </c>
      <c r="AX31" s="121">
        <f>SUM(AY31:BB31)</f>
        <v>57841</v>
      </c>
      <c r="AY31" s="121">
        <v>34409</v>
      </c>
      <c r="AZ31" s="121">
        <v>0</v>
      </c>
      <c r="BA31" s="121">
        <v>23432</v>
      </c>
      <c r="BB31" s="121">
        <v>0</v>
      </c>
      <c r="BC31" s="121">
        <v>211091</v>
      </c>
      <c r="BD31" s="121">
        <v>0</v>
      </c>
      <c r="BE31" s="121">
        <v>1651</v>
      </c>
      <c r="BF31" s="121">
        <f>SUM(AE31,+AM31,+BE31)</f>
        <v>61160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32833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25510</v>
      </c>
      <c r="CQ31" s="121">
        <f>SUM(AM31,+BO31)</f>
        <v>59509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1668</v>
      </c>
      <c r="CX31" s="121">
        <f>SUM(AT31,+BV31)</f>
        <v>1460</v>
      </c>
      <c r="CY31" s="121">
        <f>SUM(AU31,+BW31)</f>
        <v>158</v>
      </c>
      <c r="CZ31" s="121">
        <f>SUM(AV31,+BX31)</f>
        <v>50</v>
      </c>
      <c r="DA31" s="121">
        <f>SUM(AW31,+BY31)</f>
        <v>0</v>
      </c>
      <c r="DB31" s="121">
        <f>SUM(AX31,+BZ31)</f>
        <v>57841</v>
      </c>
      <c r="DC31" s="121">
        <f>SUM(AY31,+CA31)</f>
        <v>34409</v>
      </c>
      <c r="DD31" s="121">
        <f>SUM(AZ31,+CB31)</f>
        <v>0</v>
      </c>
      <c r="DE31" s="121">
        <f>SUM(BA31,+CC31)</f>
        <v>23432</v>
      </c>
      <c r="DF31" s="121">
        <f>SUM(BB31,+CD31)</f>
        <v>0</v>
      </c>
      <c r="DG31" s="121">
        <f>SUM(BC31,+CE31)</f>
        <v>243924</v>
      </c>
      <c r="DH31" s="121">
        <f>SUM(BD31,+CF31)</f>
        <v>0</v>
      </c>
      <c r="DI31" s="121">
        <f>SUM(BE31,+CG31)</f>
        <v>1651</v>
      </c>
      <c r="DJ31" s="121">
        <f>SUM(BF31,+CH31)</f>
        <v>61160</v>
      </c>
    </row>
    <row r="32" spans="1:114" s="136" customFormat="1" ht="13.5" customHeight="1">
      <c r="A32" s="119" t="s">
        <v>24</v>
      </c>
      <c r="B32" s="120" t="s">
        <v>425</v>
      </c>
      <c r="C32" s="119" t="s">
        <v>426</v>
      </c>
      <c r="D32" s="121">
        <f>SUM(E32,+L32)</f>
        <v>188510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479</v>
      </c>
      <c r="K32" s="121">
        <v>0</v>
      </c>
      <c r="L32" s="121">
        <v>188510</v>
      </c>
      <c r="M32" s="121">
        <f>SUM(N32,+U32)</f>
        <v>25640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479</v>
      </c>
      <c r="T32" s="121">
        <v>0</v>
      </c>
      <c r="U32" s="121">
        <v>25640</v>
      </c>
      <c r="V32" s="121">
        <f>+SUM(D32,M32)</f>
        <v>214150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214150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17473</v>
      </c>
      <c r="AM32" s="121">
        <f>SUM(AN32,AS32,AW32,AX32,BD32)</f>
        <v>57173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57173</v>
      </c>
      <c r="AY32" s="121">
        <v>39593</v>
      </c>
      <c r="AZ32" s="121">
        <v>0</v>
      </c>
      <c r="BA32" s="121">
        <v>17580</v>
      </c>
      <c r="BB32" s="121">
        <v>0</v>
      </c>
      <c r="BC32" s="121">
        <v>113864</v>
      </c>
      <c r="BD32" s="121">
        <v>0</v>
      </c>
      <c r="BE32" s="121">
        <v>0</v>
      </c>
      <c r="BF32" s="121">
        <f>SUM(AE32,+AM32,+BE32)</f>
        <v>57173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25640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17473</v>
      </c>
      <c r="CQ32" s="121">
        <f>SUM(AM32,+BO32)</f>
        <v>57173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57173</v>
      </c>
      <c r="DC32" s="121">
        <f>SUM(AY32,+CA32)</f>
        <v>39593</v>
      </c>
      <c r="DD32" s="121">
        <f>SUM(AZ32,+CB32)</f>
        <v>0</v>
      </c>
      <c r="DE32" s="121">
        <f>SUM(BA32,+CC32)</f>
        <v>17580</v>
      </c>
      <c r="DF32" s="121">
        <f>SUM(BB32,+CD32)</f>
        <v>0</v>
      </c>
      <c r="DG32" s="121">
        <f>SUM(BC32,+CE32)</f>
        <v>139504</v>
      </c>
      <c r="DH32" s="121">
        <f>SUM(BD32,+CF32)</f>
        <v>0</v>
      </c>
      <c r="DI32" s="121">
        <f>SUM(BE32,+CG32)</f>
        <v>0</v>
      </c>
      <c r="DJ32" s="121">
        <f>SUM(BF32,+CH32)</f>
        <v>57173</v>
      </c>
    </row>
    <row r="33" spans="1:114" s="136" customFormat="1" ht="13.5" customHeight="1">
      <c r="A33" s="119" t="s">
        <v>24</v>
      </c>
      <c r="B33" s="120" t="s">
        <v>428</v>
      </c>
      <c r="C33" s="119" t="s">
        <v>429</v>
      </c>
      <c r="D33" s="121">
        <f>SUM(E33,+L33)</f>
        <v>253264</v>
      </c>
      <c r="E33" s="121">
        <f>SUM(F33:I33,K33)</f>
        <v>21122</v>
      </c>
      <c r="F33" s="121">
        <v>0</v>
      </c>
      <c r="G33" s="121">
        <v>0</v>
      </c>
      <c r="H33" s="121">
        <v>0</v>
      </c>
      <c r="I33" s="121">
        <v>18886</v>
      </c>
      <c r="J33" s="122" t="s">
        <v>479</v>
      </c>
      <c r="K33" s="121">
        <v>2236</v>
      </c>
      <c r="L33" s="121">
        <v>232142</v>
      </c>
      <c r="M33" s="121">
        <f>SUM(N33,+U33)</f>
        <v>32167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479</v>
      </c>
      <c r="T33" s="121">
        <v>0</v>
      </c>
      <c r="U33" s="121">
        <v>32167</v>
      </c>
      <c r="V33" s="121">
        <f>+SUM(D33,M33)</f>
        <v>285431</v>
      </c>
      <c r="W33" s="121">
        <f>+SUM(E33,N33)</f>
        <v>21122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18886</v>
      </c>
      <c r="AB33" s="122" t="str">
        <f>IF(+SUM(J33,S33)=0,"-",+SUM(J33,S33))</f>
        <v>-</v>
      </c>
      <c r="AC33" s="121">
        <f>+SUM(K33,T33)</f>
        <v>2236</v>
      </c>
      <c r="AD33" s="121">
        <f>+SUM(L33,U33)</f>
        <v>264309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253264</v>
      </c>
      <c r="AN33" s="121">
        <f>SUM(AO33:AR33)</f>
        <v>8908</v>
      </c>
      <c r="AO33" s="121">
        <v>8908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244356</v>
      </c>
      <c r="AY33" s="121">
        <v>36385</v>
      </c>
      <c r="AZ33" s="121">
        <v>186437</v>
      </c>
      <c r="BA33" s="121">
        <v>21534</v>
      </c>
      <c r="BB33" s="121">
        <v>0</v>
      </c>
      <c r="BC33" s="121">
        <v>0</v>
      </c>
      <c r="BD33" s="121">
        <v>0</v>
      </c>
      <c r="BE33" s="121">
        <v>0</v>
      </c>
      <c r="BF33" s="121">
        <f>SUM(AE33,+AM33,+BE33)</f>
        <v>253264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32167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253264</v>
      </c>
      <c r="CR33" s="121">
        <f>SUM(AN33,+BP33)</f>
        <v>8908</v>
      </c>
      <c r="CS33" s="121">
        <f>SUM(AO33,+BQ33)</f>
        <v>8908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244356</v>
      </c>
      <c r="DC33" s="121">
        <f>SUM(AY33,+CA33)</f>
        <v>36385</v>
      </c>
      <c r="DD33" s="121">
        <f>SUM(AZ33,+CB33)</f>
        <v>186437</v>
      </c>
      <c r="DE33" s="121">
        <f>SUM(BA33,+CC33)</f>
        <v>21534</v>
      </c>
      <c r="DF33" s="121">
        <f>SUM(BB33,+CD33)</f>
        <v>0</v>
      </c>
      <c r="DG33" s="121">
        <f>SUM(BC33,+CE33)</f>
        <v>32167</v>
      </c>
      <c r="DH33" s="121">
        <f>SUM(BD33,+CF33)</f>
        <v>0</v>
      </c>
      <c r="DI33" s="121">
        <f>SUM(BE33,+CG33)</f>
        <v>0</v>
      </c>
      <c r="DJ33" s="121">
        <f>SUM(BF33,+CH33)</f>
        <v>253264</v>
      </c>
    </row>
    <row r="34" spans="1:114" s="136" customFormat="1" ht="13.5" customHeight="1">
      <c r="A34" s="119" t="s">
        <v>24</v>
      </c>
      <c r="B34" s="120" t="s">
        <v>432</v>
      </c>
      <c r="C34" s="119" t="s">
        <v>433</v>
      </c>
      <c r="D34" s="121">
        <f>SUM(E34,+L34)</f>
        <v>212649</v>
      </c>
      <c r="E34" s="121">
        <f>SUM(F34:I34,K34)</f>
        <v>12395</v>
      </c>
      <c r="F34" s="121">
        <v>0</v>
      </c>
      <c r="G34" s="121">
        <v>0</v>
      </c>
      <c r="H34" s="121">
        <v>0</v>
      </c>
      <c r="I34" s="121">
        <v>9413</v>
      </c>
      <c r="J34" s="122" t="s">
        <v>479</v>
      </c>
      <c r="K34" s="121">
        <v>2982</v>
      </c>
      <c r="L34" s="121">
        <v>200254</v>
      </c>
      <c r="M34" s="121">
        <f>SUM(N34,+U34)</f>
        <v>46230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479</v>
      </c>
      <c r="T34" s="121">
        <v>0</v>
      </c>
      <c r="U34" s="121">
        <v>46230</v>
      </c>
      <c r="V34" s="121">
        <f>+SUM(D34,M34)</f>
        <v>258879</v>
      </c>
      <c r="W34" s="121">
        <f>+SUM(E34,N34)</f>
        <v>12395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9413</v>
      </c>
      <c r="AB34" s="122" t="str">
        <f>IF(+SUM(J34,S34)=0,"-",+SUM(J34,S34))</f>
        <v>-</v>
      </c>
      <c r="AC34" s="121">
        <f>+SUM(K34,T34)</f>
        <v>2982</v>
      </c>
      <c r="AD34" s="121">
        <f>+SUM(L34,U34)</f>
        <v>246484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201859</v>
      </c>
      <c r="AN34" s="121">
        <f>SUM(AO34:AR34)</f>
        <v>48192</v>
      </c>
      <c r="AO34" s="121">
        <v>20365</v>
      </c>
      <c r="AP34" s="121">
        <v>15161</v>
      </c>
      <c r="AQ34" s="121">
        <v>12666</v>
      </c>
      <c r="AR34" s="121">
        <v>0</v>
      </c>
      <c r="AS34" s="121">
        <f>SUM(AT34:AV34)</f>
        <v>34273</v>
      </c>
      <c r="AT34" s="121">
        <v>4516</v>
      </c>
      <c r="AU34" s="121">
        <v>28083</v>
      </c>
      <c r="AV34" s="121">
        <v>1674</v>
      </c>
      <c r="AW34" s="121">
        <v>0</v>
      </c>
      <c r="AX34" s="121">
        <f>SUM(AY34:BB34)</f>
        <v>119394</v>
      </c>
      <c r="AY34" s="121">
        <v>26393</v>
      </c>
      <c r="AZ34" s="121">
        <v>56949</v>
      </c>
      <c r="BA34" s="121">
        <v>27646</v>
      </c>
      <c r="BB34" s="121">
        <v>8406</v>
      </c>
      <c r="BC34" s="121">
        <v>0</v>
      </c>
      <c r="BD34" s="121">
        <v>0</v>
      </c>
      <c r="BE34" s="121">
        <v>10790</v>
      </c>
      <c r="BF34" s="121">
        <f>SUM(AE34,+AM34,+BE34)</f>
        <v>212649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7722</v>
      </c>
      <c r="BP34" s="121">
        <f>SUM(BQ34:BT34)</f>
        <v>4597</v>
      </c>
      <c r="BQ34" s="121">
        <v>4597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3125</v>
      </c>
      <c r="CA34" s="121">
        <v>680</v>
      </c>
      <c r="CB34" s="121">
        <v>2270</v>
      </c>
      <c r="CC34" s="121">
        <v>175</v>
      </c>
      <c r="CD34" s="121">
        <v>0</v>
      </c>
      <c r="CE34" s="121">
        <v>38508</v>
      </c>
      <c r="CF34" s="121">
        <v>0</v>
      </c>
      <c r="CG34" s="121">
        <v>0</v>
      </c>
      <c r="CH34" s="121">
        <f>SUM(BG34,+BO34,+CG34)</f>
        <v>7722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209581</v>
      </c>
      <c r="CR34" s="121">
        <f>SUM(AN34,+BP34)</f>
        <v>52789</v>
      </c>
      <c r="CS34" s="121">
        <f>SUM(AO34,+BQ34)</f>
        <v>24962</v>
      </c>
      <c r="CT34" s="121">
        <f>SUM(AP34,+BR34)</f>
        <v>15161</v>
      </c>
      <c r="CU34" s="121">
        <f>SUM(AQ34,+BS34)</f>
        <v>12666</v>
      </c>
      <c r="CV34" s="121">
        <f>SUM(AR34,+BT34)</f>
        <v>0</v>
      </c>
      <c r="CW34" s="121">
        <f>SUM(AS34,+BU34)</f>
        <v>34273</v>
      </c>
      <c r="CX34" s="121">
        <f>SUM(AT34,+BV34)</f>
        <v>4516</v>
      </c>
      <c r="CY34" s="121">
        <f>SUM(AU34,+BW34)</f>
        <v>28083</v>
      </c>
      <c r="CZ34" s="121">
        <f>SUM(AV34,+BX34)</f>
        <v>1674</v>
      </c>
      <c r="DA34" s="121">
        <f>SUM(AW34,+BY34)</f>
        <v>0</v>
      </c>
      <c r="DB34" s="121">
        <f>SUM(AX34,+BZ34)</f>
        <v>122519</v>
      </c>
      <c r="DC34" s="121">
        <f>SUM(AY34,+CA34)</f>
        <v>27073</v>
      </c>
      <c r="DD34" s="121">
        <f>SUM(AZ34,+CB34)</f>
        <v>59219</v>
      </c>
      <c r="DE34" s="121">
        <f>SUM(BA34,+CC34)</f>
        <v>27821</v>
      </c>
      <c r="DF34" s="121">
        <f>SUM(BB34,+CD34)</f>
        <v>8406</v>
      </c>
      <c r="DG34" s="121">
        <f>SUM(BC34,+CE34)</f>
        <v>38508</v>
      </c>
      <c r="DH34" s="121">
        <f>SUM(BD34,+CF34)</f>
        <v>0</v>
      </c>
      <c r="DI34" s="121">
        <f>SUM(BE34,+CG34)</f>
        <v>10790</v>
      </c>
      <c r="DJ34" s="121">
        <f>SUM(BF34,+CH34)</f>
        <v>220371</v>
      </c>
    </row>
    <row r="35" spans="1:114" s="136" customFormat="1" ht="13.5" customHeight="1">
      <c r="A35" s="119" t="s">
        <v>24</v>
      </c>
      <c r="B35" s="120" t="s">
        <v>437</v>
      </c>
      <c r="C35" s="119" t="s">
        <v>438</v>
      </c>
      <c r="D35" s="121">
        <f>SUM(E35,+L35)</f>
        <v>224059</v>
      </c>
      <c r="E35" s="121">
        <f>SUM(F35:I35,K35)</f>
        <v>21616</v>
      </c>
      <c r="F35" s="121">
        <v>0</v>
      </c>
      <c r="G35" s="121">
        <v>0</v>
      </c>
      <c r="H35" s="121">
        <v>0</v>
      </c>
      <c r="I35" s="121">
        <v>17721</v>
      </c>
      <c r="J35" s="122" t="s">
        <v>479</v>
      </c>
      <c r="K35" s="121">
        <v>3895</v>
      </c>
      <c r="L35" s="121">
        <v>202443</v>
      </c>
      <c r="M35" s="121">
        <f>SUM(N35,+U35)</f>
        <v>55646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479</v>
      </c>
      <c r="T35" s="121">
        <v>0</v>
      </c>
      <c r="U35" s="121">
        <v>55646</v>
      </c>
      <c r="V35" s="121">
        <f>+SUM(D35,M35)</f>
        <v>279705</v>
      </c>
      <c r="W35" s="121">
        <f>+SUM(E35,N35)</f>
        <v>21616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17721</v>
      </c>
      <c r="AB35" s="122" t="str">
        <f>IF(+SUM(J35,S35)=0,"-",+SUM(J35,S35))</f>
        <v>-</v>
      </c>
      <c r="AC35" s="121">
        <f>+SUM(K35,T35)</f>
        <v>3895</v>
      </c>
      <c r="AD35" s="121">
        <f>+SUM(L35,U35)</f>
        <v>258089</v>
      </c>
      <c r="AE35" s="121">
        <f>SUM(AF35,+AK35)</f>
        <v>67285</v>
      </c>
      <c r="AF35" s="121">
        <f>SUM(AG35:AJ35)</f>
        <v>67285</v>
      </c>
      <c r="AG35" s="121">
        <v>0</v>
      </c>
      <c r="AH35" s="121">
        <v>67285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147419</v>
      </c>
      <c r="AN35" s="121">
        <f>SUM(AO35:AR35)</f>
        <v>41702</v>
      </c>
      <c r="AO35" s="121">
        <v>11753</v>
      </c>
      <c r="AP35" s="121">
        <v>7648</v>
      </c>
      <c r="AQ35" s="121">
        <v>16527</v>
      </c>
      <c r="AR35" s="121">
        <v>5774</v>
      </c>
      <c r="AS35" s="121">
        <f>SUM(AT35:AV35)</f>
        <v>40363</v>
      </c>
      <c r="AT35" s="121">
        <v>2832</v>
      </c>
      <c r="AU35" s="121">
        <v>35787</v>
      </c>
      <c r="AV35" s="121">
        <v>1744</v>
      </c>
      <c r="AW35" s="121">
        <v>0</v>
      </c>
      <c r="AX35" s="121">
        <f>SUM(AY35:BB35)</f>
        <v>65354</v>
      </c>
      <c r="AY35" s="121">
        <v>19946</v>
      </c>
      <c r="AZ35" s="121">
        <v>43932</v>
      </c>
      <c r="BA35" s="121">
        <v>1020</v>
      </c>
      <c r="BB35" s="121">
        <v>456</v>
      </c>
      <c r="BC35" s="121">
        <v>0</v>
      </c>
      <c r="BD35" s="121">
        <v>0</v>
      </c>
      <c r="BE35" s="121">
        <v>9355</v>
      </c>
      <c r="BF35" s="121">
        <f>SUM(AE35,+AM35,+BE35)</f>
        <v>224059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55646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67285</v>
      </c>
      <c r="CJ35" s="121">
        <f>SUM(AF35,+BH35)</f>
        <v>67285</v>
      </c>
      <c r="CK35" s="121">
        <f>SUM(AG35,+BI35)</f>
        <v>0</v>
      </c>
      <c r="CL35" s="121">
        <f>SUM(AH35,+BJ35)</f>
        <v>67285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147419</v>
      </c>
      <c r="CR35" s="121">
        <f>SUM(AN35,+BP35)</f>
        <v>41702</v>
      </c>
      <c r="CS35" s="121">
        <f>SUM(AO35,+BQ35)</f>
        <v>11753</v>
      </c>
      <c r="CT35" s="121">
        <f>SUM(AP35,+BR35)</f>
        <v>7648</v>
      </c>
      <c r="CU35" s="121">
        <f>SUM(AQ35,+BS35)</f>
        <v>16527</v>
      </c>
      <c r="CV35" s="121">
        <f>SUM(AR35,+BT35)</f>
        <v>5774</v>
      </c>
      <c r="CW35" s="121">
        <f>SUM(AS35,+BU35)</f>
        <v>40363</v>
      </c>
      <c r="CX35" s="121">
        <f>SUM(AT35,+BV35)</f>
        <v>2832</v>
      </c>
      <c r="CY35" s="121">
        <f>SUM(AU35,+BW35)</f>
        <v>35787</v>
      </c>
      <c r="CZ35" s="121">
        <f>SUM(AV35,+BX35)</f>
        <v>1744</v>
      </c>
      <c r="DA35" s="121">
        <f>SUM(AW35,+BY35)</f>
        <v>0</v>
      </c>
      <c r="DB35" s="121">
        <f>SUM(AX35,+BZ35)</f>
        <v>65354</v>
      </c>
      <c r="DC35" s="121">
        <f>SUM(AY35,+CA35)</f>
        <v>19946</v>
      </c>
      <c r="DD35" s="121">
        <f>SUM(AZ35,+CB35)</f>
        <v>43932</v>
      </c>
      <c r="DE35" s="121">
        <f>SUM(BA35,+CC35)</f>
        <v>1020</v>
      </c>
      <c r="DF35" s="121">
        <f>SUM(BB35,+CD35)</f>
        <v>456</v>
      </c>
      <c r="DG35" s="121">
        <f>SUM(BC35,+CE35)</f>
        <v>55646</v>
      </c>
      <c r="DH35" s="121">
        <f>SUM(BD35,+CF35)</f>
        <v>0</v>
      </c>
      <c r="DI35" s="121">
        <f>SUM(BE35,+CG35)</f>
        <v>9355</v>
      </c>
      <c r="DJ35" s="121">
        <f>SUM(BF35,+CH35)</f>
        <v>224059</v>
      </c>
    </row>
    <row r="36" spans="1:114" s="136" customFormat="1" ht="13.5" customHeight="1">
      <c r="A36" s="119" t="s">
        <v>24</v>
      </c>
      <c r="B36" s="120" t="s">
        <v>440</v>
      </c>
      <c r="C36" s="119" t="s">
        <v>441</v>
      </c>
      <c r="D36" s="121">
        <f>SUM(E36,+L36)</f>
        <v>457972</v>
      </c>
      <c r="E36" s="121">
        <f>SUM(F36:I36,K36)</f>
        <v>47403</v>
      </c>
      <c r="F36" s="121">
        <v>0</v>
      </c>
      <c r="G36" s="121">
        <v>0</v>
      </c>
      <c r="H36" s="121">
        <v>0</v>
      </c>
      <c r="I36" s="121">
        <v>36355</v>
      </c>
      <c r="J36" s="122" t="s">
        <v>479</v>
      </c>
      <c r="K36" s="121">
        <v>11048</v>
      </c>
      <c r="L36" s="121">
        <v>410569</v>
      </c>
      <c r="M36" s="121">
        <f>SUM(N36,+U36)</f>
        <v>33436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479</v>
      </c>
      <c r="T36" s="121">
        <v>0</v>
      </c>
      <c r="U36" s="121">
        <v>33436</v>
      </c>
      <c r="V36" s="121">
        <f>+SUM(D36,M36)</f>
        <v>491408</v>
      </c>
      <c r="W36" s="121">
        <f>+SUM(E36,N36)</f>
        <v>47403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36355</v>
      </c>
      <c r="AB36" s="122" t="str">
        <f>IF(+SUM(J36,S36)=0,"-",+SUM(J36,S36))</f>
        <v>-</v>
      </c>
      <c r="AC36" s="121">
        <f>+SUM(K36,T36)</f>
        <v>11048</v>
      </c>
      <c r="AD36" s="121">
        <f>+SUM(L36,U36)</f>
        <v>444005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457972</v>
      </c>
      <c r="AN36" s="121">
        <f>SUM(AO36:AR36)</f>
        <v>27472</v>
      </c>
      <c r="AO36" s="121">
        <v>0</v>
      </c>
      <c r="AP36" s="121">
        <v>0</v>
      </c>
      <c r="AQ36" s="121">
        <v>21978</v>
      </c>
      <c r="AR36" s="121">
        <v>5494</v>
      </c>
      <c r="AS36" s="121">
        <f>SUM(AT36:AV36)</f>
        <v>196973</v>
      </c>
      <c r="AT36" s="121">
        <v>1198</v>
      </c>
      <c r="AU36" s="121">
        <v>187206</v>
      </c>
      <c r="AV36" s="121">
        <v>8569</v>
      </c>
      <c r="AW36" s="121">
        <v>0</v>
      </c>
      <c r="AX36" s="121">
        <f>SUM(AY36:BB36)</f>
        <v>233527</v>
      </c>
      <c r="AY36" s="121">
        <v>64301</v>
      </c>
      <c r="AZ36" s="121">
        <v>165406</v>
      </c>
      <c r="BA36" s="121">
        <v>3820</v>
      </c>
      <c r="BB36" s="121">
        <v>0</v>
      </c>
      <c r="BC36" s="121">
        <v>0</v>
      </c>
      <c r="BD36" s="121">
        <v>0</v>
      </c>
      <c r="BE36" s="121">
        <v>0</v>
      </c>
      <c r="BF36" s="121">
        <f>SUM(AE36,+AM36,+BE36)</f>
        <v>457972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33436</v>
      </c>
      <c r="BP36" s="121">
        <f>SUM(BQ36:BT36)</f>
        <v>10989</v>
      </c>
      <c r="BQ36" s="121">
        <v>0</v>
      </c>
      <c r="BR36" s="121">
        <v>0</v>
      </c>
      <c r="BS36" s="121">
        <v>0</v>
      </c>
      <c r="BT36" s="121">
        <v>10989</v>
      </c>
      <c r="BU36" s="121">
        <f>SUM(BV36:BX36)</f>
        <v>20377</v>
      </c>
      <c r="BV36" s="121">
        <v>0</v>
      </c>
      <c r="BW36" s="121">
        <v>20377</v>
      </c>
      <c r="BX36" s="121">
        <v>0</v>
      </c>
      <c r="BY36" s="121">
        <v>0</v>
      </c>
      <c r="BZ36" s="121">
        <f>SUM(CA36:CD36)</f>
        <v>2070</v>
      </c>
      <c r="CA36" s="121">
        <v>0</v>
      </c>
      <c r="CB36" s="121">
        <v>0</v>
      </c>
      <c r="CC36" s="121">
        <v>2070</v>
      </c>
      <c r="CD36" s="121">
        <v>0</v>
      </c>
      <c r="CE36" s="121">
        <v>0</v>
      </c>
      <c r="CF36" s="121">
        <v>0</v>
      </c>
      <c r="CG36" s="121">
        <v>0</v>
      </c>
      <c r="CH36" s="121">
        <f>SUM(BG36,+BO36,+CG36)</f>
        <v>33436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491408</v>
      </c>
      <c r="CR36" s="121">
        <f>SUM(AN36,+BP36)</f>
        <v>38461</v>
      </c>
      <c r="CS36" s="121">
        <f>SUM(AO36,+BQ36)</f>
        <v>0</v>
      </c>
      <c r="CT36" s="121">
        <f>SUM(AP36,+BR36)</f>
        <v>0</v>
      </c>
      <c r="CU36" s="121">
        <f>SUM(AQ36,+BS36)</f>
        <v>21978</v>
      </c>
      <c r="CV36" s="121">
        <f>SUM(AR36,+BT36)</f>
        <v>16483</v>
      </c>
      <c r="CW36" s="121">
        <f>SUM(AS36,+BU36)</f>
        <v>217350</v>
      </c>
      <c r="CX36" s="121">
        <f>SUM(AT36,+BV36)</f>
        <v>1198</v>
      </c>
      <c r="CY36" s="121">
        <f>SUM(AU36,+BW36)</f>
        <v>207583</v>
      </c>
      <c r="CZ36" s="121">
        <f>SUM(AV36,+BX36)</f>
        <v>8569</v>
      </c>
      <c r="DA36" s="121">
        <f>SUM(AW36,+BY36)</f>
        <v>0</v>
      </c>
      <c r="DB36" s="121">
        <f>SUM(AX36,+BZ36)</f>
        <v>235597</v>
      </c>
      <c r="DC36" s="121">
        <f>SUM(AY36,+CA36)</f>
        <v>64301</v>
      </c>
      <c r="DD36" s="121">
        <f>SUM(AZ36,+CB36)</f>
        <v>165406</v>
      </c>
      <c r="DE36" s="121">
        <f>SUM(BA36,+CC36)</f>
        <v>5890</v>
      </c>
      <c r="DF36" s="121">
        <f>SUM(BB36,+CD36)</f>
        <v>0</v>
      </c>
      <c r="DG36" s="121">
        <f>SUM(BC36,+CE36)</f>
        <v>0</v>
      </c>
      <c r="DH36" s="121">
        <f>SUM(BD36,+CF36)</f>
        <v>0</v>
      </c>
      <c r="DI36" s="121">
        <f>SUM(BE36,+CG36)</f>
        <v>0</v>
      </c>
      <c r="DJ36" s="121">
        <f>SUM(BF36,+CH36)</f>
        <v>491408</v>
      </c>
    </row>
    <row r="37" spans="1:114" s="136" customFormat="1" ht="13.5" customHeight="1">
      <c r="A37" s="119" t="s">
        <v>24</v>
      </c>
      <c r="B37" s="120" t="s">
        <v>443</v>
      </c>
      <c r="C37" s="119" t="s">
        <v>444</v>
      </c>
      <c r="D37" s="121">
        <f>SUM(E37,+L37)</f>
        <v>363242</v>
      </c>
      <c r="E37" s="121">
        <f>SUM(F37:I37,K37)</f>
        <v>23681</v>
      </c>
      <c r="F37" s="121">
        <v>0</v>
      </c>
      <c r="G37" s="121">
        <v>0</v>
      </c>
      <c r="H37" s="121">
        <v>0</v>
      </c>
      <c r="I37" s="121">
        <v>23681</v>
      </c>
      <c r="J37" s="122" t="s">
        <v>479</v>
      </c>
      <c r="K37" s="121">
        <v>0</v>
      </c>
      <c r="L37" s="121">
        <v>339561</v>
      </c>
      <c r="M37" s="121">
        <f>SUM(N37,+U37)</f>
        <v>36062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479</v>
      </c>
      <c r="T37" s="121">
        <v>0</v>
      </c>
      <c r="U37" s="121">
        <v>36062</v>
      </c>
      <c r="V37" s="121">
        <f>+SUM(D37,M37)</f>
        <v>399304</v>
      </c>
      <c r="W37" s="121">
        <f>+SUM(E37,N37)</f>
        <v>23681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23681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375623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354123</v>
      </c>
      <c r="AN37" s="121">
        <f>SUM(AO37:AR37)</f>
        <v>19794</v>
      </c>
      <c r="AO37" s="121">
        <v>19794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334329</v>
      </c>
      <c r="AY37" s="121">
        <v>56799</v>
      </c>
      <c r="AZ37" s="121">
        <v>239994</v>
      </c>
      <c r="BA37" s="121">
        <v>29581</v>
      </c>
      <c r="BB37" s="121">
        <v>7955</v>
      </c>
      <c r="BC37" s="121">
        <v>0</v>
      </c>
      <c r="BD37" s="121">
        <v>0</v>
      </c>
      <c r="BE37" s="121">
        <v>9119</v>
      </c>
      <c r="BF37" s="121">
        <f>SUM(AE37,+AM37,+BE37)</f>
        <v>363242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36062</v>
      </c>
      <c r="BP37" s="121">
        <f>SUM(BQ37:BT37)</f>
        <v>1921</v>
      </c>
      <c r="BQ37" s="121">
        <v>1921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34141</v>
      </c>
      <c r="CA37" s="121">
        <v>0</v>
      </c>
      <c r="CB37" s="121">
        <v>34141</v>
      </c>
      <c r="CC37" s="121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f>SUM(BG37,+BO37,+CG37)</f>
        <v>36062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390185</v>
      </c>
      <c r="CR37" s="121">
        <f>SUM(AN37,+BP37)</f>
        <v>21715</v>
      </c>
      <c r="CS37" s="121">
        <f>SUM(AO37,+BQ37)</f>
        <v>21715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368470</v>
      </c>
      <c r="DC37" s="121">
        <f>SUM(AY37,+CA37)</f>
        <v>56799</v>
      </c>
      <c r="DD37" s="121">
        <f>SUM(AZ37,+CB37)</f>
        <v>274135</v>
      </c>
      <c r="DE37" s="121">
        <f>SUM(BA37,+CC37)</f>
        <v>29581</v>
      </c>
      <c r="DF37" s="121">
        <f>SUM(BB37,+CD37)</f>
        <v>7955</v>
      </c>
      <c r="DG37" s="121">
        <f>SUM(BC37,+CE37)</f>
        <v>0</v>
      </c>
      <c r="DH37" s="121">
        <f>SUM(BD37,+CF37)</f>
        <v>0</v>
      </c>
      <c r="DI37" s="121">
        <f>SUM(BE37,+CG37)</f>
        <v>9119</v>
      </c>
      <c r="DJ37" s="121">
        <f>SUM(BF37,+CH37)</f>
        <v>399304</v>
      </c>
    </row>
    <row r="38" spans="1:114" s="136" customFormat="1" ht="13.5" customHeight="1">
      <c r="A38" s="119" t="s">
        <v>24</v>
      </c>
      <c r="B38" s="120" t="s">
        <v>446</v>
      </c>
      <c r="C38" s="119" t="s">
        <v>447</v>
      </c>
      <c r="D38" s="121">
        <f>SUM(E38,+L38)</f>
        <v>739390</v>
      </c>
      <c r="E38" s="121">
        <f>SUM(F38:I38,K38)</f>
        <v>27817</v>
      </c>
      <c r="F38" s="121">
        <v>0</v>
      </c>
      <c r="G38" s="121">
        <v>0</v>
      </c>
      <c r="H38" s="121">
        <v>0</v>
      </c>
      <c r="I38" s="121">
        <v>11572</v>
      </c>
      <c r="J38" s="122" t="s">
        <v>479</v>
      </c>
      <c r="K38" s="121">
        <v>16245</v>
      </c>
      <c r="L38" s="121">
        <v>711573</v>
      </c>
      <c r="M38" s="121">
        <f>SUM(N38,+U38)</f>
        <v>123865</v>
      </c>
      <c r="N38" s="121">
        <f>SUM(O38:R38,T38)</f>
        <v>123865</v>
      </c>
      <c r="O38" s="121">
        <v>0</v>
      </c>
      <c r="P38" s="121">
        <v>0</v>
      </c>
      <c r="Q38" s="121">
        <v>0</v>
      </c>
      <c r="R38" s="121">
        <v>0</v>
      </c>
      <c r="S38" s="122" t="s">
        <v>479</v>
      </c>
      <c r="T38" s="121">
        <v>123865</v>
      </c>
      <c r="U38" s="121">
        <v>0</v>
      </c>
      <c r="V38" s="121">
        <f>+SUM(D38,M38)</f>
        <v>863255</v>
      </c>
      <c r="W38" s="121">
        <f>+SUM(E38,N38)</f>
        <v>151682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11572</v>
      </c>
      <c r="AB38" s="122" t="str">
        <f>IF(+SUM(J38,S38)=0,"-",+SUM(J38,S38))</f>
        <v>-</v>
      </c>
      <c r="AC38" s="121">
        <f>+SUM(K38,T38)</f>
        <v>140110</v>
      </c>
      <c r="AD38" s="121">
        <f>+SUM(L38,U38)</f>
        <v>711573</v>
      </c>
      <c r="AE38" s="121">
        <f>SUM(AF38,+AK38)</f>
        <v>37126</v>
      </c>
      <c r="AF38" s="121">
        <f>SUM(AG38:AJ38)</f>
        <v>37126</v>
      </c>
      <c r="AG38" s="121">
        <v>0</v>
      </c>
      <c r="AH38" s="121">
        <v>37126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702264</v>
      </c>
      <c r="AN38" s="121">
        <f>SUM(AO38:AR38)</f>
        <v>25172</v>
      </c>
      <c r="AO38" s="121">
        <v>7669</v>
      </c>
      <c r="AP38" s="121">
        <v>7669</v>
      </c>
      <c r="AQ38" s="121">
        <v>9834</v>
      </c>
      <c r="AR38" s="121">
        <v>0</v>
      </c>
      <c r="AS38" s="121">
        <f>SUM(AT38:AV38)</f>
        <v>303218</v>
      </c>
      <c r="AT38" s="121">
        <v>6171</v>
      </c>
      <c r="AU38" s="121">
        <v>184888</v>
      </c>
      <c r="AV38" s="121">
        <v>112159</v>
      </c>
      <c r="AW38" s="121">
        <v>4365</v>
      </c>
      <c r="AX38" s="121">
        <f>SUM(AY38:BB38)</f>
        <v>369509</v>
      </c>
      <c r="AY38" s="121">
        <v>91116</v>
      </c>
      <c r="AZ38" s="121">
        <v>184103</v>
      </c>
      <c r="BA38" s="121">
        <v>94074</v>
      </c>
      <c r="BB38" s="121">
        <v>216</v>
      </c>
      <c r="BC38" s="121">
        <v>0</v>
      </c>
      <c r="BD38" s="121">
        <v>0</v>
      </c>
      <c r="BE38" s="121">
        <v>0</v>
      </c>
      <c r="BF38" s="121">
        <f>SUM(AE38,+AM38,+BE38)</f>
        <v>739390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123865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37126</v>
      </c>
      <c r="CJ38" s="121">
        <f>SUM(AF38,+BH38)</f>
        <v>37126</v>
      </c>
      <c r="CK38" s="121">
        <f>SUM(AG38,+BI38)</f>
        <v>0</v>
      </c>
      <c r="CL38" s="121">
        <f>SUM(AH38,+BJ38)</f>
        <v>37126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702264</v>
      </c>
      <c r="CR38" s="121">
        <f>SUM(AN38,+BP38)</f>
        <v>25172</v>
      </c>
      <c r="CS38" s="121">
        <f>SUM(AO38,+BQ38)</f>
        <v>7669</v>
      </c>
      <c r="CT38" s="121">
        <f>SUM(AP38,+BR38)</f>
        <v>7669</v>
      </c>
      <c r="CU38" s="121">
        <f>SUM(AQ38,+BS38)</f>
        <v>9834</v>
      </c>
      <c r="CV38" s="121">
        <f>SUM(AR38,+BT38)</f>
        <v>0</v>
      </c>
      <c r="CW38" s="121">
        <f>SUM(AS38,+BU38)</f>
        <v>303218</v>
      </c>
      <c r="CX38" s="121">
        <f>SUM(AT38,+BV38)</f>
        <v>6171</v>
      </c>
      <c r="CY38" s="121">
        <f>SUM(AU38,+BW38)</f>
        <v>184888</v>
      </c>
      <c r="CZ38" s="121">
        <f>SUM(AV38,+BX38)</f>
        <v>112159</v>
      </c>
      <c r="DA38" s="121">
        <f>SUM(AW38,+BY38)</f>
        <v>4365</v>
      </c>
      <c r="DB38" s="121">
        <f>SUM(AX38,+BZ38)</f>
        <v>369509</v>
      </c>
      <c r="DC38" s="121">
        <f>SUM(AY38,+CA38)</f>
        <v>91116</v>
      </c>
      <c r="DD38" s="121">
        <f>SUM(AZ38,+CB38)</f>
        <v>184103</v>
      </c>
      <c r="DE38" s="121">
        <f>SUM(BA38,+CC38)</f>
        <v>94074</v>
      </c>
      <c r="DF38" s="121">
        <f>SUM(BB38,+CD38)</f>
        <v>216</v>
      </c>
      <c r="DG38" s="121">
        <f>SUM(BC38,+CE38)</f>
        <v>123865</v>
      </c>
      <c r="DH38" s="121">
        <f>SUM(BD38,+CF38)</f>
        <v>0</v>
      </c>
      <c r="DI38" s="121">
        <f>SUM(BE38,+CG38)</f>
        <v>0</v>
      </c>
      <c r="DJ38" s="121">
        <f>SUM(BF38,+CH38)</f>
        <v>739390</v>
      </c>
    </row>
    <row r="39" spans="1:114" s="136" customFormat="1" ht="13.5" customHeight="1">
      <c r="A39" s="119" t="s">
        <v>24</v>
      </c>
      <c r="B39" s="120" t="s">
        <v>450</v>
      </c>
      <c r="C39" s="119" t="s">
        <v>451</v>
      </c>
      <c r="D39" s="121">
        <f>SUM(E39,+L39)</f>
        <v>263186</v>
      </c>
      <c r="E39" s="121">
        <f>SUM(F39:I39,K39)</f>
        <v>1521</v>
      </c>
      <c r="F39" s="121">
        <v>0</v>
      </c>
      <c r="G39" s="121">
        <v>0</v>
      </c>
      <c r="H39" s="121">
        <v>0</v>
      </c>
      <c r="I39" s="121">
        <v>115</v>
      </c>
      <c r="J39" s="122" t="s">
        <v>479</v>
      </c>
      <c r="K39" s="121">
        <v>1406</v>
      </c>
      <c r="L39" s="121">
        <v>261665</v>
      </c>
      <c r="M39" s="121">
        <f>SUM(N39,+U39)</f>
        <v>63992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479</v>
      </c>
      <c r="T39" s="121">
        <v>0</v>
      </c>
      <c r="U39" s="121">
        <v>63992</v>
      </c>
      <c r="V39" s="121">
        <f>+SUM(D39,M39)</f>
        <v>327178</v>
      </c>
      <c r="W39" s="121">
        <f>+SUM(E39,N39)</f>
        <v>1521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115</v>
      </c>
      <c r="AB39" s="122" t="str">
        <f>IF(+SUM(J39,S39)=0,"-",+SUM(J39,S39))</f>
        <v>-</v>
      </c>
      <c r="AC39" s="121">
        <f>+SUM(K39,T39)</f>
        <v>1406</v>
      </c>
      <c r="AD39" s="121">
        <f>+SUM(L39,U39)</f>
        <v>325657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28699</v>
      </c>
      <c r="AM39" s="121">
        <f>SUM(AN39,AS39,AW39,AX39,BD39)</f>
        <v>84843</v>
      </c>
      <c r="AN39" s="121">
        <f>SUM(AO39:AR39)</f>
        <v>19426</v>
      </c>
      <c r="AO39" s="121">
        <v>19426</v>
      </c>
      <c r="AP39" s="121">
        <v>0</v>
      </c>
      <c r="AQ39" s="121">
        <v>0</v>
      </c>
      <c r="AR39" s="121">
        <v>0</v>
      </c>
      <c r="AS39" s="121">
        <f>SUM(AT39:AV39)</f>
        <v>7970</v>
      </c>
      <c r="AT39" s="121">
        <v>644</v>
      </c>
      <c r="AU39" s="121">
        <v>0</v>
      </c>
      <c r="AV39" s="121">
        <v>7326</v>
      </c>
      <c r="AW39" s="121">
        <v>0</v>
      </c>
      <c r="AX39" s="121">
        <f>SUM(AY39:BB39)</f>
        <v>57447</v>
      </c>
      <c r="AY39" s="121">
        <v>49038</v>
      </c>
      <c r="AZ39" s="121">
        <v>6267</v>
      </c>
      <c r="BA39" s="121">
        <v>2142</v>
      </c>
      <c r="BB39" s="121">
        <v>0</v>
      </c>
      <c r="BC39" s="121">
        <v>149644</v>
      </c>
      <c r="BD39" s="121">
        <v>0</v>
      </c>
      <c r="BE39" s="121">
        <v>0</v>
      </c>
      <c r="BF39" s="121">
        <f>SUM(AE39,+AM39,+BE39)</f>
        <v>84843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63992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28699</v>
      </c>
      <c r="CQ39" s="121">
        <f>SUM(AM39,+BO39)</f>
        <v>84843</v>
      </c>
      <c r="CR39" s="121">
        <f>SUM(AN39,+BP39)</f>
        <v>19426</v>
      </c>
      <c r="CS39" s="121">
        <f>SUM(AO39,+BQ39)</f>
        <v>19426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7970</v>
      </c>
      <c r="CX39" s="121">
        <f>SUM(AT39,+BV39)</f>
        <v>644</v>
      </c>
      <c r="CY39" s="121">
        <f>SUM(AU39,+BW39)</f>
        <v>0</v>
      </c>
      <c r="CZ39" s="121">
        <f>SUM(AV39,+BX39)</f>
        <v>7326</v>
      </c>
      <c r="DA39" s="121">
        <f>SUM(AW39,+BY39)</f>
        <v>0</v>
      </c>
      <c r="DB39" s="121">
        <f>SUM(AX39,+BZ39)</f>
        <v>57447</v>
      </c>
      <c r="DC39" s="121">
        <f>SUM(AY39,+CA39)</f>
        <v>49038</v>
      </c>
      <c r="DD39" s="121">
        <f>SUM(AZ39,+CB39)</f>
        <v>6267</v>
      </c>
      <c r="DE39" s="121">
        <f>SUM(BA39,+CC39)</f>
        <v>2142</v>
      </c>
      <c r="DF39" s="121">
        <f>SUM(BB39,+CD39)</f>
        <v>0</v>
      </c>
      <c r="DG39" s="121">
        <f>SUM(BC39,+CE39)</f>
        <v>213636</v>
      </c>
      <c r="DH39" s="121">
        <f>SUM(BD39,+CF39)</f>
        <v>0</v>
      </c>
      <c r="DI39" s="121">
        <f>SUM(BE39,+CG39)</f>
        <v>0</v>
      </c>
      <c r="DJ39" s="121">
        <f>SUM(BF39,+CH39)</f>
        <v>84843</v>
      </c>
    </row>
    <row r="40" spans="1:114" s="136" customFormat="1" ht="13.5" customHeight="1">
      <c r="A40" s="119" t="s">
        <v>24</v>
      </c>
      <c r="B40" s="120" t="s">
        <v>453</v>
      </c>
      <c r="C40" s="119" t="s">
        <v>454</v>
      </c>
      <c r="D40" s="121">
        <f>SUM(E40,+L40)</f>
        <v>408438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479</v>
      </c>
      <c r="K40" s="121">
        <v>0</v>
      </c>
      <c r="L40" s="121">
        <v>408438</v>
      </c>
      <c r="M40" s="121">
        <f>SUM(N40,+U40)</f>
        <v>104284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479</v>
      </c>
      <c r="T40" s="121">
        <v>0</v>
      </c>
      <c r="U40" s="121">
        <v>104284</v>
      </c>
      <c r="V40" s="121">
        <f>+SUM(D40,M40)</f>
        <v>512722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512722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0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408438</v>
      </c>
      <c r="BD40" s="121">
        <v>0</v>
      </c>
      <c r="BE40" s="121">
        <v>0</v>
      </c>
      <c r="BF40" s="121">
        <f>SUM(AE40,+AM40,+BE40)</f>
        <v>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104284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0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512722</v>
      </c>
      <c r="DH40" s="121">
        <f>SUM(BD40,+CF40)</f>
        <v>0</v>
      </c>
      <c r="DI40" s="121">
        <f>SUM(BE40,+CG40)</f>
        <v>0</v>
      </c>
      <c r="DJ40" s="121">
        <f>SUM(BF40,+CH40)</f>
        <v>0</v>
      </c>
    </row>
    <row r="41" spans="1:114" s="136" customFormat="1" ht="13.5" customHeight="1">
      <c r="A41" s="119" t="s">
        <v>24</v>
      </c>
      <c r="B41" s="120" t="s">
        <v>456</v>
      </c>
      <c r="C41" s="119" t="s">
        <v>457</v>
      </c>
      <c r="D41" s="121">
        <f>SUM(E41,+L41)</f>
        <v>164855</v>
      </c>
      <c r="E41" s="121">
        <f>SUM(F41:I41,K41)</f>
        <v>25741</v>
      </c>
      <c r="F41" s="121">
        <v>0</v>
      </c>
      <c r="G41" s="121">
        <v>52</v>
      </c>
      <c r="H41" s="121">
        <v>12000</v>
      </c>
      <c r="I41" s="121">
        <v>10778</v>
      </c>
      <c r="J41" s="122" t="s">
        <v>479</v>
      </c>
      <c r="K41" s="121">
        <v>2911</v>
      </c>
      <c r="L41" s="121">
        <v>139114</v>
      </c>
      <c r="M41" s="121">
        <f>SUM(N41,+U41)</f>
        <v>45476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479</v>
      </c>
      <c r="T41" s="121">
        <v>0</v>
      </c>
      <c r="U41" s="121">
        <v>45476</v>
      </c>
      <c r="V41" s="121">
        <f>+SUM(D41,M41)</f>
        <v>210331</v>
      </c>
      <c r="W41" s="121">
        <f>+SUM(E41,N41)</f>
        <v>25741</v>
      </c>
      <c r="X41" s="121">
        <f>+SUM(F41,O41)</f>
        <v>0</v>
      </c>
      <c r="Y41" s="121">
        <f>+SUM(G41,P41)</f>
        <v>52</v>
      </c>
      <c r="Z41" s="121">
        <f>+SUM(H41,Q41)</f>
        <v>12000</v>
      </c>
      <c r="AA41" s="121">
        <f>+SUM(I41,R41)</f>
        <v>10778</v>
      </c>
      <c r="AB41" s="122" t="str">
        <f>IF(+SUM(J41,S41)=0,"-",+SUM(J41,S41))</f>
        <v>-</v>
      </c>
      <c r="AC41" s="121">
        <f>+SUM(K41,T41)</f>
        <v>2911</v>
      </c>
      <c r="AD41" s="121">
        <f>+SUM(L41,U41)</f>
        <v>184590</v>
      </c>
      <c r="AE41" s="121">
        <f>SUM(AF41,+AK41)</f>
        <v>106</v>
      </c>
      <c r="AF41" s="121">
        <f>SUM(AG41:AJ41)</f>
        <v>106</v>
      </c>
      <c r="AG41" s="121">
        <v>0</v>
      </c>
      <c r="AH41" s="121">
        <v>0</v>
      </c>
      <c r="AI41" s="121">
        <v>0</v>
      </c>
      <c r="AJ41" s="121">
        <v>106</v>
      </c>
      <c r="AK41" s="121">
        <v>0</v>
      </c>
      <c r="AL41" s="121">
        <v>0</v>
      </c>
      <c r="AM41" s="121">
        <f>SUM(AN41,AS41,AW41,AX41,BD41)</f>
        <v>159813</v>
      </c>
      <c r="AN41" s="121">
        <f>SUM(AO41:AR41)</f>
        <v>47368</v>
      </c>
      <c r="AO41" s="121">
        <v>21402</v>
      </c>
      <c r="AP41" s="121">
        <v>25966</v>
      </c>
      <c r="AQ41" s="121">
        <v>0</v>
      </c>
      <c r="AR41" s="121">
        <v>0</v>
      </c>
      <c r="AS41" s="121">
        <f>SUM(AT41:AV41)</f>
        <v>6556</v>
      </c>
      <c r="AT41" s="121">
        <v>6556</v>
      </c>
      <c r="AU41" s="121">
        <v>0</v>
      </c>
      <c r="AV41" s="121">
        <v>0</v>
      </c>
      <c r="AW41" s="121">
        <v>12088</v>
      </c>
      <c r="AX41" s="121">
        <f>SUM(AY41:BB41)</f>
        <v>93801</v>
      </c>
      <c r="AY41" s="121">
        <v>29885</v>
      </c>
      <c r="AZ41" s="121">
        <v>63916</v>
      </c>
      <c r="BA41" s="121">
        <v>0</v>
      </c>
      <c r="BB41" s="121">
        <v>0</v>
      </c>
      <c r="BC41" s="121">
        <v>0</v>
      </c>
      <c r="BD41" s="121">
        <v>0</v>
      </c>
      <c r="BE41" s="121">
        <v>4936</v>
      </c>
      <c r="BF41" s="121">
        <f>SUM(AE41,+AM41,+BE41)</f>
        <v>164855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45476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106</v>
      </c>
      <c r="CJ41" s="121">
        <f>SUM(AF41,+BH41)</f>
        <v>106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106</v>
      </c>
      <c r="CO41" s="121">
        <f>SUM(AK41,+BM41)</f>
        <v>0</v>
      </c>
      <c r="CP41" s="121">
        <f>SUM(AL41,+BN41)</f>
        <v>0</v>
      </c>
      <c r="CQ41" s="121">
        <f>SUM(AM41,+BO41)</f>
        <v>159813</v>
      </c>
      <c r="CR41" s="121">
        <f>SUM(AN41,+BP41)</f>
        <v>47368</v>
      </c>
      <c r="CS41" s="121">
        <f>SUM(AO41,+BQ41)</f>
        <v>21402</v>
      </c>
      <c r="CT41" s="121">
        <f>SUM(AP41,+BR41)</f>
        <v>25966</v>
      </c>
      <c r="CU41" s="121">
        <f>SUM(AQ41,+BS41)</f>
        <v>0</v>
      </c>
      <c r="CV41" s="121">
        <f>SUM(AR41,+BT41)</f>
        <v>0</v>
      </c>
      <c r="CW41" s="121">
        <f>SUM(AS41,+BU41)</f>
        <v>6556</v>
      </c>
      <c r="CX41" s="121">
        <f>SUM(AT41,+BV41)</f>
        <v>6556</v>
      </c>
      <c r="CY41" s="121">
        <f>SUM(AU41,+BW41)</f>
        <v>0</v>
      </c>
      <c r="CZ41" s="121">
        <f>SUM(AV41,+BX41)</f>
        <v>0</v>
      </c>
      <c r="DA41" s="121">
        <f>SUM(AW41,+BY41)</f>
        <v>12088</v>
      </c>
      <c r="DB41" s="121">
        <f>SUM(AX41,+BZ41)</f>
        <v>93801</v>
      </c>
      <c r="DC41" s="121">
        <f>SUM(AY41,+CA41)</f>
        <v>29885</v>
      </c>
      <c r="DD41" s="121">
        <f>SUM(AZ41,+CB41)</f>
        <v>63916</v>
      </c>
      <c r="DE41" s="121">
        <f>SUM(BA41,+CC41)</f>
        <v>0</v>
      </c>
      <c r="DF41" s="121">
        <f>SUM(BB41,+CD41)</f>
        <v>0</v>
      </c>
      <c r="DG41" s="121">
        <f>SUM(BC41,+CE41)</f>
        <v>45476</v>
      </c>
      <c r="DH41" s="121">
        <f>SUM(BD41,+CF41)</f>
        <v>0</v>
      </c>
      <c r="DI41" s="121">
        <f>SUM(BE41,+CG41)</f>
        <v>4936</v>
      </c>
      <c r="DJ41" s="121">
        <f>SUM(BF41,+CH41)</f>
        <v>164855</v>
      </c>
    </row>
    <row r="42" spans="1:114" s="136" customFormat="1" ht="13.5" customHeight="1">
      <c r="A42" s="119" t="s">
        <v>24</v>
      </c>
      <c r="B42" s="120" t="s">
        <v>460</v>
      </c>
      <c r="C42" s="119" t="s">
        <v>461</v>
      </c>
      <c r="D42" s="121">
        <f>SUM(E42,+L42)</f>
        <v>154207</v>
      </c>
      <c r="E42" s="121">
        <f>SUM(F42:I42,K42)</f>
        <v>9743</v>
      </c>
      <c r="F42" s="121">
        <v>0</v>
      </c>
      <c r="G42" s="121">
        <v>0</v>
      </c>
      <c r="H42" s="121">
        <v>0</v>
      </c>
      <c r="I42" s="121">
        <v>298</v>
      </c>
      <c r="J42" s="122" t="s">
        <v>479</v>
      </c>
      <c r="K42" s="121">
        <v>9445</v>
      </c>
      <c r="L42" s="121">
        <v>144464</v>
      </c>
      <c r="M42" s="121">
        <f>SUM(N42,+U42)</f>
        <v>53566</v>
      </c>
      <c r="N42" s="121">
        <f>SUM(O42:R42,T42)</f>
        <v>5</v>
      </c>
      <c r="O42" s="121">
        <v>0</v>
      </c>
      <c r="P42" s="121">
        <v>0</v>
      </c>
      <c r="Q42" s="121">
        <v>0</v>
      </c>
      <c r="R42" s="121">
        <v>5</v>
      </c>
      <c r="S42" s="122" t="s">
        <v>479</v>
      </c>
      <c r="T42" s="121">
        <v>0</v>
      </c>
      <c r="U42" s="121">
        <v>53561</v>
      </c>
      <c r="V42" s="121">
        <f>+SUM(D42,M42)</f>
        <v>207773</v>
      </c>
      <c r="W42" s="121">
        <f>+SUM(E42,N42)</f>
        <v>9748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303</v>
      </c>
      <c r="AB42" s="122" t="str">
        <f>IF(+SUM(J42,S42)=0,"-",+SUM(J42,S42))</f>
        <v>-</v>
      </c>
      <c r="AC42" s="121">
        <f>+SUM(K42,T42)</f>
        <v>9445</v>
      </c>
      <c r="AD42" s="121">
        <f>+SUM(L42,U42)</f>
        <v>198025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66501</v>
      </c>
      <c r="AN42" s="121">
        <f>SUM(AO42:AR42)</f>
        <v>15298</v>
      </c>
      <c r="AO42" s="121">
        <v>15298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51203</v>
      </c>
      <c r="AY42" s="121">
        <v>36964</v>
      </c>
      <c r="AZ42" s="121">
        <v>7919</v>
      </c>
      <c r="BA42" s="121">
        <v>0</v>
      </c>
      <c r="BB42" s="121">
        <v>6320</v>
      </c>
      <c r="BC42" s="121">
        <v>87706</v>
      </c>
      <c r="BD42" s="121">
        <v>0</v>
      </c>
      <c r="BE42" s="121">
        <v>0</v>
      </c>
      <c r="BF42" s="121">
        <f>SUM(AE42,+AM42,+BE42)</f>
        <v>66501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9338</v>
      </c>
      <c r="BP42" s="121">
        <f>SUM(BQ42:BT42)</f>
        <v>9338</v>
      </c>
      <c r="BQ42" s="121">
        <v>9338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44228</v>
      </c>
      <c r="CF42" s="121">
        <v>0</v>
      </c>
      <c r="CG42" s="121">
        <v>0</v>
      </c>
      <c r="CH42" s="121">
        <f>SUM(BG42,+BO42,+CG42)</f>
        <v>9338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75839</v>
      </c>
      <c r="CR42" s="121">
        <f>SUM(AN42,+BP42)</f>
        <v>24636</v>
      </c>
      <c r="CS42" s="121">
        <f>SUM(AO42,+BQ42)</f>
        <v>24636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51203</v>
      </c>
      <c r="DC42" s="121">
        <f>SUM(AY42,+CA42)</f>
        <v>36964</v>
      </c>
      <c r="DD42" s="121">
        <f>SUM(AZ42,+CB42)</f>
        <v>7919</v>
      </c>
      <c r="DE42" s="121">
        <f>SUM(BA42,+CC42)</f>
        <v>0</v>
      </c>
      <c r="DF42" s="121">
        <f>SUM(BB42,+CD42)</f>
        <v>6320</v>
      </c>
      <c r="DG42" s="121">
        <f>SUM(BC42,+CE42)</f>
        <v>131934</v>
      </c>
      <c r="DH42" s="121">
        <f>SUM(BD42,+CF42)</f>
        <v>0</v>
      </c>
      <c r="DI42" s="121">
        <f>SUM(BE42,+CG42)</f>
        <v>0</v>
      </c>
      <c r="DJ42" s="121">
        <f>SUM(BF42,+CH42)</f>
        <v>75839</v>
      </c>
    </row>
    <row r="43" spans="1:114" s="136" customFormat="1" ht="13.5" customHeight="1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2">
    <sortCondition ref="A8:A42"/>
    <sortCondition ref="B8:B42"/>
    <sortCondition ref="C8:C4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>
      <c r="A7" s="138" t="str">
        <f>'廃棄物事業経費（市町村）'!A7</f>
        <v>静岡県</v>
      </c>
      <c r="B7" s="139" t="str">
        <f>'廃棄物事業経費（市町村）'!B7</f>
        <v>22000</v>
      </c>
      <c r="C7" s="138" t="s">
        <v>33</v>
      </c>
      <c r="D7" s="140">
        <f>SUM(E7,+L7)</f>
        <v>3476835</v>
      </c>
      <c r="E7" s="140">
        <f>SUM(F7:I7)+K7</f>
        <v>3348021</v>
      </c>
      <c r="F7" s="140">
        <f t="shared" ref="F7:L7" si="0">SUM(F$8:F$57)</f>
        <v>561367</v>
      </c>
      <c r="G7" s="140">
        <f t="shared" si="0"/>
        <v>0</v>
      </c>
      <c r="H7" s="140">
        <f t="shared" si="0"/>
        <v>1269900</v>
      </c>
      <c r="I7" s="140">
        <f t="shared" si="0"/>
        <v>1013112</v>
      </c>
      <c r="J7" s="140">
        <f t="shared" si="0"/>
        <v>5690600</v>
      </c>
      <c r="K7" s="140">
        <f t="shared" si="0"/>
        <v>503642</v>
      </c>
      <c r="L7" s="140">
        <f t="shared" si="0"/>
        <v>128814</v>
      </c>
      <c r="M7" s="140">
        <f>SUM(N7,+U7)</f>
        <v>227829</v>
      </c>
      <c r="N7" s="140">
        <f>SUM(O7:R7,T7)</f>
        <v>121593</v>
      </c>
      <c r="O7" s="140">
        <f t="shared" ref="O7:U7" si="1">SUM(O$8:O$57)</f>
        <v>0</v>
      </c>
      <c r="P7" s="140">
        <f t="shared" si="1"/>
        <v>0</v>
      </c>
      <c r="Q7" s="140">
        <f t="shared" si="1"/>
        <v>108500</v>
      </c>
      <c r="R7" s="140">
        <f t="shared" si="1"/>
        <v>1426</v>
      </c>
      <c r="S7" s="140">
        <f t="shared" si="1"/>
        <v>2328725</v>
      </c>
      <c r="T7" s="140">
        <f t="shared" si="1"/>
        <v>11667</v>
      </c>
      <c r="U7" s="140">
        <f t="shared" si="1"/>
        <v>106236</v>
      </c>
      <c r="V7" s="140">
        <f t="shared" ref="V7:AD7" si="2">+SUM(D7,M7)</f>
        <v>3704664</v>
      </c>
      <c r="W7" s="140">
        <f t="shared" si="2"/>
        <v>3469614</v>
      </c>
      <c r="X7" s="140">
        <f t="shared" si="2"/>
        <v>561367</v>
      </c>
      <c r="Y7" s="140">
        <f t="shared" si="2"/>
        <v>0</v>
      </c>
      <c r="Z7" s="140">
        <f t="shared" si="2"/>
        <v>1378400</v>
      </c>
      <c r="AA7" s="140">
        <f t="shared" si="2"/>
        <v>1014538</v>
      </c>
      <c r="AB7" s="140">
        <f t="shared" si="2"/>
        <v>8019325</v>
      </c>
      <c r="AC7" s="140">
        <f t="shared" si="2"/>
        <v>515309</v>
      </c>
      <c r="AD7" s="140">
        <f t="shared" si="2"/>
        <v>235050</v>
      </c>
      <c r="AE7" s="140">
        <f>SUM(AF7,+AK7)</f>
        <v>2231659</v>
      </c>
      <c r="AF7" s="140">
        <f>SUM(AG7:AJ7)</f>
        <v>2216088</v>
      </c>
      <c r="AG7" s="140">
        <f>SUM(AG$8:AG$57)</f>
        <v>0</v>
      </c>
      <c r="AH7" s="140">
        <f>SUM(AH$8:AH$57)</f>
        <v>2209001</v>
      </c>
      <c r="AI7" s="140">
        <f>SUM(AI$8:AI$57)</f>
        <v>7087</v>
      </c>
      <c r="AJ7" s="140">
        <f>SUM(AJ$8:AJ$57)</f>
        <v>0</v>
      </c>
      <c r="AK7" s="140">
        <f>SUM(AK$8:AK$57)</f>
        <v>15571</v>
      </c>
      <c r="AL7" s="143" t="s">
        <v>314</v>
      </c>
      <c r="AM7" s="140">
        <f>SUM(AN7,AS7,AW7,AX7,BD7)</f>
        <v>6092754</v>
      </c>
      <c r="AN7" s="140">
        <f>SUM(AO7:AR7)</f>
        <v>663921</v>
      </c>
      <c r="AO7" s="140">
        <f>SUM(AO$8:AO$57)</f>
        <v>370058</v>
      </c>
      <c r="AP7" s="140">
        <f>SUM(AP$8:AP$57)</f>
        <v>0</v>
      </c>
      <c r="AQ7" s="140">
        <f>SUM(AQ$8:AQ$57)</f>
        <v>293863</v>
      </c>
      <c r="AR7" s="140">
        <f>SUM(AR$8:AR$57)</f>
        <v>0</v>
      </c>
      <c r="AS7" s="140">
        <f>SUM(AT7:AV7)</f>
        <v>1613144</v>
      </c>
      <c r="AT7" s="140">
        <f>SUM(AT$8:AT$57)</f>
        <v>20925</v>
      </c>
      <c r="AU7" s="140">
        <f>SUM(AU$8:AU$57)</f>
        <v>1440711</v>
      </c>
      <c r="AV7" s="140">
        <f>SUM(AV$8:AV$57)</f>
        <v>151508</v>
      </c>
      <c r="AW7" s="140">
        <f>SUM(AW$8:AW$57)</f>
        <v>0</v>
      </c>
      <c r="AX7" s="140">
        <f>SUM(AY7:BB7)</f>
        <v>3815129</v>
      </c>
      <c r="AY7" s="140">
        <f>SUM(AY$8:AY$57)</f>
        <v>127964</v>
      </c>
      <c r="AZ7" s="140">
        <f>SUM(AZ$8:AZ$57)</f>
        <v>3597660</v>
      </c>
      <c r="BA7" s="140">
        <f>SUM(BA$8:BA$57)</f>
        <v>87325</v>
      </c>
      <c r="BB7" s="140">
        <f>SUM(BB$8:BB$57)</f>
        <v>2180</v>
      </c>
      <c r="BC7" s="143" t="s">
        <v>315</v>
      </c>
      <c r="BD7" s="140">
        <f>SUM(BD$8:BD$57)</f>
        <v>560</v>
      </c>
      <c r="BE7" s="140">
        <f>SUM(BE$8:BE$57)</f>
        <v>843022</v>
      </c>
      <c r="BF7" s="140">
        <f>SUM(AE7,+AM7,+BE7)</f>
        <v>9167435</v>
      </c>
      <c r="BG7" s="140">
        <f>SUM(BH7,+BM7)</f>
        <v>161572</v>
      </c>
      <c r="BH7" s="140">
        <f>SUM(BI7:BL7)</f>
        <v>161572</v>
      </c>
      <c r="BI7" s="140">
        <f>SUM(BI$8:BI$57)</f>
        <v>0</v>
      </c>
      <c r="BJ7" s="140">
        <f>SUM(BJ$8:BJ$57)</f>
        <v>161572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2266602</v>
      </c>
      <c r="BP7" s="140">
        <f>SUM(BQ7:BT7)</f>
        <v>241462</v>
      </c>
      <c r="BQ7" s="140">
        <f>SUM(BQ$8:BQ$57)</f>
        <v>154410</v>
      </c>
      <c r="BR7" s="140">
        <f>SUM(BR$8:BR$57)</f>
        <v>0</v>
      </c>
      <c r="BS7" s="140">
        <f>SUM(BS$8:BS$57)</f>
        <v>87052</v>
      </c>
      <c r="BT7" s="140">
        <f>SUM(BT$8:BT$57)</f>
        <v>0</v>
      </c>
      <c r="BU7" s="140">
        <f>SUM(BV7:BX7)</f>
        <v>1038103</v>
      </c>
      <c r="BV7" s="140">
        <f>SUM(BV$8:BV$57)</f>
        <v>0</v>
      </c>
      <c r="BW7" s="140">
        <f>SUM(BW$8:BW$57)</f>
        <v>1032549</v>
      </c>
      <c r="BX7" s="140">
        <f>SUM(BX$8:BX$57)</f>
        <v>5554</v>
      </c>
      <c r="BY7" s="140">
        <f>SUM(BY$8:BY$57)</f>
        <v>0</v>
      </c>
      <c r="BZ7" s="140">
        <f>SUM(CA7:CD7)</f>
        <v>987037</v>
      </c>
      <c r="CA7" s="140">
        <f>SUM(CA$8:CA$57)</f>
        <v>0</v>
      </c>
      <c r="CB7" s="140">
        <f>SUM(CB$8:CB$57)</f>
        <v>966797</v>
      </c>
      <c r="CC7" s="140">
        <f>SUM(CC$8:CC$57)</f>
        <v>296</v>
      </c>
      <c r="CD7" s="140">
        <f>SUM(CD$8:CD$57)</f>
        <v>19944</v>
      </c>
      <c r="CE7" s="143" t="s">
        <v>314</v>
      </c>
      <c r="CF7" s="140">
        <f>SUM(CF$8:CF$57)</f>
        <v>0</v>
      </c>
      <c r="CG7" s="140">
        <f>SUM(CG$8:CG$57)</f>
        <v>128380</v>
      </c>
      <c r="CH7" s="140">
        <f>SUM(BG7,+BO7,+CG7)</f>
        <v>2556554</v>
      </c>
      <c r="CI7" s="140">
        <f t="shared" ref="CI7:CO7" si="3">SUM(AE7,+BG7)</f>
        <v>2393231</v>
      </c>
      <c r="CJ7" s="140">
        <f t="shared" si="3"/>
        <v>2377660</v>
      </c>
      <c r="CK7" s="140">
        <f t="shared" si="3"/>
        <v>0</v>
      </c>
      <c r="CL7" s="140">
        <f t="shared" si="3"/>
        <v>2370573</v>
      </c>
      <c r="CM7" s="140">
        <f t="shared" si="3"/>
        <v>7087</v>
      </c>
      <c r="CN7" s="140">
        <f t="shared" si="3"/>
        <v>0</v>
      </c>
      <c r="CO7" s="140">
        <f t="shared" si="3"/>
        <v>15571</v>
      </c>
      <c r="CP7" s="143" t="s">
        <v>314</v>
      </c>
      <c r="CQ7" s="140">
        <f t="shared" ref="CQ7:DF7" si="4">SUM(AM7,+BO7)</f>
        <v>8359356</v>
      </c>
      <c r="CR7" s="140">
        <f t="shared" si="4"/>
        <v>905383</v>
      </c>
      <c r="CS7" s="140">
        <f t="shared" si="4"/>
        <v>524468</v>
      </c>
      <c r="CT7" s="140">
        <f t="shared" si="4"/>
        <v>0</v>
      </c>
      <c r="CU7" s="140">
        <f t="shared" si="4"/>
        <v>380915</v>
      </c>
      <c r="CV7" s="140">
        <f t="shared" si="4"/>
        <v>0</v>
      </c>
      <c r="CW7" s="140">
        <f t="shared" si="4"/>
        <v>2651247</v>
      </c>
      <c r="CX7" s="140">
        <f t="shared" si="4"/>
        <v>20925</v>
      </c>
      <c r="CY7" s="140">
        <f t="shared" si="4"/>
        <v>2473260</v>
      </c>
      <c r="CZ7" s="140">
        <f t="shared" si="4"/>
        <v>157062</v>
      </c>
      <c r="DA7" s="140">
        <f t="shared" si="4"/>
        <v>0</v>
      </c>
      <c r="DB7" s="140">
        <f t="shared" si="4"/>
        <v>4802166</v>
      </c>
      <c r="DC7" s="140">
        <f t="shared" si="4"/>
        <v>127964</v>
      </c>
      <c r="DD7" s="140">
        <f t="shared" si="4"/>
        <v>4564457</v>
      </c>
      <c r="DE7" s="140">
        <f t="shared" si="4"/>
        <v>87621</v>
      </c>
      <c r="DF7" s="140">
        <f t="shared" si="4"/>
        <v>22124</v>
      </c>
      <c r="DG7" s="143" t="s">
        <v>314</v>
      </c>
      <c r="DH7" s="140">
        <f>SUM(BD7,+CF7)</f>
        <v>560</v>
      </c>
      <c r="DI7" s="140">
        <f>SUM(BE7,+CG7)</f>
        <v>971402</v>
      </c>
      <c r="DJ7" s="140">
        <f>SUM(BF7,+CH7)</f>
        <v>11723989</v>
      </c>
    </row>
    <row r="8" spans="1:114" s="136" customFormat="1" ht="13.5" customHeight="1">
      <c r="A8" s="119" t="s">
        <v>24</v>
      </c>
      <c r="B8" s="120" t="s">
        <v>370</v>
      </c>
      <c r="C8" s="119" t="s">
        <v>408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95776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364741</v>
      </c>
      <c r="T8" s="121">
        <v>0</v>
      </c>
      <c r="U8" s="121">
        <v>95776</v>
      </c>
      <c r="V8" s="121">
        <f>+SUM(D8,M8)</f>
        <v>95776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364741</v>
      </c>
      <c r="AC8" s="121">
        <f>+SUM(K8,T8)</f>
        <v>0</v>
      </c>
      <c r="AD8" s="121">
        <f>+SUM(L8,U8)</f>
        <v>95776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479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479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479</v>
      </c>
      <c r="BO8" s="121">
        <f>SUM(BP8,BU8,BY8,BZ8,CF8)</f>
        <v>366659</v>
      </c>
      <c r="BP8" s="121">
        <f>SUM(BQ8:BT8)</f>
        <v>62490</v>
      </c>
      <c r="BQ8" s="121">
        <v>62490</v>
      </c>
      <c r="BR8" s="121">
        <v>0</v>
      </c>
      <c r="BS8" s="121">
        <v>0</v>
      </c>
      <c r="BT8" s="121">
        <v>0</v>
      </c>
      <c r="BU8" s="121">
        <f>SUM(BV8:BX8)</f>
        <v>117150</v>
      </c>
      <c r="BV8" s="121">
        <v>0</v>
      </c>
      <c r="BW8" s="121">
        <v>117150</v>
      </c>
      <c r="BX8" s="121">
        <v>0</v>
      </c>
      <c r="BY8" s="121">
        <v>0</v>
      </c>
      <c r="BZ8" s="121">
        <f>SUM(CA8:CD8)</f>
        <v>187019</v>
      </c>
      <c r="CA8" s="121">
        <v>0</v>
      </c>
      <c r="CB8" s="121">
        <v>187019</v>
      </c>
      <c r="CC8" s="121">
        <v>0</v>
      </c>
      <c r="CD8" s="121">
        <v>0</v>
      </c>
      <c r="CE8" s="122" t="s">
        <v>479</v>
      </c>
      <c r="CF8" s="121">
        <v>0</v>
      </c>
      <c r="CG8" s="121">
        <v>93858</v>
      </c>
      <c r="CH8" s="121">
        <f>SUM(BG8,+BO8,+CG8)</f>
        <v>460517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479</v>
      </c>
      <c r="CQ8" s="121">
        <f>SUM(AM8,+BO8)</f>
        <v>366659</v>
      </c>
      <c r="CR8" s="121">
        <f>SUM(AN8,+BP8)</f>
        <v>62490</v>
      </c>
      <c r="CS8" s="121">
        <f>SUM(AO8,+BQ8)</f>
        <v>62490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117150</v>
      </c>
      <c r="CX8" s="121">
        <f>SUM(AT8,+BV8)</f>
        <v>0</v>
      </c>
      <c r="CY8" s="121">
        <f>SUM(AU8,+BW8)</f>
        <v>117150</v>
      </c>
      <c r="CZ8" s="121">
        <f>SUM(AV8,+BX8)</f>
        <v>0</v>
      </c>
      <c r="DA8" s="121">
        <f>SUM(AW8,+BY8)</f>
        <v>0</v>
      </c>
      <c r="DB8" s="121">
        <f>SUM(AX8,+BZ8)</f>
        <v>187019</v>
      </c>
      <c r="DC8" s="121">
        <f>SUM(AY8,+CA8)</f>
        <v>0</v>
      </c>
      <c r="DD8" s="121">
        <f>SUM(AZ8,+CB8)</f>
        <v>187019</v>
      </c>
      <c r="DE8" s="121">
        <f>SUM(BA8,+CC8)</f>
        <v>0</v>
      </c>
      <c r="DF8" s="121">
        <f>SUM(BB8,+CD8)</f>
        <v>0</v>
      </c>
      <c r="DG8" s="122" t="s">
        <v>479</v>
      </c>
      <c r="DH8" s="121">
        <f>SUM(BD8,+CF8)</f>
        <v>0</v>
      </c>
      <c r="DI8" s="121">
        <f>SUM(BE8,+CG8)</f>
        <v>93858</v>
      </c>
      <c r="DJ8" s="121">
        <f>SUM(BF8,+CH8)</f>
        <v>460517</v>
      </c>
    </row>
    <row r="9" spans="1:114" s="136" customFormat="1" ht="13.5" customHeight="1">
      <c r="A9" s="119" t="s">
        <v>24</v>
      </c>
      <c r="B9" s="120" t="s">
        <v>406</v>
      </c>
      <c r="C9" s="119" t="s">
        <v>407</v>
      </c>
      <c r="D9" s="121">
        <f>SUM(E9,+L9)</f>
        <v>146808</v>
      </c>
      <c r="E9" s="121">
        <f>SUM(F9:I9)+K9</f>
        <v>146798</v>
      </c>
      <c r="F9" s="121">
        <v>0</v>
      </c>
      <c r="G9" s="121">
        <v>0</v>
      </c>
      <c r="H9" s="121">
        <v>0</v>
      </c>
      <c r="I9" s="121">
        <v>104453</v>
      </c>
      <c r="J9" s="121">
        <v>738775</v>
      </c>
      <c r="K9" s="121">
        <v>42345</v>
      </c>
      <c r="L9" s="121">
        <v>10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146808</v>
      </c>
      <c r="W9" s="121">
        <f>+SUM(E9,N9)</f>
        <v>146798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104453</v>
      </c>
      <c r="AB9" s="121">
        <f>+SUM(J9,S9)</f>
        <v>738775</v>
      </c>
      <c r="AC9" s="121">
        <f>+SUM(K9,T9)</f>
        <v>42345</v>
      </c>
      <c r="AD9" s="121">
        <f>+SUM(L9,U9)</f>
        <v>10</v>
      </c>
      <c r="AE9" s="121">
        <f>SUM(AF9,+AK9)</f>
        <v>214634</v>
      </c>
      <c r="AF9" s="121">
        <f>SUM(AG9:AJ9)</f>
        <v>214634</v>
      </c>
      <c r="AG9" s="121">
        <v>0</v>
      </c>
      <c r="AH9" s="121">
        <v>207547</v>
      </c>
      <c r="AI9" s="121">
        <v>7087</v>
      </c>
      <c r="AJ9" s="121">
        <v>0</v>
      </c>
      <c r="AK9" s="121">
        <v>0</v>
      </c>
      <c r="AL9" s="122" t="s">
        <v>479</v>
      </c>
      <c r="AM9" s="121">
        <f>SUM(AN9,AS9,AW9,AX9,BD9)</f>
        <v>670949</v>
      </c>
      <c r="AN9" s="121">
        <f>SUM(AO9:AR9)</f>
        <v>114814</v>
      </c>
      <c r="AO9" s="121">
        <v>27125</v>
      </c>
      <c r="AP9" s="121">
        <v>0</v>
      </c>
      <c r="AQ9" s="121">
        <v>87689</v>
      </c>
      <c r="AR9" s="121">
        <v>0</v>
      </c>
      <c r="AS9" s="121">
        <f>SUM(AT9:AV9)</f>
        <v>140111</v>
      </c>
      <c r="AT9" s="121">
        <v>18658</v>
      </c>
      <c r="AU9" s="121">
        <v>116222</v>
      </c>
      <c r="AV9" s="121">
        <v>5231</v>
      </c>
      <c r="AW9" s="121">
        <v>0</v>
      </c>
      <c r="AX9" s="121">
        <f>SUM(AY9:BB9)</f>
        <v>415464</v>
      </c>
      <c r="AY9" s="121">
        <v>56376</v>
      </c>
      <c r="AZ9" s="121">
        <v>350954</v>
      </c>
      <c r="BA9" s="121">
        <v>8134</v>
      </c>
      <c r="BB9" s="121">
        <v>0</v>
      </c>
      <c r="BC9" s="122" t="s">
        <v>479</v>
      </c>
      <c r="BD9" s="121">
        <v>560</v>
      </c>
      <c r="BE9" s="121">
        <v>0</v>
      </c>
      <c r="BF9" s="121">
        <f>SUM(AE9,+AM9,+BE9)</f>
        <v>885583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479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479</v>
      </c>
      <c r="CF9" s="121">
        <v>0</v>
      </c>
      <c r="CG9" s="121">
        <v>0</v>
      </c>
      <c r="CH9" s="121">
        <f>SUM(BG9,+BO9,+CG9)</f>
        <v>0</v>
      </c>
      <c r="CI9" s="121">
        <f>SUM(AE9,+BG9)</f>
        <v>214634</v>
      </c>
      <c r="CJ9" s="121">
        <f>SUM(AF9,+BH9)</f>
        <v>214634</v>
      </c>
      <c r="CK9" s="121">
        <f>SUM(AG9,+BI9)</f>
        <v>0</v>
      </c>
      <c r="CL9" s="121">
        <f>SUM(AH9,+BJ9)</f>
        <v>207547</v>
      </c>
      <c r="CM9" s="121">
        <f>SUM(AI9,+BK9)</f>
        <v>7087</v>
      </c>
      <c r="CN9" s="121">
        <f>SUM(AJ9,+BL9)</f>
        <v>0</v>
      </c>
      <c r="CO9" s="121">
        <f>SUM(AK9,+BM9)</f>
        <v>0</v>
      </c>
      <c r="CP9" s="122" t="s">
        <v>479</v>
      </c>
      <c r="CQ9" s="121">
        <f>SUM(AM9,+BO9)</f>
        <v>670949</v>
      </c>
      <c r="CR9" s="121">
        <f>SUM(AN9,+BP9)</f>
        <v>114814</v>
      </c>
      <c r="CS9" s="121">
        <f>SUM(AO9,+BQ9)</f>
        <v>27125</v>
      </c>
      <c r="CT9" s="121">
        <f>SUM(AP9,+BR9)</f>
        <v>0</v>
      </c>
      <c r="CU9" s="121">
        <f>SUM(AQ9,+BS9)</f>
        <v>87689</v>
      </c>
      <c r="CV9" s="121">
        <f>SUM(AR9,+BT9)</f>
        <v>0</v>
      </c>
      <c r="CW9" s="121">
        <f>SUM(AS9,+BU9)</f>
        <v>140111</v>
      </c>
      <c r="CX9" s="121">
        <f>SUM(AT9,+BV9)</f>
        <v>18658</v>
      </c>
      <c r="CY9" s="121">
        <f>SUM(AU9,+BW9)</f>
        <v>116222</v>
      </c>
      <c r="CZ9" s="121">
        <f>SUM(AV9,+BX9)</f>
        <v>5231</v>
      </c>
      <c r="DA9" s="121">
        <f>SUM(AW9,+BY9)</f>
        <v>0</v>
      </c>
      <c r="DB9" s="121">
        <f>SUM(AX9,+BZ9)</f>
        <v>415464</v>
      </c>
      <c r="DC9" s="121">
        <f>SUM(AY9,+CA9)</f>
        <v>56376</v>
      </c>
      <c r="DD9" s="121">
        <f>SUM(AZ9,+CB9)</f>
        <v>350954</v>
      </c>
      <c r="DE9" s="121">
        <f>SUM(BA9,+CC9)</f>
        <v>8134</v>
      </c>
      <c r="DF9" s="121">
        <f>SUM(BB9,+CD9)</f>
        <v>0</v>
      </c>
      <c r="DG9" s="122" t="s">
        <v>479</v>
      </c>
      <c r="DH9" s="121">
        <f>SUM(BD9,+CF9)</f>
        <v>560</v>
      </c>
      <c r="DI9" s="121">
        <f>SUM(BE9,+CG9)</f>
        <v>0</v>
      </c>
      <c r="DJ9" s="121">
        <f>SUM(BF9,+CH9)</f>
        <v>885583</v>
      </c>
    </row>
    <row r="10" spans="1:114" s="136" customFormat="1" ht="13.5" customHeight="1">
      <c r="A10" s="119" t="s">
        <v>24</v>
      </c>
      <c r="B10" s="120" t="s">
        <v>378</v>
      </c>
      <c r="C10" s="119" t="s">
        <v>379</v>
      </c>
      <c r="D10" s="121">
        <f>SUM(E10,+L10)</f>
        <v>1898853</v>
      </c>
      <c r="E10" s="121">
        <f>SUM(F10:I10)+K10</f>
        <v>1898853</v>
      </c>
      <c r="F10" s="121">
        <v>468198</v>
      </c>
      <c r="G10" s="121">
        <v>0</v>
      </c>
      <c r="H10" s="121">
        <v>1191000</v>
      </c>
      <c r="I10" s="121">
        <v>239655</v>
      </c>
      <c r="J10" s="121">
        <v>908424</v>
      </c>
      <c r="K10" s="121">
        <v>0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284150</v>
      </c>
      <c r="T10" s="121">
        <v>0</v>
      </c>
      <c r="U10" s="121">
        <v>0</v>
      </c>
      <c r="V10" s="121">
        <f>+SUM(D10,M10)</f>
        <v>1898853</v>
      </c>
      <c r="W10" s="121">
        <f>+SUM(E10,N10)</f>
        <v>1898853</v>
      </c>
      <c r="X10" s="121">
        <f>+SUM(F10,O10)</f>
        <v>468198</v>
      </c>
      <c r="Y10" s="121">
        <f>+SUM(G10,P10)</f>
        <v>0</v>
      </c>
      <c r="Z10" s="121">
        <f>+SUM(H10,Q10)</f>
        <v>1191000</v>
      </c>
      <c r="AA10" s="121">
        <f>+SUM(I10,R10)</f>
        <v>239655</v>
      </c>
      <c r="AB10" s="121">
        <f>+SUM(J10,S10)</f>
        <v>1192574</v>
      </c>
      <c r="AC10" s="121">
        <f>+SUM(K10,T10)</f>
        <v>0</v>
      </c>
      <c r="AD10" s="121">
        <f>+SUM(L10,U10)</f>
        <v>0</v>
      </c>
      <c r="AE10" s="121">
        <f>SUM(AF10,+AK10)</f>
        <v>1821549</v>
      </c>
      <c r="AF10" s="121">
        <f>SUM(AG10:AJ10)</f>
        <v>1821549</v>
      </c>
      <c r="AG10" s="121">
        <v>0</v>
      </c>
      <c r="AH10" s="121">
        <v>1821549</v>
      </c>
      <c r="AI10" s="121">
        <v>0</v>
      </c>
      <c r="AJ10" s="121">
        <v>0</v>
      </c>
      <c r="AK10" s="121">
        <v>0</v>
      </c>
      <c r="AL10" s="122" t="s">
        <v>479</v>
      </c>
      <c r="AM10" s="121">
        <f>SUM(AN10,AS10,AW10,AX10,BD10)</f>
        <v>861459</v>
      </c>
      <c r="AN10" s="121">
        <f>SUM(AO10:AR10)</f>
        <v>58527</v>
      </c>
      <c r="AO10" s="121">
        <v>34215</v>
      </c>
      <c r="AP10" s="121">
        <v>0</v>
      </c>
      <c r="AQ10" s="121">
        <v>24312</v>
      </c>
      <c r="AR10" s="121">
        <v>0</v>
      </c>
      <c r="AS10" s="121">
        <f>SUM(AT10:AV10)</f>
        <v>34181</v>
      </c>
      <c r="AT10" s="121">
        <v>0</v>
      </c>
      <c r="AU10" s="121">
        <v>34181</v>
      </c>
      <c r="AV10" s="121">
        <v>0</v>
      </c>
      <c r="AW10" s="121">
        <v>0</v>
      </c>
      <c r="AX10" s="121">
        <f>SUM(AY10:BB10)</f>
        <v>768751</v>
      </c>
      <c r="AY10" s="121">
        <v>0</v>
      </c>
      <c r="AZ10" s="121">
        <v>768751</v>
      </c>
      <c r="BA10" s="121">
        <v>0</v>
      </c>
      <c r="BB10" s="121">
        <v>0</v>
      </c>
      <c r="BC10" s="122" t="s">
        <v>479</v>
      </c>
      <c r="BD10" s="121">
        <v>0</v>
      </c>
      <c r="BE10" s="121">
        <v>124269</v>
      </c>
      <c r="BF10" s="121">
        <f>SUM(AE10,+AM10,+BE10)</f>
        <v>2807277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479</v>
      </c>
      <c r="BO10" s="121">
        <f>SUM(BP10,BU10,BY10,BZ10,CF10)</f>
        <v>283972</v>
      </c>
      <c r="BP10" s="121">
        <f>SUM(BQ10:BT10)</f>
        <v>93953</v>
      </c>
      <c r="BQ10" s="121">
        <v>26289</v>
      </c>
      <c r="BR10" s="121">
        <v>0</v>
      </c>
      <c r="BS10" s="121">
        <v>67664</v>
      </c>
      <c r="BT10" s="121">
        <v>0</v>
      </c>
      <c r="BU10" s="121">
        <f>SUM(BV10:BX10)</f>
        <v>125010</v>
      </c>
      <c r="BV10" s="121">
        <v>0</v>
      </c>
      <c r="BW10" s="121">
        <v>119456</v>
      </c>
      <c r="BX10" s="121">
        <v>5554</v>
      </c>
      <c r="BY10" s="121">
        <v>0</v>
      </c>
      <c r="BZ10" s="121">
        <f>SUM(CA10:CD10)</f>
        <v>65009</v>
      </c>
      <c r="CA10" s="121">
        <v>0</v>
      </c>
      <c r="CB10" s="121">
        <v>65009</v>
      </c>
      <c r="CC10" s="121">
        <v>0</v>
      </c>
      <c r="CD10" s="121">
        <v>0</v>
      </c>
      <c r="CE10" s="122" t="s">
        <v>479</v>
      </c>
      <c r="CF10" s="121">
        <v>0</v>
      </c>
      <c r="CG10" s="121">
        <v>178</v>
      </c>
      <c r="CH10" s="121">
        <f>SUM(BG10,+BO10,+CG10)</f>
        <v>284150</v>
      </c>
      <c r="CI10" s="121">
        <f>SUM(AE10,+BG10)</f>
        <v>1821549</v>
      </c>
      <c r="CJ10" s="121">
        <f>SUM(AF10,+BH10)</f>
        <v>1821549</v>
      </c>
      <c r="CK10" s="121">
        <f>SUM(AG10,+BI10)</f>
        <v>0</v>
      </c>
      <c r="CL10" s="121">
        <f>SUM(AH10,+BJ10)</f>
        <v>1821549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479</v>
      </c>
      <c r="CQ10" s="121">
        <f>SUM(AM10,+BO10)</f>
        <v>1145431</v>
      </c>
      <c r="CR10" s="121">
        <f>SUM(AN10,+BP10)</f>
        <v>152480</v>
      </c>
      <c r="CS10" s="121">
        <f>SUM(AO10,+BQ10)</f>
        <v>60504</v>
      </c>
      <c r="CT10" s="121">
        <f>SUM(AP10,+BR10)</f>
        <v>0</v>
      </c>
      <c r="CU10" s="121">
        <f>SUM(AQ10,+BS10)</f>
        <v>91976</v>
      </c>
      <c r="CV10" s="121">
        <f>SUM(AR10,+BT10)</f>
        <v>0</v>
      </c>
      <c r="CW10" s="121">
        <f>SUM(AS10,+BU10)</f>
        <v>159191</v>
      </c>
      <c r="CX10" s="121">
        <f>SUM(AT10,+BV10)</f>
        <v>0</v>
      </c>
      <c r="CY10" s="121">
        <f>SUM(AU10,+BW10)</f>
        <v>153637</v>
      </c>
      <c r="CZ10" s="121">
        <f>SUM(AV10,+BX10)</f>
        <v>5554</v>
      </c>
      <c r="DA10" s="121">
        <f>SUM(AW10,+BY10)</f>
        <v>0</v>
      </c>
      <c r="DB10" s="121">
        <f>SUM(AX10,+BZ10)</f>
        <v>833760</v>
      </c>
      <c r="DC10" s="121">
        <f>SUM(AY10,+CA10)</f>
        <v>0</v>
      </c>
      <c r="DD10" s="121">
        <f>SUM(AZ10,+CB10)</f>
        <v>833760</v>
      </c>
      <c r="DE10" s="121">
        <f>SUM(BA10,+CC10)</f>
        <v>0</v>
      </c>
      <c r="DF10" s="121">
        <f>SUM(BB10,+CD10)</f>
        <v>0</v>
      </c>
      <c r="DG10" s="122" t="s">
        <v>479</v>
      </c>
      <c r="DH10" s="121">
        <f>SUM(BD10,+CF10)</f>
        <v>0</v>
      </c>
      <c r="DI10" s="121">
        <f>SUM(BE10,+CG10)</f>
        <v>124447</v>
      </c>
      <c r="DJ10" s="121">
        <f>SUM(BF10,+CH10)</f>
        <v>3091427</v>
      </c>
    </row>
    <row r="11" spans="1:114" s="136" customFormat="1" ht="13.5" customHeight="1">
      <c r="A11" s="119" t="s">
        <v>24</v>
      </c>
      <c r="B11" s="120" t="s">
        <v>423</v>
      </c>
      <c r="C11" s="119" t="s">
        <v>424</v>
      </c>
      <c r="D11" s="121">
        <f>SUM(E11,+L11)</f>
        <v>245207</v>
      </c>
      <c r="E11" s="121">
        <f>SUM(F11:I11)+K11</f>
        <v>245207</v>
      </c>
      <c r="F11" s="121">
        <v>84826</v>
      </c>
      <c r="G11" s="121">
        <v>0</v>
      </c>
      <c r="H11" s="121">
        <v>78900</v>
      </c>
      <c r="I11" s="121">
        <v>18312</v>
      </c>
      <c r="J11" s="121">
        <v>367938</v>
      </c>
      <c r="K11" s="121">
        <v>63169</v>
      </c>
      <c r="L11" s="121">
        <v>0</v>
      </c>
      <c r="M11" s="121">
        <f>SUM(N11,+U11)</f>
        <v>14</v>
      </c>
      <c r="N11" s="121">
        <f>SUM(O11:R11,T11)</f>
        <v>14</v>
      </c>
      <c r="O11" s="121">
        <v>0</v>
      </c>
      <c r="P11" s="121">
        <v>0</v>
      </c>
      <c r="Q11" s="121">
        <v>0</v>
      </c>
      <c r="R11" s="121">
        <v>0</v>
      </c>
      <c r="S11" s="121">
        <v>58473</v>
      </c>
      <c r="T11" s="121">
        <v>14</v>
      </c>
      <c r="U11" s="121">
        <v>0</v>
      </c>
      <c r="V11" s="121">
        <f>+SUM(D11,M11)</f>
        <v>245221</v>
      </c>
      <c r="W11" s="121">
        <f>+SUM(E11,N11)</f>
        <v>245221</v>
      </c>
      <c r="X11" s="121">
        <f>+SUM(F11,O11)</f>
        <v>84826</v>
      </c>
      <c r="Y11" s="121">
        <f>+SUM(G11,P11)</f>
        <v>0</v>
      </c>
      <c r="Z11" s="121">
        <f>+SUM(H11,Q11)</f>
        <v>78900</v>
      </c>
      <c r="AA11" s="121">
        <f>+SUM(I11,R11)</f>
        <v>18312</v>
      </c>
      <c r="AB11" s="121">
        <f>+SUM(J11,S11)</f>
        <v>426411</v>
      </c>
      <c r="AC11" s="121">
        <f>+SUM(K11,T11)</f>
        <v>63183</v>
      </c>
      <c r="AD11" s="121">
        <f>+SUM(L11,U11)</f>
        <v>0</v>
      </c>
      <c r="AE11" s="121">
        <f>SUM(AF11,+AK11)</f>
        <v>168808</v>
      </c>
      <c r="AF11" s="121">
        <f>SUM(AG11:AJ11)</f>
        <v>168808</v>
      </c>
      <c r="AG11" s="121">
        <v>0</v>
      </c>
      <c r="AH11" s="121">
        <v>168808</v>
      </c>
      <c r="AI11" s="121">
        <v>0</v>
      </c>
      <c r="AJ11" s="121">
        <v>0</v>
      </c>
      <c r="AK11" s="121">
        <v>0</v>
      </c>
      <c r="AL11" s="122" t="s">
        <v>479</v>
      </c>
      <c r="AM11" s="121">
        <f>SUM(AN11,AS11,AW11,AX11,BD11)</f>
        <v>413131</v>
      </c>
      <c r="AN11" s="121">
        <f>SUM(AO11:AR11)</f>
        <v>152102</v>
      </c>
      <c r="AO11" s="121">
        <v>0</v>
      </c>
      <c r="AP11" s="121">
        <v>0</v>
      </c>
      <c r="AQ11" s="121">
        <v>152102</v>
      </c>
      <c r="AR11" s="121">
        <v>0</v>
      </c>
      <c r="AS11" s="121">
        <f>SUM(AT11:AV11)</f>
        <v>255866</v>
      </c>
      <c r="AT11" s="121">
        <v>0</v>
      </c>
      <c r="AU11" s="121">
        <v>255866</v>
      </c>
      <c r="AV11" s="121">
        <v>0</v>
      </c>
      <c r="AW11" s="121">
        <v>0</v>
      </c>
      <c r="AX11" s="121">
        <f>SUM(AY11:BB11)</f>
        <v>5163</v>
      </c>
      <c r="AY11" s="121">
        <v>0</v>
      </c>
      <c r="AZ11" s="121">
        <v>5163</v>
      </c>
      <c r="BA11" s="121">
        <v>0</v>
      </c>
      <c r="BB11" s="121">
        <v>0</v>
      </c>
      <c r="BC11" s="122" t="s">
        <v>479</v>
      </c>
      <c r="BD11" s="121">
        <v>0</v>
      </c>
      <c r="BE11" s="121">
        <v>31206</v>
      </c>
      <c r="BF11" s="121">
        <f>SUM(AE11,+AM11,+BE11)</f>
        <v>613145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479</v>
      </c>
      <c r="BO11" s="121">
        <f>SUM(BP11,BU11,BY11,BZ11,CF11)</f>
        <v>56428</v>
      </c>
      <c r="BP11" s="121">
        <f>SUM(BQ11:BT11)</f>
        <v>19388</v>
      </c>
      <c r="BQ11" s="121">
        <v>0</v>
      </c>
      <c r="BR11" s="121">
        <v>0</v>
      </c>
      <c r="BS11" s="121">
        <v>19388</v>
      </c>
      <c r="BT11" s="121">
        <v>0</v>
      </c>
      <c r="BU11" s="121">
        <f>SUM(BV11:BX11)</f>
        <v>37040</v>
      </c>
      <c r="BV11" s="121">
        <v>0</v>
      </c>
      <c r="BW11" s="121">
        <v>37040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479</v>
      </c>
      <c r="CF11" s="121">
        <v>0</v>
      </c>
      <c r="CG11" s="121">
        <v>2059</v>
      </c>
      <c r="CH11" s="121">
        <f>SUM(BG11,+BO11,+CG11)</f>
        <v>58487</v>
      </c>
      <c r="CI11" s="121">
        <f>SUM(AE11,+BG11)</f>
        <v>168808</v>
      </c>
      <c r="CJ11" s="121">
        <f>SUM(AF11,+BH11)</f>
        <v>168808</v>
      </c>
      <c r="CK11" s="121">
        <f>SUM(AG11,+BI11)</f>
        <v>0</v>
      </c>
      <c r="CL11" s="121">
        <f>SUM(AH11,+BJ11)</f>
        <v>168808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479</v>
      </c>
      <c r="CQ11" s="121">
        <f>SUM(AM11,+BO11)</f>
        <v>469559</v>
      </c>
      <c r="CR11" s="121">
        <f>SUM(AN11,+BP11)</f>
        <v>171490</v>
      </c>
      <c r="CS11" s="121">
        <f>SUM(AO11,+BQ11)</f>
        <v>0</v>
      </c>
      <c r="CT11" s="121">
        <f>SUM(AP11,+BR11)</f>
        <v>0</v>
      </c>
      <c r="CU11" s="121">
        <f>SUM(AQ11,+BS11)</f>
        <v>171490</v>
      </c>
      <c r="CV11" s="121">
        <f>SUM(AR11,+BT11)</f>
        <v>0</v>
      </c>
      <c r="CW11" s="121">
        <f>SUM(AS11,+BU11)</f>
        <v>292906</v>
      </c>
      <c r="CX11" s="121">
        <f>SUM(AT11,+BV11)</f>
        <v>0</v>
      </c>
      <c r="CY11" s="121">
        <f>SUM(AU11,+BW11)</f>
        <v>292906</v>
      </c>
      <c r="CZ11" s="121">
        <f>SUM(AV11,+BX11)</f>
        <v>0</v>
      </c>
      <c r="DA11" s="121">
        <f>SUM(AW11,+BY11)</f>
        <v>0</v>
      </c>
      <c r="DB11" s="121">
        <f>SUM(AX11,+BZ11)</f>
        <v>5163</v>
      </c>
      <c r="DC11" s="121">
        <f>SUM(AY11,+CA11)</f>
        <v>0</v>
      </c>
      <c r="DD11" s="121">
        <f>SUM(AZ11,+CB11)</f>
        <v>5163</v>
      </c>
      <c r="DE11" s="121">
        <f>SUM(BA11,+CC11)</f>
        <v>0</v>
      </c>
      <c r="DF11" s="121">
        <f>SUM(BB11,+CD11)</f>
        <v>0</v>
      </c>
      <c r="DG11" s="122" t="s">
        <v>479</v>
      </c>
      <c r="DH11" s="121">
        <f>SUM(BD11,+CF11)</f>
        <v>0</v>
      </c>
      <c r="DI11" s="121">
        <f>SUM(BE11,+CG11)</f>
        <v>33265</v>
      </c>
      <c r="DJ11" s="121">
        <f>SUM(BF11,+CH11)</f>
        <v>671632</v>
      </c>
    </row>
    <row r="12" spans="1:114" s="136" customFormat="1" ht="13.5" customHeight="1">
      <c r="A12" s="119" t="s">
        <v>24</v>
      </c>
      <c r="B12" s="120" t="s">
        <v>388</v>
      </c>
      <c r="C12" s="119" t="s">
        <v>431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546</v>
      </c>
      <c r="N12" s="121">
        <f>SUM(O12:R12,T12)</f>
        <v>546</v>
      </c>
      <c r="O12" s="121">
        <v>0</v>
      </c>
      <c r="P12" s="121">
        <v>0</v>
      </c>
      <c r="Q12" s="121">
        <v>0</v>
      </c>
      <c r="R12" s="121">
        <v>487</v>
      </c>
      <c r="S12" s="121">
        <v>102599</v>
      </c>
      <c r="T12" s="121">
        <v>59</v>
      </c>
      <c r="U12" s="121">
        <v>0</v>
      </c>
      <c r="V12" s="121">
        <f>+SUM(D12,M12)</f>
        <v>546</v>
      </c>
      <c r="W12" s="121">
        <f>+SUM(E12,N12)</f>
        <v>546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487</v>
      </c>
      <c r="AB12" s="121">
        <f>+SUM(J12,S12)</f>
        <v>102599</v>
      </c>
      <c r="AC12" s="121">
        <f>+SUM(K12,T12)</f>
        <v>59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479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479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479</v>
      </c>
      <c r="BO12" s="121">
        <f>SUM(BP12,BU12,BY12,BZ12,CF12)</f>
        <v>90298</v>
      </c>
      <c r="BP12" s="121">
        <f>SUM(BQ12:BT12)</f>
        <v>17221</v>
      </c>
      <c r="BQ12" s="121">
        <v>17221</v>
      </c>
      <c r="BR12" s="121">
        <v>0</v>
      </c>
      <c r="BS12" s="121">
        <v>0</v>
      </c>
      <c r="BT12" s="121">
        <v>0</v>
      </c>
      <c r="BU12" s="121">
        <f>SUM(BV12:BX12)</f>
        <v>58548</v>
      </c>
      <c r="BV12" s="121">
        <v>0</v>
      </c>
      <c r="BW12" s="121">
        <v>58548</v>
      </c>
      <c r="BX12" s="121">
        <v>0</v>
      </c>
      <c r="BY12" s="121">
        <v>0</v>
      </c>
      <c r="BZ12" s="121">
        <f>SUM(CA12:CD12)</f>
        <v>14529</v>
      </c>
      <c r="CA12" s="121">
        <v>0</v>
      </c>
      <c r="CB12" s="121">
        <v>0</v>
      </c>
      <c r="CC12" s="121">
        <v>0</v>
      </c>
      <c r="CD12" s="121">
        <v>14529</v>
      </c>
      <c r="CE12" s="122" t="s">
        <v>479</v>
      </c>
      <c r="CF12" s="121">
        <v>0</v>
      </c>
      <c r="CG12" s="121">
        <v>12847</v>
      </c>
      <c r="CH12" s="121">
        <f>SUM(BG12,+BO12,+CG12)</f>
        <v>103145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479</v>
      </c>
      <c r="CQ12" s="121">
        <f>SUM(AM12,+BO12)</f>
        <v>90298</v>
      </c>
      <c r="CR12" s="121">
        <f>SUM(AN12,+BP12)</f>
        <v>17221</v>
      </c>
      <c r="CS12" s="121">
        <f>SUM(AO12,+BQ12)</f>
        <v>17221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58548</v>
      </c>
      <c r="CX12" s="121">
        <f>SUM(AT12,+BV12)</f>
        <v>0</v>
      </c>
      <c r="CY12" s="121">
        <f>SUM(AU12,+BW12)</f>
        <v>58548</v>
      </c>
      <c r="CZ12" s="121">
        <f>SUM(AV12,+BX12)</f>
        <v>0</v>
      </c>
      <c r="DA12" s="121">
        <f>SUM(AW12,+BY12)</f>
        <v>0</v>
      </c>
      <c r="DB12" s="121">
        <f>SUM(AX12,+BZ12)</f>
        <v>14529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14529</v>
      </c>
      <c r="DG12" s="122" t="s">
        <v>479</v>
      </c>
      <c r="DH12" s="121">
        <f>SUM(BD12,+CF12)</f>
        <v>0</v>
      </c>
      <c r="DI12" s="121">
        <f>SUM(BE12,+CG12)</f>
        <v>12847</v>
      </c>
      <c r="DJ12" s="121">
        <f>SUM(BF12,+CH12)</f>
        <v>103145</v>
      </c>
    </row>
    <row r="13" spans="1:114" s="136" customFormat="1" ht="13.5" customHeight="1">
      <c r="A13" s="119" t="s">
        <v>24</v>
      </c>
      <c r="B13" s="120" t="s">
        <v>350</v>
      </c>
      <c r="C13" s="119" t="s">
        <v>468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75367</v>
      </c>
      <c r="T13" s="121">
        <v>0</v>
      </c>
      <c r="U13" s="121">
        <v>0</v>
      </c>
      <c r="V13" s="121">
        <f>+SUM(D13,M13)</f>
        <v>0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75367</v>
      </c>
      <c r="AC13" s="121">
        <f>+SUM(K13,T13)</f>
        <v>0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479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479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479</v>
      </c>
      <c r="BO13" s="121">
        <f>SUM(BP13,BU13,BY13,BZ13,CF13)</f>
        <v>75367</v>
      </c>
      <c r="BP13" s="121">
        <f>SUM(BQ13:BT13)</f>
        <v>3412</v>
      </c>
      <c r="BQ13" s="121">
        <v>3412</v>
      </c>
      <c r="BR13" s="121">
        <v>0</v>
      </c>
      <c r="BS13" s="121">
        <v>0</v>
      </c>
      <c r="BT13" s="121">
        <v>0</v>
      </c>
      <c r="BU13" s="121">
        <f>SUM(BV13:BX13)</f>
        <v>52777</v>
      </c>
      <c r="BV13" s="121">
        <v>0</v>
      </c>
      <c r="BW13" s="121">
        <v>52777</v>
      </c>
      <c r="BX13" s="121">
        <v>0</v>
      </c>
      <c r="BY13" s="121">
        <v>0</v>
      </c>
      <c r="BZ13" s="121">
        <f>SUM(CA13:CD13)</f>
        <v>19178</v>
      </c>
      <c r="CA13" s="121">
        <v>0</v>
      </c>
      <c r="CB13" s="121">
        <v>17098</v>
      </c>
      <c r="CC13" s="121">
        <v>296</v>
      </c>
      <c r="CD13" s="121">
        <v>1784</v>
      </c>
      <c r="CE13" s="122" t="s">
        <v>479</v>
      </c>
      <c r="CF13" s="121">
        <v>0</v>
      </c>
      <c r="CG13" s="121">
        <v>0</v>
      </c>
      <c r="CH13" s="121">
        <f>SUM(BG13,+BO13,+CG13)</f>
        <v>75367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479</v>
      </c>
      <c r="CQ13" s="121">
        <f>SUM(AM13,+BO13)</f>
        <v>75367</v>
      </c>
      <c r="CR13" s="121">
        <f>SUM(AN13,+BP13)</f>
        <v>3412</v>
      </c>
      <c r="CS13" s="121">
        <f>SUM(AO13,+BQ13)</f>
        <v>3412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52777</v>
      </c>
      <c r="CX13" s="121">
        <f>SUM(AT13,+BV13)</f>
        <v>0</v>
      </c>
      <c r="CY13" s="121">
        <f>SUM(AU13,+BW13)</f>
        <v>52777</v>
      </c>
      <c r="CZ13" s="121">
        <f>SUM(AV13,+BX13)</f>
        <v>0</v>
      </c>
      <c r="DA13" s="121">
        <f>SUM(AW13,+BY13)</f>
        <v>0</v>
      </c>
      <c r="DB13" s="121">
        <f>SUM(AX13,+BZ13)</f>
        <v>19178</v>
      </c>
      <c r="DC13" s="121">
        <f>SUM(AY13,+CA13)</f>
        <v>0</v>
      </c>
      <c r="DD13" s="121">
        <f>SUM(AZ13,+CB13)</f>
        <v>17098</v>
      </c>
      <c r="DE13" s="121">
        <f>SUM(BA13,+CC13)</f>
        <v>296</v>
      </c>
      <c r="DF13" s="121">
        <f>SUM(BB13,+CD13)</f>
        <v>1784</v>
      </c>
      <c r="DG13" s="122" t="s">
        <v>479</v>
      </c>
      <c r="DH13" s="121">
        <f>SUM(BD13,+CF13)</f>
        <v>0</v>
      </c>
      <c r="DI13" s="121">
        <f>SUM(BE13,+CG13)</f>
        <v>0</v>
      </c>
      <c r="DJ13" s="121">
        <f>SUM(BF13,+CH13)</f>
        <v>75367</v>
      </c>
    </row>
    <row r="14" spans="1:114" s="136" customFormat="1" ht="13.5" customHeight="1">
      <c r="A14" s="119" t="s">
        <v>24</v>
      </c>
      <c r="B14" s="120" t="s">
        <v>435</v>
      </c>
      <c r="C14" s="119" t="s">
        <v>436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1096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94154</v>
      </c>
      <c r="T14" s="121">
        <v>0</v>
      </c>
      <c r="U14" s="121">
        <v>1096</v>
      </c>
      <c r="V14" s="121">
        <f>+SUM(D14,M14)</f>
        <v>1096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94154</v>
      </c>
      <c r="AC14" s="121">
        <f>+SUM(K14,T14)</f>
        <v>0</v>
      </c>
      <c r="AD14" s="121">
        <f>+SUM(L14,U14)</f>
        <v>1096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479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479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479</v>
      </c>
      <c r="BO14" s="121">
        <f>SUM(BP14,BU14,BY14,BZ14,CF14)</f>
        <v>95250</v>
      </c>
      <c r="BP14" s="121">
        <f>SUM(BQ14:BT14)</f>
        <v>165</v>
      </c>
      <c r="BQ14" s="121">
        <v>165</v>
      </c>
      <c r="BR14" s="121">
        <v>0</v>
      </c>
      <c r="BS14" s="121">
        <v>0</v>
      </c>
      <c r="BT14" s="121">
        <v>0</v>
      </c>
      <c r="BU14" s="121">
        <f>SUM(BV14:BX14)</f>
        <v>16652</v>
      </c>
      <c r="BV14" s="121">
        <v>0</v>
      </c>
      <c r="BW14" s="121">
        <v>16652</v>
      </c>
      <c r="BX14" s="121">
        <v>0</v>
      </c>
      <c r="BY14" s="121">
        <v>0</v>
      </c>
      <c r="BZ14" s="121">
        <f>SUM(CA14:CD14)</f>
        <v>78433</v>
      </c>
      <c r="CA14" s="121">
        <v>0</v>
      </c>
      <c r="CB14" s="121">
        <v>78046</v>
      </c>
      <c r="CC14" s="121">
        <v>0</v>
      </c>
      <c r="CD14" s="121">
        <v>387</v>
      </c>
      <c r="CE14" s="122" t="s">
        <v>479</v>
      </c>
      <c r="CF14" s="121">
        <v>0</v>
      </c>
      <c r="CG14" s="121">
        <v>0</v>
      </c>
      <c r="CH14" s="121">
        <f>SUM(BG14,+BO14,+CG14)</f>
        <v>95250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479</v>
      </c>
      <c r="CQ14" s="121">
        <f>SUM(AM14,+BO14)</f>
        <v>95250</v>
      </c>
      <c r="CR14" s="121">
        <f>SUM(AN14,+BP14)</f>
        <v>165</v>
      </c>
      <c r="CS14" s="121">
        <f>SUM(AO14,+BQ14)</f>
        <v>165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16652</v>
      </c>
      <c r="CX14" s="121">
        <f>SUM(AT14,+BV14)</f>
        <v>0</v>
      </c>
      <c r="CY14" s="121">
        <f>SUM(AU14,+BW14)</f>
        <v>16652</v>
      </c>
      <c r="CZ14" s="121">
        <f>SUM(AV14,+BX14)</f>
        <v>0</v>
      </c>
      <c r="DA14" s="121">
        <f>SUM(AW14,+BY14)</f>
        <v>0</v>
      </c>
      <c r="DB14" s="121">
        <f>SUM(AX14,+BZ14)</f>
        <v>78433</v>
      </c>
      <c r="DC14" s="121">
        <f>SUM(AY14,+CA14)</f>
        <v>0</v>
      </c>
      <c r="DD14" s="121">
        <f>SUM(AZ14,+CB14)</f>
        <v>78046</v>
      </c>
      <c r="DE14" s="121">
        <f>SUM(BA14,+CC14)</f>
        <v>0</v>
      </c>
      <c r="DF14" s="121">
        <f>SUM(BB14,+CD14)</f>
        <v>387</v>
      </c>
      <c r="DG14" s="122" t="s">
        <v>479</v>
      </c>
      <c r="DH14" s="121">
        <f>SUM(BD14,+CF14)</f>
        <v>0</v>
      </c>
      <c r="DI14" s="121">
        <f>SUM(BE14,+CG14)</f>
        <v>0</v>
      </c>
      <c r="DJ14" s="121">
        <f>SUM(BF14,+CH14)</f>
        <v>95250</v>
      </c>
    </row>
    <row r="15" spans="1:114" s="136" customFormat="1" ht="13.5" customHeight="1">
      <c r="A15" s="119" t="s">
        <v>24</v>
      </c>
      <c r="B15" s="120" t="s">
        <v>393</v>
      </c>
      <c r="C15" s="119" t="s">
        <v>394</v>
      </c>
      <c r="D15" s="121">
        <f>SUM(E15,+L15)</f>
        <v>0</v>
      </c>
      <c r="E15" s="121">
        <f>SUM(F15:I15)+K15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f>SUM(N15,+U15)</f>
        <v>9134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343400</v>
      </c>
      <c r="T15" s="121">
        <v>0</v>
      </c>
      <c r="U15" s="121">
        <v>9134</v>
      </c>
      <c r="V15" s="121">
        <f>+SUM(D15,M15)</f>
        <v>9134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343400</v>
      </c>
      <c r="AC15" s="121">
        <f>+SUM(K15,T15)</f>
        <v>0</v>
      </c>
      <c r="AD15" s="121">
        <f>+SUM(L15,U15)</f>
        <v>9134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479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2" t="s">
        <v>479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124200</v>
      </c>
      <c r="BH15" s="121">
        <f>SUM(BI15:BL15)</f>
        <v>124200</v>
      </c>
      <c r="BI15" s="121">
        <v>0</v>
      </c>
      <c r="BJ15" s="121">
        <v>124200</v>
      </c>
      <c r="BK15" s="121">
        <v>0</v>
      </c>
      <c r="BL15" s="121">
        <v>0</v>
      </c>
      <c r="BM15" s="121">
        <v>0</v>
      </c>
      <c r="BN15" s="122" t="s">
        <v>479</v>
      </c>
      <c r="BO15" s="121">
        <f>SUM(BP15,BU15,BY15,BZ15,CF15)</f>
        <v>219515</v>
      </c>
      <c r="BP15" s="121">
        <f>SUM(BQ15:BT15)</f>
        <v>19287</v>
      </c>
      <c r="BQ15" s="121">
        <v>19287</v>
      </c>
      <c r="BR15" s="121">
        <v>0</v>
      </c>
      <c r="BS15" s="121">
        <v>0</v>
      </c>
      <c r="BT15" s="121">
        <v>0</v>
      </c>
      <c r="BU15" s="121">
        <f>SUM(BV15:BX15)</f>
        <v>107986</v>
      </c>
      <c r="BV15" s="121">
        <v>0</v>
      </c>
      <c r="BW15" s="121">
        <v>107986</v>
      </c>
      <c r="BX15" s="121">
        <v>0</v>
      </c>
      <c r="BY15" s="121">
        <v>0</v>
      </c>
      <c r="BZ15" s="121">
        <f>SUM(CA15:CD15)</f>
        <v>92242</v>
      </c>
      <c r="CA15" s="121">
        <v>0</v>
      </c>
      <c r="CB15" s="121">
        <v>88998</v>
      </c>
      <c r="CC15" s="121">
        <v>0</v>
      </c>
      <c r="CD15" s="121">
        <v>3244</v>
      </c>
      <c r="CE15" s="122" t="s">
        <v>479</v>
      </c>
      <c r="CF15" s="121">
        <v>0</v>
      </c>
      <c r="CG15" s="121">
        <v>8819</v>
      </c>
      <c r="CH15" s="121">
        <f>SUM(BG15,+BO15,+CG15)</f>
        <v>352534</v>
      </c>
      <c r="CI15" s="121">
        <f>SUM(AE15,+BG15)</f>
        <v>124200</v>
      </c>
      <c r="CJ15" s="121">
        <f>SUM(AF15,+BH15)</f>
        <v>124200</v>
      </c>
      <c r="CK15" s="121">
        <f>SUM(AG15,+BI15)</f>
        <v>0</v>
      </c>
      <c r="CL15" s="121">
        <f>SUM(AH15,+BJ15)</f>
        <v>124200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479</v>
      </c>
      <c r="CQ15" s="121">
        <f>SUM(AM15,+BO15)</f>
        <v>219515</v>
      </c>
      <c r="CR15" s="121">
        <f>SUM(AN15,+BP15)</f>
        <v>19287</v>
      </c>
      <c r="CS15" s="121">
        <f>SUM(AO15,+BQ15)</f>
        <v>19287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107986</v>
      </c>
      <c r="CX15" s="121">
        <f>SUM(AT15,+BV15)</f>
        <v>0</v>
      </c>
      <c r="CY15" s="121">
        <f>SUM(AU15,+BW15)</f>
        <v>107986</v>
      </c>
      <c r="CZ15" s="121">
        <f>SUM(AV15,+BX15)</f>
        <v>0</v>
      </c>
      <c r="DA15" s="121">
        <f>SUM(AW15,+BY15)</f>
        <v>0</v>
      </c>
      <c r="DB15" s="121">
        <f>SUM(AX15,+BZ15)</f>
        <v>92242</v>
      </c>
      <c r="DC15" s="121">
        <f>SUM(AY15,+CA15)</f>
        <v>0</v>
      </c>
      <c r="DD15" s="121">
        <f>SUM(AZ15,+CB15)</f>
        <v>88998</v>
      </c>
      <c r="DE15" s="121">
        <f>SUM(BA15,+CC15)</f>
        <v>0</v>
      </c>
      <c r="DF15" s="121">
        <f>SUM(BB15,+CD15)</f>
        <v>3244</v>
      </c>
      <c r="DG15" s="122" t="s">
        <v>479</v>
      </c>
      <c r="DH15" s="121">
        <f>SUM(BD15,+CF15)</f>
        <v>0</v>
      </c>
      <c r="DI15" s="121">
        <f>SUM(BE15,+CG15)</f>
        <v>8819</v>
      </c>
      <c r="DJ15" s="121">
        <f>SUM(BF15,+CH15)</f>
        <v>352534</v>
      </c>
    </row>
    <row r="16" spans="1:114" s="136" customFormat="1" ht="13.5" customHeight="1">
      <c r="A16" s="119" t="s">
        <v>24</v>
      </c>
      <c r="B16" s="120" t="s">
        <v>333</v>
      </c>
      <c r="C16" s="119" t="s">
        <v>334</v>
      </c>
      <c r="D16" s="121">
        <f>SUM(E16,+L16)</f>
        <v>15881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117835</v>
      </c>
      <c r="K16" s="121">
        <v>0</v>
      </c>
      <c r="L16" s="121">
        <v>15881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15881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117835</v>
      </c>
      <c r="AC16" s="121">
        <f>+SUM(K16,T16)</f>
        <v>0</v>
      </c>
      <c r="AD16" s="121">
        <f>+SUM(L16,U16)</f>
        <v>15881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479</v>
      </c>
      <c r="AM16" s="121">
        <f>SUM(AN16,AS16,AW16,AX16,BD16)</f>
        <v>125191</v>
      </c>
      <c r="AN16" s="121">
        <f>SUM(AO16:AR16)</f>
        <v>36456</v>
      </c>
      <c r="AO16" s="121">
        <v>13761</v>
      </c>
      <c r="AP16" s="121">
        <v>0</v>
      </c>
      <c r="AQ16" s="121">
        <v>22695</v>
      </c>
      <c r="AR16" s="121">
        <v>0</v>
      </c>
      <c r="AS16" s="121">
        <f>SUM(AT16:AV16)</f>
        <v>77103</v>
      </c>
      <c r="AT16" s="121">
        <v>0</v>
      </c>
      <c r="AU16" s="121">
        <v>77020</v>
      </c>
      <c r="AV16" s="121">
        <v>83</v>
      </c>
      <c r="AW16" s="121">
        <v>0</v>
      </c>
      <c r="AX16" s="121">
        <f>SUM(AY16:BB16)</f>
        <v>11632</v>
      </c>
      <c r="AY16" s="121">
        <v>0</v>
      </c>
      <c r="AZ16" s="121">
        <v>11632</v>
      </c>
      <c r="BA16" s="121">
        <v>0</v>
      </c>
      <c r="BB16" s="121">
        <v>0</v>
      </c>
      <c r="BC16" s="122" t="s">
        <v>479</v>
      </c>
      <c r="BD16" s="121">
        <v>0</v>
      </c>
      <c r="BE16" s="121">
        <v>8525</v>
      </c>
      <c r="BF16" s="121">
        <f>SUM(AE16,+AM16,+BE16)</f>
        <v>133716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479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479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479</v>
      </c>
      <c r="CQ16" s="121">
        <f>SUM(AM16,+BO16)</f>
        <v>125191</v>
      </c>
      <c r="CR16" s="121">
        <f>SUM(AN16,+BP16)</f>
        <v>36456</v>
      </c>
      <c r="CS16" s="121">
        <f>SUM(AO16,+BQ16)</f>
        <v>13761</v>
      </c>
      <c r="CT16" s="121">
        <f>SUM(AP16,+BR16)</f>
        <v>0</v>
      </c>
      <c r="CU16" s="121">
        <f>SUM(AQ16,+BS16)</f>
        <v>22695</v>
      </c>
      <c r="CV16" s="121">
        <f>SUM(AR16,+BT16)</f>
        <v>0</v>
      </c>
      <c r="CW16" s="121">
        <f>SUM(AS16,+BU16)</f>
        <v>77103</v>
      </c>
      <c r="CX16" s="121">
        <f>SUM(AT16,+BV16)</f>
        <v>0</v>
      </c>
      <c r="CY16" s="121">
        <f>SUM(AU16,+BW16)</f>
        <v>77020</v>
      </c>
      <c r="CZ16" s="121">
        <f>SUM(AV16,+BX16)</f>
        <v>83</v>
      </c>
      <c r="DA16" s="121">
        <f>SUM(AW16,+BY16)</f>
        <v>0</v>
      </c>
      <c r="DB16" s="121">
        <f>SUM(AX16,+BZ16)</f>
        <v>11632</v>
      </c>
      <c r="DC16" s="121">
        <f>SUM(AY16,+CA16)</f>
        <v>0</v>
      </c>
      <c r="DD16" s="121">
        <f>SUM(AZ16,+CB16)</f>
        <v>11632</v>
      </c>
      <c r="DE16" s="121">
        <f>SUM(BA16,+CC16)</f>
        <v>0</v>
      </c>
      <c r="DF16" s="121">
        <f>SUM(BB16,+CD16)</f>
        <v>0</v>
      </c>
      <c r="DG16" s="122" t="s">
        <v>479</v>
      </c>
      <c r="DH16" s="121">
        <f>SUM(BD16,+CF16)</f>
        <v>0</v>
      </c>
      <c r="DI16" s="121">
        <f>SUM(BE16,+CG16)</f>
        <v>8525</v>
      </c>
      <c r="DJ16" s="121">
        <f>SUM(BF16,+CH16)</f>
        <v>133716</v>
      </c>
    </row>
    <row r="17" spans="1:114" s="136" customFormat="1" ht="13.5" customHeight="1">
      <c r="A17" s="119" t="s">
        <v>24</v>
      </c>
      <c r="B17" s="120" t="s">
        <v>383</v>
      </c>
      <c r="C17" s="119" t="s">
        <v>384</v>
      </c>
      <c r="D17" s="121">
        <f>SUM(E17,+L17)</f>
        <v>225727</v>
      </c>
      <c r="E17" s="121">
        <f>SUM(F17:I17)+K17</f>
        <v>225727</v>
      </c>
      <c r="F17" s="121">
        <v>0</v>
      </c>
      <c r="G17" s="121">
        <v>0</v>
      </c>
      <c r="H17" s="121">
        <v>0</v>
      </c>
      <c r="I17" s="121">
        <v>197493</v>
      </c>
      <c r="J17" s="121">
        <v>438129</v>
      </c>
      <c r="K17" s="121">
        <v>28234</v>
      </c>
      <c r="L17" s="121">
        <v>0</v>
      </c>
      <c r="M17" s="121">
        <f>SUM(N17,+U17)</f>
        <v>40438</v>
      </c>
      <c r="N17" s="121">
        <f>SUM(O17:R17,T17)</f>
        <v>40438</v>
      </c>
      <c r="O17" s="121">
        <v>0</v>
      </c>
      <c r="P17" s="121">
        <v>0</v>
      </c>
      <c r="Q17" s="121">
        <v>28000</v>
      </c>
      <c r="R17" s="121">
        <v>844</v>
      </c>
      <c r="S17" s="121">
        <v>262091</v>
      </c>
      <c r="T17" s="121">
        <v>11594</v>
      </c>
      <c r="U17" s="121">
        <v>0</v>
      </c>
      <c r="V17" s="121">
        <f>+SUM(D17,M17)</f>
        <v>266165</v>
      </c>
      <c r="W17" s="121">
        <f>+SUM(E17,N17)</f>
        <v>266165</v>
      </c>
      <c r="X17" s="121">
        <f>+SUM(F17,O17)</f>
        <v>0</v>
      </c>
      <c r="Y17" s="121">
        <f>+SUM(G17,P17)</f>
        <v>0</v>
      </c>
      <c r="Z17" s="121">
        <f>+SUM(H17,Q17)</f>
        <v>28000</v>
      </c>
      <c r="AA17" s="121">
        <f>+SUM(I17,R17)</f>
        <v>198337</v>
      </c>
      <c r="AB17" s="121">
        <f>+SUM(J17,S17)</f>
        <v>700220</v>
      </c>
      <c r="AC17" s="121">
        <f>+SUM(K17,T17)</f>
        <v>39828</v>
      </c>
      <c r="AD17" s="121">
        <f>+SUM(L17,U17)</f>
        <v>0</v>
      </c>
      <c r="AE17" s="121">
        <f>SUM(AF17,+AK17)</f>
        <v>11097</v>
      </c>
      <c r="AF17" s="121">
        <f>SUM(AG17:AJ17)</f>
        <v>11097</v>
      </c>
      <c r="AG17" s="121">
        <v>0</v>
      </c>
      <c r="AH17" s="121">
        <v>11097</v>
      </c>
      <c r="AI17" s="121">
        <v>0</v>
      </c>
      <c r="AJ17" s="121">
        <v>0</v>
      </c>
      <c r="AK17" s="121">
        <v>0</v>
      </c>
      <c r="AL17" s="122" t="s">
        <v>479</v>
      </c>
      <c r="AM17" s="121">
        <f>SUM(AN17,AS17,AW17,AX17,BD17)</f>
        <v>628701</v>
      </c>
      <c r="AN17" s="121">
        <f>SUM(AO17:AR17)</f>
        <v>8381</v>
      </c>
      <c r="AO17" s="121">
        <v>8381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620320</v>
      </c>
      <c r="AY17" s="121">
        <v>0</v>
      </c>
      <c r="AZ17" s="121">
        <v>620320</v>
      </c>
      <c r="BA17" s="121">
        <v>0</v>
      </c>
      <c r="BB17" s="121">
        <v>0</v>
      </c>
      <c r="BC17" s="122" t="s">
        <v>479</v>
      </c>
      <c r="BD17" s="121">
        <v>0</v>
      </c>
      <c r="BE17" s="121">
        <v>24058</v>
      </c>
      <c r="BF17" s="121">
        <f>SUM(AE17,+AM17,+BE17)</f>
        <v>663856</v>
      </c>
      <c r="BG17" s="121">
        <f>SUM(BH17,+BM17)</f>
        <v>37372</v>
      </c>
      <c r="BH17" s="121">
        <f>SUM(BI17:BL17)</f>
        <v>37372</v>
      </c>
      <c r="BI17" s="121">
        <v>0</v>
      </c>
      <c r="BJ17" s="121">
        <v>37372</v>
      </c>
      <c r="BK17" s="121">
        <v>0</v>
      </c>
      <c r="BL17" s="121">
        <v>0</v>
      </c>
      <c r="BM17" s="121">
        <v>0</v>
      </c>
      <c r="BN17" s="122" t="s">
        <v>479</v>
      </c>
      <c r="BO17" s="121">
        <f>SUM(BP17,BU17,BY17,BZ17,CF17)</f>
        <v>258855</v>
      </c>
      <c r="BP17" s="121">
        <f>SUM(BQ17:BT17)</f>
        <v>10956</v>
      </c>
      <c r="BQ17" s="121">
        <v>10956</v>
      </c>
      <c r="BR17" s="121">
        <v>0</v>
      </c>
      <c r="BS17" s="121">
        <v>0</v>
      </c>
      <c r="BT17" s="121">
        <v>0</v>
      </c>
      <c r="BU17" s="121">
        <f>SUM(BV17:BX17)</f>
        <v>25438</v>
      </c>
      <c r="BV17" s="121">
        <v>0</v>
      </c>
      <c r="BW17" s="121">
        <v>25438</v>
      </c>
      <c r="BX17" s="121">
        <v>0</v>
      </c>
      <c r="BY17" s="121">
        <v>0</v>
      </c>
      <c r="BZ17" s="121">
        <f>SUM(CA17:CD17)</f>
        <v>222461</v>
      </c>
      <c r="CA17" s="121">
        <v>0</v>
      </c>
      <c r="CB17" s="121">
        <v>222461</v>
      </c>
      <c r="CC17" s="121">
        <v>0</v>
      </c>
      <c r="CD17" s="121">
        <v>0</v>
      </c>
      <c r="CE17" s="122" t="s">
        <v>479</v>
      </c>
      <c r="CF17" s="121">
        <v>0</v>
      </c>
      <c r="CG17" s="121">
        <v>6302</v>
      </c>
      <c r="CH17" s="121">
        <f>SUM(BG17,+BO17,+CG17)</f>
        <v>302529</v>
      </c>
      <c r="CI17" s="121">
        <f>SUM(AE17,+BG17)</f>
        <v>48469</v>
      </c>
      <c r="CJ17" s="121">
        <f>SUM(AF17,+BH17)</f>
        <v>48469</v>
      </c>
      <c r="CK17" s="121">
        <f>SUM(AG17,+BI17)</f>
        <v>0</v>
      </c>
      <c r="CL17" s="121">
        <f>SUM(AH17,+BJ17)</f>
        <v>48469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479</v>
      </c>
      <c r="CQ17" s="121">
        <f>SUM(AM17,+BO17)</f>
        <v>887556</v>
      </c>
      <c r="CR17" s="121">
        <f>SUM(AN17,+BP17)</f>
        <v>19337</v>
      </c>
      <c r="CS17" s="121">
        <f>SUM(AO17,+BQ17)</f>
        <v>19337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25438</v>
      </c>
      <c r="CX17" s="121">
        <f>SUM(AT17,+BV17)</f>
        <v>0</v>
      </c>
      <c r="CY17" s="121">
        <f>SUM(AU17,+BW17)</f>
        <v>25438</v>
      </c>
      <c r="CZ17" s="121">
        <f>SUM(AV17,+BX17)</f>
        <v>0</v>
      </c>
      <c r="DA17" s="121">
        <f>SUM(AW17,+BY17)</f>
        <v>0</v>
      </c>
      <c r="DB17" s="121">
        <f>SUM(AX17,+BZ17)</f>
        <v>842781</v>
      </c>
      <c r="DC17" s="121">
        <f>SUM(AY17,+CA17)</f>
        <v>0</v>
      </c>
      <c r="DD17" s="121">
        <f>SUM(AZ17,+CB17)</f>
        <v>842781</v>
      </c>
      <c r="DE17" s="121">
        <f>SUM(BA17,+CC17)</f>
        <v>0</v>
      </c>
      <c r="DF17" s="121">
        <f>SUM(BB17,+CD17)</f>
        <v>0</v>
      </c>
      <c r="DG17" s="122" t="s">
        <v>479</v>
      </c>
      <c r="DH17" s="121">
        <f>SUM(BD17,+CF17)</f>
        <v>0</v>
      </c>
      <c r="DI17" s="121">
        <f>SUM(BE17,+CG17)</f>
        <v>30360</v>
      </c>
      <c r="DJ17" s="121">
        <f>SUM(BF17,+CH17)</f>
        <v>966385</v>
      </c>
    </row>
    <row r="18" spans="1:114" s="136" customFormat="1" ht="13.5" customHeight="1">
      <c r="A18" s="119" t="s">
        <v>24</v>
      </c>
      <c r="B18" s="120" t="s">
        <v>358</v>
      </c>
      <c r="C18" s="119" t="s">
        <v>359</v>
      </c>
      <c r="D18" s="121">
        <f>SUM(E18,+L18)</f>
        <v>65532</v>
      </c>
      <c r="E18" s="121">
        <f>SUM(F18:I18)+K18</f>
        <v>35532</v>
      </c>
      <c r="F18" s="121">
        <v>0</v>
      </c>
      <c r="G18" s="121">
        <v>0</v>
      </c>
      <c r="H18" s="121">
        <v>0</v>
      </c>
      <c r="I18" s="121">
        <v>0</v>
      </c>
      <c r="J18" s="121">
        <v>767655</v>
      </c>
      <c r="K18" s="121">
        <v>35532</v>
      </c>
      <c r="L18" s="121">
        <v>30000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65532</v>
      </c>
      <c r="W18" s="121">
        <f>+SUM(E18,N18)</f>
        <v>35532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767655</v>
      </c>
      <c r="AC18" s="121">
        <f>+SUM(K18,T18)</f>
        <v>35532</v>
      </c>
      <c r="AD18" s="121">
        <f>+SUM(L18,U18)</f>
        <v>30000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479</v>
      </c>
      <c r="AM18" s="121">
        <f>SUM(AN18,AS18,AW18,AX18,BD18)</f>
        <v>448614</v>
      </c>
      <c r="AN18" s="121">
        <f>SUM(AO18:AR18)</f>
        <v>62064</v>
      </c>
      <c r="AO18" s="121">
        <v>54999</v>
      </c>
      <c r="AP18" s="121">
        <v>0</v>
      </c>
      <c r="AQ18" s="121">
        <v>7065</v>
      </c>
      <c r="AR18" s="121">
        <v>0</v>
      </c>
      <c r="AS18" s="121">
        <f>SUM(AT18:AV18)</f>
        <v>184692</v>
      </c>
      <c r="AT18" s="121">
        <v>0</v>
      </c>
      <c r="AU18" s="121">
        <v>72709</v>
      </c>
      <c r="AV18" s="121">
        <v>111983</v>
      </c>
      <c r="AW18" s="121">
        <v>0</v>
      </c>
      <c r="AX18" s="121">
        <f>SUM(AY18:BB18)</f>
        <v>201858</v>
      </c>
      <c r="AY18" s="121">
        <v>0</v>
      </c>
      <c r="AZ18" s="121">
        <v>134282</v>
      </c>
      <c r="BA18" s="121">
        <v>67576</v>
      </c>
      <c r="BB18" s="121">
        <v>0</v>
      </c>
      <c r="BC18" s="122" t="s">
        <v>479</v>
      </c>
      <c r="BD18" s="121">
        <v>0</v>
      </c>
      <c r="BE18" s="121">
        <v>384573</v>
      </c>
      <c r="BF18" s="121">
        <f>SUM(AE18,+AM18,+BE18)</f>
        <v>833187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479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479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479</v>
      </c>
      <c r="CQ18" s="121">
        <f>SUM(AM18,+BO18)</f>
        <v>448614</v>
      </c>
      <c r="CR18" s="121">
        <f>SUM(AN18,+BP18)</f>
        <v>62064</v>
      </c>
      <c r="CS18" s="121">
        <f>SUM(AO18,+BQ18)</f>
        <v>54999</v>
      </c>
      <c r="CT18" s="121">
        <f>SUM(AP18,+BR18)</f>
        <v>0</v>
      </c>
      <c r="CU18" s="121">
        <f>SUM(AQ18,+BS18)</f>
        <v>7065</v>
      </c>
      <c r="CV18" s="121">
        <f>SUM(AR18,+BT18)</f>
        <v>0</v>
      </c>
      <c r="CW18" s="121">
        <f>SUM(AS18,+BU18)</f>
        <v>184692</v>
      </c>
      <c r="CX18" s="121">
        <f>SUM(AT18,+BV18)</f>
        <v>0</v>
      </c>
      <c r="CY18" s="121">
        <f>SUM(AU18,+BW18)</f>
        <v>72709</v>
      </c>
      <c r="CZ18" s="121">
        <f>SUM(AV18,+BX18)</f>
        <v>111983</v>
      </c>
      <c r="DA18" s="121">
        <f>SUM(AW18,+BY18)</f>
        <v>0</v>
      </c>
      <c r="DB18" s="121">
        <f>SUM(AX18,+BZ18)</f>
        <v>201858</v>
      </c>
      <c r="DC18" s="121">
        <f>SUM(AY18,+CA18)</f>
        <v>0</v>
      </c>
      <c r="DD18" s="121">
        <f>SUM(AZ18,+CB18)</f>
        <v>134282</v>
      </c>
      <c r="DE18" s="121">
        <f>SUM(BA18,+CC18)</f>
        <v>67576</v>
      </c>
      <c r="DF18" s="121">
        <f>SUM(BB18,+CD18)</f>
        <v>0</v>
      </c>
      <c r="DG18" s="122" t="s">
        <v>479</v>
      </c>
      <c r="DH18" s="121">
        <f>SUM(BD18,+CF18)</f>
        <v>0</v>
      </c>
      <c r="DI18" s="121">
        <f>SUM(BE18,+CG18)</f>
        <v>384573</v>
      </c>
      <c r="DJ18" s="121">
        <f>SUM(BF18,+CH18)</f>
        <v>833187</v>
      </c>
    </row>
    <row r="19" spans="1:114" s="136" customFormat="1" ht="13.5" customHeight="1">
      <c r="A19" s="119" t="s">
        <v>24</v>
      </c>
      <c r="B19" s="120" t="s">
        <v>363</v>
      </c>
      <c r="C19" s="119" t="s">
        <v>364</v>
      </c>
      <c r="D19" s="121">
        <f>SUM(E19,+L19)</f>
        <v>254658</v>
      </c>
      <c r="E19" s="121">
        <f>SUM(F19:I19)+K19</f>
        <v>254658</v>
      </c>
      <c r="F19" s="121">
        <v>0</v>
      </c>
      <c r="G19" s="121">
        <v>0</v>
      </c>
      <c r="H19" s="121">
        <v>0</v>
      </c>
      <c r="I19" s="121">
        <v>216798</v>
      </c>
      <c r="J19" s="121">
        <v>948404</v>
      </c>
      <c r="K19" s="121">
        <v>37860</v>
      </c>
      <c r="L19" s="121">
        <v>0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523759</v>
      </c>
      <c r="T19" s="121">
        <v>0</v>
      </c>
      <c r="U19" s="121">
        <v>0</v>
      </c>
      <c r="V19" s="121">
        <f>+SUM(D19,M19)</f>
        <v>254658</v>
      </c>
      <c r="W19" s="121">
        <f>+SUM(E19,N19)</f>
        <v>254658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216798</v>
      </c>
      <c r="AB19" s="121">
        <f>+SUM(J19,S19)</f>
        <v>1472163</v>
      </c>
      <c r="AC19" s="121">
        <f>+SUM(K19,T19)</f>
        <v>37860</v>
      </c>
      <c r="AD19" s="121">
        <f>+SUM(L19,U19)</f>
        <v>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479</v>
      </c>
      <c r="AM19" s="121">
        <f>SUM(AN19,AS19,AW19,AX19,BD19)</f>
        <v>1203062</v>
      </c>
      <c r="AN19" s="121">
        <f>SUM(AO19:AR19)</f>
        <v>29140</v>
      </c>
      <c r="AO19" s="121">
        <v>29140</v>
      </c>
      <c r="AP19" s="121">
        <v>0</v>
      </c>
      <c r="AQ19" s="121">
        <v>0</v>
      </c>
      <c r="AR19" s="121">
        <v>0</v>
      </c>
      <c r="AS19" s="121">
        <f>SUM(AT19:AV19)</f>
        <v>472081</v>
      </c>
      <c r="AT19" s="121">
        <v>0</v>
      </c>
      <c r="AU19" s="121">
        <v>449873</v>
      </c>
      <c r="AV19" s="121">
        <v>22208</v>
      </c>
      <c r="AW19" s="121">
        <v>0</v>
      </c>
      <c r="AX19" s="121">
        <f>SUM(AY19:BB19)</f>
        <v>701841</v>
      </c>
      <c r="AY19" s="121">
        <v>0</v>
      </c>
      <c r="AZ19" s="121">
        <v>692966</v>
      </c>
      <c r="BA19" s="121">
        <v>8875</v>
      </c>
      <c r="BB19" s="121">
        <v>0</v>
      </c>
      <c r="BC19" s="122" t="s">
        <v>479</v>
      </c>
      <c r="BD19" s="121">
        <v>0</v>
      </c>
      <c r="BE19" s="121">
        <v>0</v>
      </c>
      <c r="BF19" s="121">
        <f>SUM(AE19,+AM19,+BE19)</f>
        <v>1203062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479</v>
      </c>
      <c r="BO19" s="121">
        <f>SUM(BP19,BU19,BY19,BZ19,CF19)</f>
        <v>523759</v>
      </c>
      <c r="BP19" s="121">
        <f>SUM(BQ19:BT19)</f>
        <v>14580</v>
      </c>
      <c r="BQ19" s="121">
        <v>14580</v>
      </c>
      <c r="BR19" s="121">
        <v>0</v>
      </c>
      <c r="BS19" s="121">
        <v>0</v>
      </c>
      <c r="BT19" s="121">
        <v>0</v>
      </c>
      <c r="BU19" s="121">
        <f>SUM(BV19:BX19)</f>
        <v>388601</v>
      </c>
      <c r="BV19" s="121">
        <v>0</v>
      </c>
      <c r="BW19" s="121">
        <v>388601</v>
      </c>
      <c r="BX19" s="121">
        <v>0</v>
      </c>
      <c r="BY19" s="121">
        <v>0</v>
      </c>
      <c r="BZ19" s="121">
        <f>SUM(CA19:CD19)</f>
        <v>120578</v>
      </c>
      <c r="CA19" s="121">
        <v>0</v>
      </c>
      <c r="CB19" s="121">
        <v>120578</v>
      </c>
      <c r="CC19" s="121">
        <v>0</v>
      </c>
      <c r="CD19" s="121">
        <v>0</v>
      </c>
      <c r="CE19" s="122" t="s">
        <v>479</v>
      </c>
      <c r="CF19" s="121">
        <v>0</v>
      </c>
      <c r="CG19" s="121">
        <v>0</v>
      </c>
      <c r="CH19" s="121">
        <f>SUM(BG19,+BO19,+CG19)</f>
        <v>523759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479</v>
      </c>
      <c r="CQ19" s="121">
        <f>SUM(AM19,+BO19)</f>
        <v>1726821</v>
      </c>
      <c r="CR19" s="121">
        <f>SUM(AN19,+BP19)</f>
        <v>43720</v>
      </c>
      <c r="CS19" s="121">
        <f>SUM(AO19,+BQ19)</f>
        <v>43720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860682</v>
      </c>
      <c r="CX19" s="121">
        <f>SUM(AT19,+BV19)</f>
        <v>0</v>
      </c>
      <c r="CY19" s="121">
        <f>SUM(AU19,+BW19)</f>
        <v>838474</v>
      </c>
      <c r="CZ19" s="121">
        <f>SUM(AV19,+BX19)</f>
        <v>22208</v>
      </c>
      <c r="DA19" s="121">
        <f>SUM(AW19,+BY19)</f>
        <v>0</v>
      </c>
      <c r="DB19" s="121">
        <f>SUM(AX19,+BZ19)</f>
        <v>822419</v>
      </c>
      <c r="DC19" s="121">
        <f>SUM(AY19,+CA19)</f>
        <v>0</v>
      </c>
      <c r="DD19" s="121">
        <f>SUM(AZ19,+CB19)</f>
        <v>813544</v>
      </c>
      <c r="DE19" s="121">
        <f>SUM(BA19,+CC19)</f>
        <v>8875</v>
      </c>
      <c r="DF19" s="121">
        <f>SUM(BB19,+CD19)</f>
        <v>0</v>
      </c>
      <c r="DG19" s="122" t="s">
        <v>479</v>
      </c>
      <c r="DH19" s="121">
        <f>SUM(BD19,+CF19)</f>
        <v>0</v>
      </c>
      <c r="DI19" s="121">
        <f>SUM(BE19,+CG19)</f>
        <v>0</v>
      </c>
      <c r="DJ19" s="121">
        <f>SUM(BF19,+CH19)</f>
        <v>1726821</v>
      </c>
    </row>
    <row r="20" spans="1:114" s="136" customFormat="1" ht="13.5" customHeight="1">
      <c r="A20" s="119" t="s">
        <v>24</v>
      </c>
      <c r="B20" s="120" t="s">
        <v>418</v>
      </c>
      <c r="C20" s="119" t="s">
        <v>419</v>
      </c>
      <c r="D20" s="121">
        <f>SUM(E20,+L20)</f>
        <v>190284</v>
      </c>
      <c r="E20" s="121">
        <f>SUM(F20:I20)+K20</f>
        <v>109515</v>
      </c>
      <c r="F20" s="121">
        <v>0</v>
      </c>
      <c r="G20" s="121">
        <v>0</v>
      </c>
      <c r="H20" s="121">
        <v>0</v>
      </c>
      <c r="I20" s="121">
        <v>96414</v>
      </c>
      <c r="J20" s="121">
        <v>762533</v>
      </c>
      <c r="K20" s="121">
        <v>13101</v>
      </c>
      <c r="L20" s="121">
        <v>80769</v>
      </c>
      <c r="M20" s="121">
        <f>SUM(N20,+U20)</f>
        <v>80825</v>
      </c>
      <c r="N20" s="121">
        <f>SUM(O20:R20,T20)</f>
        <v>80595</v>
      </c>
      <c r="O20" s="121">
        <v>0</v>
      </c>
      <c r="P20" s="121">
        <v>0</v>
      </c>
      <c r="Q20" s="121">
        <v>80500</v>
      </c>
      <c r="R20" s="121">
        <v>95</v>
      </c>
      <c r="S20" s="121">
        <v>219991</v>
      </c>
      <c r="T20" s="121">
        <v>0</v>
      </c>
      <c r="U20" s="121">
        <v>230</v>
      </c>
      <c r="V20" s="121">
        <f>+SUM(D20,M20)</f>
        <v>271109</v>
      </c>
      <c r="W20" s="121">
        <f>+SUM(E20,N20)</f>
        <v>190110</v>
      </c>
      <c r="X20" s="121">
        <f>+SUM(F20,O20)</f>
        <v>0</v>
      </c>
      <c r="Y20" s="121">
        <f>+SUM(G20,P20)</f>
        <v>0</v>
      </c>
      <c r="Z20" s="121">
        <f>+SUM(H20,Q20)</f>
        <v>80500</v>
      </c>
      <c r="AA20" s="121">
        <f>+SUM(I20,R20)</f>
        <v>96509</v>
      </c>
      <c r="AB20" s="121">
        <f>+SUM(J20,S20)</f>
        <v>982524</v>
      </c>
      <c r="AC20" s="121">
        <f>+SUM(K20,T20)</f>
        <v>13101</v>
      </c>
      <c r="AD20" s="121">
        <f>+SUM(L20,U20)</f>
        <v>80999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479</v>
      </c>
      <c r="AM20" s="121">
        <f>SUM(AN20,AS20,AW20,AX20,BD20)</f>
        <v>882412</v>
      </c>
      <c r="AN20" s="121">
        <f>SUM(AO20:AR20)</f>
        <v>137762</v>
      </c>
      <c r="AO20" s="121">
        <v>137762</v>
      </c>
      <c r="AP20" s="121">
        <v>0</v>
      </c>
      <c r="AQ20" s="121">
        <v>0</v>
      </c>
      <c r="AR20" s="121">
        <v>0</v>
      </c>
      <c r="AS20" s="121">
        <f>SUM(AT20:AV20)</f>
        <v>446947</v>
      </c>
      <c r="AT20" s="121">
        <v>2267</v>
      </c>
      <c r="AU20" s="121">
        <v>432677</v>
      </c>
      <c r="AV20" s="121">
        <v>12003</v>
      </c>
      <c r="AW20" s="121">
        <v>0</v>
      </c>
      <c r="AX20" s="121">
        <f>SUM(AY20:BB20)</f>
        <v>297703</v>
      </c>
      <c r="AY20" s="121">
        <v>71588</v>
      </c>
      <c r="AZ20" s="121">
        <v>223375</v>
      </c>
      <c r="BA20" s="121">
        <v>2740</v>
      </c>
      <c r="BB20" s="121">
        <v>0</v>
      </c>
      <c r="BC20" s="122" t="s">
        <v>479</v>
      </c>
      <c r="BD20" s="121">
        <v>0</v>
      </c>
      <c r="BE20" s="121">
        <v>70405</v>
      </c>
      <c r="BF20" s="121">
        <f>SUM(AE20,+AM20,+BE20)</f>
        <v>952817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479</v>
      </c>
      <c r="BO20" s="121">
        <f>SUM(BP20,BU20,BY20,BZ20,CF20)</f>
        <v>296499</v>
      </c>
      <c r="BP20" s="121">
        <f>SUM(BQ20:BT20)</f>
        <v>10</v>
      </c>
      <c r="BQ20" s="121">
        <v>10</v>
      </c>
      <c r="BR20" s="121">
        <v>0</v>
      </c>
      <c r="BS20" s="121">
        <v>0</v>
      </c>
      <c r="BT20" s="121">
        <v>0</v>
      </c>
      <c r="BU20" s="121">
        <f>SUM(BV20:BX20)</f>
        <v>108901</v>
      </c>
      <c r="BV20" s="121">
        <v>0</v>
      </c>
      <c r="BW20" s="121">
        <v>108901</v>
      </c>
      <c r="BX20" s="121">
        <v>0</v>
      </c>
      <c r="BY20" s="121">
        <v>0</v>
      </c>
      <c r="BZ20" s="121">
        <f>SUM(CA20:CD20)</f>
        <v>187588</v>
      </c>
      <c r="CA20" s="121">
        <v>0</v>
      </c>
      <c r="CB20" s="121">
        <v>187588</v>
      </c>
      <c r="CC20" s="121">
        <v>0</v>
      </c>
      <c r="CD20" s="121">
        <v>0</v>
      </c>
      <c r="CE20" s="122" t="s">
        <v>479</v>
      </c>
      <c r="CF20" s="121">
        <v>0</v>
      </c>
      <c r="CG20" s="121">
        <v>4317</v>
      </c>
      <c r="CH20" s="121">
        <f>SUM(BG20,+BO20,+CG20)</f>
        <v>300816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479</v>
      </c>
      <c r="CQ20" s="121">
        <f>SUM(AM20,+BO20)</f>
        <v>1178911</v>
      </c>
      <c r="CR20" s="121">
        <f>SUM(AN20,+BP20)</f>
        <v>137772</v>
      </c>
      <c r="CS20" s="121">
        <f>SUM(AO20,+BQ20)</f>
        <v>137772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555848</v>
      </c>
      <c r="CX20" s="121">
        <f>SUM(AT20,+BV20)</f>
        <v>2267</v>
      </c>
      <c r="CY20" s="121">
        <f>SUM(AU20,+BW20)</f>
        <v>541578</v>
      </c>
      <c r="CZ20" s="121">
        <f>SUM(AV20,+BX20)</f>
        <v>12003</v>
      </c>
      <c r="DA20" s="121">
        <f>SUM(AW20,+BY20)</f>
        <v>0</v>
      </c>
      <c r="DB20" s="121">
        <f>SUM(AX20,+BZ20)</f>
        <v>485291</v>
      </c>
      <c r="DC20" s="121">
        <f>SUM(AY20,+CA20)</f>
        <v>71588</v>
      </c>
      <c r="DD20" s="121">
        <f>SUM(AZ20,+CB20)</f>
        <v>410963</v>
      </c>
      <c r="DE20" s="121">
        <f>SUM(BA20,+CC20)</f>
        <v>2740</v>
      </c>
      <c r="DF20" s="121">
        <f>SUM(BB20,+CD20)</f>
        <v>0</v>
      </c>
      <c r="DG20" s="122" t="s">
        <v>479</v>
      </c>
      <c r="DH20" s="121">
        <f>SUM(BD20,+CF20)</f>
        <v>0</v>
      </c>
      <c r="DI20" s="121">
        <f>SUM(BE20,+CG20)</f>
        <v>74722</v>
      </c>
      <c r="DJ20" s="121">
        <f>SUM(BF20,+CH20)</f>
        <v>1253633</v>
      </c>
    </row>
    <row r="21" spans="1:114" s="136" customFormat="1" ht="13.5" customHeight="1">
      <c r="A21" s="119" t="s">
        <v>24</v>
      </c>
      <c r="B21" s="120" t="s">
        <v>368</v>
      </c>
      <c r="C21" s="119" t="s">
        <v>369</v>
      </c>
      <c r="D21" s="121">
        <f>SUM(E21,+L21)</f>
        <v>396489</v>
      </c>
      <c r="E21" s="121">
        <f>SUM(F21:I21)+K21</f>
        <v>418806</v>
      </c>
      <c r="F21" s="121">
        <v>0</v>
      </c>
      <c r="G21" s="121">
        <v>0</v>
      </c>
      <c r="H21" s="121">
        <v>0</v>
      </c>
      <c r="I21" s="121">
        <v>139987</v>
      </c>
      <c r="J21" s="121">
        <v>467609</v>
      </c>
      <c r="K21" s="121">
        <v>278819</v>
      </c>
      <c r="L21" s="121">
        <v>-22317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396489</v>
      </c>
      <c r="W21" s="121">
        <f>+SUM(E21,N21)</f>
        <v>418806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139987</v>
      </c>
      <c r="AB21" s="121">
        <f>+SUM(J21,S21)</f>
        <v>467609</v>
      </c>
      <c r="AC21" s="121">
        <f>+SUM(K21,T21)</f>
        <v>278819</v>
      </c>
      <c r="AD21" s="121">
        <f>+SUM(L21,U21)</f>
        <v>-22317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2" t="s">
        <v>479</v>
      </c>
      <c r="AM21" s="121">
        <f>SUM(AN21,AS21,AW21,AX21,BD21)</f>
        <v>859235</v>
      </c>
      <c r="AN21" s="121">
        <f>SUM(AO21:AR21)</f>
        <v>64675</v>
      </c>
      <c r="AO21" s="121">
        <v>64675</v>
      </c>
      <c r="AP21" s="121">
        <v>0</v>
      </c>
      <c r="AQ21" s="121">
        <v>0</v>
      </c>
      <c r="AR21" s="121">
        <v>0</v>
      </c>
      <c r="AS21" s="121">
        <f>SUM(AT21:AV21)</f>
        <v>2163</v>
      </c>
      <c r="AT21" s="121">
        <v>0</v>
      </c>
      <c r="AU21" s="121">
        <v>2163</v>
      </c>
      <c r="AV21" s="121">
        <v>0</v>
      </c>
      <c r="AW21" s="121">
        <v>0</v>
      </c>
      <c r="AX21" s="121">
        <f>SUM(AY21:BB21)</f>
        <v>792397</v>
      </c>
      <c r="AY21" s="121">
        <v>0</v>
      </c>
      <c r="AZ21" s="121">
        <v>790217</v>
      </c>
      <c r="BA21" s="121">
        <v>0</v>
      </c>
      <c r="BB21" s="121">
        <v>2180</v>
      </c>
      <c r="BC21" s="122" t="s">
        <v>479</v>
      </c>
      <c r="BD21" s="121">
        <v>0</v>
      </c>
      <c r="BE21" s="121">
        <v>4863</v>
      </c>
      <c r="BF21" s="121">
        <f>SUM(AE21,+AM21,+BE21)</f>
        <v>864098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479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479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2" t="s">
        <v>479</v>
      </c>
      <c r="CQ21" s="121">
        <f>SUM(AM21,+BO21)</f>
        <v>859235</v>
      </c>
      <c r="CR21" s="121">
        <f>SUM(AN21,+BP21)</f>
        <v>64675</v>
      </c>
      <c r="CS21" s="121">
        <f>SUM(AO21,+BQ21)</f>
        <v>64675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2163</v>
      </c>
      <c r="CX21" s="121">
        <f>SUM(AT21,+BV21)</f>
        <v>0</v>
      </c>
      <c r="CY21" s="121">
        <f>SUM(AU21,+BW21)</f>
        <v>2163</v>
      </c>
      <c r="CZ21" s="121">
        <f>SUM(AV21,+BX21)</f>
        <v>0</v>
      </c>
      <c r="DA21" s="121">
        <f>SUM(AW21,+BY21)</f>
        <v>0</v>
      </c>
      <c r="DB21" s="121">
        <f>SUM(AX21,+BZ21)</f>
        <v>792397</v>
      </c>
      <c r="DC21" s="121">
        <f>SUM(AY21,+CA21)</f>
        <v>0</v>
      </c>
      <c r="DD21" s="121">
        <f>SUM(AZ21,+CB21)</f>
        <v>790217</v>
      </c>
      <c r="DE21" s="121">
        <f>SUM(BA21,+CC21)</f>
        <v>0</v>
      </c>
      <c r="DF21" s="121">
        <f>SUM(BB21,+CD21)</f>
        <v>2180</v>
      </c>
      <c r="DG21" s="122" t="s">
        <v>479</v>
      </c>
      <c r="DH21" s="121">
        <f>SUM(BD21,+CF21)</f>
        <v>0</v>
      </c>
      <c r="DI21" s="121">
        <f>SUM(BE21,+CG21)</f>
        <v>4863</v>
      </c>
      <c r="DJ21" s="121">
        <f>SUM(BF21,+CH21)</f>
        <v>864098</v>
      </c>
    </row>
    <row r="22" spans="1:114" s="136" customFormat="1" ht="13.5" customHeight="1">
      <c r="A22" s="119" t="s">
        <v>24</v>
      </c>
      <c r="B22" s="120" t="s">
        <v>401</v>
      </c>
      <c r="C22" s="119" t="s">
        <v>402</v>
      </c>
      <c r="D22" s="121">
        <f>SUM(E22,+L22)</f>
        <v>37396</v>
      </c>
      <c r="E22" s="121">
        <f>SUM(F22:I22)+K22</f>
        <v>12925</v>
      </c>
      <c r="F22" s="121">
        <v>8343</v>
      </c>
      <c r="G22" s="121">
        <v>0</v>
      </c>
      <c r="H22" s="121">
        <v>0</v>
      </c>
      <c r="I22" s="121">
        <v>0</v>
      </c>
      <c r="J22" s="121">
        <v>173298</v>
      </c>
      <c r="K22" s="121">
        <v>4582</v>
      </c>
      <c r="L22" s="121">
        <v>24471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37396</v>
      </c>
      <c r="W22" s="121">
        <f>+SUM(E22,N22)</f>
        <v>12925</v>
      </c>
      <c r="X22" s="121">
        <f>+SUM(F22,O22)</f>
        <v>8343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173298</v>
      </c>
      <c r="AC22" s="121">
        <f>+SUM(K22,T22)</f>
        <v>4582</v>
      </c>
      <c r="AD22" s="121">
        <f>+SUM(L22,U22)</f>
        <v>24471</v>
      </c>
      <c r="AE22" s="121">
        <f>SUM(AF22,+AK22)</f>
        <v>15571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15571</v>
      </c>
      <c r="AL22" s="122" t="s">
        <v>479</v>
      </c>
      <c r="AM22" s="121">
        <f>SUM(AN22,AS22,AW22,AX22,BD22)</f>
        <v>0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2" t="s">
        <v>479</v>
      </c>
      <c r="BD22" s="121">
        <v>0</v>
      </c>
      <c r="BE22" s="121">
        <v>195123</v>
      </c>
      <c r="BF22" s="121">
        <f>SUM(AE22,+AM22,+BE22)</f>
        <v>210694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479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479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15571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15571</v>
      </c>
      <c r="CP22" s="122" t="s">
        <v>479</v>
      </c>
      <c r="CQ22" s="121">
        <f>SUM(AM22,+BO22)</f>
        <v>0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2" t="s">
        <v>479</v>
      </c>
      <c r="DH22" s="121">
        <f>SUM(BD22,+CF22)</f>
        <v>0</v>
      </c>
      <c r="DI22" s="121">
        <f>SUM(BE22,+CG22)</f>
        <v>195123</v>
      </c>
      <c r="DJ22" s="121">
        <f>SUM(BF22,+CH22)</f>
        <v>210694</v>
      </c>
    </row>
    <row r="23" spans="1:114" s="136" customFormat="1" ht="13.5" customHeight="1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2">
    <sortCondition ref="A8:A22"/>
    <sortCondition ref="B8:B22"/>
    <sortCondition ref="C8:C2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21" man="1"/>
    <brk id="30" min="1" max="21" man="1"/>
    <brk id="38" min="1" max="21" man="1"/>
    <brk id="66" min="1" max="21" man="1"/>
    <brk id="94" min="1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>
      <c r="A7" s="138" t="str">
        <f>'廃棄物事業経費（市町村）'!A7</f>
        <v>静岡県</v>
      </c>
      <c r="B7" s="139" t="str">
        <f>'廃棄物事業経費（市町村）'!B7</f>
        <v>22000</v>
      </c>
      <c r="C7" s="138" t="s">
        <v>33</v>
      </c>
      <c r="D7" s="140">
        <f>SUM(E7,+L7)</f>
        <v>47313018</v>
      </c>
      <c r="E7" s="140">
        <f>+SUM(F7:I7,K7)</f>
        <v>11152416</v>
      </c>
      <c r="F7" s="140">
        <f t="shared" ref="F7:L7" si="0">SUM(F$8:F$257)</f>
        <v>621092</v>
      </c>
      <c r="G7" s="140">
        <f t="shared" si="0"/>
        <v>941</v>
      </c>
      <c r="H7" s="140">
        <f t="shared" si="0"/>
        <v>2192743</v>
      </c>
      <c r="I7" s="140">
        <f t="shared" si="0"/>
        <v>4787679</v>
      </c>
      <c r="J7" s="140">
        <f t="shared" si="0"/>
        <v>5690600</v>
      </c>
      <c r="K7" s="140">
        <f t="shared" si="0"/>
        <v>3549961</v>
      </c>
      <c r="L7" s="140">
        <f t="shared" si="0"/>
        <v>36160602</v>
      </c>
      <c r="M7" s="140">
        <f>SUM(N7,+U7)</f>
        <v>7403762</v>
      </c>
      <c r="N7" s="140">
        <f>+SUM(O7:R7,T7)</f>
        <v>1932016</v>
      </c>
      <c r="O7" s="140">
        <f t="shared" ref="O7:U7" si="1">SUM(O$8:O$257)</f>
        <v>74695</v>
      </c>
      <c r="P7" s="140">
        <f t="shared" si="1"/>
        <v>10809</v>
      </c>
      <c r="Q7" s="140">
        <f t="shared" si="1"/>
        <v>134400</v>
      </c>
      <c r="R7" s="140">
        <f t="shared" si="1"/>
        <v>588666</v>
      </c>
      <c r="S7" s="140">
        <f t="shared" si="1"/>
        <v>2328725</v>
      </c>
      <c r="T7" s="140">
        <f t="shared" si="1"/>
        <v>1123446</v>
      </c>
      <c r="U7" s="140">
        <f t="shared" si="1"/>
        <v>5471746</v>
      </c>
      <c r="V7" s="140">
        <f t="shared" ref="V7:AB7" si="2">+SUM(D7,M7)</f>
        <v>54716780</v>
      </c>
      <c r="W7" s="140">
        <f t="shared" si="2"/>
        <v>13084432</v>
      </c>
      <c r="X7" s="140">
        <f t="shared" si="2"/>
        <v>695787</v>
      </c>
      <c r="Y7" s="140">
        <f t="shared" si="2"/>
        <v>11750</v>
      </c>
      <c r="Z7" s="140">
        <f t="shared" si="2"/>
        <v>2327143</v>
      </c>
      <c r="AA7" s="140">
        <f t="shared" si="2"/>
        <v>5376345</v>
      </c>
      <c r="AB7" s="140">
        <f t="shared" si="2"/>
        <v>8019325</v>
      </c>
      <c r="AC7" s="140">
        <f>+SUM(K7,T7)</f>
        <v>4673407</v>
      </c>
      <c r="AD7" s="140">
        <f>+SUM(L7,U7)</f>
        <v>41632348</v>
      </c>
      <c r="AE7" s="208"/>
      <c r="AF7" s="208"/>
    </row>
    <row r="8" spans="1:32" s="136" customFormat="1" ht="13.5" customHeight="1">
      <c r="A8" s="119" t="s">
        <v>24</v>
      </c>
      <c r="B8" s="120" t="s">
        <v>324</v>
      </c>
      <c r="C8" s="119" t="s">
        <v>325</v>
      </c>
      <c r="D8" s="121">
        <f>SUM(E8,+L8)</f>
        <v>7699947</v>
      </c>
      <c r="E8" s="121">
        <f>+SUM(F8:I8,K8)</f>
        <v>1954619</v>
      </c>
      <c r="F8" s="121">
        <v>5635</v>
      </c>
      <c r="G8" s="121">
        <v>0</v>
      </c>
      <c r="H8" s="121">
        <v>0</v>
      </c>
      <c r="I8" s="121">
        <v>799590</v>
      </c>
      <c r="J8" s="121"/>
      <c r="K8" s="121">
        <v>1149394</v>
      </c>
      <c r="L8" s="121">
        <v>5745328</v>
      </c>
      <c r="M8" s="121">
        <f>SUM(N8,+U8)</f>
        <v>678165</v>
      </c>
      <c r="N8" s="121">
        <f>+SUM(O8:R8,T8)</f>
        <v>38165</v>
      </c>
      <c r="O8" s="121">
        <v>37619</v>
      </c>
      <c r="P8" s="121">
        <v>0</v>
      </c>
      <c r="Q8" s="121">
        <v>0</v>
      </c>
      <c r="R8" s="121">
        <v>0</v>
      </c>
      <c r="S8" s="121"/>
      <c r="T8" s="121">
        <v>546</v>
      </c>
      <c r="U8" s="121">
        <v>640000</v>
      </c>
      <c r="V8" s="121">
        <f>+SUM(D8,M8)</f>
        <v>8378112</v>
      </c>
      <c r="W8" s="121">
        <f>+SUM(E8,N8)</f>
        <v>1992784</v>
      </c>
      <c r="X8" s="121">
        <f>+SUM(F8,O8)</f>
        <v>43254</v>
      </c>
      <c r="Y8" s="121">
        <f>+SUM(G8,P8)</f>
        <v>0</v>
      </c>
      <c r="Z8" s="121">
        <f>+SUM(H8,Q8)</f>
        <v>0</v>
      </c>
      <c r="AA8" s="121">
        <f>+SUM(I8,R8)</f>
        <v>799590</v>
      </c>
      <c r="AB8" s="121">
        <f>+SUM(J8,S8)</f>
        <v>0</v>
      </c>
      <c r="AC8" s="121">
        <f>+SUM(K8,T8)</f>
        <v>1149940</v>
      </c>
      <c r="AD8" s="121">
        <f>+SUM(L8,U8)</f>
        <v>6385328</v>
      </c>
      <c r="AE8" s="209" t="s">
        <v>326</v>
      </c>
      <c r="AF8" s="208"/>
    </row>
    <row r="9" spans="1:32" s="136" customFormat="1" ht="13.5" customHeight="1">
      <c r="A9" s="119" t="s">
        <v>24</v>
      </c>
      <c r="B9" s="120" t="s">
        <v>327</v>
      </c>
      <c r="C9" s="119" t="s">
        <v>328</v>
      </c>
      <c r="D9" s="121">
        <f>SUM(E9,+L9)</f>
        <v>9637660</v>
      </c>
      <c r="E9" s="121">
        <f>+SUM(F9:I9,K9)</f>
        <v>1977964</v>
      </c>
      <c r="F9" s="121">
        <v>5515</v>
      </c>
      <c r="G9" s="121">
        <v>0</v>
      </c>
      <c r="H9" s="121">
        <v>25100</v>
      </c>
      <c r="I9" s="121">
        <v>1141432</v>
      </c>
      <c r="J9" s="121"/>
      <c r="K9" s="121">
        <v>805917</v>
      </c>
      <c r="L9" s="121">
        <v>7659696</v>
      </c>
      <c r="M9" s="121">
        <f>SUM(N9,+U9)</f>
        <v>1312984</v>
      </c>
      <c r="N9" s="121">
        <f>+SUM(O9:R9,T9)</f>
        <v>514000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514000</v>
      </c>
      <c r="U9" s="121">
        <v>798984</v>
      </c>
      <c r="V9" s="121">
        <f>+SUM(D9,M9)</f>
        <v>10950644</v>
      </c>
      <c r="W9" s="121">
        <f>+SUM(E9,N9)</f>
        <v>2491964</v>
      </c>
      <c r="X9" s="121">
        <f>+SUM(F9,O9)</f>
        <v>5515</v>
      </c>
      <c r="Y9" s="121">
        <f>+SUM(G9,P9)</f>
        <v>0</v>
      </c>
      <c r="Z9" s="121">
        <f>+SUM(H9,Q9)</f>
        <v>25100</v>
      </c>
      <c r="AA9" s="121">
        <f>+SUM(I9,R9)</f>
        <v>1141432</v>
      </c>
      <c r="AB9" s="121">
        <f>+SUM(J9,S9)</f>
        <v>0</v>
      </c>
      <c r="AC9" s="121">
        <f>+SUM(K9,T9)</f>
        <v>1319917</v>
      </c>
      <c r="AD9" s="121">
        <f>+SUM(L9,U9)</f>
        <v>8458680</v>
      </c>
      <c r="AE9" s="209" t="s">
        <v>329</v>
      </c>
      <c r="AF9" s="208"/>
    </row>
    <row r="10" spans="1:32" s="136" customFormat="1" ht="13.5" customHeight="1">
      <c r="A10" s="119" t="s">
        <v>24</v>
      </c>
      <c r="B10" s="120" t="s">
        <v>330</v>
      </c>
      <c r="C10" s="119" t="s">
        <v>331</v>
      </c>
      <c r="D10" s="121">
        <f>SUM(E10,+L10)</f>
        <v>1976636</v>
      </c>
      <c r="E10" s="121">
        <f>+SUM(F10:I10,K10)</f>
        <v>286842</v>
      </c>
      <c r="F10" s="121">
        <v>0</v>
      </c>
      <c r="G10" s="121">
        <v>0</v>
      </c>
      <c r="H10" s="121">
        <v>62100</v>
      </c>
      <c r="I10" s="121">
        <v>140766</v>
      </c>
      <c r="J10" s="121"/>
      <c r="K10" s="121">
        <v>83976</v>
      </c>
      <c r="L10" s="121">
        <v>1689794</v>
      </c>
      <c r="M10" s="121">
        <f>SUM(N10,+U10)</f>
        <v>237709</v>
      </c>
      <c r="N10" s="121">
        <f>+SUM(O10:R10,T10)</f>
        <v>25945</v>
      </c>
      <c r="O10" s="121">
        <v>0</v>
      </c>
      <c r="P10" s="121">
        <v>0</v>
      </c>
      <c r="Q10" s="121">
        <v>25900</v>
      </c>
      <c r="R10" s="121">
        <v>39</v>
      </c>
      <c r="S10" s="121"/>
      <c r="T10" s="121">
        <v>6</v>
      </c>
      <c r="U10" s="121">
        <v>211764</v>
      </c>
      <c r="V10" s="121">
        <f>+SUM(D10,M10)</f>
        <v>2214345</v>
      </c>
      <c r="W10" s="121">
        <f>+SUM(E10,N10)</f>
        <v>312787</v>
      </c>
      <c r="X10" s="121">
        <f>+SUM(F10,O10)</f>
        <v>0</v>
      </c>
      <c r="Y10" s="121">
        <f>+SUM(G10,P10)</f>
        <v>0</v>
      </c>
      <c r="Z10" s="121">
        <f>+SUM(H10,Q10)</f>
        <v>88000</v>
      </c>
      <c r="AA10" s="121">
        <f>+SUM(I10,R10)</f>
        <v>140805</v>
      </c>
      <c r="AB10" s="121">
        <f>+SUM(J10,S10)</f>
        <v>0</v>
      </c>
      <c r="AC10" s="121">
        <f>+SUM(K10,T10)</f>
        <v>83982</v>
      </c>
      <c r="AD10" s="121">
        <f>+SUM(L10,U10)</f>
        <v>1901558</v>
      </c>
      <c r="AE10" s="209" t="s">
        <v>332</v>
      </c>
      <c r="AF10" s="208"/>
    </row>
    <row r="11" spans="1:32" s="136" customFormat="1" ht="13.5" customHeight="1">
      <c r="A11" s="119" t="s">
        <v>24</v>
      </c>
      <c r="B11" s="120" t="s">
        <v>335</v>
      </c>
      <c r="C11" s="119" t="s">
        <v>336</v>
      </c>
      <c r="D11" s="121">
        <f>SUM(E11,+L11)</f>
        <v>1494022</v>
      </c>
      <c r="E11" s="121">
        <f>+SUM(F11:I11,K11)</f>
        <v>676912</v>
      </c>
      <c r="F11" s="121">
        <v>0</v>
      </c>
      <c r="G11" s="121">
        <v>0</v>
      </c>
      <c r="H11" s="121">
        <v>581400</v>
      </c>
      <c r="I11" s="121">
        <v>69678</v>
      </c>
      <c r="J11" s="121"/>
      <c r="K11" s="121">
        <v>25834</v>
      </c>
      <c r="L11" s="121">
        <v>817110</v>
      </c>
      <c r="M11" s="121">
        <f>SUM(N11,+U11)</f>
        <v>81058</v>
      </c>
      <c r="N11" s="121">
        <f>+SUM(O11:R11,T11)</f>
        <v>15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15</v>
      </c>
      <c r="U11" s="121">
        <v>81043</v>
      </c>
      <c r="V11" s="121">
        <f>+SUM(D11,M11)</f>
        <v>1575080</v>
      </c>
      <c r="W11" s="121">
        <f>+SUM(E11,N11)</f>
        <v>676927</v>
      </c>
      <c r="X11" s="121">
        <f>+SUM(F11,O11)</f>
        <v>0</v>
      </c>
      <c r="Y11" s="121">
        <f>+SUM(G11,P11)</f>
        <v>0</v>
      </c>
      <c r="Z11" s="121">
        <f>+SUM(H11,Q11)</f>
        <v>581400</v>
      </c>
      <c r="AA11" s="121">
        <f>+SUM(I11,R11)</f>
        <v>69678</v>
      </c>
      <c r="AB11" s="121">
        <f>+SUM(J11,S11)</f>
        <v>0</v>
      </c>
      <c r="AC11" s="121">
        <f>+SUM(K11,T11)</f>
        <v>25849</v>
      </c>
      <c r="AD11" s="121">
        <f>+SUM(L11,U11)</f>
        <v>898153</v>
      </c>
      <c r="AE11" s="209" t="s">
        <v>337</v>
      </c>
      <c r="AF11" s="208"/>
    </row>
    <row r="12" spans="1:32" s="136" customFormat="1" ht="13.5" customHeight="1">
      <c r="A12" s="119" t="s">
        <v>24</v>
      </c>
      <c r="B12" s="120" t="s">
        <v>338</v>
      </c>
      <c r="C12" s="119" t="s">
        <v>339</v>
      </c>
      <c r="D12" s="121">
        <f>SUM(E12,+L12)</f>
        <v>1055473</v>
      </c>
      <c r="E12" s="121">
        <f>+SUM(F12:I12,K12)</f>
        <v>184267</v>
      </c>
      <c r="F12" s="121">
        <v>0</v>
      </c>
      <c r="G12" s="121">
        <v>769</v>
      </c>
      <c r="H12" s="121">
        <v>18600</v>
      </c>
      <c r="I12" s="121">
        <v>128034</v>
      </c>
      <c r="J12" s="121"/>
      <c r="K12" s="121">
        <v>36864</v>
      </c>
      <c r="L12" s="121">
        <v>871206</v>
      </c>
      <c r="M12" s="121">
        <f>SUM(N12,+U12)</f>
        <v>75346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75346</v>
      </c>
      <c r="V12" s="121">
        <f>+SUM(D12,M12)</f>
        <v>1130819</v>
      </c>
      <c r="W12" s="121">
        <f>+SUM(E12,N12)</f>
        <v>184267</v>
      </c>
      <c r="X12" s="121">
        <f>+SUM(F12,O12)</f>
        <v>0</v>
      </c>
      <c r="Y12" s="121">
        <f>+SUM(G12,P12)</f>
        <v>769</v>
      </c>
      <c r="Z12" s="121">
        <f>+SUM(H12,Q12)</f>
        <v>18600</v>
      </c>
      <c r="AA12" s="121">
        <f>+SUM(I12,R12)</f>
        <v>128034</v>
      </c>
      <c r="AB12" s="121">
        <f>+SUM(J12,S12)</f>
        <v>0</v>
      </c>
      <c r="AC12" s="121">
        <f>+SUM(K12,T12)</f>
        <v>36864</v>
      </c>
      <c r="AD12" s="121">
        <f>+SUM(L12,U12)</f>
        <v>946552</v>
      </c>
      <c r="AE12" s="209" t="s">
        <v>340</v>
      </c>
      <c r="AF12" s="208"/>
    </row>
    <row r="13" spans="1:32" s="136" customFormat="1" ht="13.5" customHeight="1">
      <c r="A13" s="119" t="s">
        <v>24</v>
      </c>
      <c r="B13" s="120" t="s">
        <v>341</v>
      </c>
      <c r="C13" s="119" t="s">
        <v>342</v>
      </c>
      <c r="D13" s="121">
        <f>SUM(E13,+L13)</f>
        <v>1303007</v>
      </c>
      <c r="E13" s="121">
        <f>+SUM(F13:I13,K13)</f>
        <v>139949</v>
      </c>
      <c r="F13" s="121">
        <v>0</v>
      </c>
      <c r="G13" s="121">
        <v>0</v>
      </c>
      <c r="H13" s="121">
        <v>0</v>
      </c>
      <c r="I13" s="121">
        <v>117537</v>
      </c>
      <c r="J13" s="121"/>
      <c r="K13" s="121">
        <v>22412</v>
      </c>
      <c r="L13" s="121">
        <v>1163058</v>
      </c>
      <c r="M13" s="121">
        <f>SUM(N13,+U13)</f>
        <v>144543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144543</v>
      </c>
      <c r="V13" s="121">
        <f>+SUM(D13,M13)</f>
        <v>1447550</v>
      </c>
      <c r="W13" s="121">
        <f>+SUM(E13,N13)</f>
        <v>139949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117537</v>
      </c>
      <c r="AB13" s="121">
        <f>+SUM(J13,S13)</f>
        <v>0</v>
      </c>
      <c r="AC13" s="121">
        <f>+SUM(K13,T13)</f>
        <v>22412</v>
      </c>
      <c r="AD13" s="121">
        <f>+SUM(L13,U13)</f>
        <v>1307601</v>
      </c>
      <c r="AE13" s="209" t="s">
        <v>343</v>
      </c>
      <c r="AF13" s="208"/>
    </row>
    <row r="14" spans="1:32" s="136" customFormat="1" ht="13.5" customHeight="1">
      <c r="A14" s="119" t="s">
        <v>24</v>
      </c>
      <c r="B14" s="120" t="s">
        <v>344</v>
      </c>
      <c r="C14" s="119" t="s">
        <v>345</v>
      </c>
      <c r="D14" s="121">
        <f>SUM(E14,+L14)</f>
        <v>942613</v>
      </c>
      <c r="E14" s="121">
        <f>+SUM(F14:I14,K14)</f>
        <v>253980</v>
      </c>
      <c r="F14" s="121">
        <v>0</v>
      </c>
      <c r="G14" s="121">
        <v>0</v>
      </c>
      <c r="H14" s="121">
        <v>0</v>
      </c>
      <c r="I14" s="121">
        <v>235909</v>
      </c>
      <c r="J14" s="121"/>
      <c r="K14" s="121">
        <v>18071</v>
      </c>
      <c r="L14" s="121">
        <v>688633</v>
      </c>
      <c r="M14" s="121">
        <f>SUM(N14,+U14)</f>
        <v>130793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130793</v>
      </c>
      <c r="V14" s="121">
        <f>+SUM(D14,M14)</f>
        <v>1073406</v>
      </c>
      <c r="W14" s="121">
        <f>+SUM(E14,N14)</f>
        <v>253980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235909</v>
      </c>
      <c r="AB14" s="121">
        <f>+SUM(J14,S14)</f>
        <v>0</v>
      </c>
      <c r="AC14" s="121">
        <f>+SUM(K14,T14)</f>
        <v>18071</v>
      </c>
      <c r="AD14" s="121">
        <f>+SUM(L14,U14)</f>
        <v>819426</v>
      </c>
      <c r="AE14" s="209" t="s">
        <v>346</v>
      </c>
      <c r="AF14" s="208"/>
    </row>
    <row r="15" spans="1:32" s="136" customFormat="1" ht="13.5" customHeight="1">
      <c r="A15" s="119" t="s">
        <v>24</v>
      </c>
      <c r="B15" s="120" t="s">
        <v>347</v>
      </c>
      <c r="C15" s="119" t="s">
        <v>348</v>
      </c>
      <c r="D15" s="121">
        <f>SUM(E15,+L15)</f>
        <v>1433051</v>
      </c>
      <c r="E15" s="121">
        <f>+SUM(F15:I15,K15)</f>
        <v>244845</v>
      </c>
      <c r="F15" s="121">
        <v>0</v>
      </c>
      <c r="G15" s="121">
        <v>0</v>
      </c>
      <c r="H15" s="121">
        <v>0</v>
      </c>
      <c r="I15" s="121">
        <v>132643</v>
      </c>
      <c r="J15" s="121"/>
      <c r="K15" s="121">
        <v>112202</v>
      </c>
      <c r="L15" s="121">
        <v>1188206</v>
      </c>
      <c r="M15" s="121">
        <f>SUM(N15,+U15)</f>
        <v>212330</v>
      </c>
      <c r="N15" s="121">
        <f>+SUM(O15:R15,T15)</f>
        <v>22583</v>
      </c>
      <c r="O15" s="121">
        <v>0</v>
      </c>
      <c r="P15" s="121">
        <v>0</v>
      </c>
      <c r="Q15" s="121">
        <v>0</v>
      </c>
      <c r="R15" s="121">
        <v>22337</v>
      </c>
      <c r="S15" s="121"/>
      <c r="T15" s="121">
        <v>246</v>
      </c>
      <c r="U15" s="121">
        <v>189747</v>
      </c>
      <c r="V15" s="121">
        <f>+SUM(D15,M15)</f>
        <v>1645381</v>
      </c>
      <c r="W15" s="121">
        <f>+SUM(E15,N15)</f>
        <v>267428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154980</v>
      </c>
      <c r="AB15" s="121">
        <f>+SUM(J15,S15)</f>
        <v>0</v>
      </c>
      <c r="AC15" s="121">
        <f>+SUM(K15,T15)</f>
        <v>112448</v>
      </c>
      <c r="AD15" s="121">
        <f>+SUM(L15,U15)</f>
        <v>1377953</v>
      </c>
      <c r="AE15" s="209" t="s">
        <v>349</v>
      </c>
      <c r="AF15" s="208"/>
    </row>
    <row r="16" spans="1:32" s="136" customFormat="1" ht="13.5" customHeight="1">
      <c r="A16" s="119" t="s">
        <v>24</v>
      </c>
      <c r="B16" s="120" t="s">
        <v>352</v>
      </c>
      <c r="C16" s="119" t="s">
        <v>353</v>
      </c>
      <c r="D16" s="121">
        <f>SUM(E16,+L16)</f>
        <v>2468115</v>
      </c>
      <c r="E16" s="121">
        <f>+SUM(F16:I16,K16)</f>
        <v>368963</v>
      </c>
      <c r="F16" s="121">
        <v>0</v>
      </c>
      <c r="G16" s="121">
        <v>0</v>
      </c>
      <c r="H16" s="121">
        <v>0</v>
      </c>
      <c r="I16" s="121">
        <v>269776</v>
      </c>
      <c r="J16" s="121"/>
      <c r="K16" s="121">
        <v>99187</v>
      </c>
      <c r="L16" s="121">
        <v>2099152</v>
      </c>
      <c r="M16" s="121">
        <f>SUM(N16,+U16)</f>
        <v>310470</v>
      </c>
      <c r="N16" s="121">
        <f>+SUM(O16:R16,T16)</f>
        <v>75093</v>
      </c>
      <c r="O16" s="121">
        <v>37076</v>
      </c>
      <c r="P16" s="121">
        <v>10809</v>
      </c>
      <c r="Q16" s="121">
        <v>0</v>
      </c>
      <c r="R16" s="121">
        <v>27208</v>
      </c>
      <c r="S16" s="121"/>
      <c r="T16" s="121">
        <v>0</v>
      </c>
      <c r="U16" s="121">
        <v>235377</v>
      </c>
      <c r="V16" s="121">
        <f>+SUM(D16,M16)</f>
        <v>2778585</v>
      </c>
      <c r="W16" s="121">
        <f>+SUM(E16,N16)</f>
        <v>444056</v>
      </c>
      <c r="X16" s="121">
        <f>+SUM(F16,O16)</f>
        <v>37076</v>
      </c>
      <c r="Y16" s="121">
        <f>+SUM(G16,P16)</f>
        <v>10809</v>
      </c>
      <c r="Z16" s="121">
        <f>+SUM(H16,Q16)</f>
        <v>0</v>
      </c>
      <c r="AA16" s="121">
        <f>+SUM(I16,R16)</f>
        <v>296984</v>
      </c>
      <c r="AB16" s="121">
        <f>+SUM(J16,S16)</f>
        <v>0</v>
      </c>
      <c r="AC16" s="121">
        <f>+SUM(K16,T16)</f>
        <v>99187</v>
      </c>
      <c r="AD16" s="121">
        <f>+SUM(L16,U16)</f>
        <v>2334529</v>
      </c>
      <c r="AE16" s="209" t="s">
        <v>354</v>
      </c>
      <c r="AF16" s="208"/>
    </row>
    <row r="17" spans="1:32" s="136" customFormat="1" ht="13.5" customHeight="1">
      <c r="A17" s="119" t="s">
        <v>24</v>
      </c>
      <c r="B17" s="120" t="s">
        <v>355</v>
      </c>
      <c r="C17" s="119" t="s">
        <v>356</v>
      </c>
      <c r="D17" s="121">
        <f>SUM(E17,+L17)</f>
        <v>1757655</v>
      </c>
      <c r="E17" s="121">
        <f>+SUM(F17:I17,K17)</f>
        <v>383078</v>
      </c>
      <c r="F17" s="121">
        <v>48575</v>
      </c>
      <c r="G17" s="121">
        <v>0</v>
      </c>
      <c r="H17" s="121">
        <v>102900</v>
      </c>
      <c r="I17" s="121">
        <v>209897</v>
      </c>
      <c r="J17" s="121"/>
      <c r="K17" s="121">
        <v>21706</v>
      </c>
      <c r="L17" s="121">
        <v>1374577</v>
      </c>
      <c r="M17" s="121">
        <f>SUM(N17,+U17)</f>
        <v>132853</v>
      </c>
      <c r="N17" s="121">
        <f>+SUM(O17:R17,T17)</f>
        <v>464</v>
      </c>
      <c r="O17" s="121">
        <v>0</v>
      </c>
      <c r="P17" s="121">
        <v>0</v>
      </c>
      <c r="Q17" s="121">
        <v>0</v>
      </c>
      <c r="R17" s="121">
        <v>464</v>
      </c>
      <c r="S17" s="121"/>
      <c r="T17" s="121">
        <v>0</v>
      </c>
      <c r="U17" s="121">
        <v>132389</v>
      </c>
      <c r="V17" s="121">
        <f>+SUM(D17,M17)</f>
        <v>1890508</v>
      </c>
      <c r="W17" s="121">
        <f>+SUM(E17,N17)</f>
        <v>383542</v>
      </c>
      <c r="X17" s="121">
        <f>+SUM(F17,O17)</f>
        <v>48575</v>
      </c>
      <c r="Y17" s="121">
        <f>+SUM(G17,P17)</f>
        <v>0</v>
      </c>
      <c r="Z17" s="121">
        <f>+SUM(H17,Q17)</f>
        <v>102900</v>
      </c>
      <c r="AA17" s="121">
        <f>+SUM(I17,R17)</f>
        <v>210361</v>
      </c>
      <c r="AB17" s="121">
        <f>+SUM(J17,S17)</f>
        <v>0</v>
      </c>
      <c r="AC17" s="121">
        <f>+SUM(K17,T17)</f>
        <v>21706</v>
      </c>
      <c r="AD17" s="121">
        <f>+SUM(L17,U17)</f>
        <v>1506966</v>
      </c>
      <c r="AE17" s="209" t="s">
        <v>357</v>
      </c>
      <c r="AF17" s="208"/>
    </row>
    <row r="18" spans="1:32" s="136" customFormat="1" ht="13.5" customHeight="1">
      <c r="A18" s="119" t="s">
        <v>24</v>
      </c>
      <c r="B18" s="120" t="s">
        <v>360</v>
      </c>
      <c r="C18" s="119" t="s">
        <v>361</v>
      </c>
      <c r="D18" s="121">
        <f>SUM(E18,+L18)</f>
        <v>1029276</v>
      </c>
      <c r="E18" s="121">
        <f>+SUM(F18:I18,K18)</f>
        <v>28501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28501</v>
      </c>
      <c r="L18" s="121">
        <v>1000775</v>
      </c>
      <c r="M18" s="121">
        <f>SUM(N18,+U18)</f>
        <v>661182</v>
      </c>
      <c r="N18" s="121">
        <f>+SUM(O18:R18,T18)</f>
        <v>476784</v>
      </c>
      <c r="O18" s="121">
        <v>0</v>
      </c>
      <c r="P18" s="121">
        <v>0</v>
      </c>
      <c r="Q18" s="121">
        <v>0</v>
      </c>
      <c r="R18" s="121">
        <v>476444</v>
      </c>
      <c r="S18" s="121"/>
      <c r="T18" s="121">
        <v>340</v>
      </c>
      <c r="U18" s="121">
        <v>184398</v>
      </c>
      <c r="V18" s="121">
        <f>+SUM(D18,M18)</f>
        <v>1690458</v>
      </c>
      <c r="W18" s="121">
        <f>+SUM(E18,N18)</f>
        <v>505285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476444</v>
      </c>
      <c r="AB18" s="121">
        <f>+SUM(J18,S18)</f>
        <v>0</v>
      </c>
      <c r="AC18" s="121">
        <f>+SUM(K18,T18)</f>
        <v>28841</v>
      </c>
      <c r="AD18" s="121">
        <f>+SUM(L18,U18)</f>
        <v>1185173</v>
      </c>
      <c r="AE18" s="209" t="s">
        <v>362</v>
      </c>
      <c r="AF18" s="208"/>
    </row>
    <row r="19" spans="1:32" s="136" customFormat="1" ht="13.5" customHeight="1">
      <c r="A19" s="119" t="s">
        <v>24</v>
      </c>
      <c r="B19" s="120" t="s">
        <v>365</v>
      </c>
      <c r="C19" s="119" t="s">
        <v>366</v>
      </c>
      <c r="D19" s="121">
        <f>SUM(E19,+L19)</f>
        <v>942359</v>
      </c>
      <c r="E19" s="121">
        <f>+SUM(F19:I19,K19)</f>
        <v>470851</v>
      </c>
      <c r="F19" s="121">
        <v>0</v>
      </c>
      <c r="G19" s="121">
        <v>0</v>
      </c>
      <c r="H19" s="121">
        <v>0</v>
      </c>
      <c r="I19" s="121">
        <v>126241</v>
      </c>
      <c r="J19" s="121"/>
      <c r="K19" s="121">
        <v>344610</v>
      </c>
      <c r="L19" s="121">
        <v>471508</v>
      </c>
      <c r="M19" s="121">
        <f>SUM(N19,+U19)</f>
        <v>471894</v>
      </c>
      <c r="N19" s="121">
        <f>+SUM(O19:R19,T19)</f>
        <v>471894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471894</v>
      </c>
      <c r="U19" s="121">
        <v>0</v>
      </c>
      <c r="V19" s="121">
        <f>+SUM(D19,M19)</f>
        <v>1414253</v>
      </c>
      <c r="W19" s="121">
        <f>+SUM(E19,N19)</f>
        <v>942745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126241</v>
      </c>
      <c r="AB19" s="121">
        <f>+SUM(J19,S19)</f>
        <v>0</v>
      </c>
      <c r="AC19" s="121">
        <f>+SUM(K19,T19)</f>
        <v>816504</v>
      </c>
      <c r="AD19" s="121">
        <f>+SUM(L19,U19)</f>
        <v>471508</v>
      </c>
      <c r="AE19" s="209" t="s">
        <v>367</v>
      </c>
      <c r="AF19" s="208"/>
    </row>
    <row r="20" spans="1:32" s="136" customFormat="1" ht="13.5" customHeight="1">
      <c r="A20" s="119" t="s">
        <v>24</v>
      </c>
      <c r="B20" s="120" t="s">
        <v>372</v>
      </c>
      <c r="C20" s="119" t="s">
        <v>373</v>
      </c>
      <c r="D20" s="121">
        <f>SUM(E20,+L20)</f>
        <v>955039</v>
      </c>
      <c r="E20" s="121">
        <f>+SUM(F20:I20,K20)</f>
        <v>14110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14110</v>
      </c>
      <c r="L20" s="121">
        <v>940929</v>
      </c>
      <c r="M20" s="121">
        <f>SUM(N20,+U20)</f>
        <v>383488</v>
      </c>
      <c r="N20" s="121">
        <f>+SUM(O20:R20,T20)</f>
        <v>19064</v>
      </c>
      <c r="O20" s="121">
        <v>0</v>
      </c>
      <c r="P20" s="121">
        <v>0</v>
      </c>
      <c r="Q20" s="121">
        <v>0</v>
      </c>
      <c r="R20" s="121">
        <v>19064</v>
      </c>
      <c r="S20" s="121"/>
      <c r="T20" s="121">
        <v>0</v>
      </c>
      <c r="U20" s="121">
        <v>364424</v>
      </c>
      <c r="V20" s="121">
        <f>+SUM(D20,M20)</f>
        <v>1338527</v>
      </c>
      <c r="W20" s="121">
        <f>+SUM(E20,N20)</f>
        <v>33174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19064</v>
      </c>
      <c r="AB20" s="121">
        <f>+SUM(J20,S20)</f>
        <v>0</v>
      </c>
      <c r="AC20" s="121">
        <f>+SUM(K20,T20)</f>
        <v>14110</v>
      </c>
      <c r="AD20" s="121">
        <f>+SUM(L20,U20)</f>
        <v>1305353</v>
      </c>
      <c r="AE20" s="209" t="s">
        <v>374</v>
      </c>
      <c r="AF20" s="208"/>
    </row>
    <row r="21" spans="1:32" s="136" customFormat="1" ht="13.5" customHeight="1">
      <c r="A21" s="119" t="s">
        <v>24</v>
      </c>
      <c r="B21" s="120" t="s">
        <v>375</v>
      </c>
      <c r="C21" s="119" t="s">
        <v>376</v>
      </c>
      <c r="D21" s="121">
        <f>SUM(E21,+L21)</f>
        <v>1190721</v>
      </c>
      <c r="E21" s="121">
        <f>+SUM(F21:I21,K21)</f>
        <v>26579</v>
      </c>
      <c r="F21" s="121">
        <v>0</v>
      </c>
      <c r="G21" s="121">
        <v>0</v>
      </c>
      <c r="H21" s="121">
        <v>0</v>
      </c>
      <c r="I21" s="121">
        <v>11773</v>
      </c>
      <c r="J21" s="121"/>
      <c r="K21" s="121">
        <v>14806</v>
      </c>
      <c r="L21" s="121">
        <v>1164142</v>
      </c>
      <c r="M21" s="121">
        <f>SUM(N21,+U21)</f>
        <v>220158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220158</v>
      </c>
      <c r="V21" s="121">
        <f>+SUM(D21,M21)</f>
        <v>1410879</v>
      </c>
      <c r="W21" s="121">
        <f>+SUM(E21,N21)</f>
        <v>26579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11773</v>
      </c>
      <c r="AB21" s="121">
        <f>+SUM(J21,S21)</f>
        <v>0</v>
      </c>
      <c r="AC21" s="121">
        <f>+SUM(K21,T21)</f>
        <v>14806</v>
      </c>
      <c r="AD21" s="121">
        <f>+SUM(L21,U21)</f>
        <v>1384300</v>
      </c>
      <c r="AE21" s="209" t="s">
        <v>377</v>
      </c>
      <c r="AF21" s="208"/>
    </row>
    <row r="22" spans="1:32" s="136" customFormat="1" ht="13.5" customHeight="1">
      <c r="A22" s="119" t="s">
        <v>24</v>
      </c>
      <c r="B22" s="120" t="s">
        <v>380</v>
      </c>
      <c r="C22" s="119" t="s">
        <v>381</v>
      </c>
      <c r="D22" s="121">
        <f>SUM(E22,+L22)</f>
        <v>856445</v>
      </c>
      <c r="E22" s="121">
        <f>+SUM(F22:I22,K22)</f>
        <v>20300</v>
      </c>
      <c r="F22" s="121">
        <v>0</v>
      </c>
      <c r="G22" s="121">
        <v>0</v>
      </c>
      <c r="H22" s="121">
        <v>0</v>
      </c>
      <c r="I22" s="121">
        <v>1639</v>
      </c>
      <c r="J22" s="121"/>
      <c r="K22" s="121">
        <v>18661</v>
      </c>
      <c r="L22" s="121">
        <v>836145</v>
      </c>
      <c r="M22" s="121">
        <f>SUM(N22,+U22)</f>
        <v>217863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217863</v>
      </c>
      <c r="V22" s="121">
        <f>+SUM(D22,M22)</f>
        <v>1074308</v>
      </c>
      <c r="W22" s="121">
        <f>+SUM(E22,N22)</f>
        <v>20300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1639</v>
      </c>
      <c r="AB22" s="121">
        <f>+SUM(J22,S22)</f>
        <v>0</v>
      </c>
      <c r="AC22" s="121">
        <f>+SUM(K22,T22)</f>
        <v>18661</v>
      </c>
      <c r="AD22" s="121">
        <f>+SUM(L22,U22)</f>
        <v>1054008</v>
      </c>
      <c r="AE22" s="209" t="s">
        <v>382</v>
      </c>
      <c r="AF22" s="208"/>
    </row>
    <row r="23" spans="1:32" s="136" customFormat="1" ht="13.5" customHeight="1">
      <c r="A23" s="119" t="s">
        <v>24</v>
      </c>
      <c r="B23" s="120" t="s">
        <v>385</v>
      </c>
      <c r="C23" s="119" t="s">
        <v>386</v>
      </c>
      <c r="D23" s="121">
        <f>SUM(E23,+L23)</f>
        <v>479527</v>
      </c>
      <c r="E23" s="121">
        <f>+SUM(F23:I23,K23)</f>
        <v>152451</v>
      </c>
      <c r="F23" s="121">
        <v>0</v>
      </c>
      <c r="G23" s="121">
        <v>0</v>
      </c>
      <c r="H23" s="121">
        <v>79943</v>
      </c>
      <c r="I23" s="121">
        <v>64322</v>
      </c>
      <c r="J23" s="121"/>
      <c r="K23" s="121">
        <v>8186</v>
      </c>
      <c r="L23" s="121">
        <v>327076</v>
      </c>
      <c r="M23" s="121">
        <f>SUM(N23,+U23)</f>
        <v>70432</v>
      </c>
      <c r="N23" s="121">
        <f>+SUM(O23:R23,T23)</f>
        <v>851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851</v>
      </c>
      <c r="U23" s="121">
        <v>69581</v>
      </c>
      <c r="V23" s="121">
        <f>+SUM(D23,M23)</f>
        <v>549959</v>
      </c>
      <c r="W23" s="121">
        <f>+SUM(E23,N23)</f>
        <v>153302</v>
      </c>
      <c r="X23" s="121">
        <f>+SUM(F23,O23)</f>
        <v>0</v>
      </c>
      <c r="Y23" s="121">
        <f>+SUM(G23,P23)</f>
        <v>0</v>
      </c>
      <c r="Z23" s="121">
        <f>+SUM(H23,Q23)</f>
        <v>79943</v>
      </c>
      <c r="AA23" s="121">
        <f>+SUM(I23,R23)</f>
        <v>64322</v>
      </c>
      <c r="AB23" s="121">
        <f>+SUM(J23,S23)</f>
        <v>0</v>
      </c>
      <c r="AC23" s="121">
        <f>+SUM(K23,T23)</f>
        <v>9037</v>
      </c>
      <c r="AD23" s="121">
        <f>+SUM(L23,U23)</f>
        <v>396657</v>
      </c>
      <c r="AE23" s="209" t="s">
        <v>387</v>
      </c>
      <c r="AF23" s="208"/>
    </row>
    <row r="24" spans="1:32" s="136" customFormat="1" ht="13.5" customHeight="1">
      <c r="A24" s="119" t="s">
        <v>24</v>
      </c>
      <c r="B24" s="120" t="s">
        <v>390</v>
      </c>
      <c r="C24" s="119" t="s">
        <v>391</v>
      </c>
      <c r="D24" s="121">
        <f>SUM(E24,+L24)</f>
        <v>750284</v>
      </c>
      <c r="E24" s="121">
        <f>+SUM(F24:I24,K24)</f>
        <v>105806</v>
      </c>
      <c r="F24" s="121">
        <v>0</v>
      </c>
      <c r="G24" s="121">
        <v>0</v>
      </c>
      <c r="H24" s="121">
        <v>40800</v>
      </c>
      <c r="I24" s="121">
        <v>47024</v>
      </c>
      <c r="J24" s="121"/>
      <c r="K24" s="121">
        <v>17982</v>
      </c>
      <c r="L24" s="121">
        <v>644478</v>
      </c>
      <c r="M24" s="121">
        <f>SUM(N24,+U24)</f>
        <v>219535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219535</v>
      </c>
      <c r="V24" s="121">
        <f>+SUM(D24,M24)</f>
        <v>969819</v>
      </c>
      <c r="W24" s="121">
        <f>+SUM(E24,N24)</f>
        <v>105806</v>
      </c>
      <c r="X24" s="121">
        <f>+SUM(F24,O24)</f>
        <v>0</v>
      </c>
      <c r="Y24" s="121">
        <f>+SUM(G24,P24)</f>
        <v>0</v>
      </c>
      <c r="Z24" s="121">
        <f>+SUM(H24,Q24)</f>
        <v>40800</v>
      </c>
      <c r="AA24" s="121">
        <f>+SUM(I24,R24)</f>
        <v>47024</v>
      </c>
      <c r="AB24" s="121">
        <f>+SUM(J24,S24)</f>
        <v>0</v>
      </c>
      <c r="AC24" s="121">
        <f>+SUM(K24,T24)</f>
        <v>17982</v>
      </c>
      <c r="AD24" s="121">
        <f>+SUM(L24,U24)</f>
        <v>864013</v>
      </c>
      <c r="AE24" s="209" t="s">
        <v>392</v>
      </c>
      <c r="AF24" s="208"/>
    </row>
    <row r="25" spans="1:32" s="136" customFormat="1" ht="13.5" customHeight="1">
      <c r="A25" s="119" t="s">
        <v>24</v>
      </c>
      <c r="B25" s="120" t="s">
        <v>395</v>
      </c>
      <c r="C25" s="119" t="s">
        <v>396</v>
      </c>
      <c r="D25" s="121">
        <f>SUM(E25,+L25)</f>
        <v>1030864</v>
      </c>
      <c r="E25" s="121">
        <f>+SUM(F25:I25,K25)</f>
        <v>111591</v>
      </c>
      <c r="F25" s="121">
        <v>0</v>
      </c>
      <c r="G25" s="121">
        <v>120</v>
      </c>
      <c r="H25" s="121">
        <v>0</v>
      </c>
      <c r="I25" s="121">
        <v>47720</v>
      </c>
      <c r="J25" s="121"/>
      <c r="K25" s="121">
        <v>63751</v>
      </c>
      <c r="L25" s="121">
        <v>919273</v>
      </c>
      <c r="M25" s="121">
        <f>SUM(N25,+U25)</f>
        <v>312957</v>
      </c>
      <c r="N25" s="121">
        <f>+SUM(O25:R25,T25)</f>
        <v>23079</v>
      </c>
      <c r="O25" s="121">
        <v>0</v>
      </c>
      <c r="P25" s="121">
        <v>0</v>
      </c>
      <c r="Q25" s="121">
        <v>0</v>
      </c>
      <c r="R25" s="121">
        <v>23079</v>
      </c>
      <c r="S25" s="121"/>
      <c r="T25" s="121">
        <v>0</v>
      </c>
      <c r="U25" s="121">
        <v>289878</v>
      </c>
      <c r="V25" s="121">
        <f>+SUM(D25,M25)</f>
        <v>1343821</v>
      </c>
      <c r="W25" s="121">
        <f>+SUM(E25,N25)</f>
        <v>134670</v>
      </c>
      <c r="X25" s="121">
        <f>+SUM(F25,O25)</f>
        <v>0</v>
      </c>
      <c r="Y25" s="121">
        <f>+SUM(G25,P25)</f>
        <v>120</v>
      </c>
      <c r="Z25" s="121">
        <f>+SUM(H25,Q25)</f>
        <v>0</v>
      </c>
      <c r="AA25" s="121">
        <f>+SUM(I25,R25)</f>
        <v>70799</v>
      </c>
      <c r="AB25" s="121">
        <f>+SUM(J25,S25)</f>
        <v>0</v>
      </c>
      <c r="AC25" s="121">
        <f>+SUM(K25,T25)</f>
        <v>63751</v>
      </c>
      <c r="AD25" s="121">
        <f>+SUM(L25,U25)</f>
        <v>1209151</v>
      </c>
      <c r="AE25" s="209" t="s">
        <v>397</v>
      </c>
      <c r="AF25" s="208"/>
    </row>
    <row r="26" spans="1:32" s="136" customFormat="1" ht="13.5" customHeight="1">
      <c r="A26" s="119" t="s">
        <v>24</v>
      </c>
      <c r="B26" s="120" t="s">
        <v>398</v>
      </c>
      <c r="C26" s="119" t="s">
        <v>399</v>
      </c>
      <c r="D26" s="121">
        <f>SUM(E26,+L26)</f>
        <v>644688</v>
      </c>
      <c r="E26" s="121">
        <f>+SUM(F26:I26,K26)</f>
        <v>64049</v>
      </c>
      <c r="F26" s="121">
        <v>0</v>
      </c>
      <c r="G26" s="121">
        <v>0</v>
      </c>
      <c r="H26" s="121">
        <v>0</v>
      </c>
      <c r="I26" s="121">
        <v>64049</v>
      </c>
      <c r="J26" s="121"/>
      <c r="K26" s="121">
        <v>0</v>
      </c>
      <c r="L26" s="121">
        <v>580639</v>
      </c>
      <c r="M26" s="121">
        <f>SUM(N26,+U26)</f>
        <v>98059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98059</v>
      </c>
      <c r="V26" s="121">
        <f>+SUM(D26,M26)</f>
        <v>742747</v>
      </c>
      <c r="W26" s="121">
        <f>+SUM(E26,N26)</f>
        <v>64049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64049</v>
      </c>
      <c r="AB26" s="121">
        <f>+SUM(J26,S26)</f>
        <v>0</v>
      </c>
      <c r="AC26" s="121">
        <f>+SUM(K26,T26)</f>
        <v>0</v>
      </c>
      <c r="AD26" s="121">
        <f>+SUM(L26,U26)</f>
        <v>678698</v>
      </c>
      <c r="AE26" s="209" t="s">
        <v>400</v>
      </c>
      <c r="AF26" s="208"/>
    </row>
    <row r="27" spans="1:32" s="136" customFormat="1" ht="13.5" customHeight="1">
      <c r="A27" s="119" t="s">
        <v>24</v>
      </c>
      <c r="B27" s="120" t="s">
        <v>403</v>
      </c>
      <c r="C27" s="119" t="s">
        <v>404</v>
      </c>
      <c r="D27" s="121">
        <f>SUM(E27,+L27)</f>
        <v>458041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458041</v>
      </c>
      <c r="M27" s="121">
        <f>SUM(N27,+U27)</f>
        <v>76777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76777</v>
      </c>
      <c r="V27" s="121">
        <f>+SUM(D27,M27)</f>
        <v>534818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534818</v>
      </c>
      <c r="AE27" s="209" t="s">
        <v>405</v>
      </c>
      <c r="AF27" s="208"/>
    </row>
    <row r="28" spans="1:32" s="136" customFormat="1" ht="13.5" customHeight="1">
      <c r="A28" s="119" t="s">
        <v>24</v>
      </c>
      <c r="B28" s="120" t="s">
        <v>409</v>
      </c>
      <c r="C28" s="119" t="s">
        <v>410</v>
      </c>
      <c r="D28" s="121">
        <f>SUM(E28,+L28)</f>
        <v>356748</v>
      </c>
      <c r="E28" s="121">
        <f>+SUM(F28:I28,K28)</f>
        <v>45556</v>
      </c>
      <c r="F28" s="121">
        <v>0</v>
      </c>
      <c r="G28" s="121">
        <v>0</v>
      </c>
      <c r="H28" s="121">
        <v>0</v>
      </c>
      <c r="I28" s="121">
        <v>25</v>
      </c>
      <c r="J28" s="121"/>
      <c r="K28" s="121">
        <v>45531</v>
      </c>
      <c r="L28" s="121">
        <v>311192</v>
      </c>
      <c r="M28" s="121">
        <f>SUM(N28,+U28)</f>
        <v>174524</v>
      </c>
      <c r="N28" s="121">
        <f>+SUM(O28:R28,T28)</f>
        <v>18616</v>
      </c>
      <c r="O28" s="121">
        <v>0</v>
      </c>
      <c r="P28" s="121">
        <v>0</v>
      </c>
      <c r="Q28" s="121">
        <v>0</v>
      </c>
      <c r="R28" s="121">
        <v>18600</v>
      </c>
      <c r="S28" s="121"/>
      <c r="T28" s="121">
        <v>16</v>
      </c>
      <c r="U28" s="121">
        <v>155908</v>
      </c>
      <c r="V28" s="121">
        <f>+SUM(D28,M28)</f>
        <v>531272</v>
      </c>
      <c r="W28" s="121">
        <f>+SUM(E28,N28)</f>
        <v>64172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18625</v>
      </c>
      <c r="AB28" s="121">
        <f>+SUM(J28,S28)</f>
        <v>0</v>
      </c>
      <c r="AC28" s="121">
        <f>+SUM(K28,T28)</f>
        <v>45547</v>
      </c>
      <c r="AD28" s="121">
        <f>+SUM(L28,U28)</f>
        <v>467100</v>
      </c>
      <c r="AE28" s="209" t="s">
        <v>411</v>
      </c>
      <c r="AF28" s="208"/>
    </row>
    <row r="29" spans="1:32" s="136" customFormat="1" ht="13.5" customHeight="1">
      <c r="A29" s="119" t="s">
        <v>24</v>
      </c>
      <c r="B29" s="120" t="s">
        <v>412</v>
      </c>
      <c r="C29" s="119" t="s">
        <v>413</v>
      </c>
      <c r="D29" s="121">
        <f>SUM(E29,+L29)</f>
        <v>1011650</v>
      </c>
      <c r="E29" s="121">
        <f>+SUM(F29:I29,K29)</f>
        <v>102143</v>
      </c>
      <c r="F29" s="121">
        <v>0</v>
      </c>
      <c r="G29" s="121">
        <v>0</v>
      </c>
      <c r="H29" s="121">
        <v>0</v>
      </c>
      <c r="I29" s="121">
        <v>37693</v>
      </c>
      <c r="J29" s="121"/>
      <c r="K29" s="121">
        <v>64450</v>
      </c>
      <c r="L29" s="121">
        <v>909507</v>
      </c>
      <c r="M29" s="121">
        <f>SUM(N29,+U29)</f>
        <v>110289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110289</v>
      </c>
      <c r="V29" s="121">
        <f>+SUM(D29,M29)</f>
        <v>1121939</v>
      </c>
      <c r="W29" s="121">
        <f>+SUM(E29,N29)</f>
        <v>102143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37693</v>
      </c>
      <c r="AB29" s="121">
        <f>+SUM(J29,S29)</f>
        <v>0</v>
      </c>
      <c r="AC29" s="121">
        <f>+SUM(K29,T29)</f>
        <v>64450</v>
      </c>
      <c r="AD29" s="121">
        <f>+SUM(L29,U29)</f>
        <v>1019796</v>
      </c>
      <c r="AE29" s="209" t="s">
        <v>414</v>
      </c>
      <c r="AF29" s="208"/>
    </row>
    <row r="30" spans="1:32" s="136" customFormat="1" ht="13.5" customHeight="1">
      <c r="A30" s="119" t="s">
        <v>24</v>
      </c>
      <c r="B30" s="120" t="s">
        <v>415</v>
      </c>
      <c r="C30" s="119" t="s">
        <v>416</v>
      </c>
      <c r="D30" s="121">
        <f>SUM(E30,+L30)</f>
        <v>634829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634829</v>
      </c>
      <c r="M30" s="121">
        <f>SUM(N30,+U30)</f>
        <v>189327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189327</v>
      </c>
      <c r="V30" s="121">
        <f>+SUM(D30,M30)</f>
        <v>824156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824156</v>
      </c>
      <c r="AE30" s="209" t="s">
        <v>417</v>
      </c>
      <c r="AF30" s="208"/>
    </row>
    <row r="31" spans="1:32" s="136" customFormat="1" ht="13.5" customHeight="1">
      <c r="A31" s="119" t="s">
        <v>24</v>
      </c>
      <c r="B31" s="120" t="s">
        <v>420</v>
      </c>
      <c r="C31" s="119" t="s">
        <v>421</v>
      </c>
      <c r="D31" s="121">
        <f>SUM(E31,+L31)</f>
        <v>297761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297761</v>
      </c>
      <c r="M31" s="121">
        <f>SUM(N31,+U31)</f>
        <v>32833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32833</v>
      </c>
      <c r="V31" s="121">
        <f>+SUM(D31,M31)</f>
        <v>330594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330594</v>
      </c>
      <c r="AE31" s="209" t="s">
        <v>422</v>
      </c>
      <c r="AF31" s="208"/>
    </row>
    <row r="32" spans="1:32" s="136" customFormat="1" ht="13.5" customHeight="1">
      <c r="A32" s="119" t="s">
        <v>24</v>
      </c>
      <c r="B32" s="120" t="s">
        <v>425</v>
      </c>
      <c r="C32" s="119" t="s">
        <v>426</v>
      </c>
      <c r="D32" s="121">
        <f>SUM(E32,+L32)</f>
        <v>188510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188510</v>
      </c>
      <c r="M32" s="121">
        <f>SUM(N32,+U32)</f>
        <v>25640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25640</v>
      </c>
      <c r="V32" s="121">
        <f>+SUM(D32,M32)</f>
        <v>214150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214150</v>
      </c>
      <c r="AE32" s="209" t="s">
        <v>427</v>
      </c>
      <c r="AF32" s="208"/>
    </row>
    <row r="33" spans="1:32" s="136" customFormat="1" ht="13.5" customHeight="1">
      <c r="A33" s="119" t="s">
        <v>24</v>
      </c>
      <c r="B33" s="120" t="s">
        <v>428</v>
      </c>
      <c r="C33" s="119" t="s">
        <v>429</v>
      </c>
      <c r="D33" s="121">
        <f>SUM(E33,+L33)</f>
        <v>253264</v>
      </c>
      <c r="E33" s="121">
        <f>+SUM(F33:I33,K33)</f>
        <v>21122</v>
      </c>
      <c r="F33" s="121">
        <v>0</v>
      </c>
      <c r="G33" s="121">
        <v>0</v>
      </c>
      <c r="H33" s="121">
        <v>0</v>
      </c>
      <c r="I33" s="121">
        <v>18886</v>
      </c>
      <c r="J33" s="121"/>
      <c r="K33" s="121">
        <v>2236</v>
      </c>
      <c r="L33" s="121">
        <v>232142</v>
      </c>
      <c r="M33" s="121">
        <f>SUM(N33,+U33)</f>
        <v>32167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32167</v>
      </c>
      <c r="V33" s="121">
        <f>+SUM(D33,M33)</f>
        <v>285431</v>
      </c>
      <c r="W33" s="121">
        <f>+SUM(E33,N33)</f>
        <v>21122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18886</v>
      </c>
      <c r="AB33" s="121">
        <f>+SUM(J33,S33)</f>
        <v>0</v>
      </c>
      <c r="AC33" s="121">
        <f>+SUM(K33,T33)</f>
        <v>2236</v>
      </c>
      <c r="AD33" s="121">
        <f>+SUM(L33,U33)</f>
        <v>264309</v>
      </c>
      <c r="AE33" s="209" t="s">
        <v>430</v>
      </c>
      <c r="AF33" s="208"/>
    </row>
    <row r="34" spans="1:32" s="136" customFormat="1" ht="13.5" customHeight="1">
      <c r="A34" s="119" t="s">
        <v>24</v>
      </c>
      <c r="B34" s="120" t="s">
        <v>432</v>
      </c>
      <c r="C34" s="119" t="s">
        <v>433</v>
      </c>
      <c r="D34" s="121">
        <f>SUM(E34,+L34)</f>
        <v>212649</v>
      </c>
      <c r="E34" s="121">
        <f>+SUM(F34:I34,K34)</f>
        <v>12395</v>
      </c>
      <c r="F34" s="121">
        <v>0</v>
      </c>
      <c r="G34" s="121">
        <v>0</v>
      </c>
      <c r="H34" s="121">
        <v>0</v>
      </c>
      <c r="I34" s="121">
        <v>9413</v>
      </c>
      <c r="J34" s="121"/>
      <c r="K34" s="121">
        <v>2982</v>
      </c>
      <c r="L34" s="121">
        <v>200254</v>
      </c>
      <c r="M34" s="121">
        <f>SUM(N34,+U34)</f>
        <v>46230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46230</v>
      </c>
      <c r="V34" s="121">
        <f>+SUM(D34,M34)</f>
        <v>258879</v>
      </c>
      <c r="W34" s="121">
        <f>+SUM(E34,N34)</f>
        <v>12395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9413</v>
      </c>
      <c r="AB34" s="121">
        <f>+SUM(J34,S34)</f>
        <v>0</v>
      </c>
      <c r="AC34" s="121">
        <f>+SUM(K34,T34)</f>
        <v>2982</v>
      </c>
      <c r="AD34" s="121">
        <f>+SUM(L34,U34)</f>
        <v>246484</v>
      </c>
      <c r="AE34" s="209" t="s">
        <v>434</v>
      </c>
      <c r="AF34" s="208"/>
    </row>
    <row r="35" spans="1:32" s="136" customFormat="1" ht="13.5" customHeight="1">
      <c r="A35" s="119" t="s">
        <v>24</v>
      </c>
      <c r="B35" s="120" t="s">
        <v>437</v>
      </c>
      <c r="C35" s="119" t="s">
        <v>438</v>
      </c>
      <c r="D35" s="121">
        <f>SUM(E35,+L35)</f>
        <v>224059</v>
      </c>
      <c r="E35" s="121">
        <f>+SUM(F35:I35,K35)</f>
        <v>21616</v>
      </c>
      <c r="F35" s="121">
        <v>0</v>
      </c>
      <c r="G35" s="121">
        <v>0</v>
      </c>
      <c r="H35" s="121">
        <v>0</v>
      </c>
      <c r="I35" s="121">
        <v>17721</v>
      </c>
      <c r="J35" s="121"/>
      <c r="K35" s="121">
        <v>3895</v>
      </c>
      <c r="L35" s="121">
        <v>202443</v>
      </c>
      <c r="M35" s="121">
        <f>SUM(N35,+U35)</f>
        <v>55646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55646</v>
      </c>
      <c r="V35" s="121">
        <f>+SUM(D35,M35)</f>
        <v>279705</v>
      </c>
      <c r="W35" s="121">
        <f>+SUM(E35,N35)</f>
        <v>21616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17721</v>
      </c>
      <c r="AB35" s="121">
        <f>+SUM(J35,S35)</f>
        <v>0</v>
      </c>
      <c r="AC35" s="121">
        <f>+SUM(K35,T35)</f>
        <v>3895</v>
      </c>
      <c r="AD35" s="121">
        <f>+SUM(L35,U35)</f>
        <v>258089</v>
      </c>
      <c r="AE35" s="209" t="s">
        <v>439</v>
      </c>
      <c r="AF35" s="208"/>
    </row>
    <row r="36" spans="1:32" s="136" customFormat="1" ht="13.5" customHeight="1">
      <c r="A36" s="119" t="s">
        <v>24</v>
      </c>
      <c r="B36" s="120" t="s">
        <v>440</v>
      </c>
      <c r="C36" s="119" t="s">
        <v>441</v>
      </c>
      <c r="D36" s="121">
        <f>SUM(E36,+L36)</f>
        <v>457972</v>
      </c>
      <c r="E36" s="121">
        <f>+SUM(F36:I36,K36)</f>
        <v>47403</v>
      </c>
      <c r="F36" s="121">
        <v>0</v>
      </c>
      <c r="G36" s="121">
        <v>0</v>
      </c>
      <c r="H36" s="121">
        <v>0</v>
      </c>
      <c r="I36" s="121">
        <v>36355</v>
      </c>
      <c r="J36" s="121"/>
      <c r="K36" s="121">
        <v>11048</v>
      </c>
      <c r="L36" s="121">
        <v>410569</v>
      </c>
      <c r="M36" s="121">
        <f>SUM(N36,+U36)</f>
        <v>33436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33436</v>
      </c>
      <c r="V36" s="121">
        <f>+SUM(D36,M36)</f>
        <v>491408</v>
      </c>
      <c r="W36" s="121">
        <f>+SUM(E36,N36)</f>
        <v>47403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36355</v>
      </c>
      <c r="AB36" s="121">
        <f>+SUM(J36,S36)</f>
        <v>0</v>
      </c>
      <c r="AC36" s="121">
        <f>+SUM(K36,T36)</f>
        <v>11048</v>
      </c>
      <c r="AD36" s="121">
        <f>+SUM(L36,U36)</f>
        <v>444005</v>
      </c>
      <c r="AE36" s="209" t="s">
        <v>442</v>
      </c>
      <c r="AF36" s="208"/>
    </row>
    <row r="37" spans="1:32" s="136" customFormat="1" ht="13.5" customHeight="1">
      <c r="A37" s="119" t="s">
        <v>24</v>
      </c>
      <c r="B37" s="120" t="s">
        <v>443</v>
      </c>
      <c r="C37" s="119" t="s">
        <v>444</v>
      </c>
      <c r="D37" s="121">
        <f>SUM(E37,+L37)</f>
        <v>363242</v>
      </c>
      <c r="E37" s="121">
        <f>+SUM(F37:I37,K37)</f>
        <v>23681</v>
      </c>
      <c r="F37" s="121">
        <v>0</v>
      </c>
      <c r="G37" s="121">
        <v>0</v>
      </c>
      <c r="H37" s="121">
        <v>0</v>
      </c>
      <c r="I37" s="121">
        <v>23681</v>
      </c>
      <c r="J37" s="121"/>
      <c r="K37" s="121">
        <v>0</v>
      </c>
      <c r="L37" s="121">
        <v>339561</v>
      </c>
      <c r="M37" s="121">
        <f>SUM(N37,+U37)</f>
        <v>36062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36062</v>
      </c>
      <c r="V37" s="121">
        <f>+SUM(D37,M37)</f>
        <v>399304</v>
      </c>
      <c r="W37" s="121">
        <f>+SUM(E37,N37)</f>
        <v>23681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23681</v>
      </c>
      <c r="AB37" s="121">
        <f>+SUM(J37,S37)</f>
        <v>0</v>
      </c>
      <c r="AC37" s="121">
        <f>+SUM(K37,T37)</f>
        <v>0</v>
      </c>
      <c r="AD37" s="121">
        <f>+SUM(L37,U37)</f>
        <v>375623</v>
      </c>
      <c r="AE37" s="209" t="s">
        <v>445</v>
      </c>
      <c r="AF37" s="208"/>
    </row>
    <row r="38" spans="1:32" s="136" customFormat="1" ht="13.5" customHeight="1">
      <c r="A38" s="119" t="s">
        <v>24</v>
      </c>
      <c r="B38" s="120" t="s">
        <v>446</v>
      </c>
      <c r="C38" s="119" t="s">
        <v>447</v>
      </c>
      <c r="D38" s="121">
        <f>SUM(E38,+L38)</f>
        <v>739390</v>
      </c>
      <c r="E38" s="121">
        <f>+SUM(F38:I38,K38)</f>
        <v>27817</v>
      </c>
      <c r="F38" s="121">
        <v>0</v>
      </c>
      <c r="G38" s="121">
        <v>0</v>
      </c>
      <c r="H38" s="121">
        <v>0</v>
      </c>
      <c r="I38" s="121">
        <v>11572</v>
      </c>
      <c r="J38" s="121"/>
      <c r="K38" s="121">
        <v>16245</v>
      </c>
      <c r="L38" s="121">
        <v>711573</v>
      </c>
      <c r="M38" s="121">
        <f>SUM(N38,+U38)</f>
        <v>123865</v>
      </c>
      <c r="N38" s="121">
        <f>+SUM(O38:R38,T38)</f>
        <v>123865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123865</v>
      </c>
      <c r="U38" s="121">
        <v>0</v>
      </c>
      <c r="V38" s="121">
        <f>+SUM(D38,M38)</f>
        <v>863255</v>
      </c>
      <c r="W38" s="121">
        <f>+SUM(E38,N38)</f>
        <v>151682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11572</v>
      </c>
      <c r="AB38" s="121">
        <f>+SUM(J38,S38)</f>
        <v>0</v>
      </c>
      <c r="AC38" s="121">
        <f>+SUM(K38,T38)</f>
        <v>140110</v>
      </c>
      <c r="AD38" s="121">
        <f>+SUM(L38,U38)</f>
        <v>711573</v>
      </c>
      <c r="AE38" s="209" t="s">
        <v>448</v>
      </c>
      <c r="AF38" s="208"/>
    </row>
    <row r="39" spans="1:32" s="136" customFormat="1" ht="13.5" customHeight="1">
      <c r="A39" s="119" t="s">
        <v>24</v>
      </c>
      <c r="B39" s="120" t="s">
        <v>450</v>
      </c>
      <c r="C39" s="119" t="s">
        <v>451</v>
      </c>
      <c r="D39" s="121">
        <f>SUM(E39,+L39)</f>
        <v>263186</v>
      </c>
      <c r="E39" s="121">
        <f>+SUM(F39:I39,K39)</f>
        <v>1521</v>
      </c>
      <c r="F39" s="121">
        <v>0</v>
      </c>
      <c r="G39" s="121">
        <v>0</v>
      </c>
      <c r="H39" s="121">
        <v>0</v>
      </c>
      <c r="I39" s="121">
        <v>115</v>
      </c>
      <c r="J39" s="121"/>
      <c r="K39" s="121">
        <v>1406</v>
      </c>
      <c r="L39" s="121">
        <v>261665</v>
      </c>
      <c r="M39" s="121">
        <f>SUM(N39,+U39)</f>
        <v>63992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63992</v>
      </c>
      <c r="V39" s="121">
        <f>+SUM(D39,M39)</f>
        <v>327178</v>
      </c>
      <c r="W39" s="121">
        <f>+SUM(E39,N39)</f>
        <v>1521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115</v>
      </c>
      <c r="AB39" s="121">
        <f>+SUM(J39,S39)</f>
        <v>0</v>
      </c>
      <c r="AC39" s="121">
        <f>+SUM(K39,T39)</f>
        <v>1406</v>
      </c>
      <c r="AD39" s="121">
        <f>+SUM(L39,U39)</f>
        <v>325657</v>
      </c>
      <c r="AE39" s="209" t="s">
        <v>452</v>
      </c>
      <c r="AF39" s="208"/>
    </row>
    <row r="40" spans="1:32" s="136" customFormat="1" ht="13.5" customHeight="1">
      <c r="A40" s="119" t="s">
        <v>24</v>
      </c>
      <c r="B40" s="120" t="s">
        <v>453</v>
      </c>
      <c r="C40" s="119" t="s">
        <v>454</v>
      </c>
      <c r="D40" s="121">
        <f>SUM(E40,+L40)</f>
        <v>408438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408438</v>
      </c>
      <c r="M40" s="121">
        <f>SUM(N40,+U40)</f>
        <v>104284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104284</v>
      </c>
      <c r="V40" s="121">
        <f>+SUM(D40,M40)</f>
        <v>512722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512722</v>
      </c>
      <c r="AE40" s="209" t="s">
        <v>455</v>
      </c>
      <c r="AF40" s="208"/>
    </row>
    <row r="41" spans="1:32" s="136" customFormat="1" ht="13.5" customHeight="1">
      <c r="A41" s="119" t="s">
        <v>24</v>
      </c>
      <c r="B41" s="120" t="s">
        <v>456</v>
      </c>
      <c r="C41" s="119" t="s">
        <v>457</v>
      </c>
      <c r="D41" s="121">
        <f>SUM(E41,+L41)</f>
        <v>164855</v>
      </c>
      <c r="E41" s="121">
        <f>+SUM(F41:I41,K41)</f>
        <v>25741</v>
      </c>
      <c r="F41" s="121">
        <v>0</v>
      </c>
      <c r="G41" s="121">
        <v>52</v>
      </c>
      <c r="H41" s="121">
        <v>12000</v>
      </c>
      <c r="I41" s="121">
        <v>10778</v>
      </c>
      <c r="J41" s="121"/>
      <c r="K41" s="121">
        <v>2911</v>
      </c>
      <c r="L41" s="121">
        <v>139114</v>
      </c>
      <c r="M41" s="121">
        <f>SUM(N41,+U41)</f>
        <v>45476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45476</v>
      </c>
      <c r="V41" s="121">
        <f>+SUM(D41,M41)</f>
        <v>210331</v>
      </c>
      <c r="W41" s="121">
        <f>+SUM(E41,N41)</f>
        <v>25741</v>
      </c>
      <c r="X41" s="121">
        <f>+SUM(F41,O41)</f>
        <v>0</v>
      </c>
      <c r="Y41" s="121">
        <f>+SUM(G41,P41)</f>
        <v>52</v>
      </c>
      <c r="Z41" s="121">
        <f>+SUM(H41,Q41)</f>
        <v>12000</v>
      </c>
      <c r="AA41" s="121">
        <f>+SUM(I41,R41)</f>
        <v>10778</v>
      </c>
      <c r="AB41" s="121">
        <f>+SUM(J41,S41)</f>
        <v>0</v>
      </c>
      <c r="AC41" s="121">
        <f>+SUM(K41,T41)</f>
        <v>2911</v>
      </c>
      <c r="AD41" s="121">
        <f>+SUM(L41,U41)</f>
        <v>184590</v>
      </c>
      <c r="AE41" s="209" t="s">
        <v>458</v>
      </c>
      <c r="AF41" s="208"/>
    </row>
    <row r="42" spans="1:32" s="136" customFormat="1" ht="13.5" customHeight="1">
      <c r="A42" s="119" t="s">
        <v>24</v>
      </c>
      <c r="B42" s="120" t="s">
        <v>460</v>
      </c>
      <c r="C42" s="119" t="s">
        <v>461</v>
      </c>
      <c r="D42" s="121">
        <f>SUM(E42,+L42)</f>
        <v>154207</v>
      </c>
      <c r="E42" s="121">
        <f>+SUM(F42:I42,K42)</f>
        <v>9743</v>
      </c>
      <c r="F42" s="121">
        <v>0</v>
      </c>
      <c r="G42" s="121">
        <v>0</v>
      </c>
      <c r="H42" s="121">
        <v>0</v>
      </c>
      <c r="I42" s="121">
        <v>298</v>
      </c>
      <c r="J42" s="121"/>
      <c r="K42" s="121">
        <v>9445</v>
      </c>
      <c r="L42" s="121">
        <v>144464</v>
      </c>
      <c r="M42" s="121">
        <f>SUM(N42,+U42)</f>
        <v>53566</v>
      </c>
      <c r="N42" s="121">
        <f>+SUM(O42:R42,T42)</f>
        <v>5</v>
      </c>
      <c r="O42" s="121">
        <v>0</v>
      </c>
      <c r="P42" s="121">
        <v>0</v>
      </c>
      <c r="Q42" s="121">
        <v>0</v>
      </c>
      <c r="R42" s="121">
        <v>5</v>
      </c>
      <c r="S42" s="121"/>
      <c r="T42" s="121">
        <v>0</v>
      </c>
      <c r="U42" s="121">
        <v>53561</v>
      </c>
      <c r="V42" s="121">
        <f>+SUM(D42,M42)</f>
        <v>207773</v>
      </c>
      <c r="W42" s="121">
        <f>+SUM(E42,N42)</f>
        <v>9748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303</v>
      </c>
      <c r="AB42" s="121">
        <f>+SUM(J42,S42)</f>
        <v>0</v>
      </c>
      <c r="AC42" s="121">
        <f>+SUM(K42,T42)</f>
        <v>9445</v>
      </c>
      <c r="AD42" s="121">
        <f>+SUM(L42,U42)</f>
        <v>198025</v>
      </c>
      <c r="AE42" s="209" t="s">
        <v>462</v>
      </c>
      <c r="AF42" s="208"/>
    </row>
    <row r="43" spans="1:32" s="136" customFormat="1" ht="13.5" customHeight="1">
      <c r="A43" s="119" t="s">
        <v>24</v>
      </c>
      <c r="B43" s="120" t="s">
        <v>370</v>
      </c>
      <c r="C43" s="119" t="s">
        <v>408</v>
      </c>
      <c r="D43" s="121">
        <f>SUM(E43,+L43)</f>
        <v>0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f>SUM(N43,+U43)</f>
        <v>95776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364741</v>
      </c>
      <c r="T43" s="121">
        <v>0</v>
      </c>
      <c r="U43" s="121">
        <v>95776</v>
      </c>
      <c r="V43" s="121">
        <f>+SUM(D43,M43)</f>
        <v>95776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364741</v>
      </c>
      <c r="AC43" s="121">
        <f>+SUM(K43,T43)</f>
        <v>0</v>
      </c>
      <c r="AD43" s="121">
        <f>+SUM(L43,U43)</f>
        <v>95776</v>
      </c>
      <c r="AE43" s="209" t="s">
        <v>463</v>
      </c>
      <c r="AF43" s="208"/>
    </row>
    <row r="44" spans="1:32" s="136" customFormat="1" ht="13.5" customHeight="1">
      <c r="A44" s="119" t="s">
        <v>24</v>
      </c>
      <c r="B44" s="120" t="s">
        <v>406</v>
      </c>
      <c r="C44" s="119" t="s">
        <v>407</v>
      </c>
      <c r="D44" s="121">
        <f>SUM(E44,+L44)</f>
        <v>146808</v>
      </c>
      <c r="E44" s="121">
        <f>+SUM(F44:I44,K44)</f>
        <v>146798</v>
      </c>
      <c r="F44" s="121">
        <v>0</v>
      </c>
      <c r="G44" s="121">
        <v>0</v>
      </c>
      <c r="H44" s="121">
        <v>0</v>
      </c>
      <c r="I44" s="121">
        <v>104453</v>
      </c>
      <c r="J44" s="121">
        <v>738775</v>
      </c>
      <c r="K44" s="121">
        <v>42345</v>
      </c>
      <c r="L44" s="121">
        <v>10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146808</v>
      </c>
      <c r="W44" s="121">
        <f>+SUM(E44,N44)</f>
        <v>146798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104453</v>
      </c>
      <c r="AB44" s="121">
        <f>+SUM(J44,S44)</f>
        <v>738775</v>
      </c>
      <c r="AC44" s="121">
        <f>+SUM(K44,T44)</f>
        <v>42345</v>
      </c>
      <c r="AD44" s="121">
        <f>+SUM(L44,U44)</f>
        <v>10</v>
      </c>
      <c r="AE44" s="209" t="s">
        <v>464</v>
      </c>
      <c r="AF44" s="208"/>
    </row>
    <row r="45" spans="1:32" s="136" customFormat="1" ht="13.5" customHeight="1">
      <c r="A45" s="119" t="s">
        <v>24</v>
      </c>
      <c r="B45" s="120" t="s">
        <v>378</v>
      </c>
      <c r="C45" s="119" t="s">
        <v>379</v>
      </c>
      <c r="D45" s="121">
        <f>SUM(E45,+L45)</f>
        <v>1898853</v>
      </c>
      <c r="E45" s="121">
        <f>+SUM(F45:I45,K45)</f>
        <v>1898853</v>
      </c>
      <c r="F45" s="121">
        <v>468198</v>
      </c>
      <c r="G45" s="121">
        <v>0</v>
      </c>
      <c r="H45" s="121">
        <v>1191000</v>
      </c>
      <c r="I45" s="121">
        <v>239655</v>
      </c>
      <c r="J45" s="121">
        <v>908424</v>
      </c>
      <c r="K45" s="121">
        <v>0</v>
      </c>
      <c r="L45" s="121">
        <v>0</v>
      </c>
      <c r="M45" s="121">
        <f>SUM(N45,+U45)</f>
        <v>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284150</v>
      </c>
      <c r="T45" s="121">
        <v>0</v>
      </c>
      <c r="U45" s="121">
        <v>0</v>
      </c>
      <c r="V45" s="121">
        <f>+SUM(D45,M45)</f>
        <v>1898853</v>
      </c>
      <c r="W45" s="121">
        <f>+SUM(E45,N45)</f>
        <v>1898853</v>
      </c>
      <c r="X45" s="121">
        <f>+SUM(F45,O45)</f>
        <v>468198</v>
      </c>
      <c r="Y45" s="121">
        <f>+SUM(G45,P45)</f>
        <v>0</v>
      </c>
      <c r="Z45" s="121">
        <f>+SUM(H45,Q45)</f>
        <v>1191000</v>
      </c>
      <c r="AA45" s="121">
        <f>+SUM(I45,R45)</f>
        <v>239655</v>
      </c>
      <c r="AB45" s="121">
        <f>+SUM(J45,S45)</f>
        <v>1192574</v>
      </c>
      <c r="AC45" s="121">
        <f>+SUM(K45,T45)</f>
        <v>0</v>
      </c>
      <c r="AD45" s="121">
        <f>+SUM(L45,U45)</f>
        <v>0</v>
      </c>
      <c r="AE45" s="209" t="s">
        <v>465</v>
      </c>
      <c r="AF45" s="208"/>
    </row>
    <row r="46" spans="1:32" s="136" customFormat="1" ht="13.5" customHeight="1">
      <c r="A46" s="119" t="s">
        <v>24</v>
      </c>
      <c r="B46" s="120" t="s">
        <v>423</v>
      </c>
      <c r="C46" s="119" t="s">
        <v>424</v>
      </c>
      <c r="D46" s="121">
        <f>SUM(E46,+L46)</f>
        <v>245207</v>
      </c>
      <c r="E46" s="121">
        <f>+SUM(F46:I46,K46)</f>
        <v>245207</v>
      </c>
      <c r="F46" s="121">
        <v>84826</v>
      </c>
      <c r="G46" s="121">
        <v>0</v>
      </c>
      <c r="H46" s="121">
        <v>78900</v>
      </c>
      <c r="I46" s="121">
        <v>18312</v>
      </c>
      <c r="J46" s="121">
        <v>367938</v>
      </c>
      <c r="K46" s="121">
        <v>63169</v>
      </c>
      <c r="L46" s="121">
        <v>0</v>
      </c>
      <c r="M46" s="121">
        <f>SUM(N46,+U46)</f>
        <v>14</v>
      </c>
      <c r="N46" s="121">
        <f>+SUM(O46:R46,T46)</f>
        <v>14</v>
      </c>
      <c r="O46" s="121">
        <v>0</v>
      </c>
      <c r="P46" s="121">
        <v>0</v>
      </c>
      <c r="Q46" s="121">
        <v>0</v>
      </c>
      <c r="R46" s="121">
        <v>0</v>
      </c>
      <c r="S46" s="121">
        <v>58473</v>
      </c>
      <c r="T46" s="121">
        <v>14</v>
      </c>
      <c r="U46" s="121">
        <v>0</v>
      </c>
      <c r="V46" s="121">
        <f>+SUM(D46,M46)</f>
        <v>245221</v>
      </c>
      <c r="W46" s="121">
        <f>+SUM(E46,N46)</f>
        <v>245221</v>
      </c>
      <c r="X46" s="121">
        <f>+SUM(F46,O46)</f>
        <v>84826</v>
      </c>
      <c r="Y46" s="121">
        <f>+SUM(G46,P46)</f>
        <v>0</v>
      </c>
      <c r="Z46" s="121">
        <f>+SUM(H46,Q46)</f>
        <v>78900</v>
      </c>
      <c r="AA46" s="121">
        <f>+SUM(I46,R46)</f>
        <v>18312</v>
      </c>
      <c r="AB46" s="121">
        <f>+SUM(J46,S46)</f>
        <v>426411</v>
      </c>
      <c r="AC46" s="121">
        <f>+SUM(K46,T46)</f>
        <v>63183</v>
      </c>
      <c r="AD46" s="121">
        <f>+SUM(L46,U46)</f>
        <v>0</v>
      </c>
      <c r="AE46" s="209" t="s">
        <v>466</v>
      </c>
      <c r="AF46" s="208"/>
    </row>
    <row r="47" spans="1:32" s="136" customFormat="1" ht="13.5" customHeight="1">
      <c r="A47" s="119" t="s">
        <v>24</v>
      </c>
      <c r="B47" s="120" t="s">
        <v>388</v>
      </c>
      <c r="C47" s="119" t="s">
        <v>431</v>
      </c>
      <c r="D47" s="121">
        <f>SUM(E47,+L47)</f>
        <v>0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1">
        <f>SUM(N47,+U47)</f>
        <v>546</v>
      </c>
      <c r="N47" s="121">
        <f>+SUM(O47:R47,T47)</f>
        <v>546</v>
      </c>
      <c r="O47" s="121">
        <v>0</v>
      </c>
      <c r="P47" s="121">
        <v>0</v>
      </c>
      <c r="Q47" s="121">
        <v>0</v>
      </c>
      <c r="R47" s="121">
        <v>487</v>
      </c>
      <c r="S47" s="121">
        <v>102599</v>
      </c>
      <c r="T47" s="121">
        <v>59</v>
      </c>
      <c r="U47" s="121">
        <v>0</v>
      </c>
      <c r="V47" s="121">
        <f>+SUM(D47,M47)</f>
        <v>546</v>
      </c>
      <c r="W47" s="121">
        <f>+SUM(E47,N47)</f>
        <v>546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487</v>
      </c>
      <c r="AB47" s="121">
        <f>+SUM(J47,S47)</f>
        <v>102599</v>
      </c>
      <c r="AC47" s="121">
        <f>+SUM(K47,T47)</f>
        <v>59</v>
      </c>
      <c r="AD47" s="121">
        <f>+SUM(L47,U47)</f>
        <v>0</v>
      </c>
      <c r="AE47" s="209" t="s">
        <v>467</v>
      </c>
      <c r="AF47" s="208"/>
    </row>
    <row r="48" spans="1:32" s="136" customFormat="1" ht="13.5" customHeight="1">
      <c r="A48" s="119" t="s">
        <v>24</v>
      </c>
      <c r="B48" s="120" t="s">
        <v>350</v>
      </c>
      <c r="C48" s="119" t="s">
        <v>468</v>
      </c>
      <c r="D48" s="121">
        <f>SUM(E48,+L48)</f>
        <v>0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f>SUM(N48,+U48)</f>
        <v>0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>
        <v>75367</v>
      </c>
      <c r="T48" s="121">
        <v>0</v>
      </c>
      <c r="U48" s="121">
        <v>0</v>
      </c>
      <c r="V48" s="121">
        <f>+SUM(D48,M48)</f>
        <v>0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75367</v>
      </c>
      <c r="AC48" s="121">
        <f>+SUM(K48,T48)</f>
        <v>0</v>
      </c>
      <c r="AD48" s="121">
        <f>+SUM(L48,U48)</f>
        <v>0</v>
      </c>
      <c r="AE48" s="209" t="s">
        <v>469</v>
      </c>
      <c r="AF48" s="208"/>
    </row>
    <row r="49" spans="1:32" s="136" customFormat="1" ht="13.5" customHeight="1">
      <c r="A49" s="119" t="s">
        <v>24</v>
      </c>
      <c r="B49" s="120" t="s">
        <v>435</v>
      </c>
      <c r="C49" s="119" t="s">
        <v>436</v>
      </c>
      <c r="D49" s="121">
        <f>SUM(E49,+L49)</f>
        <v>0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f>SUM(N49,+U49)</f>
        <v>1096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94154</v>
      </c>
      <c r="T49" s="121">
        <v>0</v>
      </c>
      <c r="U49" s="121">
        <v>1096</v>
      </c>
      <c r="V49" s="121">
        <f>+SUM(D49,M49)</f>
        <v>1096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94154</v>
      </c>
      <c r="AC49" s="121">
        <f>+SUM(K49,T49)</f>
        <v>0</v>
      </c>
      <c r="AD49" s="121">
        <f>+SUM(L49,U49)</f>
        <v>1096</v>
      </c>
      <c r="AE49" s="209" t="s">
        <v>470</v>
      </c>
      <c r="AF49" s="208"/>
    </row>
    <row r="50" spans="1:32" s="136" customFormat="1" ht="13.5" customHeight="1">
      <c r="A50" s="119" t="s">
        <v>24</v>
      </c>
      <c r="B50" s="120" t="s">
        <v>393</v>
      </c>
      <c r="C50" s="119" t="s">
        <v>394</v>
      </c>
      <c r="D50" s="121">
        <f>SUM(E50,+L50)</f>
        <v>0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f>SUM(N50,+U50)</f>
        <v>9134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343400</v>
      </c>
      <c r="T50" s="121">
        <v>0</v>
      </c>
      <c r="U50" s="121">
        <v>9134</v>
      </c>
      <c r="V50" s="121">
        <f>+SUM(D50,M50)</f>
        <v>9134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343400</v>
      </c>
      <c r="AC50" s="121">
        <f>+SUM(K50,T50)</f>
        <v>0</v>
      </c>
      <c r="AD50" s="121">
        <f>+SUM(L50,U50)</f>
        <v>9134</v>
      </c>
      <c r="AE50" s="209" t="s">
        <v>471</v>
      </c>
      <c r="AF50" s="208"/>
    </row>
    <row r="51" spans="1:32" s="136" customFormat="1" ht="13.5" customHeight="1">
      <c r="A51" s="119" t="s">
        <v>24</v>
      </c>
      <c r="B51" s="120" t="s">
        <v>333</v>
      </c>
      <c r="C51" s="119" t="s">
        <v>334</v>
      </c>
      <c r="D51" s="121">
        <f>SUM(E51,+L51)</f>
        <v>15881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117835</v>
      </c>
      <c r="K51" s="121">
        <v>0</v>
      </c>
      <c r="L51" s="121">
        <v>15881</v>
      </c>
      <c r="M51" s="121">
        <f>SUM(N51,+U51)</f>
        <v>0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>+SUM(D51,M51)</f>
        <v>15881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117835</v>
      </c>
      <c r="AC51" s="121">
        <f>+SUM(K51,T51)</f>
        <v>0</v>
      </c>
      <c r="AD51" s="121">
        <f>+SUM(L51,U51)</f>
        <v>15881</v>
      </c>
      <c r="AE51" s="209" t="s">
        <v>472</v>
      </c>
      <c r="AF51" s="208"/>
    </row>
    <row r="52" spans="1:32" s="136" customFormat="1" ht="13.5" customHeight="1">
      <c r="A52" s="119" t="s">
        <v>24</v>
      </c>
      <c r="B52" s="120" t="s">
        <v>383</v>
      </c>
      <c r="C52" s="119" t="s">
        <v>384</v>
      </c>
      <c r="D52" s="121">
        <f>SUM(E52,+L52)</f>
        <v>225727</v>
      </c>
      <c r="E52" s="121">
        <f>+SUM(F52:I52,K52)</f>
        <v>225727</v>
      </c>
      <c r="F52" s="121">
        <v>0</v>
      </c>
      <c r="G52" s="121">
        <v>0</v>
      </c>
      <c r="H52" s="121">
        <v>0</v>
      </c>
      <c r="I52" s="121">
        <v>197493</v>
      </c>
      <c r="J52" s="121">
        <v>438129</v>
      </c>
      <c r="K52" s="121">
        <v>28234</v>
      </c>
      <c r="L52" s="121">
        <v>0</v>
      </c>
      <c r="M52" s="121">
        <f>SUM(N52,+U52)</f>
        <v>40438</v>
      </c>
      <c r="N52" s="121">
        <f>+SUM(O52:R52,T52)</f>
        <v>40438</v>
      </c>
      <c r="O52" s="121">
        <v>0</v>
      </c>
      <c r="P52" s="121">
        <v>0</v>
      </c>
      <c r="Q52" s="121">
        <v>28000</v>
      </c>
      <c r="R52" s="121">
        <v>844</v>
      </c>
      <c r="S52" s="121">
        <v>262091</v>
      </c>
      <c r="T52" s="121">
        <v>11594</v>
      </c>
      <c r="U52" s="121">
        <v>0</v>
      </c>
      <c r="V52" s="121">
        <f>+SUM(D52,M52)</f>
        <v>266165</v>
      </c>
      <c r="W52" s="121">
        <f>+SUM(E52,N52)</f>
        <v>266165</v>
      </c>
      <c r="X52" s="121">
        <f>+SUM(F52,O52)</f>
        <v>0</v>
      </c>
      <c r="Y52" s="121">
        <f>+SUM(G52,P52)</f>
        <v>0</v>
      </c>
      <c r="Z52" s="121">
        <f>+SUM(H52,Q52)</f>
        <v>28000</v>
      </c>
      <c r="AA52" s="121">
        <f>+SUM(I52,R52)</f>
        <v>198337</v>
      </c>
      <c r="AB52" s="121">
        <f>+SUM(J52,S52)</f>
        <v>700220</v>
      </c>
      <c r="AC52" s="121">
        <f>+SUM(K52,T52)</f>
        <v>39828</v>
      </c>
      <c r="AD52" s="121">
        <f>+SUM(L52,U52)</f>
        <v>0</v>
      </c>
      <c r="AE52" s="209" t="s">
        <v>473</v>
      </c>
      <c r="AF52" s="208"/>
    </row>
    <row r="53" spans="1:32" s="136" customFormat="1" ht="13.5" customHeight="1">
      <c r="A53" s="119" t="s">
        <v>24</v>
      </c>
      <c r="B53" s="120" t="s">
        <v>358</v>
      </c>
      <c r="C53" s="119" t="s">
        <v>359</v>
      </c>
      <c r="D53" s="121">
        <f>SUM(E53,+L53)</f>
        <v>65532</v>
      </c>
      <c r="E53" s="121">
        <f>+SUM(F53:I53,K53)</f>
        <v>35532</v>
      </c>
      <c r="F53" s="121">
        <v>0</v>
      </c>
      <c r="G53" s="121">
        <v>0</v>
      </c>
      <c r="H53" s="121">
        <v>0</v>
      </c>
      <c r="I53" s="121">
        <v>0</v>
      </c>
      <c r="J53" s="121">
        <v>767655</v>
      </c>
      <c r="K53" s="121">
        <v>35532</v>
      </c>
      <c r="L53" s="121">
        <v>30000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>+SUM(D53,M53)</f>
        <v>65532</v>
      </c>
      <c r="W53" s="121">
        <f>+SUM(E53,N53)</f>
        <v>35532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1">
        <f>+SUM(J53,S53)</f>
        <v>767655</v>
      </c>
      <c r="AC53" s="121">
        <f>+SUM(K53,T53)</f>
        <v>35532</v>
      </c>
      <c r="AD53" s="121">
        <f>+SUM(L53,U53)</f>
        <v>30000</v>
      </c>
      <c r="AE53" s="209" t="s">
        <v>474</v>
      </c>
      <c r="AF53" s="208"/>
    </row>
    <row r="54" spans="1:32" s="136" customFormat="1" ht="13.5" customHeight="1">
      <c r="A54" s="119" t="s">
        <v>24</v>
      </c>
      <c r="B54" s="120" t="s">
        <v>363</v>
      </c>
      <c r="C54" s="119" t="s">
        <v>364</v>
      </c>
      <c r="D54" s="121">
        <f>SUM(E54,+L54)</f>
        <v>254658</v>
      </c>
      <c r="E54" s="121">
        <f>+SUM(F54:I54,K54)</f>
        <v>254658</v>
      </c>
      <c r="F54" s="121">
        <v>0</v>
      </c>
      <c r="G54" s="121">
        <v>0</v>
      </c>
      <c r="H54" s="121">
        <v>0</v>
      </c>
      <c r="I54" s="121">
        <v>216798</v>
      </c>
      <c r="J54" s="121">
        <v>948404</v>
      </c>
      <c r="K54" s="121">
        <v>37860</v>
      </c>
      <c r="L54" s="121">
        <v>0</v>
      </c>
      <c r="M54" s="121">
        <f>SUM(N54,+U54)</f>
        <v>0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523759</v>
      </c>
      <c r="T54" s="121">
        <v>0</v>
      </c>
      <c r="U54" s="121">
        <v>0</v>
      </c>
      <c r="V54" s="121">
        <f>+SUM(D54,M54)</f>
        <v>254658</v>
      </c>
      <c r="W54" s="121">
        <f>+SUM(E54,N54)</f>
        <v>254658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216798</v>
      </c>
      <c r="AB54" s="121">
        <f>+SUM(J54,S54)</f>
        <v>1472163</v>
      </c>
      <c r="AC54" s="121">
        <f>+SUM(K54,T54)</f>
        <v>37860</v>
      </c>
      <c r="AD54" s="121">
        <f>+SUM(L54,U54)</f>
        <v>0</v>
      </c>
      <c r="AE54" s="209" t="s">
        <v>475</v>
      </c>
      <c r="AF54" s="208"/>
    </row>
    <row r="55" spans="1:32" s="136" customFormat="1" ht="13.5" customHeight="1">
      <c r="A55" s="119" t="s">
        <v>24</v>
      </c>
      <c r="B55" s="120" t="s">
        <v>418</v>
      </c>
      <c r="C55" s="119" t="s">
        <v>419</v>
      </c>
      <c r="D55" s="121">
        <f>SUM(E55,+L55)</f>
        <v>190284</v>
      </c>
      <c r="E55" s="121">
        <f>+SUM(F55:I55,K55)</f>
        <v>109515</v>
      </c>
      <c r="F55" s="121">
        <v>0</v>
      </c>
      <c r="G55" s="121">
        <v>0</v>
      </c>
      <c r="H55" s="121">
        <v>0</v>
      </c>
      <c r="I55" s="121">
        <v>96414</v>
      </c>
      <c r="J55" s="121">
        <v>762533</v>
      </c>
      <c r="K55" s="121">
        <v>13101</v>
      </c>
      <c r="L55" s="121">
        <v>80769</v>
      </c>
      <c r="M55" s="121">
        <f>SUM(N55,+U55)</f>
        <v>80825</v>
      </c>
      <c r="N55" s="121">
        <f>+SUM(O55:R55,T55)</f>
        <v>80595</v>
      </c>
      <c r="O55" s="121">
        <v>0</v>
      </c>
      <c r="P55" s="121">
        <v>0</v>
      </c>
      <c r="Q55" s="121">
        <v>80500</v>
      </c>
      <c r="R55" s="121">
        <v>95</v>
      </c>
      <c r="S55" s="121">
        <v>219991</v>
      </c>
      <c r="T55" s="121">
        <v>0</v>
      </c>
      <c r="U55" s="121">
        <v>230</v>
      </c>
      <c r="V55" s="121">
        <f>+SUM(D55,M55)</f>
        <v>271109</v>
      </c>
      <c r="W55" s="121">
        <f>+SUM(E55,N55)</f>
        <v>190110</v>
      </c>
      <c r="X55" s="121">
        <f>+SUM(F55,O55)</f>
        <v>0</v>
      </c>
      <c r="Y55" s="121">
        <f>+SUM(G55,P55)</f>
        <v>0</v>
      </c>
      <c r="Z55" s="121">
        <f>+SUM(H55,Q55)</f>
        <v>80500</v>
      </c>
      <c r="AA55" s="121">
        <f>+SUM(I55,R55)</f>
        <v>96509</v>
      </c>
      <c r="AB55" s="121">
        <f>+SUM(J55,S55)</f>
        <v>982524</v>
      </c>
      <c r="AC55" s="121">
        <f>+SUM(K55,T55)</f>
        <v>13101</v>
      </c>
      <c r="AD55" s="121">
        <f>+SUM(L55,U55)</f>
        <v>80999</v>
      </c>
      <c r="AE55" s="209" t="s">
        <v>476</v>
      </c>
      <c r="AF55" s="208"/>
    </row>
    <row r="56" spans="1:32" s="136" customFormat="1" ht="13.5" customHeight="1">
      <c r="A56" s="119" t="s">
        <v>24</v>
      </c>
      <c r="B56" s="120" t="s">
        <v>368</v>
      </c>
      <c r="C56" s="119" t="s">
        <v>369</v>
      </c>
      <c r="D56" s="121">
        <f>SUM(E56,+L56)</f>
        <v>396489</v>
      </c>
      <c r="E56" s="121">
        <f>+SUM(F56:I56,K56)</f>
        <v>418806</v>
      </c>
      <c r="F56" s="121">
        <v>0</v>
      </c>
      <c r="G56" s="121">
        <v>0</v>
      </c>
      <c r="H56" s="121">
        <v>0</v>
      </c>
      <c r="I56" s="121">
        <v>139987</v>
      </c>
      <c r="J56" s="121">
        <v>467609</v>
      </c>
      <c r="K56" s="121">
        <v>278819</v>
      </c>
      <c r="L56" s="121">
        <v>-22317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>+SUM(D56,M56)</f>
        <v>396489</v>
      </c>
      <c r="W56" s="121">
        <f>+SUM(E56,N56)</f>
        <v>418806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139987</v>
      </c>
      <c r="AB56" s="121">
        <f>+SUM(J56,S56)</f>
        <v>467609</v>
      </c>
      <c r="AC56" s="121">
        <f>+SUM(K56,T56)</f>
        <v>278819</v>
      </c>
      <c r="AD56" s="121">
        <f>+SUM(L56,U56)</f>
        <v>-22317</v>
      </c>
      <c r="AE56" s="209" t="s">
        <v>477</v>
      </c>
      <c r="AF56" s="208"/>
    </row>
    <row r="57" spans="1:32" s="136" customFormat="1" ht="13.5" customHeight="1">
      <c r="A57" s="119" t="s">
        <v>24</v>
      </c>
      <c r="B57" s="120" t="s">
        <v>401</v>
      </c>
      <c r="C57" s="119" t="s">
        <v>402</v>
      </c>
      <c r="D57" s="121">
        <f>SUM(E57,+L57)</f>
        <v>37396</v>
      </c>
      <c r="E57" s="121">
        <f>+SUM(F57:I57,K57)</f>
        <v>12925</v>
      </c>
      <c r="F57" s="121">
        <v>8343</v>
      </c>
      <c r="G57" s="121">
        <v>0</v>
      </c>
      <c r="H57" s="121">
        <v>0</v>
      </c>
      <c r="I57" s="121">
        <v>0</v>
      </c>
      <c r="J57" s="121">
        <v>173298</v>
      </c>
      <c r="K57" s="121">
        <v>4582</v>
      </c>
      <c r="L57" s="121">
        <v>24471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37396</v>
      </c>
      <c r="W57" s="121">
        <f>+SUM(E57,N57)</f>
        <v>12925</v>
      </c>
      <c r="X57" s="121">
        <f>+SUM(F57,O57)</f>
        <v>8343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173298</v>
      </c>
      <c r="AC57" s="121">
        <f>+SUM(K57,T57)</f>
        <v>4582</v>
      </c>
      <c r="AD57" s="121">
        <f>+SUM(L57,U57)</f>
        <v>24471</v>
      </c>
      <c r="AE57" s="209" t="s">
        <v>478</v>
      </c>
      <c r="AF57" s="208"/>
    </row>
    <row r="58" spans="1:32" s="136" customFormat="1" ht="13.5" customHeight="1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7">
    <sortCondition ref="A8:A57"/>
    <sortCondition ref="B8:B57"/>
    <sortCondition ref="C8:C5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56" man="1"/>
    <brk id="21" min="1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>
      <c r="A7" s="138" t="str">
        <f>'廃棄物事業経費（市町村）'!A7</f>
        <v>静岡県</v>
      </c>
      <c r="B7" s="139" t="str">
        <f>'廃棄物事業経費（市町村）'!B7</f>
        <v>22000</v>
      </c>
      <c r="C7" s="138" t="s">
        <v>275</v>
      </c>
      <c r="D7" s="140">
        <f>+SUM(E7,J7)</f>
        <v>4544994</v>
      </c>
      <c r="E7" s="140">
        <f>+SUM(F7:I7)</f>
        <v>4332708</v>
      </c>
      <c r="F7" s="140">
        <f t="shared" ref="F7:K7" si="0">SUM(F$8:F$257)</f>
        <v>79943</v>
      </c>
      <c r="G7" s="140">
        <f t="shared" si="0"/>
        <v>3802726</v>
      </c>
      <c r="H7" s="140">
        <f t="shared" si="0"/>
        <v>33305</v>
      </c>
      <c r="I7" s="140">
        <f t="shared" si="0"/>
        <v>416734</v>
      </c>
      <c r="J7" s="140">
        <f t="shared" si="0"/>
        <v>212286</v>
      </c>
      <c r="K7" s="140">
        <f t="shared" si="0"/>
        <v>849107</v>
      </c>
      <c r="L7" s="140">
        <f>+SUM(M7,R7,V7,W7,AC7)</f>
        <v>38010566</v>
      </c>
      <c r="M7" s="140">
        <f>+SUM(N7:Q7)</f>
        <v>8319331</v>
      </c>
      <c r="N7" s="140">
        <f>SUM(N$8:N$257)</f>
        <v>2486428</v>
      </c>
      <c r="O7" s="140">
        <f>SUM(O$8:O$257)</f>
        <v>3715185</v>
      </c>
      <c r="P7" s="140">
        <f>SUM(P$8:P$257)</f>
        <v>1949751</v>
      </c>
      <c r="Q7" s="140">
        <f>SUM(Q$8:Q$257)</f>
        <v>167967</v>
      </c>
      <c r="R7" s="140">
        <f>+SUM(S7:U7)</f>
        <v>8103040</v>
      </c>
      <c r="S7" s="140">
        <f>SUM(S$8:S$257)</f>
        <v>543607</v>
      </c>
      <c r="T7" s="140">
        <f>SUM(T$8:T$257)</f>
        <v>6694604</v>
      </c>
      <c r="U7" s="140">
        <f>SUM(U$8:U$257)</f>
        <v>864829</v>
      </c>
      <c r="V7" s="140">
        <f>SUM(V$8:V$257)</f>
        <v>95179</v>
      </c>
      <c r="W7" s="140">
        <f>+SUM(X7:AA7)</f>
        <v>21485217</v>
      </c>
      <c r="X7" s="140">
        <f t="shared" ref="X7:AD7" si="1">SUM(X$8:X$257)</f>
        <v>7993538</v>
      </c>
      <c r="Y7" s="140">
        <f t="shared" si="1"/>
        <v>12082097</v>
      </c>
      <c r="Z7" s="140">
        <f t="shared" si="1"/>
        <v>1109591</v>
      </c>
      <c r="AA7" s="140">
        <f t="shared" si="1"/>
        <v>299991</v>
      </c>
      <c r="AB7" s="140">
        <f t="shared" si="1"/>
        <v>4841493</v>
      </c>
      <c r="AC7" s="140">
        <f t="shared" si="1"/>
        <v>7799</v>
      </c>
      <c r="AD7" s="140">
        <f t="shared" si="1"/>
        <v>4757458</v>
      </c>
      <c r="AE7" s="140">
        <f>+SUM(D7,L7,AD7)</f>
        <v>47313018</v>
      </c>
      <c r="AF7" s="140">
        <f>+SUM(AG7,AL7)</f>
        <v>949341</v>
      </c>
      <c r="AG7" s="140">
        <f>+SUM(AH7:AK7)</f>
        <v>949341</v>
      </c>
      <c r="AH7" s="140">
        <f t="shared" ref="AH7:AM7" si="2">SUM(AH$8:AH$257)</f>
        <v>2710</v>
      </c>
      <c r="AI7" s="140">
        <f t="shared" si="2"/>
        <v>946631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0</v>
      </c>
      <c r="AN7" s="140">
        <f>+SUM(AO7,AT7,AX7,AY7,BE7)</f>
        <v>6111305</v>
      </c>
      <c r="AO7" s="140">
        <f>+SUM(AP7:AS7)</f>
        <v>890365</v>
      </c>
      <c r="AP7" s="140">
        <f>SUM(AP$8:AP$257)</f>
        <v>473274</v>
      </c>
      <c r="AQ7" s="140">
        <f>SUM(AQ$8:AQ$257)</f>
        <v>192791</v>
      </c>
      <c r="AR7" s="140">
        <f>SUM(AR$8:AR$257)</f>
        <v>213311</v>
      </c>
      <c r="AS7" s="140">
        <f>SUM(AS$8:AS$257)</f>
        <v>10989</v>
      </c>
      <c r="AT7" s="140">
        <f>+SUM(AU7:AW7)</f>
        <v>2289912</v>
      </c>
      <c r="AU7" s="140">
        <f>SUM(AU$8:AU$257)</f>
        <v>26789</v>
      </c>
      <c r="AV7" s="140">
        <f>SUM(AV$8:AV$257)</f>
        <v>2257569</v>
      </c>
      <c r="AW7" s="140">
        <f>SUM(AW$8:AW$257)</f>
        <v>5554</v>
      </c>
      <c r="AX7" s="140">
        <f>SUM(AX$8:AX$257)</f>
        <v>0</v>
      </c>
      <c r="AY7" s="140">
        <f>+SUM(AZ7:BC7)</f>
        <v>2930937</v>
      </c>
      <c r="AZ7" s="140">
        <f t="shared" ref="AZ7:BF7" si="3">SUM(AZ$8:AZ$257)</f>
        <v>322822</v>
      </c>
      <c r="BA7" s="140">
        <f t="shared" si="3"/>
        <v>2534469</v>
      </c>
      <c r="BB7" s="140">
        <f t="shared" si="3"/>
        <v>13980</v>
      </c>
      <c r="BC7" s="140">
        <f t="shared" si="3"/>
        <v>59666</v>
      </c>
      <c r="BD7" s="140">
        <f t="shared" si="3"/>
        <v>2328725</v>
      </c>
      <c r="BE7" s="140">
        <f t="shared" si="3"/>
        <v>91</v>
      </c>
      <c r="BF7" s="140">
        <f t="shared" si="3"/>
        <v>343116</v>
      </c>
      <c r="BG7" s="140">
        <f>+SUM(BF7,AN7,AF7)</f>
        <v>7403762</v>
      </c>
      <c r="BH7" s="140">
        <f t="shared" ref="BH7:CI7" si="4">SUM(D7,AF7)</f>
        <v>5494335</v>
      </c>
      <c r="BI7" s="140">
        <f t="shared" si="4"/>
        <v>5282049</v>
      </c>
      <c r="BJ7" s="140">
        <f t="shared" si="4"/>
        <v>82653</v>
      </c>
      <c r="BK7" s="140">
        <f t="shared" si="4"/>
        <v>4749357</v>
      </c>
      <c r="BL7" s="140">
        <f t="shared" si="4"/>
        <v>33305</v>
      </c>
      <c r="BM7" s="140">
        <f t="shared" si="4"/>
        <v>416734</v>
      </c>
      <c r="BN7" s="140">
        <f t="shared" si="4"/>
        <v>212286</v>
      </c>
      <c r="BO7" s="140">
        <f t="shared" si="4"/>
        <v>849107</v>
      </c>
      <c r="BP7" s="140">
        <f t="shared" si="4"/>
        <v>44121871</v>
      </c>
      <c r="BQ7" s="140">
        <f t="shared" si="4"/>
        <v>9209696</v>
      </c>
      <c r="BR7" s="140">
        <f t="shared" si="4"/>
        <v>2959702</v>
      </c>
      <c r="BS7" s="140">
        <f t="shared" si="4"/>
        <v>3907976</v>
      </c>
      <c r="BT7" s="140">
        <f t="shared" si="4"/>
        <v>2163062</v>
      </c>
      <c r="BU7" s="140">
        <f t="shared" si="4"/>
        <v>178956</v>
      </c>
      <c r="BV7" s="140">
        <f t="shared" si="4"/>
        <v>10392952</v>
      </c>
      <c r="BW7" s="140">
        <f t="shared" si="4"/>
        <v>570396</v>
      </c>
      <c r="BX7" s="140">
        <f t="shared" si="4"/>
        <v>8952173</v>
      </c>
      <c r="BY7" s="140">
        <f t="shared" si="4"/>
        <v>870383</v>
      </c>
      <c r="BZ7" s="140">
        <f t="shared" si="4"/>
        <v>95179</v>
      </c>
      <c r="CA7" s="140">
        <f t="shared" si="4"/>
        <v>24416154</v>
      </c>
      <c r="CB7" s="140">
        <f t="shared" si="4"/>
        <v>8316360</v>
      </c>
      <c r="CC7" s="140">
        <f t="shared" si="4"/>
        <v>14616566</v>
      </c>
      <c r="CD7" s="140">
        <f t="shared" si="4"/>
        <v>1123571</v>
      </c>
      <c r="CE7" s="140">
        <f t="shared" si="4"/>
        <v>359657</v>
      </c>
      <c r="CF7" s="140">
        <f t="shared" si="4"/>
        <v>7170218</v>
      </c>
      <c r="CG7" s="140">
        <f t="shared" si="4"/>
        <v>7890</v>
      </c>
      <c r="CH7" s="140">
        <f t="shared" si="4"/>
        <v>5100574</v>
      </c>
      <c r="CI7" s="140">
        <f t="shared" si="4"/>
        <v>54716780</v>
      </c>
    </row>
    <row r="8" spans="1:87" s="136" customFormat="1" ht="13.5" customHeight="1">
      <c r="A8" s="119" t="s">
        <v>24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7565521</v>
      </c>
      <c r="M8" s="121">
        <f>+SUM(N8:Q8)</f>
        <v>1945140</v>
      </c>
      <c r="N8" s="121">
        <v>182542</v>
      </c>
      <c r="O8" s="121">
        <v>1312698</v>
      </c>
      <c r="P8" s="121">
        <v>441332</v>
      </c>
      <c r="Q8" s="121">
        <v>8568</v>
      </c>
      <c r="R8" s="121">
        <f>+SUM(S8:U8)</f>
        <v>1992281</v>
      </c>
      <c r="S8" s="121">
        <v>66619</v>
      </c>
      <c r="T8" s="121">
        <v>1835334</v>
      </c>
      <c r="U8" s="121">
        <v>90328</v>
      </c>
      <c r="V8" s="121">
        <v>14234</v>
      </c>
      <c r="W8" s="121">
        <f>+SUM(X8:AA8)</f>
        <v>3613866</v>
      </c>
      <c r="X8" s="121">
        <v>1665215</v>
      </c>
      <c r="Y8" s="121">
        <v>1781935</v>
      </c>
      <c r="Z8" s="121">
        <v>89494</v>
      </c>
      <c r="AA8" s="121">
        <v>77222</v>
      </c>
      <c r="AB8" s="121">
        <v>0</v>
      </c>
      <c r="AC8" s="121">
        <v>0</v>
      </c>
      <c r="AD8" s="121">
        <v>134426</v>
      </c>
      <c r="AE8" s="121">
        <f>+SUM(D8,L8,AD8)</f>
        <v>7699947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531686</v>
      </c>
      <c r="AO8" s="121">
        <f>+SUM(AP8:AS8)</f>
        <v>58874</v>
      </c>
      <c r="AP8" s="121">
        <v>0</v>
      </c>
      <c r="AQ8" s="121">
        <v>0</v>
      </c>
      <c r="AR8" s="121">
        <v>58874</v>
      </c>
      <c r="AS8" s="121">
        <v>0</v>
      </c>
      <c r="AT8" s="121">
        <f>+SUM(AU8:AW8)</f>
        <v>271727</v>
      </c>
      <c r="AU8" s="121">
        <v>0</v>
      </c>
      <c r="AV8" s="121">
        <v>271727</v>
      </c>
      <c r="AW8" s="121">
        <v>0</v>
      </c>
      <c r="AX8" s="121">
        <v>0</v>
      </c>
      <c r="AY8" s="121">
        <f>+SUM(AZ8:BC8)</f>
        <v>201085</v>
      </c>
      <c r="AZ8" s="121">
        <v>0</v>
      </c>
      <c r="BA8" s="121">
        <v>201085</v>
      </c>
      <c r="BB8" s="121">
        <v>0</v>
      </c>
      <c r="BC8" s="121">
        <v>0</v>
      </c>
      <c r="BD8" s="121">
        <v>0</v>
      </c>
      <c r="BE8" s="121">
        <v>0</v>
      </c>
      <c r="BF8" s="121">
        <v>146479</v>
      </c>
      <c r="BG8" s="121">
        <f>+SUM(BF8,AN8,AF8)</f>
        <v>678165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8097207</v>
      </c>
      <c r="BQ8" s="121">
        <f>SUM(M8,AO8)</f>
        <v>2004014</v>
      </c>
      <c r="BR8" s="121">
        <f>SUM(N8,AP8)</f>
        <v>182542</v>
      </c>
      <c r="BS8" s="121">
        <f>SUM(O8,AQ8)</f>
        <v>1312698</v>
      </c>
      <c r="BT8" s="121">
        <f>SUM(P8,AR8)</f>
        <v>500206</v>
      </c>
      <c r="BU8" s="121">
        <f>SUM(Q8,AS8)</f>
        <v>8568</v>
      </c>
      <c r="BV8" s="121">
        <f>SUM(R8,AT8)</f>
        <v>2264008</v>
      </c>
      <c r="BW8" s="121">
        <f>SUM(S8,AU8)</f>
        <v>66619</v>
      </c>
      <c r="BX8" s="121">
        <f>SUM(T8,AV8)</f>
        <v>2107061</v>
      </c>
      <c r="BY8" s="121">
        <f>SUM(U8,AW8)</f>
        <v>90328</v>
      </c>
      <c r="BZ8" s="121">
        <f>SUM(V8,AX8)</f>
        <v>14234</v>
      </c>
      <c r="CA8" s="121">
        <f>SUM(W8,AY8)</f>
        <v>3814951</v>
      </c>
      <c r="CB8" s="121">
        <f>SUM(X8,AZ8)</f>
        <v>1665215</v>
      </c>
      <c r="CC8" s="121">
        <f>SUM(Y8,BA8)</f>
        <v>1983020</v>
      </c>
      <c r="CD8" s="121">
        <f>SUM(Z8,BB8)</f>
        <v>89494</v>
      </c>
      <c r="CE8" s="121">
        <f>SUM(AA8,BC8)</f>
        <v>77222</v>
      </c>
      <c r="CF8" s="121">
        <f>SUM(AB8,BD8)</f>
        <v>0</v>
      </c>
      <c r="CG8" s="121">
        <f>SUM(AC8,BE8)</f>
        <v>0</v>
      </c>
      <c r="CH8" s="121">
        <f>SUM(AD8,BF8)</f>
        <v>280905</v>
      </c>
      <c r="CI8" s="121">
        <f>SUM(AE8,BG8)</f>
        <v>8378112</v>
      </c>
    </row>
    <row r="9" spans="1:87" s="136" customFormat="1" ht="13.5" customHeight="1">
      <c r="A9" s="119" t="s">
        <v>24</v>
      </c>
      <c r="B9" s="120" t="s">
        <v>327</v>
      </c>
      <c r="C9" s="119" t="s">
        <v>328</v>
      </c>
      <c r="D9" s="121">
        <f>+SUM(E9,J9)</f>
        <v>345473</v>
      </c>
      <c r="E9" s="121">
        <f>+SUM(F9:I9)</f>
        <v>159840</v>
      </c>
      <c r="F9" s="121">
        <v>0</v>
      </c>
      <c r="G9" s="121">
        <v>159840</v>
      </c>
      <c r="H9" s="121">
        <v>0</v>
      </c>
      <c r="I9" s="121">
        <v>0</v>
      </c>
      <c r="J9" s="121">
        <v>185633</v>
      </c>
      <c r="K9" s="121">
        <v>0</v>
      </c>
      <c r="L9" s="121">
        <f>+SUM(M9,R9,V9,W9,AC9)</f>
        <v>6232661</v>
      </c>
      <c r="M9" s="121">
        <f>+SUM(N9:Q9)</f>
        <v>1588706</v>
      </c>
      <c r="N9" s="121">
        <v>607238</v>
      </c>
      <c r="O9" s="121">
        <v>670787</v>
      </c>
      <c r="P9" s="121">
        <v>289498</v>
      </c>
      <c r="Q9" s="121">
        <v>21183</v>
      </c>
      <c r="R9" s="121">
        <f>+SUM(S9:U9)</f>
        <v>812814</v>
      </c>
      <c r="S9" s="121">
        <v>47633</v>
      </c>
      <c r="T9" s="121">
        <v>642567</v>
      </c>
      <c r="U9" s="121">
        <v>122614</v>
      </c>
      <c r="V9" s="121">
        <v>26093</v>
      </c>
      <c r="W9" s="121">
        <f>+SUM(X9:AA9)</f>
        <v>3805048</v>
      </c>
      <c r="X9" s="121">
        <v>1896636</v>
      </c>
      <c r="Y9" s="121">
        <v>1745928</v>
      </c>
      <c r="Z9" s="121">
        <v>128040</v>
      </c>
      <c r="AA9" s="121">
        <v>34444</v>
      </c>
      <c r="AB9" s="121">
        <v>0</v>
      </c>
      <c r="AC9" s="121">
        <v>0</v>
      </c>
      <c r="AD9" s="121">
        <v>3059526</v>
      </c>
      <c r="AE9" s="121">
        <f>+SUM(D9,L9,AD9)</f>
        <v>9637660</v>
      </c>
      <c r="AF9" s="121">
        <f>+SUM(AG9,AL9)</f>
        <v>678014</v>
      </c>
      <c r="AG9" s="121">
        <f>+SUM(AH9:AK9)</f>
        <v>678014</v>
      </c>
      <c r="AH9" s="121">
        <v>0</v>
      </c>
      <c r="AI9" s="121">
        <v>678014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634970</v>
      </c>
      <c r="AO9" s="121">
        <f>+SUM(AP9:AS9)</f>
        <v>117927</v>
      </c>
      <c r="AP9" s="121">
        <v>106134</v>
      </c>
      <c r="AQ9" s="121">
        <v>11793</v>
      </c>
      <c r="AR9" s="121">
        <v>0</v>
      </c>
      <c r="AS9" s="121">
        <v>0</v>
      </c>
      <c r="AT9" s="121">
        <f>+SUM(AU9:AW9)</f>
        <v>247686</v>
      </c>
      <c r="AU9" s="121">
        <v>0</v>
      </c>
      <c r="AV9" s="121">
        <v>247686</v>
      </c>
      <c r="AW9" s="121">
        <v>0</v>
      </c>
      <c r="AX9" s="121">
        <v>0</v>
      </c>
      <c r="AY9" s="121">
        <f>+SUM(AZ9:BC9)</f>
        <v>269357</v>
      </c>
      <c r="AZ9" s="121">
        <v>0</v>
      </c>
      <c r="BA9" s="121">
        <v>269357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1312984</v>
      </c>
      <c r="BH9" s="121">
        <f>SUM(D9,AF9)</f>
        <v>1023487</v>
      </c>
      <c r="BI9" s="121">
        <f>SUM(E9,AG9)</f>
        <v>837854</v>
      </c>
      <c r="BJ9" s="121">
        <f>SUM(F9,AH9)</f>
        <v>0</v>
      </c>
      <c r="BK9" s="121">
        <f>SUM(G9,AI9)</f>
        <v>837854</v>
      </c>
      <c r="BL9" s="121">
        <f>SUM(H9,AJ9)</f>
        <v>0</v>
      </c>
      <c r="BM9" s="121">
        <f>SUM(I9,AK9)</f>
        <v>0</v>
      </c>
      <c r="BN9" s="121">
        <f>SUM(J9,AL9)</f>
        <v>185633</v>
      </c>
      <c r="BO9" s="121">
        <f>SUM(K9,AM9)</f>
        <v>0</v>
      </c>
      <c r="BP9" s="121">
        <f>SUM(L9,AN9)</f>
        <v>6867631</v>
      </c>
      <c r="BQ9" s="121">
        <f>SUM(M9,AO9)</f>
        <v>1706633</v>
      </c>
      <c r="BR9" s="121">
        <f>SUM(N9,AP9)</f>
        <v>713372</v>
      </c>
      <c r="BS9" s="121">
        <f>SUM(O9,AQ9)</f>
        <v>682580</v>
      </c>
      <c r="BT9" s="121">
        <f>SUM(P9,AR9)</f>
        <v>289498</v>
      </c>
      <c r="BU9" s="121">
        <f>SUM(Q9,AS9)</f>
        <v>21183</v>
      </c>
      <c r="BV9" s="121">
        <f>SUM(R9,AT9)</f>
        <v>1060500</v>
      </c>
      <c r="BW9" s="121">
        <f>SUM(S9,AU9)</f>
        <v>47633</v>
      </c>
      <c r="BX9" s="121">
        <f>SUM(T9,AV9)</f>
        <v>890253</v>
      </c>
      <c r="BY9" s="121">
        <f>SUM(U9,AW9)</f>
        <v>122614</v>
      </c>
      <c r="BZ9" s="121">
        <f>SUM(V9,AX9)</f>
        <v>26093</v>
      </c>
      <c r="CA9" s="121">
        <f>SUM(W9,AY9)</f>
        <v>4074405</v>
      </c>
      <c r="CB9" s="121">
        <f>SUM(X9,AZ9)</f>
        <v>1896636</v>
      </c>
      <c r="CC9" s="121">
        <f>SUM(Y9,BA9)</f>
        <v>2015285</v>
      </c>
      <c r="CD9" s="121">
        <f>SUM(Z9,BB9)</f>
        <v>128040</v>
      </c>
      <c r="CE9" s="121">
        <f>SUM(AA9,BC9)</f>
        <v>34444</v>
      </c>
      <c r="CF9" s="121">
        <f>SUM(AB9,BD9)</f>
        <v>0</v>
      </c>
      <c r="CG9" s="121">
        <f>SUM(AC9,BE9)</f>
        <v>0</v>
      </c>
      <c r="CH9" s="121">
        <f>SUM(AD9,BF9)</f>
        <v>3059526</v>
      </c>
      <c r="CI9" s="121">
        <f>SUM(AE9,BG9)</f>
        <v>10950644</v>
      </c>
    </row>
    <row r="10" spans="1:87" s="136" customFormat="1" ht="13.5" customHeight="1">
      <c r="A10" s="119" t="s">
        <v>24</v>
      </c>
      <c r="B10" s="120" t="s">
        <v>330</v>
      </c>
      <c r="C10" s="119" t="s">
        <v>331</v>
      </c>
      <c r="D10" s="121">
        <f>+SUM(E10,J10)</f>
        <v>11082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11082</v>
      </c>
      <c r="K10" s="121">
        <v>0</v>
      </c>
      <c r="L10" s="121">
        <f>+SUM(M10,R10,V10,W10,AC10)</f>
        <v>1868732</v>
      </c>
      <c r="M10" s="121">
        <f>+SUM(N10:Q10)</f>
        <v>650088</v>
      </c>
      <c r="N10" s="121">
        <v>203706</v>
      </c>
      <c r="O10" s="121">
        <v>130037</v>
      </c>
      <c r="P10" s="121">
        <v>282501</v>
      </c>
      <c r="Q10" s="121">
        <v>33844</v>
      </c>
      <c r="R10" s="121">
        <f>+SUM(S10:U10)</f>
        <v>474389</v>
      </c>
      <c r="S10" s="121">
        <v>29312</v>
      </c>
      <c r="T10" s="121">
        <v>340712</v>
      </c>
      <c r="U10" s="121">
        <v>104365</v>
      </c>
      <c r="V10" s="121">
        <v>0</v>
      </c>
      <c r="W10" s="121">
        <f>+SUM(X10:AA10)</f>
        <v>744255</v>
      </c>
      <c r="X10" s="121">
        <v>305848</v>
      </c>
      <c r="Y10" s="121">
        <v>402704</v>
      </c>
      <c r="Z10" s="121">
        <v>35703</v>
      </c>
      <c r="AA10" s="121">
        <v>0</v>
      </c>
      <c r="AB10" s="121">
        <v>49163</v>
      </c>
      <c r="AC10" s="121">
        <v>0</v>
      </c>
      <c r="AD10" s="121">
        <v>47659</v>
      </c>
      <c r="AE10" s="121">
        <f>+SUM(D10,L10,AD10)</f>
        <v>1927473</v>
      </c>
      <c r="AF10" s="121">
        <f>+SUM(AG10,AL10)</f>
        <v>34560</v>
      </c>
      <c r="AG10" s="121">
        <f>+SUM(AH10:AK10)</f>
        <v>34560</v>
      </c>
      <c r="AH10" s="121">
        <v>0</v>
      </c>
      <c r="AI10" s="121">
        <v>34560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203149</v>
      </c>
      <c r="AO10" s="121">
        <f>+SUM(AP10:AS10)</f>
        <v>28490</v>
      </c>
      <c r="AP10" s="121">
        <v>20560</v>
      </c>
      <c r="AQ10" s="121">
        <v>0</v>
      </c>
      <c r="AR10" s="121">
        <v>7930</v>
      </c>
      <c r="AS10" s="121">
        <v>0</v>
      </c>
      <c r="AT10" s="121">
        <f>+SUM(AU10:AW10)</f>
        <v>98792</v>
      </c>
      <c r="AU10" s="121">
        <v>0</v>
      </c>
      <c r="AV10" s="121">
        <v>98792</v>
      </c>
      <c r="AW10" s="121">
        <v>0</v>
      </c>
      <c r="AX10" s="121">
        <v>0</v>
      </c>
      <c r="AY10" s="121">
        <f>+SUM(AZ10:BC10)</f>
        <v>75867</v>
      </c>
      <c r="AZ10" s="121">
        <v>0</v>
      </c>
      <c r="BA10" s="121">
        <v>75867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237709</v>
      </c>
      <c r="BH10" s="121">
        <f>SUM(D10,AF10)</f>
        <v>45642</v>
      </c>
      <c r="BI10" s="121">
        <f>SUM(E10,AG10)</f>
        <v>34560</v>
      </c>
      <c r="BJ10" s="121">
        <f>SUM(F10,AH10)</f>
        <v>0</v>
      </c>
      <c r="BK10" s="121">
        <f>SUM(G10,AI10)</f>
        <v>34560</v>
      </c>
      <c r="BL10" s="121">
        <f>SUM(H10,AJ10)</f>
        <v>0</v>
      </c>
      <c r="BM10" s="121">
        <f>SUM(I10,AK10)</f>
        <v>0</v>
      </c>
      <c r="BN10" s="121">
        <f>SUM(J10,AL10)</f>
        <v>11082</v>
      </c>
      <c r="BO10" s="121">
        <f>SUM(K10,AM10)</f>
        <v>0</v>
      </c>
      <c r="BP10" s="121">
        <f>SUM(L10,AN10)</f>
        <v>2071881</v>
      </c>
      <c r="BQ10" s="121">
        <f>SUM(M10,AO10)</f>
        <v>678578</v>
      </c>
      <c r="BR10" s="121">
        <f>SUM(N10,AP10)</f>
        <v>224266</v>
      </c>
      <c r="BS10" s="121">
        <f>SUM(O10,AQ10)</f>
        <v>130037</v>
      </c>
      <c r="BT10" s="121">
        <f>SUM(P10,AR10)</f>
        <v>290431</v>
      </c>
      <c r="BU10" s="121">
        <f>SUM(Q10,AS10)</f>
        <v>33844</v>
      </c>
      <c r="BV10" s="121">
        <f>SUM(R10,AT10)</f>
        <v>573181</v>
      </c>
      <c r="BW10" s="121">
        <f>SUM(S10,AU10)</f>
        <v>29312</v>
      </c>
      <c r="BX10" s="121">
        <f>SUM(T10,AV10)</f>
        <v>439504</v>
      </c>
      <c r="BY10" s="121">
        <f>SUM(U10,AW10)</f>
        <v>104365</v>
      </c>
      <c r="BZ10" s="121">
        <f>SUM(V10,AX10)</f>
        <v>0</v>
      </c>
      <c r="CA10" s="121">
        <f>SUM(W10,AY10)</f>
        <v>820122</v>
      </c>
      <c r="CB10" s="121">
        <f>SUM(X10,AZ10)</f>
        <v>305848</v>
      </c>
      <c r="CC10" s="121">
        <f>SUM(Y10,BA10)</f>
        <v>478571</v>
      </c>
      <c r="CD10" s="121">
        <f>SUM(Z10,BB10)</f>
        <v>35703</v>
      </c>
      <c r="CE10" s="121">
        <f>SUM(AA10,BC10)</f>
        <v>0</v>
      </c>
      <c r="CF10" s="121">
        <f>SUM(AB10,BD10)</f>
        <v>49163</v>
      </c>
      <c r="CG10" s="121">
        <f>SUM(AC10,BE10)</f>
        <v>0</v>
      </c>
      <c r="CH10" s="121">
        <f>SUM(AD10,BF10)</f>
        <v>47659</v>
      </c>
      <c r="CI10" s="121">
        <f>SUM(AE10,BG10)</f>
        <v>2165182</v>
      </c>
    </row>
    <row r="11" spans="1:87" s="136" customFormat="1" ht="13.5" customHeight="1">
      <c r="A11" s="119" t="s">
        <v>24</v>
      </c>
      <c r="B11" s="120" t="s">
        <v>335</v>
      </c>
      <c r="C11" s="119" t="s">
        <v>336</v>
      </c>
      <c r="D11" s="121">
        <f>+SUM(E11,J11)</f>
        <v>737640</v>
      </c>
      <c r="E11" s="121">
        <f>+SUM(F11:I11)</f>
        <v>737640</v>
      </c>
      <c r="F11" s="121">
        <v>0</v>
      </c>
      <c r="G11" s="121">
        <v>737640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752644</v>
      </c>
      <c r="M11" s="121">
        <f>+SUM(N11:Q11)</f>
        <v>123731</v>
      </c>
      <c r="N11" s="121">
        <v>45463</v>
      </c>
      <c r="O11" s="121">
        <v>78268</v>
      </c>
      <c r="P11" s="121">
        <v>0</v>
      </c>
      <c r="Q11" s="121">
        <v>0</v>
      </c>
      <c r="R11" s="121">
        <f>+SUM(S11:U11)</f>
        <v>149906</v>
      </c>
      <c r="S11" s="121">
        <v>8936</v>
      </c>
      <c r="T11" s="121">
        <v>136754</v>
      </c>
      <c r="U11" s="121">
        <v>4216</v>
      </c>
      <c r="V11" s="121">
        <v>437</v>
      </c>
      <c r="W11" s="121">
        <f>+SUM(X11:AA11)</f>
        <v>473170</v>
      </c>
      <c r="X11" s="121">
        <v>147261</v>
      </c>
      <c r="Y11" s="121">
        <v>315419</v>
      </c>
      <c r="Z11" s="121">
        <v>10309</v>
      </c>
      <c r="AA11" s="121">
        <v>181</v>
      </c>
      <c r="AB11" s="121">
        <v>0</v>
      </c>
      <c r="AC11" s="121">
        <v>5400</v>
      </c>
      <c r="AD11" s="121">
        <v>3738</v>
      </c>
      <c r="AE11" s="121">
        <f>+SUM(D11,L11,AD11)</f>
        <v>1494022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81058</v>
      </c>
      <c r="AO11" s="121">
        <f>+SUM(AP11:AS11)</f>
        <v>16024</v>
      </c>
      <c r="AP11" s="121">
        <v>16024</v>
      </c>
      <c r="AQ11" s="121">
        <v>0</v>
      </c>
      <c r="AR11" s="121">
        <v>0</v>
      </c>
      <c r="AS11" s="121">
        <v>0</v>
      </c>
      <c r="AT11" s="121">
        <f>+SUM(AU11:AW11)</f>
        <v>27078</v>
      </c>
      <c r="AU11" s="121">
        <v>2100</v>
      </c>
      <c r="AV11" s="121">
        <v>24978</v>
      </c>
      <c r="AW11" s="121">
        <v>0</v>
      </c>
      <c r="AX11" s="121">
        <v>0</v>
      </c>
      <c r="AY11" s="121">
        <f>+SUM(AZ11:BC11)</f>
        <v>37865</v>
      </c>
      <c r="AZ11" s="121">
        <v>0</v>
      </c>
      <c r="BA11" s="121">
        <v>37865</v>
      </c>
      <c r="BB11" s="121">
        <v>0</v>
      </c>
      <c r="BC11" s="121">
        <v>0</v>
      </c>
      <c r="BD11" s="121">
        <v>0</v>
      </c>
      <c r="BE11" s="121">
        <v>91</v>
      </c>
      <c r="BF11" s="121">
        <v>0</v>
      </c>
      <c r="BG11" s="121">
        <f>+SUM(BF11,AN11,AF11)</f>
        <v>81058</v>
      </c>
      <c r="BH11" s="121">
        <f>SUM(D11,AF11)</f>
        <v>737640</v>
      </c>
      <c r="BI11" s="121">
        <f>SUM(E11,AG11)</f>
        <v>737640</v>
      </c>
      <c r="BJ11" s="121">
        <f>SUM(F11,AH11)</f>
        <v>0</v>
      </c>
      <c r="BK11" s="121">
        <f>SUM(G11,AI11)</f>
        <v>737640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833702</v>
      </c>
      <c r="BQ11" s="121">
        <f>SUM(M11,AO11)</f>
        <v>139755</v>
      </c>
      <c r="BR11" s="121">
        <f>SUM(N11,AP11)</f>
        <v>61487</v>
      </c>
      <c r="BS11" s="121">
        <f>SUM(O11,AQ11)</f>
        <v>78268</v>
      </c>
      <c r="BT11" s="121">
        <f>SUM(P11,AR11)</f>
        <v>0</v>
      </c>
      <c r="BU11" s="121">
        <f>SUM(Q11,AS11)</f>
        <v>0</v>
      </c>
      <c r="BV11" s="121">
        <f>SUM(R11,AT11)</f>
        <v>176984</v>
      </c>
      <c r="BW11" s="121">
        <f>SUM(S11,AU11)</f>
        <v>11036</v>
      </c>
      <c r="BX11" s="121">
        <f>SUM(T11,AV11)</f>
        <v>161732</v>
      </c>
      <c r="BY11" s="121">
        <f>SUM(U11,AW11)</f>
        <v>4216</v>
      </c>
      <c r="BZ11" s="121">
        <f>SUM(V11,AX11)</f>
        <v>437</v>
      </c>
      <c r="CA11" s="121">
        <f>SUM(W11,AY11)</f>
        <v>511035</v>
      </c>
      <c r="CB11" s="121">
        <f>SUM(X11,AZ11)</f>
        <v>147261</v>
      </c>
      <c r="CC11" s="121">
        <f>SUM(Y11,BA11)</f>
        <v>353284</v>
      </c>
      <c r="CD11" s="121">
        <f>SUM(Z11,BB11)</f>
        <v>10309</v>
      </c>
      <c r="CE11" s="121">
        <f>SUM(AA11,BC11)</f>
        <v>181</v>
      </c>
      <c r="CF11" s="121">
        <f>SUM(AB11,BD11)</f>
        <v>0</v>
      </c>
      <c r="CG11" s="121">
        <f>SUM(AC11,BE11)</f>
        <v>5491</v>
      </c>
      <c r="CH11" s="121">
        <f>SUM(AD11,BF11)</f>
        <v>3738</v>
      </c>
      <c r="CI11" s="121">
        <f>SUM(AE11,BG11)</f>
        <v>1575080</v>
      </c>
    </row>
    <row r="12" spans="1:87" s="136" customFormat="1" ht="13.5" customHeight="1">
      <c r="A12" s="119" t="s">
        <v>24</v>
      </c>
      <c r="B12" s="120" t="s">
        <v>338</v>
      </c>
      <c r="C12" s="119" t="s">
        <v>339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1018176</v>
      </c>
      <c r="M12" s="121">
        <f>+SUM(N12:Q12)</f>
        <v>149378</v>
      </c>
      <c r="N12" s="121">
        <v>69461</v>
      </c>
      <c r="O12" s="121">
        <v>26334</v>
      </c>
      <c r="P12" s="121">
        <v>44312</v>
      </c>
      <c r="Q12" s="121">
        <v>9271</v>
      </c>
      <c r="R12" s="121">
        <f>+SUM(S12:U12)</f>
        <v>379116</v>
      </c>
      <c r="S12" s="121">
        <v>8505</v>
      </c>
      <c r="T12" s="121">
        <v>366965</v>
      </c>
      <c r="U12" s="121">
        <v>3646</v>
      </c>
      <c r="V12" s="121">
        <v>0</v>
      </c>
      <c r="W12" s="121">
        <f>+SUM(X12:AA12)</f>
        <v>487843</v>
      </c>
      <c r="X12" s="121">
        <v>256369</v>
      </c>
      <c r="Y12" s="121">
        <v>141536</v>
      </c>
      <c r="Z12" s="121">
        <v>80961</v>
      </c>
      <c r="AA12" s="121">
        <v>8977</v>
      </c>
      <c r="AB12" s="121">
        <v>0</v>
      </c>
      <c r="AC12" s="121">
        <v>1839</v>
      </c>
      <c r="AD12" s="121">
        <v>37297</v>
      </c>
      <c r="AE12" s="121">
        <f>+SUM(D12,L12,AD12)</f>
        <v>1055473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75346</v>
      </c>
      <c r="AO12" s="121">
        <f>+SUM(AP12:AS12)</f>
        <v>2445</v>
      </c>
      <c r="AP12" s="121">
        <v>2445</v>
      </c>
      <c r="AQ12" s="121">
        <v>0</v>
      </c>
      <c r="AR12" s="121">
        <v>0</v>
      </c>
      <c r="AS12" s="121">
        <v>0</v>
      </c>
      <c r="AT12" s="121">
        <f>+SUM(AU12:AW12)</f>
        <v>33910</v>
      </c>
      <c r="AU12" s="121">
        <v>0</v>
      </c>
      <c r="AV12" s="121">
        <v>33910</v>
      </c>
      <c r="AW12" s="121">
        <v>0</v>
      </c>
      <c r="AX12" s="121">
        <v>0</v>
      </c>
      <c r="AY12" s="121">
        <f>+SUM(AZ12:BC12)</f>
        <v>38991</v>
      </c>
      <c r="AZ12" s="121">
        <v>0</v>
      </c>
      <c r="BA12" s="121">
        <v>37145</v>
      </c>
      <c r="BB12" s="121">
        <v>0</v>
      </c>
      <c r="BC12" s="121">
        <v>1846</v>
      </c>
      <c r="BD12" s="121">
        <v>0</v>
      </c>
      <c r="BE12" s="121">
        <v>0</v>
      </c>
      <c r="BF12" s="121">
        <v>0</v>
      </c>
      <c r="BG12" s="121">
        <f>+SUM(BF12,AN12,AF12)</f>
        <v>75346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1093522</v>
      </c>
      <c r="BQ12" s="121">
        <f>SUM(M12,AO12)</f>
        <v>151823</v>
      </c>
      <c r="BR12" s="121">
        <f>SUM(N12,AP12)</f>
        <v>71906</v>
      </c>
      <c r="BS12" s="121">
        <f>SUM(O12,AQ12)</f>
        <v>26334</v>
      </c>
      <c r="BT12" s="121">
        <f>SUM(P12,AR12)</f>
        <v>44312</v>
      </c>
      <c r="BU12" s="121">
        <f>SUM(Q12,AS12)</f>
        <v>9271</v>
      </c>
      <c r="BV12" s="121">
        <f>SUM(R12,AT12)</f>
        <v>413026</v>
      </c>
      <c r="BW12" s="121">
        <f>SUM(S12,AU12)</f>
        <v>8505</v>
      </c>
      <c r="BX12" s="121">
        <f>SUM(T12,AV12)</f>
        <v>400875</v>
      </c>
      <c r="BY12" s="121">
        <f>SUM(U12,AW12)</f>
        <v>3646</v>
      </c>
      <c r="BZ12" s="121">
        <f>SUM(V12,AX12)</f>
        <v>0</v>
      </c>
      <c r="CA12" s="121">
        <f>SUM(W12,AY12)</f>
        <v>526834</v>
      </c>
      <c r="CB12" s="121">
        <f>SUM(X12,AZ12)</f>
        <v>256369</v>
      </c>
      <c r="CC12" s="121">
        <f>SUM(Y12,BA12)</f>
        <v>178681</v>
      </c>
      <c r="CD12" s="121">
        <f>SUM(Z12,BB12)</f>
        <v>80961</v>
      </c>
      <c r="CE12" s="121">
        <f>SUM(AA12,BC12)</f>
        <v>10823</v>
      </c>
      <c r="CF12" s="121">
        <f>SUM(AB12,BD12)</f>
        <v>0</v>
      </c>
      <c r="CG12" s="121">
        <f>SUM(AC12,BE12)</f>
        <v>1839</v>
      </c>
      <c r="CH12" s="121">
        <f>SUM(AD12,BF12)</f>
        <v>37297</v>
      </c>
      <c r="CI12" s="121">
        <f>SUM(AE12,BG12)</f>
        <v>1130819</v>
      </c>
    </row>
    <row r="13" spans="1:87" s="136" customFormat="1" ht="13.5" customHeight="1">
      <c r="A13" s="119" t="s">
        <v>24</v>
      </c>
      <c r="B13" s="120" t="s">
        <v>341</v>
      </c>
      <c r="C13" s="119" t="s">
        <v>342</v>
      </c>
      <c r="D13" s="121">
        <f>+SUM(E13,J13)</f>
        <v>4644</v>
      </c>
      <c r="E13" s="121">
        <f>+SUM(F13:I13)</f>
        <v>4644</v>
      </c>
      <c r="F13" s="121">
        <v>0</v>
      </c>
      <c r="G13" s="121">
        <v>4644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1272289</v>
      </c>
      <c r="M13" s="121">
        <f>+SUM(N13:Q13)</f>
        <v>172207</v>
      </c>
      <c r="N13" s="121">
        <v>102598</v>
      </c>
      <c r="O13" s="121">
        <v>0</v>
      </c>
      <c r="P13" s="121">
        <v>69609</v>
      </c>
      <c r="Q13" s="121">
        <v>0</v>
      </c>
      <c r="R13" s="121">
        <f>+SUM(S13:U13)</f>
        <v>315595</v>
      </c>
      <c r="S13" s="121">
        <v>0</v>
      </c>
      <c r="T13" s="121">
        <v>299249</v>
      </c>
      <c r="U13" s="121">
        <v>16346</v>
      </c>
      <c r="V13" s="121">
        <v>0</v>
      </c>
      <c r="W13" s="121">
        <f>+SUM(X13:AA13)</f>
        <v>784487</v>
      </c>
      <c r="X13" s="121">
        <v>407225</v>
      </c>
      <c r="Y13" s="121">
        <v>252703</v>
      </c>
      <c r="Z13" s="121">
        <v>124559</v>
      </c>
      <c r="AA13" s="121">
        <v>0</v>
      </c>
      <c r="AB13" s="121">
        <v>0</v>
      </c>
      <c r="AC13" s="121">
        <v>0</v>
      </c>
      <c r="AD13" s="121">
        <v>26074</v>
      </c>
      <c r="AE13" s="121">
        <f>+SUM(D13,L13,AD13)</f>
        <v>1303007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143391</v>
      </c>
      <c r="AO13" s="121">
        <f>+SUM(AP13:AS13)</f>
        <v>11728</v>
      </c>
      <c r="AP13" s="121">
        <v>11728</v>
      </c>
      <c r="AQ13" s="121">
        <v>0</v>
      </c>
      <c r="AR13" s="121">
        <v>0</v>
      </c>
      <c r="AS13" s="121">
        <v>0</v>
      </c>
      <c r="AT13" s="121">
        <f>+SUM(AU13:AW13)</f>
        <v>83938</v>
      </c>
      <c r="AU13" s="121">
        <v>0</v>
      </c>
      <c r="AV13" s="121">
        <v>83938</v>
      </c>
      <c r="AW13" s="121">
        <v>0</v>
      </c>
      <c r="AX13" s="121">
        <v>0</v>
      </c>
      <c r="AY13" s="121">
        <f>+SUM(AZ13:BC13)</f>
        <v>47725</v>
      </c>
      <c r="AZ13" s="121">
        <v>0</v>
      </c>
      <c r="BA13" s="121">
        <v>47725</v>
      </c>
      <c r="BB13" s="121">
        <v>0</v>
      </c>
      <c r="BC13" s="121">
        <v>0</v>
      </c>
      <c r="BD13" s="121">
        <v>0</v>
      </c>
      <c r="BE13" s="121">
        <v>0</v>
      </c>
      <c r="BF13" s="121">
        <v>1152</v>
      </c>
      <c r="BG13" s="121">
        <f>+SUM(BF13,AN13,AF13)</f>
        <v>144543</v>
      </c>
      <c r="BH13" s="121">
        <f>SUM(D13,AF13)</f>
        <v>4644</v>
      </c>
      <c r="BI13" s="121">
        <f>SUM(E13,AG13)</f>
        <v>4644</v>
      </c>
      <c r="BJ13" s="121">
        <f>SUM(F13,AH13)</f>
        <v>0</v>
      </c>
      <c r="BK13" s="121">
        <f>SUM(G13,AI13)</f>
        <v>4644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1415680</v>
      </c>
      <c r="BQ13" s="121">
        <f>SUM(M13,AO13)</f>
        <v>183935</v>
      </c>
      <c r="BR13" s="121">
        <f>SUM(N13,AP13)</f>
        <v>114326</v>
      </c>
      <c r="BS13" s="121">
        <f>SUM(O13,AQ13)</f>
        <v>0</v>
      </c>
      <c r="BT13" s="121">
        <f>SUM(P13,AR13)</f>
        <v>69609</v>
      </c>
      <c r="BU13" s="121">
        <f>SUM(Q13,AS13)</f>
        <v>0</v>
      </c>
      <c r="BV13" s="121">
        <f>SUM(R13,AT13)</f>
        <v>399533</v>
      </c>
      <c r="BW13" s="121">
        <f>SUM(S13,AU13)</f>
        <v>0</v>
      </c>
      <c r="BX13" s="121">
        <f>SUM(T13,AV13)</f>
        <v>383187</v>
      </c>
      <c r="BY13" s="121">
        <f>SUM(U13,AW13)</f>
        <v>16346</v>
      </c>
      <c r="BZ13" s="121">
        <f>SUM(V13,AX13)</f>
        <v>0</v>
      </c>
      <c r="CA13" s="121">
        <f>SUM(W13,AY13)</f>
        <v>832212</v>
      </c>
      <c r="CB13" s="121">
        <f>SUM(X13,AZ13)</f>
        <v>407225</v>
      </c>
      <c r="CC13" s="121">
        <f>SUM(Y13,BA13)</f>
        <v>300428</v>
      </c>
      <c r="CD13" s="121">
        <f>SUM(Z13,BB13)</f>
        <v>124559</v>
      </c>
      <c r="CE13" s="121">
        <f>SUM(AA13,BC13)</f>
        <v>0</v>
      </c>
      <c r="CF13" s="121">
        <f>SUM(AB13,BD13)</f>
        <v>0</v>
      </c>
      <c r="CG13" s="121">
        <f>SUM(AC13,BE13)</f>
        <v>0</v>
      </c>
      <c r="CH13" s="121">
        <f>SUM(AD13,BF13)</f>
        <v>27226</v>
      </c>
      <c r="CI13" s="121">
        <f>SUM(AE13,BG13)</f>
        <v>1447550</v>
      </c>
    </row>
    <row r="14" spans="1:87" s="136" customFormat="1" ht="13.5" customHeight="1">
      <c r="A14" s="119" t="s">
        <v>24</v>
      </c>
      <c r="B14" s="120" t="s">
        <v>344</v>
      </c>
      <c r="C14" s="119" t="s">
        <v>345</v>
      </c>
      <c r="D14" s="121">
        <f>+SUM(E14,J14)</f>
        <v>1382</v>
      </c>
      <c r="E14" s="121">
        <f>+SUM(F14:I14)</f>
        <v>1382</v>
      </c>
      <c r="F14" s="121">
        <v>0</v>
      </c>
      <c r="G14" s="121">
        <v>0</v>
      </c>
      <c r="H14" s="121">
        <v>1382</v>
      </c>
      <c r="I14" s="121">
        <v>0</v>
      </c>
      <c r="J14" s="121">
        <v>0</v>
      </c>
      <c r="K14" s="121">
        <v>0</v>
      </c>
      <c r="L14" s="121">
        <f>+SUM(M14,R14,V14,W14,AC14)</f>
        <v>941231</v>
      </c>
      <c r="M14" s="121">
        <f>+SUM(N14:Q14)</f>
        <v>509074</v>
      </c>
      <c r="N14" s="121">
        <v>50001</v>
      </c>
      <c r="O14" s="121">
        <v>345883</v>
      </c>
      <c r="P14" s="121">
        <v>105014</v>
      </c>
      <c r="Q14" s="121">
        <v>8176</v>
      </c>
      <c r="R14" s="121">
        <f>+SUM(S14:U14)</f>
        <v>130699</v>
      </c>
      <c r="S14" s="121">
        <v>32877</v>
      </c>
      <c r="T14" s="121">
        <v>93213</v>
      </c>
      <c r="U14" s="121">
        <v>4609</v>
      </c>
      <c r="V14" s="121">
        <v>4517</v>
      </c>
      <c r="W14" s="121">
        <f>+SUM(X14:AA14)</f>
        <v>296941</v>
      </c>
      <c r="X14" s="121">
        <v>0</v>
      </c>
      <c r="Y14" s="121">
        <v>294115</v>
      </c>
      <c r="Z14" s="121">
        <v>2587</v>
      </c>
      <c r="AA14" s="121">
        <v>239</v>
      </c>
      <c r="AB14" s="121">
        <v>0</v>
      </c>
      <c r="AC14" s="121">
        <v>0</v>
      </c>
      <c r="AD14" s="121">
        <v>0</v>
      </c>
      <c r="AE14" s="121">
        <f>+SUM(D14,L14,AD14)</f>
        <v>942613</v>
      </c>
      <c r="AF14" s="121">
        <f>+SUM(AG14,AL14)</f>
        <v>18188</v>
      </c>
      <c r="AG14" s="121">
        <f>+SUM(AH14:AK14)</f>
        <v>18188</v>
      </c>
      <c r="AH14" s="121">
        <v>0</v>
      </c>
      <c r="AI14" s="121">
        <v>18188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112605</v>
      </c>
      <c r="AO14" s="121">
        <f>+SUM(AP14:AS14)</f>
        <v>46140</v>
      </c>
      <c r="AP14" s="121">
        <v>6396</v>
      </c>
      <c r="AQ14" s="121">
        <v>0</v>
      </c>
      <c r="AR14" s="121">
        <v>39744</v>
      </c>
      <c r="AS14" s="121">
        <v>0</v>
      </c>
      <c r="AT14" s="121">
        <f>+SUM(AU14:AW14)</f>
        <v>37126</v>
      </c>
      <c r="AU14" s="121">
        <v>0</v>
      </c>
      <c r="AV14" s="121">
        <v>37126</v>
      </c>
      <c r="AW14" s="121">
        <v>0</v>
      </c>
      <c r="AX14" s="121">
        <v>0</v>
      </c>
      <c r="AY14" s="121">
        <f>+SUM(AZ14:BC14)</f>
        <v>29339</v>
      </c>
      <c r="AZ14" s="121">
        <v>0</v>
      </c>
      <c r="BA14" s="121">
        <v>29339</v>
      </c>
      <c r="BB14" s="121">
        <v>0</v>
      </c>
      <c r="BC14" s="121">
        <v>0</v>
      </c>
      <c r="BD14" s="121">
        <v>0</v>
      </c>
      <c r="BE14" s="121">
        <v>0</v>
      </c>
      <c r="BF14" s="121">
        <v>0</v>
      </c>
      <c r="BG14" s="121">
        <f>+SUM(BF14,AN14,AF14)</f>
        <v>130793</v>
      </c>
      <c r="BH14" s="121">
        <f>SUM(D14,AF14)</f>
        <v>19570</v>
      </c>
      <c r="BI14" s="121">
        <f>SUM(E14,AG14)</f>
        <v>19570</v>
      </c>
      <c r="BJ14" s="121">
        <f>SUM(F14,AH14)</f>
        <v>0</v>
      </c>
      <c r="BK14" s="121">
        <f>SUM(G14,AI14)</f>
        <v>18188</v>
      </c>
      <c r="BL14" s="121">
        <f>SUM(H14,AJ14)</f>
        <v>1382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1053836</v>
      </c>
      <c r="BQ14" s="121">
        <f>SUM(M14,AO14)</f>
        <v>555214</v>
      </c>
      <c r="BR14" s="121">
        <f>SUM(N14,AP14)</f>
        <v>56397</v>
      </c>
      <c r="BS14" s="121">
        <f>SUM(O14,AQ14)</f>
        <v>345883</v>
      </c>
      <c r="BT14" s="121">
        <f>SUM(P14,AR14)</f>
        <v>144758</v>
      </c>
      <c r="BU14" s="121">
        <f>SUM(Q14,AS14)</f>
        <v>8176</v>
      </c>
      <c r="BV14" s="121">
        <f>SUM(R14,AT14)</f>
        <v>167825</v>
      </c>
      <c r="BW14" s="121">
        <f>SUM(S14,AU14)</f>
        <v>32877</v>
      </c>
      <c r="BX14" s="121">
        <f>SUM(T14,AV14)</f>
        <v>130339</v>
      </c>
      <c r="BY14" s="121">
        <f>SUM(U14,AW14)</f>
        <v>4609</v>
      </c>
      <c r="BZ14" s="121">
        <f>SUM(V14,AX14)</f>
        <v>4517</v>
      </c>
      <c r="CA14" s="121">
        <f>SUM(W14,AY14)</f>
        <v>326280</v>
      </c>
      <c r="CB14" s="121">
        <f>SUM(X14,AZ14)</f>
        <v>0</v>
      </c>
      <c r="CC14" s="121">
        <f>SUM(Y14,BA14)</f>
        <v>323454</v>
      </c>
      <c r="CD14" s="121">
        <f>SUM(Z14,BB14)</f>
        <v>2587</v>
      </c>
      <c r="CE14" s="121">
        <f>SUM(AA14,BC14)</f>
        <v>239</v>
      </c>
      <c r="CF14" s="121">
        <f>SUM(AB14,BD14)</f>
        <v>0</v>
      </c>
      <c r="CG14" s="121">
        <f>SUM(AC14,BE14)</f>
        <v>0</v>
      </c>
      <c r="CH14" s="121">
        <f>SUM(AD14,BF14)</f>
        <v>0</v>
      </c>
      <c r="CI14" s="121">
        <f>SUM(AE14,BG14)</f>
        <v>1073406</v>
      </c>
    </row>
    <row r="15" spans="1:87" s="136" customFormat="1" ht="13.5" customHeight="1">
      <c r="A15" s="119" t="s">
        <v>24</v>
      </c>
      <c r="B15" s="120" t="s">
        <v>347</v>
      </c>
      <c r="C15" s="119" t="s">
        <v>348</v>
      </c>
      <c r="D15" s="121">
        <f>+SUM(E15,J15)</f>
        <v>5535</v>
      </c>
      <c r="E15" s="121">
        <f>+SUM(F15:I15)</f>
        <v>5535</v>
      </c>
      <c r="F15" s="121">
        <v>0</v>
      </c>
      <c r="G15" s="121">
        <v>1998</v>
      </c>
      <c r="H15" s="121">
        <v>3537</v>
      </c>
      <c r="I15" s="121">
        <v>0</v>
      </c>
      <c r="J15" s="121">
        <v>0</v>
      </c>
      <c r="K15" s="121">
        <v>0</v>
      </c>
      <c r="L15" s="121">
        <f>+SUM(M15,R15,V15,W15,AC15)</f>
        <v>1427516</v>
      </c>
      <c r="M15" s="121">
        <f>+SUM(N15:Q15)</f>
        <v>327240</v>
      </c>
      <c r="N15" s="121">
        <v>78158</v>
      </c>
      <c r="O15" s="121">
        <v>216544</v>
      </c>
      <c r="P15" s="121">
        <v>16295</v>
      </c>
      <c r="Q15" s="121">
        <v>16243</v>
      </c>
      <c r="R15" s="121">
        <f>+SUM(S15:U15)</f>
        <v>287294</v>
      </c>
      <c r="S15" s="121">
        <v>25676</v>
      </c>
      <c r="T15" s="121">
        <v>204600</v>
      </c>
      <c r="U15" s="121">
        <v>57018</v>
      </c>
      <c r="V15" s="121">
        <v>10433</v>
      </c>
      <c r="W15" s="121">
        <f>+SUM(X15:AA15)</f>
        <v>802549</v>
      </c>
      <c r="X15" s="121">
        <v>156276</v>
      </c>
      <c r="Y15" s="121">
        <v>589994</v>
      </c>
      <c r="Z15" s="121">
        <v>7797</v>
      </c>
      <c r="AA15" s="121">
        <v>48482</v>
      </c>
      <c r="AB15" s="121">
        <v>0</v>
      </c>
      <c r="AC15" s="121">
        <v>0</v>
      </c>
      <c r="AD15" s="121">
        <v>0</v>
      </c>
      <c r="AE15" s="121">
        <f>+SUM(D15,L15,AD15)</f>
        <v>1433051</v>
      </c>
      <c r="AF15" s="121">
        <f>+SUM(AG15,AL15)</f>
        <v>31671</v>
      </c>
      <c r="AG15" s="121">
        <f>+SUM(AH15:AK15)</f>
        <v>31671</v>
      </c>
      <c r="AH15" s="121">
        <v>0</v>
      </c>
      <c r="AI15" s="121">
        <v>31671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150768</v>
      </c>
      <c r="AO15" s="121">
        <f>+SUM(AP15:AS15)</f>
        <v>41892</v>
      </c>
      <c r="AP15" s="121">
        <v>39791</v>
      </c>
      <c r="AQ15" s="121">
        <v>0</v>
      </c>
      <c r="AR15" s="121">
        <v>2101</v>
      </c>
      <c r="AS15" s="121">
        <v>0</v>
      </c>
      <c r="AT15" s="121">
        <f>+SUM(AU15:AW15)</f>
        <v>76048</v>
      </c>
      <c r="AU15" s="121">
        <v>0</v>
      </c>
      <c r="AV15" s="121">
        <v>76048</v>
      </c>
      <c r="AW15" s="121">
        <v>0</v>
      </c>
      <c r="AX15" s="121">
        <v>0</v>
      </c>
      <c r="AY15" s="121">
        <f>+SUM(AZ15:BC15)</f>
        <v>32828</v>
      </c>
      <c r="AZ15" s="121">
        <v>0</v>
      </c>
      <c r="BA15" s="121">
        <v>32828</v>
      </c>
      <c r="BB15" s="121">
        <v>0</v>
      </c>
      <c r="BC15" s="121">
        <v>0</v>
      </c>
      <c r="BD15" s="121">
        <v>29891</v>
      </c>
      <c r="BE15" s="121">
        <v>0</v>
      </c>
      <c r="BF15" s="121">
        <v>0</v>
      </c>
      <c r="BG15" s="121">
        <f>+SUM(BF15,AN15,AF15)</f>
        <v>182439</v>
      </c>
      <c r="BH15" s="121">
        <f>SUM(D15,AF15)</f>
        <v>37206</v>
      </c>
      <c r="BI15" s="121">
        <f>SUM(E15,AG15)</f>
        <v>37206</v>
      </c>
      <c r="BJ15" s="121">
        <f>SUM(F15,AH15)</f>
        <v>0</v>
      </c>
      <c r="BK15" s="121">
        <f>SUM(G15,AI15)</f>
        <v>33669</v>
      </c>
      <c r="BL15" s="121">
        <f>SUM(H15,AJ15)</f>
        <v>3537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1578284</v>
      </c>
      <c r="BQ15" s="121">
        <f>SUM(M15,AO15)</f>
        <v>369132</v>
      </c>
      <c r="BR15" s="121">
        <f>SUM(N15,AP15)</f>
        <v>117949</v>
      </c>
      <c r="BS15" s="121">
        <f>SUM(O15,AQ15)</f>
        <v>216544</v>
      </c>
      <c r="BT15" s="121">
        <f>SUM(P15,AR15)</f>
        <v>18396</v>
      </c>
      <c r="BU15" s="121">
        <f>SUM(Q15,AS15)</f>
        <v>16243</v>
      </c>
      <c r="BV15" s="121">
        <f>SUM(R15,AT15)</f>
        <v>363342</v>
      </c>
      <c r="BW15" s="121">
        <f>SUM(S15,AU15)</f>
        <v>25676</v>
      </c>
      <c r="BX15" s="121">
        <f>SUM(T15,AV15)</f>
        <v>280648</v>
      </c>
      <c r="BY15" s="121">
        <f>SUM(U15,AW15)</f>
        <v>57018</v>
      </c>
      <c r="BZ15" s="121">
        <f>SUM(V15,AX15)</f>
        <v>10433</v>
      </c>
      <c r="CA15" s="121">
        <f>SUM(W15,AY15)</f>
        <v>835377</v>
      </c>
      <c r="CB15" s="121">
        <f>SUM(X15,AZ15)</f>
        <v>156276</v>
      </c>
      <c r="CC15" s="121">
        <f>SUM(Y15,BA15)</f>
        <v>622822</v>
      </c>
      <c r="CD15" s="121">
        <f>SUM(Z15,BB15)</f>
        <v>7797</v>
      </c>
      <c r="CE15" s="121">
        <f>SUM(AA15,BC15)</f>
        <v>48482</v>
      </c>
      <c r="CF15" s="121">
        <f>SUM(AB15,BD15)</f>
        <v>29891</v>
      </c>
      <c r="CG15" s="121">
        <f>SUM(AC15,BE15)</f>
        <v>0</v>
      </c>
      <c r="CH15" s="121">
        <f>SUM(AD15,BF15)</f>
        <v>0</v>
      </c>
      <c r="CI15" s="121">
        <f>SUM(AE15,BG15)</f>
        <v>1615490</v>
      </c>
    </row>
    <row r="16" spans="1:87" s="136" customFormat="1" ht="13.5" customHeight="1">
      <c r="A16" s="119" t="s">
        <v>24</v>
      </c>
      <c r="B16" s="120" t="s">
        <v>352</v>
      </c>
      <c r="C16" s="119" t="s">
        <v>353</v>
      </c>
      <c r="D16" s="121">
        <f>+SUM(E16,J16)</f>
        <v>416628</v>
      </c>
      <c r="E16" s="121">
        <f>+SUM(F16:I16)</f>
        <v>416628</v>
      </c>
      <c r="F16" s="121">
        <v>0</v>
      </c>
      <c r="G16" s="121">
        <v>0</v>
      </c>
      <c r="H16" s="121">
        <v>0</v>
      </c>
      <c r="I16" s="121">
        <v>416628</v>
      </c>
      <c r="J16" s="121">
        <v>0</v>
      </c>
      <c r="K16" s="121">
        <v>0</v>
      </c>
      <c r="L16" s="121">
        <f>+SUM(M16,R16,V16,W16,AC16)</f>
        <v>2043471</v>
      </c>
      <c r="M16" s="121">
        <f>+SUM(N16:Q16)</f>
        <v>503720</v>
      </c>
      <c r="N16" s="121">
        <v>0</v>
      </c>
      <c r="O16" s="121">
        <v>415198</v>
      </c>
      <c r="P16" s="121">
        <v>88522</v>
      </c>
      <c r="Q16" s="121">
        <v>0</v>
      </c>
      <c r="R16" s="121">
        <f>+SUM(S16:U16)</f>
        <v>329382</v>
      </c>
      <c r="S16" s="121">
        <v>38754</v>
      </c>
      <c r="T16" s="121">
        <v>289704</v>
      </c>
      <c r="U16" s="121">
        <v>924</v>
      </c>
      <c r="V16" s="121">
        <v>1824</v>
      </c>
      <c r="W16" s="121">
        <f>+SUM(X16:AA16)</f>
        <v>1208545</v>
      </c>
      <c r="X16" s="121">
        <v>328864</v>
      </c>
      <c r="Y16" s="121">
        <v>669161</v>
      </c>
      <c r="Z16" s="121">
        <v>198048</v>
      </c>
      <c r="AA16" s="121">
        <v>12472</v>
      </c>
      <c r="AB16" s="121">
        <v>0</v>
      </c>
      <c r="AC16" s="121">
        <v>0</v>
      </c>
      <c r="AD16" s="121">
        <v>8016</v>
      </c>
      <c r="AE16" s="121">
        <f>+SUM(D16,L16,AD16)</f>
        <v>2468115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310470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32658</v>
      </c>
      <c r="AU16" s="121">
        <v>0</v>
      </c>
      <c r="AV16" s="121">
        <v>32658</v>
      </c>
      <c r="AW16" s="121">
        <v>0</v>
      </c>
      <c r="AX16" s="121">
        <v>0</v>
      </c>
      <c r="AY16" s="121">
        <f>+SUM(AZ16:BC16)</f>
        <v>277812</v>
      </c>
      <c r="AZ16" s="121">
        <v>0</v>
      </c>
      <c r="BA16" s="121">
        <v>275447</v>
      </c>
      <c r="BB16" s="121">
        <v>0</v>
      </c>
      <c r="BC16" s="121">
        <v>2365</v>
      </c>
      <c r="BD16" s="121">
        <v>0</v>
      </c>
      <c r="BE16" s="121">
        <v>0</v>
      </c>
      <c r="BF16" s="121">
        <v>0</v>
      </c>
      <c r="BG16" s="121">
        <f>+SUM(BF16,AN16,AF16)</f>
        <v>310470</v>
      </c>
      <c r="BH16" s="121">
        <f>SUM(D16,AF16)</f>
        <v>416628</v>
      </c>
      <c r="BI16" s="121">
        <f>SUM(E16,AG16)</f>
        <v>416628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416628</v>
      </c>
      <c r="BN16" s="121">
        <f>SUM(J16,AL16)</f>
        <v>0</v>
      </c>
      <c r="BO16" s="121">
        <f>SUM(K16,AM16)</f>
        <v>0</v>
      </c>
      <c r="BP16" s="121">
        <f>SUM(L16,AN16)</f>
        <v>2353941</v>
      </c>
      <c r="BQ16" s="121">
        <f>SUM(M16,AO16)</f>
        <v>503720</v>
      </c>
      <c r="BR16" s="121">
        <f>SUM(N16,AP16)</f>
        <v>0</v>
      </c>
      <c r="BS16" s="121">
        <f>SUM(O16,AQ16)</f>
        <v>415198</v>
      </c>
      <c r="BT16" s="121">
        <f>SUM(P16,AR16)</f>
        <v>88522</v>
      </c>
      <c r="BU16" s="121">
        <f>SUM(Q16,AS16)</f>
        <v>0</v>
      </c>
      <c r="BV16" s="121">
        <f>SUM(R16,AT16)</f>
        <v>362040</v>
      </c>
      <c r="BW16" s="121">
        <f>SUM(S16,AU16)</f>
        <v>38754</v>
      </c>
      <c r="BX16" s="121">
        <f>SUM(T16,AV16)</f>
        <v>322362</v>
      </c>
      <c r="BY16" s="121">
        <f>SUM(U16,AW16)</f>
        <v>924</v>
      </c>
      <c r="BZ16" s="121">
        <f>SUM(V16,AX16)</f>
        <v>1824</v>
      </c>
      <c r="CA16" s="121">
        <f>SUM(W16,AY16)</f>
        <v>1486357</v>
      </c>
      <c r="CB16" s="121">
        <f>SUM(X16,AZ16)</f>
        <v>328864</v>
      </c>
      <c r="CC16" s="121">
        <f>SUM(Y16,BA16)</f>
        <v>944608</v>
      </c>
      <c r="CD16" s="121">
        <f>SUM(Z16,BB16)</f>
        <v>198048</v>
      </c>
      <c r="CE16" s="121">
        <f>SUM(AA16,BC16)</f>
        <v>14837</v>
      </c>
      <c r="CF16" s="121">
        <f>SUM(AB16,BD16)</f>
        <v>0</v>
      </c>
      <c r="CG16" s="121">
        <f>SUM(AC16,BE16)</f>
        <v>0</v>
      </c>
      <c r="CH16" s="121">
        <f>SUM(AD16,BF16)</f>
        <v>8016</v>
      </c>
      <c r="CI16" s="121">
        <f>SUM(AE16,BG16)</f>
        <v>2778585</v>
      </c>
    </row>
    <row r="17" spans="1:87" s="136" customFormat="1" ht="13.5" customHeight="1">
      <c r="A17" s="119" t="s">
        <v>24</v>
      </c>
      <c r="B17" s="120" t="s">
        <v>355</v>
      </c>
      <c r="C17" s="119" t="s">
        <v>356</v>
      </c>
      <c r="D17" s="121">
        <f>+SUM(E17,J17)</f>
        <v>210413</v>
      </c>
      <c r="E17" s="121">
        <f>+SUM(F17:I17)</f>
        <v>210413</v>
      </c>
      <c r="F17" s="121">
        <v>0</v>
      </c>
      <c r="G17" s="121">
        <v>200143</v>
      </c>
      <c r="H17" s="121">
        <v>10270</v>
      </c>
      <c r="I17" s="121">
        <v>0</v>
      </c>
      <c r="J17" s="121">
        <v>0</v>
      </c>
      <c r="K17" s="121">
        <v>198180</v>
      </c>
      <c r="L17" s="121">
        <f>+SUM(M17,R17,V17,W17,AC17)</f>
        <v>1035082</v>
      </c>
      <c r="M17" s="121">
        <f>+SUM(N17:Q17)</f>
        <v>218398</v>
      </c>
      <c r="N17" s="121">
        <v>136879</v>
      </c>
      <c r="O17" s="121">
        <v>62881</v>
      </c>
      <c r="P17" s="121">
        <v>0</v>
      </c>
      <c r="Q17" s="121">
        <v>18638</v>
      </c>
      <c r="R17" s="121">
        <f>+SUM(S17:U17)</f>
        <v>26886</v>
      </c>
      <c r="S17" s="121">
        <v>5611</v>
      </c>
      <c r="T17" s="121">
        <v>8093</v>
      </c>
      <c r="U17" s="121">
        <v>13182</v>
      </c>
      <c r="V17" s="121">
        <v>0</v>
      </c>
      <c r="W17" s="121">
        <f>+SUM(X17:AA17)</f>
        <v>789798</v>
      </c>
      <c r="X17" s="121">
        <v>428250</v>
      </c>
      <c r="Y17" s="121">
        <v>342385</v>
      </c>
      <c r="Z17" s="121">
        <v>15568</v>
      </c>
      <c r="AA17" s="121">
        <v>3595</v>
      </c>
      <c r="AB17" s="121">
        <v>312686</v>
      </c>
      <c r="AC17" s="121">
        <v>0</v>
      </c>
      <c r="AD17" s="121">
        <v>1294</v>
      </c>
      <c r="AE17" s="121">
        <f>+SUM(D17,L17,AD17)</f>
        <v>1246789</v>
      </c>
      <c r="AF17" s="121">
        <f>+SUM(AG17,AL17)</f>
        <v>22626</v>
      </c>
      <c r="AG17" s="121">
        <f>+SUM(AH17:AK17)</f>
        <v>22626</v>
      </c>
      <c r="AH17" s="121">
        <v>0</v>
      </c>
      <c r="AI17" s="121">
        <v>22626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110165</v>
      </c>
      <c r="AO17" s="121">
        <f>+SUM(AP17:AS17)</f>
        <v>18789</v>
      </c>
      <c r="AP17" s="121">
        <v>6213</v>
      </c>
      <c r="AQ17" s="121">
        <v>12576</v>
      </c>
      <c r="AR17" s="121">
        <v>0</v>
      </c>
      <c r="AS17" s="121">
        <v>0</v>
      </c>
      <c r="AT17" s="121">
        <f>+SUM(AU17:AW17)</f>
        <v>44721</v>
      </c>
      <c r="AU17" s="121">
        <v>0</v>
      </c>
      <c r="AV17" s="121">
        <v>44721</v>
      </c>
      <c r="AW17" s="121">
        <v>0</v>
      </c>
      <c r="AX17" s="121">
        <v>0</v>
      </c>
      <c r="AY17" s="121">
        <f>+SUM(AZ17:BC17)</f>
        <v>46655</v>
      </c>
      <c r="AZ17" s="121">
        <v>0</v>
      </c>
      <c r="BA17" s="121">
        <v>46655</v>
      </c>
      <c r="BB17" s="121">
        <v>0</v>
      </c>
      <c r="BC17" s="121">
        <v>0</v>
      </c>
      <c r="BD17" s="121">
        <v>0</v>
      </c>
      <c r="BE17" s="121">
        <v>0</v>
      </c>
      <c r="BF17" s="121">
        <v>62</v>
      </c>
      <c r="BG17" s="121">
        <f>+SUM(BF17,AN17,AF17)</f>
        <v>132853</v>
      </c>
      <c r="BH17" s="121">
        <f>SUM(D17,AF17)</f>
        <v>233039</v>
      </c>
      <c r="BI17" s="121">
        <f>SUM(E17,AG17)</f>
        <v>233039</v>
      </c>
      <c r="BJ17" s="121">
        <f>SUM(F17,AH17)</f>
        <v>0</v>
      </c>
      <c r="BK17" s="121">
        <f>SUM(G17,AI17)</f>
        <v>222769</v>
      </c>
      <c r="BL17" s="121">
        <f>SUM(H17,AJ17)</f>
        <v>10270</v>
      </c>
      <c r="BM17" s="121">
        <f>SUM(I17,AK17)</f>
        <v>0</v>
      </c>
      <c r="BN17" s="121">
        <f>SUM(J17,AL17)</f>
        <v>0</v>
      </c>
      <c r="BO17" s="121">
        <f>SUM(K17,AM17)</f>
        <v>198180</v>
      </c>
      <c r="BP17" s="121">
        <f>SUM(L17,AN17)</f>
        <v>1145247</v>
      </c>
      <c r="BQ17" s="121">
        <f>SUM(M17,AO17)</f>
        <v>237187</v>
      </c>
      <c r="BR17" s="121">
        <f>SUM(N17,AP17)</f>
        <v>143092</v>
      </c>
      <c r="BS17" s="121">
        <f>SUM(O17,AQ17)</f>
        <v>75457</v>
      </c>
      <c r="BT17" s="121">
        <f>SUM(P17,AR17)</f>
        <v>0</v>
      </c>
      <c r="BU17" s="121">
        <f>SUM(Q17,AS17)</f>
        <v>18638</v>
      </c>
      <c r="BV17" s="121">
        <f>SUM(R17,AT17)</f>
        <v>71607</v>
      </c>
      <c r="BW17" s="121">
        <f>SUM(S17,AU17)</f>
        <v>5611</v>
      </c>
      <c r="BX17" s="121">
        <f>SUM(T17,AV17)</f>
        <v>52814</v>
      </c>
      <c r="BY17" s="121">
        <f>SUM(U17,AW17)</f>
        <v>13182</v>
      </c>
      <c r="BZ17" s="121">
        <f>SUM(V17,AX17)</f>
        <v>0</v>
      </c>
      <c r="CA17" s="121">
        <f>SUM(W17,AY17)</f>
        <v>836453</v>
      </c>
      <c r="CB17" s="121">
        <f>SUM(X17,AZ17)</f>
        <v>428250</v>
      </c>
      <c r="CC17" s="121">
        <f>SUM(Y17,BA17)</f>
        <v>389040</v>
      </c>
      <c r="CD17" s="121">
        <f>SUM(Z17,BB17)</f>
        <v>15568</v>
      </c>
      <c r="CE17" s="121">
        <f>SUM(AA17,BC17)</f>
        <v>3595</v>
      </c>
      <c r="CF17" s="121">
        <f>SUM(AB17,BD17)</f>
        <v>312686</v>
      </c>
      <c r="CG17" s="121">
        <f>SUM(AC17,BE17)</f>
        <v>0</v>
      </c>
      <c r="CH17" s="121">
        <f>SUM(AD17,BF17)</f>
        <v>1356</v>
      </c>
      <c r="CI17" s="121">
        <f>SUM(AE17,BG17)</f>
        <v>1379642</v>
      </c>
    </row>
    <row r="18" spans="1:87" s="136" customFormat="1" ht="13.5" customHeight="1">
      <c r="A18" s="119" t="s">
        <v>24</v>
      </c>
      <c r="B18" s="120" t="s">
        <v>360</v>
      </c>
      <c r="C18" s="119" t="s">
        <v>361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531547</v>
      </c>
      <c r="M18" s="121">
        <f>+SUM(N18:Q18)</f>
        <v>139238</v>
      </c>
      <c r="N18" s="121">
        <v>37647</v>
      </c>
      <c r="O18" s="121">
        <v>101591</v>
      </c>
      <c r="P18" s="121">
        <v>0</v>
      </c>
      <c r="Q18" s="121">
        <v>0</v>
      </c>
      <c r="R18" s="121">
        <f>+SUM(S18:U18)</f>
        <v>11769</v>
      </c>
      <c r="S18" s="121">
        <v>11345</v>
      </c>
      <c r="T18" s="121">
        <v>0</v>
      </c>
      <c r="U18" s="121">
        <v>424</v>
      </c>
      <c r="V18" s="121">
        <v>8575</v>
      </c>
      <c r="W18" s="121">
        <f>+SUM(X18:AA18)</f>
        <v>371965</v>
      </c>
      <c r="X18" s="121">
        <v>370592</v>
      </c>
      <c r="Y18" s="121">
        <v>0</v>
      </c>
      <c r="Z18" s="121">
        <v>1317</v>
      </c>
      <c r="AA18" s="121">
        <v>56</v>
      </c>
      <c r="AB18" s="121">
        <v>497630</v>
      </c>
      <c r="AC18" s="121">
        <v>0</v>
      </c>
      <c r="AD18" s="121">
        <v>99</v>
      </c>
      <c r="AE18" s="121">
        <f>+SUM(D18,L18,AD18)</f>
        <v>531646</v>
      </c>
      <c r="AF18" s="121">
        <f>+SUM(AG18,AL18)</f>
        <v>2710</v>
      </c>
      <c r="AG18" s="121">
        <f>+SUM(AH18:AK18)</f>
        <v>2710</v>
      </c>
      <c r="AH18" s="121">
        <v>2710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331705</v>
      </c>
      <c r="AO18" s="121">
        <f>+SUM(AP18:AS18)</f>
        <v>214508</v>
      </c>
      <c r="AP18" s="121">
        <v>46086</v>
      </c>
      <c r="AQ18" s="121">
        <v>168422</v>
      </c>
      <c r="AR18" s="121">
        <v>0</v>
      </c>
      <c r="AS18" s="121">
        <v>0</v>
      </c>
      <c r="AT18" s="121">
        <f>+SUM(AU18:AW18)</f>
        <v>48056</v>
      </c>
      <c r="AU18" s="121">
        <v>24689</v>
      </c>
      <c r="AV18" s="121">
        <v>23367</v>
      </c>
      <c r="AW18" s="121">
        <v>0</v>
      </c>
      <c r="AX18" s="121">
        <v>0</v>
      </c>
      <c r="AY18" s="121">
        <f>+SUM(AZ18:BC18)</f>
        <v>69141</v>
      </c>
      <c r="AZ18" s="121">
        <v>53295</v>
      </c>
      <c r="BA18" s="121">
        <v>0</v>
      </c>
      <c r="BB18" s="121">
        <v>0</v>
      </c>
      <c r="BC18" s="121">
        <v>15846</v>
      </c>
      <c r="BD18" s="121">
        <v>272040</v>
      </c>
      <c r="BE18" s="121">
        <v>0</v>
      </c>
      <c r="BF18" s="121">
        <v>54727</v>
      </c>
      <c r="BG18" s="121">
        <f>+SUM(BF18,AN18,AF18)</f>
        <v>389142</v>
      </c>
      <c r="BH18" s="121">
        <f>SUM(D18,AF18)</f>
        <v>2710</v>
      </c>
      <c r="BI18" s="121">
        <f>SUM(E18,AG18)</f>
        <v>2710</v>
      </c>
      <c r="BJ18" s="121">
        <f>SUM(F18,AH18)</f>
        <v>2710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863252</v>
      </c>
      <c r="BQ18" s="121">
        <f>SUM(M18,AO18)</f>
        <v>353746</v>
      </c>
      <c r="BR18" s="121">
        <f>SUM(N18,AP18)</f>
        <v>83733</v>
      </c>
      <c r="BS18" s="121">
        <f>SUM(O18,AQ18)</f>
        <v>270013</v>
      </c>
      <c r="BT18" s="121">
        <f>SUM(P18,AR18)</f>
        <v>0</v>
      </c>
      <c r="BU18" s="121">
        <f>SUM(Q18,AS18)</f>
        <v>0</v>
      </c>
      <c r="BV18" s="121">
        <f>SUM(R18,AT18)</f>
        <v>59825</v>
      </c>
      <c r="BW18" s="121">
        <f>SUM(S18,AU18)</f>
        <v>36034</v>
      </c>
      <c r="BX18" s="121">
        <f>SUM(T18,AV18)</f>
        <v>23367</v>
      </c>
      <c r="BY18" s="121">
        <f>SUM(U18,AW18)</f>
        <v>424</v>
      </c>
      <c r="BZ18" s="121">
        <f>SUM(V18,AX18)</f>
        <v>8575</v>
      </c>
      <c r="CA18" s="121">
        <f>SUM(W18,AY18)</f>
        <v>441106</v>
      </c>
      <c r="CB18" s="121">
        <f>SUM(X18,AZ18)</f>
        <v>423887</v>
      </c>
      <c r="CC18" s="121">
        <f>SUM(Y18,BA18)</f>
        <v>0</v>
      </c>
      <c r="CD18" s="121">
        <f>SUM(Z18,BB18)</f>
        <v>1317</v>
      </c>
      <c r="CE18" s="121">
        <f>SUM(AA18,BC18)</f>
        <v>15902</v>
      </c>
      <c r="CF18" s="121">
        <f>SUM(AB18,BD18)</f>
        <v>769670</v>
      </c>
      <c r="CG18" s="121">
        <f>SUM(AC18,BE18)</f>
        <v>0</v>
      </c>
      <c r="CH18" s="121">
        <f>SUM(AD18,BF18)</f>
        <v>54826</v>
      </c>
      <c r="CI18" s="121">
        <f>SUM(AE18,BG18)</f>
        <v>920788</v>
      </c>
    </row>
    <row r="19" spans="1:87" s="136" customFormat="1" ht="13.5" customHeight="1">
      <c r="A19" s="119" t="s">
        <v>24</v>
      </c>
      <c r="B19" s="120" t="s">
        <v>365</v>
      </c>
      <c r="C19" s="119" t="s">
        <v>366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301680</v>
      </c>
      <c r="M19" s="121">
        <f>+SUM(N19:Q19)</f>
        <v>51773</v>
      </c>
      <c r="N19" s="121">
        <v>51773</v>
      </c>
      <c r="O19" s="121">
        <v>0</v>
      </c>
      <c r="P19" s="121">
        <v>0</v>
      </c>
      <c r="Q19" s="121">
        <v>0</v>
      </c>
      <c r="R19" s="121">
        <f>+SUM(S19:U19)</f>
        <v>249907</v>
      </c>
      <c r="S19" s="121">
        <v>181081</v>
      </c>
      <c r="T19" s="121">
        <v>29098</v>
      </c>
      <c r="U19" s="121">
        <v>39728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296069</v>
      </c>
      <c r="AC19" s="121">
        <v>0</v>
      </c>
      <c r="AD19" s="121">
        <v>344610</v>
      </c>
      <c r="AE19" s="121">
        <f>+SUM(D19,L19,AD19)</f>
        <v>646290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404387</v>
      </c>
      <c r="AO19" s="121">
        <f>+SUM(AP19:AS19)</f>
        <v>17610</v>
      </c>
      <c r="AP19" s="121">
        <v>0</v>
      </c>
      <c r="AQ19" s="121">
        <v>0</v>
      </c>
      <c r="AR19" s="121">
        <v>17610</v>
      </c>
      <c r="AS19" s="121">
        <v>0</v>
      </c>
      <c r="AT19" s="121">
        <f>+SUM(AU19:AW19)</f>
        <v>141002</v>
      </c>
      <c r="AU19" s="121">
        <v>0</v>
      </c>
      <c r="AV19" s="121">
        <v>141002</v>
      </c>
      <c r="AW19" s="121">
        <v>0</v>
      </c>
      <c r="AX19" s="121">
        <v>0</v>
      </c>
      <c r="AY19" s="121">
        <f>+SUM(AZ19:BC19)</f>
        <v>245775</v>
      </c>
      <c r="AZ19" s="121">
        <v>0</v>
      </c>
      <c r="BA19" s="121">
        <v>245775</v>
      </c>
      <c r="BB19" s="121">
        <v>0</v>
      </c>
      <c r="BC19" s="121">
        <v>0</v>
      </c>
      <c r="BD19" s="121">
        <v>66914</v>
      </c>
      <c r="BE19" s="121">
        <v>0</v>
      </c>
      <c r="BF19" s="121">
        <v>593</v>
      </c>
      <c r="BG19" s="121">
        <f>+SUM(BF19,AN19,AF19)</f>
        <v>404980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706067</v>
      </c>
      <c r="BQ19" s="121">
        <f>SUM(M19,AO19)</f>
        <v>69383</v>
      </c>
      <c r="BR19" s="121">
        <f>SUM(N19,AP19)</f>
        <v>51773</v>
      </c>
      <c r="BS19" s="121">
        <f>SUM(O19,AQ19)</f>
        <v>0</v>
      </c>
      <c r="BT19" s="121">
        <f>SUM(P19,AR19)</f>
        <v>17610</v>
      </c>
      <c r="BU19" s="121">
        <f>SUM(Q19,AS19)</f>
        <v>0</v>
      </c>
      <c r="BV19" s="121">
        <f>SUM(R19,AT19)</f>
        <v>390909</v>
      </c>
      <c r="BW19" s="121">
        <f>SUM(S19,AU19)</f>
        <v>181081</v>
      </c>
      <c r="BX19" s="121">
        <f>SUM(T19,AV19)</f>
        <v>170100</v>
      </c>
      <c r="BY19" s="121">
        <f>SUM(U19,AW19)</f>
        <v>39728</v>
      </c>
      <c r="BZ19" s="121">
        <f>SUM(V19,AX19)</f>
        <v>0</v>
      </c>
      <c r="CA19" s="121">
        <f>SUM(W19,AY19)</f>
        <v>245775</v>
      </c>
      <c r="CB19" s="121">
        <f>SUM(X19,AZ19)</f>
        <v>0</v>
      </c>
      <c r="CC19" s="121">
        <f>SUM(Y19,BA19)</f>
        <v>245775</v>
      </c>
      <c r="CD19" s="121">
        <f>SUM(Z19,BB19)</f>
        <v>0</v>
      </c>
      <c r="CE19" s="121">
        <f>SUM(AA19,BC19)</f>
        <v>0</v>
      </c>
      <c r="CF19" s="121">
        <f>SUM(AB19,BD19)</f>
        <v>362983</v>
      </c>
      <c r="CG19" s="121">
        <f>SUM(AC19,BE19)</f>
        <v>0</v>
      </c>
      <c r="CH19" s="121">
        <f>SUM(AD19,BF19)</f>
        <v>345203</v>
      </c>
      <c r="CI19" s="121">
        <f>SUM(AE19,BG19)</f>
        <v>1051270</v>
      </c>
    </row>
    <row r="20" spans="1:87" s="136" customFormat="1" ht="13.5" customHeight="1">
      <c r="A20" s="119" t="s">
        <v>24</v>
      </c>
      <c r="B20" s="120" t="s">
        <v>372</v>
      </c>
      <c r="C20" s="119" t="s">
        <v>373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504265</v>
      </c>
      <c r="M20" s="121">
        <f>+SUM(N20:Q20)</f>
        <v>186817</v>
      </c>
      <c r="N20" s="121">
        <v>28132</v>
      </c>
      <c r="O20" s="121">
        <v>158685</v>
      </c>
      <c r="P20" s="121">
        <v>0</v>
      </c>
      <c r="Q20" s="121">
        <v>0</v>
      </c>
      <c r="R20" s="121">
        <f>+SUM(S20:U20)</f>
        <v>21927</v>
      </c>
      <c r="S20" s="121">
        <v>17798</v>
      </c>
      <c r="T20" s="121">
        <v>0</v>
      </c>
      <c r="U20" s="121">
        <v>4129</v>
      </c>
      <c r="V20" s="121">
        <v>12613</v>
      </c>
      <c r="W20" s="121">
        <f>+SUM(X20:AA20)</f>
        <v>282908</v>
      </c>
      <c r="X20" s="121">
        <v>267840</v>
      </c>
      <c r="Y20" s="121">
        <v>15068</v>
      </c>
      <c r="Z20" s="121">
        <v>0</v>
      </c>
      <c r="AA20" s="121">
        <v>0</v>
      </c>
      <c r="AB20" s="121">
        <v>450774</v>
      </c>
      <c r="AC20" s="121">
        <v>0</v>
      </c>
      <c r="AD20" s="121">
        <v>0</v>
      </c>
      <c r="AE20" s="121">
        <f>+SUM(D20,L20,AD20)</f>
        <v>504265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131769</v>
      </c>
      <c r="AO20" s="121">
        <f>+SUM(AP20:AS20)</f>
        <v>17678</v>
      </c>
      <c r="AP20" s="121">
        <v>17678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114091</v>
      </c>
      <c r="AZ20" s="121">
        <v>83463</v>
      </c>
      <c r="BA20" s="121">
        <v>13651</v>
      </c>
      <c r="BB20" s="121">
        <v>0</v>
      </c>
      <c r="BC20" s="121">
        <v>16977</v>
      </c>
      <c r="BD20" s="121">
        <v>251719</v>
      </c>
      <c r="BE20" s="121">
        <v>0</v>
      </c>
      <c r="BF20" s="121">
        <v>0</v>
      </c>
      <c r="BG20" s="121">
        <f>+SUM(BF20,AN20,AF20)</f>
        <v>131769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636034</v>
      </c>
      <c r="BQ20" s="121">
        <f>SUM(M20,AO20)</f>
        <v>204495</v>
      </c>
      <c r="BR20" s="121">
        <f>SUM(N20,AP20)</f>
        <v>45810</v>
      </c>
      <c r="BS20" s="121">
        <f>SUM(O20,AQ20)</f>
        <v>158685</v>
      </c>
      <c r="BT20" s="121">
        <f>SUM(P20,AR20)</f>
        <v>0</v>
      </c>
      <c r="BU20" s="121">
        <f>SUM(Q20,AS20)</f>
        <v>0</v>
      </c>
      <c r="BV20" s="121">
        <f>SUM(R20,AT20)</f>
        <v>21927</v>
      </c>
      <c r="BW20" s="121">
        <f>SUM(S20,AU20)</f>
        <v>17798</v>
      </c>
      <c r="BX20" s="121">
        <f>SUM(T20,AV20)</f>
        <v>0</v>
      </c>
      <c r="BY20" s="121">
        <f>SUM(U20,AW20)</f>
        <v>4129</v>
      </c>
      <c r="BZ20" s="121">
        <f>SUM(V20,AX20)</f>
        <v>12613</v>
      </c>
      <c r="CA20" s="121">
        <f>SUM(W20,AY20)</f>
        <v>396999</v>
      </c>
      <c r="CB20" s="121">
        <f>SUM(X20,AZ20)</f>
        <v>351303</v>
      </c>
      <c r="CC20" s="121">
        <f>SUM(Y20,BA20)</f>
        <v>28719</v>
      </c>
      <c r="CD20" s="121">
        <f>SUM(Z20,BB20)</f>
        <v>0</v>
      </c>
      <c r="CE20" s="121">
        <f>SUM(AA20,BC20)</f>
        <v>16977</v>
      </c>
      <c r="CF20" s="121">
        <f>SUM(AB20,BD20)</f>
        <v>702493</v>
      </c>
      <c r="CG20" s="121">
        <f>SUM(AC20,BE20)</f>
        <v>0</v>
      </c>
      <c r="CH20" s="121">
        <f>SUM(AD20,BF20)</f>
        <v>0</v>
      </c>
      <c r="CI20" s="121">
        <f>SUM(AE20,BG20)</f>
        <v>636034</v>
      </c>
    </row>
    <row r="21" spans="1:87" s="136" customFormat="1" ht="13.5" customHeight="1">
      <c r="A21" s="119" t="s">
        <v>24</v>
      </c>
      <c r="B21" s="120" t="s">
        <v>375</v>
      </c>
      <c r="C21" s="119" t="s">
        <v>376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133652</v>
      </c>
      <c r="L21" s="121">
        <f>+SUM(M21,R21,V21,W21,AC21)</f>
        <v>460603</v>
      </c>
      <c r="M21" s="121">
        <f>+SUM(N21:Q21)</f>
        <v>220926</v>
      </c>
      <c r="N21" s="121">
        <v>65681</v>
      </c>
      <c r="O21" s="121">
        <v>107477</v>
      </c>
      <c r="P21" s="121">
        <v>35826</v>
      </c>
      <c r="Q21" s="121">
        <v>11942</v>
      </c>
      <c r="R21" s="121">
        <f>+SUM(S21:U21)</f>
        <v>58840</v>
      </c>
      <c r="S21" s="121">
        <v>8807</v>
      </c>
      <c r="T21" s="121">
        <v>17304</v>
      </c>
      <c r="U21" s="121">
        <v>32729</v>
      </c>
      <c r="V21" s="121">
        <v>0</v>
      </c>
      <c r="W21" s="121">
        <f>+SUM(X21:AA21)</f>
        <v>180837</v>
      </c>
      <c r="X21" s="121">
        <v>156924</v>
      </c>
      <c r="Y21" s="121">
        <v>23775</v>
      </c>
      <c r="Z21" s="121">
        <v>82</v>
      </c>
      <c r="AA21" s="121">
        <v>56</v>
      </c>
      <c r="AB21" s="121">
        <v>596429</v>
      </c>
      <c r="AC21" s="121">
        <v>0</v>
      </c>
      <c r="AD21" s="121">
        <v>37</v>
      </c>
      <c r="AE21" s="121">
        <f>+SUM(D21,L21,AD21)</f>
        <v>460640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220158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133652</v>
      </c>
      <c r="BP21" s="121">
        <f>SUM(L21,AN21)</f>
        <v>460603</v>
      </c>
      <c r="BQ21" s="121">
        <f>SUM(M21,AO21)</f>
        <v>220926</v>
      </c>
      <c r="BR21" s="121">
        <f>SUM(N21,AP21)</f>
        <v>65681</v>
      </c>
      <c r="BS21" s="121">
        <f>SUM(O21,AQ21)</f>
        <v>107477</v>
      </c>
      <c r="BT21" s="121">
        <f>SUM(P21,AR21)</f>
        <v>35826</v>
      </c>
      <c r="BU21" s="121">
        <f>SUM(Q21,AS21)</f>
        <v>11942</v>
      </c>
      <c r="BV21" s="121">
        <f>SUM(R21,AT21)</f>
        <v>58840</v>
      </c>
      <c r="BW21" s="121">
        <f>SUM(S21,AU21)</f>
        <v>8807</v>
      </c>
      <c r="BX21" s="121">
        <f>SUM(T21,AV21)</f>
        <v>17304</v>
      </c>
      <c r="BY21" s="121">
        <f>SUM(U21,AW21)</f>
        <v>32729</v>
      </c>
      <c r="BZ21" s="121">
        <f>SUM(V21,AX21)</f>
        <v>0</v>
      </c>
      <c r="CA21" s="121">
        <f>SUM(W21,AY21)</f>
        <v>180837</v>
      </c>
      <c r="CB21" s="121">
        <f>SUM(X21,AZ21)</f>
        <v>156924</v>
      </c>
      <c r="CC21" s="121">
        <f>SUM(Y21,BA21)</f>
        <v>23775</v>
      </c>
      <c r="CD21" s="121">
        <f>SUM(Z21,BB21)</f>
        <v>82</v>
      </c>
      <c r="CE21" s="121">
        <f>SUM(AA21,BC21)</f>
        <v>56</v>
      </c>
      <c r="CF21" s="121">
        <f>SUM(AB21,BD21)</f>
        <v>816587</v>
      </c>
      <c r="CG21" s="121">
        <f>SUM(AC21,BE21)</f>
        <v>0</v>
      </c>
      <c r="CH21" s="121">
        <f>SUM(AD21,BF21)</f>
        <v>37</v>
      </c>
      <c r="CI21" s="121">
        <f>SUM(AE21,BG21)</f>
        <v>460640</v>
      </c>
    </row>
    <row r="22" spans="1:87" s="136" customFormat="1" ht="13.5" customHeight="1">
      <c r="A22" s="119" t="s">
        <v>24</v>
      </c>
      <c r="B22" s="120" t="s">
        <v>380</v>
      </c>
      <c r="C22" s="119" t="s">
        <v>381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94989</v>
      </c>
      <c r="L22" s="121">
        <f>+SUM(M22,R22,V22,W22,AC22)</f>
        <v>211409</v>
      </c>
      <c r="M22" s="121">
        <f>+SUM(N22:Q22)</f>
        <v>40437</v>
      </c>
      <c r="N22" s="121">
        <v>40437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170972</v>
      </c>
      <c r="X22" s="121">
        <v>112536</v>
      </c>
      <c r="Y22" s="121">
        <v>58436</v>
      </c>
      <c r="Z22" s="121">
        <v>0</v>
      </c>
      <c r="AA22" s="121">
        <v>0</v>
      </c>
      <c r="AB22" s="121">
        <v>512223</v>
      </c>
      <c r="AC22" s="121">
        <v>0</v>
      </c>
      <c r="AD22" s="121">
        <v>37824</v>
      </c>
      <c r="AE22" s="121">
        <f>+SUM(D22,L22,AD22)</f>
        <v>249233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217863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94989</v>
      </c>
      <c r="BP22" s="121">
        <f>SUM(L22,AN22)</f>
        <v>211409</v>
      </c>
      <c r="BQ22" s="121">
        <f>SUM(M22,AO22)</f>
        <v>40437</v>
      </c>
      <c r="BR22" s="121">
        <f>SUM(N22,AP22)</f>
        <v>40437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170972</v>
      </c>
      <c r="CB22" s="121">
        <f>SUM(X22,AZ22)</f>
        <v>112536</v>
      </c>
      <c r="CC22" s="121">
        <f>SUM(Y22,BA22)</f>
        <v>58436</v>
      </c>
      <c r="CD22" s="121">
        <f>SUM(Z22,BB22)</f>
        <v>0</v>
      </c>
      <c r="CE22" s="121">
        <f>SUM(AA22,BC22)</f>
        <v>0</v>
      </c>
      <c r="CF22" s="121">
        <f>SUM(AB22,BD22)</f>
        <v>730086</v>
      </c>
      <c r="CG22" s="121">
        <f>SUM(AC22,BE22)</f>
        <v>0</v>
      </c>
      <c r="CH22" s="121">
        <f>SUM(AD22,BF22)</f>
        <v>37824</v>
      </c>
      <c r="CI22" s="121">
        <f>SUM(AE22,BG22)</f>
        <v>249233</v>
      </c>
    </row>
    <row r="23" spans="1:87" s="136" customFormat="1" ht="13.5" customHeight="1">
      <c r="A23" s="119" t="s">
        <v>24</v>
      </c>
      <c r="B23" s="120" t="s">
        <v>385</v>
      </c>
      <c r="C23" s="119" t="s">
        <v>386</v>
      </c>
      <c r="D23" s="121">
        <f>+SUM(E23,J23)</f>
        <v>79943</v>
      </c>
      <c r="E23" s="121">
        <f>+SUM(F23:I23)</f>
        <v>79943</v>
      </c>
      <c r="F23" s="121">
        <v>79943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377459</v>
      </c>
      <c r="M23" s="121">
        <f>+SUM(N23:Q23)</f>
        <v>134082</v>
      </c>
      <c r="N23" s="121">
        <v>42619</v>
      </c>
      <c r="O23" s="121">
        <v>32358</v>
      </c>
      <c r="P23" s="121">
        <v>59105</v>
      </c>
      <c r="Q23" s="121">
        <v>0</v>
      </c>
      <c r="R23" s="121">
        <f>+SUM(S23:U23)</f>
        <v>83452</v>
      </c>
      <c r="S23" s="121">
        <v>4307</v>
      </c>
      <c r="T23" s="121">
        <v>79145</v>
      </c>
      <c r="U23" s="121">
        <v>0</v>
      </c>
      <c r="V23" s="121">
        <v>0</v>
      </c>
      <c r="W23" s="121">
        <f>+SUM(X23:AA23)</f>
        <v>159925</v>
      </c>
      <c r="X23" s="121">
        <v>80739</v>
      </c>
      <c r="Y23" s="121">
        <v>20074</v>
      </c>
      <c r="Z23" s="121">
        <v>39184</v>
      </c>
      <c r="AA23" s="121">
        <v>19928</v>
      </c>
      <c r="AB23" s="121">
        <v>0</v>
      </c>
      <c r="AC23" s="121">
        <v>0</v>
      </c>
      <c r="AD23" s="121">
        <v>22125</v>
      </c>
      <c r="AE23" s="121">
        <f>+SUM(D23,L23,AD23)</f>
        <v>479527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70432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79943</v>
      </c>
      <c r="BI23" s="121">
        <f>SUM(E23,AG23)</f>
        <v>79943</v>
      </c>
      <c r="BJ23" s="121">
        <f>SUM(F23,AH23)</f>
        <v>79943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377459</v>
      </c>
      <c r="BQ23" s="121">
        <f>SUM(M23,AO23)</f>
        <v>134082</v>
      </c>
      <c r="BR23" s="121">
        <f>SUM(N23,AP23)</f>
        <v>42619</v>
      </c>
      <c r="BS23" s="121">
        <f>SUM(O23,AQ23)</f>
        <v>32358</v>
      </c>
      <c r="BT23" s="121">
        <f>SUM(P23,AR23)</f>
        <v>59105</v>
      </c>
      <c r="BU23" s="121">
        <f>SUM(Q23,AS23)</f>
        <v>0</v>
      </c>
      <c r="BV23" s="121">
        <f>SUM(R23,AT23)</f>
        <v>83452</v>
      </c>
      <c r="BW23" s="121">
        <f>SUM(S23,AU23)</f>
        <v>4307</v>
      </c>
      <c r="BX23" s="121">
        <f>SUM(T23,AV23)</f>
        <v>79145</v>
      </c>
      <c r="BY23" s="121">
        <f>SUM(U23,AW23)</f>
        <v>0</v>
      </c>
      <c r="BZ23" s="121">
        <f>SUM(V23,AX23)</f>
        <v>0</v>
      </c>
      <c r="CA23" s="121">
        <f>SUM(W23,AY23)</f>
        <v>159925</v>
      </c>
      <c r="CB23" s="121">
        <f>SUM(X23,AZ23)</f>
        <v>80739</v>
      </c>
      <c r="CC23" s="121">
        <f>SUM(Y23,BA23)</f>
        <v>20074</v>
      </c>
      <c r="CD23" s="121">
        <f>SUM(Z23,BB23)</f>
        <v>39184</v>
      </c>
      <c r="CE23" s="121">
        <f>SUM(AA23,BC23)</f>
        <v>19928</v>
      </c>
      <c r="CF23" s="121">
        <f>SUM(AB23,BD23)</f>
        <v>70432</v>
      </c>
      <c r="CG23" s="121">
        <f>SUM(AC23,BE23)</f>
        <v>0</v>
      </c>
      <c r="CH23" s="121">
        <f>SUM(AD23,BF23)</f>
        <v>22125</v>
      </c>
      <c r="CI23" s="121">
        <f>SUM(AE23,BG23)</f>
        <v>479527</v>
      </c>
    </row>
    <row r="24" spans="1:87" s="136" customFormat="1" ht="13.5" customHeight="1">
      <c r="A24" s="119" t="s">
        <v>24</v>
      </c>
      <c r="B24" s="120" t="s">
        <v>390</v>
      </c>
      <c r="C24" s="119" t="s">
        <v>391</v>
      </c>
      <c r="D24" s="121">
        <f>+SUM(E24,J24)</f>
        <v>88408</v>
      </c>
      <c r="E24" s="121">
        <f>+SUM(F24:I24)</f>
        <v>88408</v>
      </c>
      <c r="F24" s="121">
        <v>0</v>
      </c>
      <c r="G24" s="121">
        <v>79827</v>
      </c>
      <c r="H24" s="121">
        <v>8581</v>
      </c>
      <c r="I24" s="121">
        <v>0</v>
      </c>
      <c r="J24" s="121">
        <v>0</v>
      </c>
      <c r="K24" s="121">
        <v>0</v>
      </c>
      <c r="L24" s="121">
        <f>+SUM(M24,R24,V24,W24,AC24)</f>
        <v>661876</v>
      </c>
      <c r="M24" s="121">
        <f>+SUM(N24:Q24)</f>
        <v>174657</v>
      </c>
      <c r="N24" s="121">
        <v>31933</v>
      </c>
      <c r="O24" s="121">
        <v>0</v>
      </c>
      <c r="P24" s="121">
        <v>116126</v>
      </c>
      <c r="Q24" s="121">
        <v>26598</v>
      </c>
      <c r="R24" s="121">
        <f>+SUM(S24:U24)</f>
        <v>253134</v>
      </c>
      <c r="S24" s="121">
        <v>0</v>
      </c>
      <c r="T24" s="121">
        <v>236100</v>
      </c>
      <c r="U24" s="121">
        <v>17034</v>
      </c>
      <c r="V24" s="121">
        <v>0</v>
      </c>
      <c r="W24" s="121">
        <f>+SUM(X24:AA24)</f>
        <v>234085</v>
      </c>
      <c r="X24" s="121">
        <v>137074</v>
      </c>
      <c r="Y24" s="121">
        <v>83890</v>
      </c>
      <c r="Z24" s="121">
        <v>12283</v>
      </c>
      <c r="AA24" s="121">
        <v>838</v>
      </c>
      <c r="AB24" s="121">
        <v>0</v>
      </c>
      <c r="AC24" s="121">
        <v>0</v>
      </c>
      <c r="AD24" s="121">
        <v>0</v>
      </c>
      <c r="AE24" s="121">
        <f>+SUM(D24,L24,AD24)</f>
        <v>750284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219535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88408</v>
      </c>
      <c r="BI24" s="121">
        <f>SUM(E24,AG24)</f>
        <v>88408</v>
      </c>
      <c r="BJ24" s="121">
        <f>SUM(F24,AH24)</f>
        <v>0</v>
      </c>
      <c r="BK24" s="121">
        <f>SUM(G24,AI24)</f>
        <v>79827</v>
      </c>
      <c r="BL24" s="121">
        <f>SUM(H24,AJ24)</f>
        <v>8581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661876</v>
      </c>
      <c r="BQ24" s="121">
        <f>SUM(M24,AO24)</f>
        <v>174657</v>
      </c>
      <c r="BR24" s="121">
        <f>SUM(N24,AP24)</f>
        <v>31933</v>
      </c>
      <c r="BS24" s="121">
        <f>SUM(O24,AQ24)</f>
        <v>0</v>
      </c>
      <c r="BT24" s="121">
        <f>SUM(P24,AR24)</f>
        <v>116126</v>
      </c>
      <c r="BU24" s="121">
        <f>SUM(Q24,AS24)</f>
        <v>26598</v>
      </c>
      <c r="BV24" s="121">
        <f>SUM(R24,AT24)</f>
        <v>253134</v>
      </c>
      <c r="BW24" s="121">
        <f>SUM(S24,AU24)</f>
        <v>0</v>
      </c>
      <c r="BX24" s="121">
        <f>SUM(T24,AV24)</f>
        <v>236100</v>
      </c>
      <c r="BY24" s="121">
        <f>SUM(U24,AW24)</f>
        <v>17034</v>
      </c>
      <c r="BZ24" s="121">
        <f>SUM(V24,AX24)</f>
        <v>0</v>
      </c>
      <c r="CA24" s="121">
        <f>SUM(W24,AY24)</f>
        <v>234085</v>
      </c>
      <c r="CB24" s="121">
        <f>SUM(X24,AZ24)</f>
        <v>137074</v>
      </c>
      <c r="CC24" s="121">
        <f>SUM(Y24,BA24)</f>
        <v>83890</v>
      </c>
      <c r="CD24" s="121">
        <f>SUM(Z24,BB24)</f>
        <v>12283</v>
      </c>
      <c r="CE24" s="121">
        <f>SUM(AA24,BC24)</f>
        <v>838</v>
      </c>
      <c r="CF24" s="121">
        <f>SUM(AB24,BD24)</f>
        <v>219535</v>
      </c>
      <c r="CG24" s="121">
        <f>SUM(AC24,BE24)</f>
        <v>0</v>
      </c>
      <c r="CH24" s="121">
        <f>SUM(AD24,BF24)</f>
        <v>0</v>
      </c>
      <c r="CI24" s="121">
        <f>SUM(AE24,BG24)</f>
        <v>750284</v>
      </c>
    </row>
    <row r="25" spans="1:87" s="136" customFormat="1" ht="13.5" customHeight="1">
      <c r="A25" s="119" t="s">
        <v>24</v>
      </c>
      <c r="B25" s="120" t="s">
        <v>395</v>
      </c>
      <c r="C25" s="119" t="s">
        <v>396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965031</v>
      </c>
      <c r="M25" s="121">
        <f>+SUM(N25:Q25)</f>
        <v>82724</v>
      </c>
      <c r="N25" s="121">
        <v>71660</v>
      </c>
      <c r="O25" s="121">
        <v>0</v>
      </c>
      <c r="P25" s="121">
        <v>8828</v>
      </c>
      <c r="Q25" s="121">
        <v>2236</v>
      </c>
      <c r="R25" s="121">
        <f>+SUM(S25:U25)</f>
        <v>133032</v>
      </c>
      <c r="S25" s="121">
        <v>5723</v>
      </c>
      <c r="T25" s="121">
        <v>91409</v>
      </c>
      <c r="U25" s="121">
        <v>35900</v>
      </c>
      <c r="V25" s="121">
        <v>0</v>
      </c>
      <c r="W25" s="121">
        <f>+SUM(X25:AA25)</f>
        <v>749275</v>
      </c>
      <c r="X25" s="121">
        <v>278030</v>
      </c>
      <c r="Y25" s="121">
        <v>451550</v>
      </c>
      <c r="Z25" s="121">
        <v>2995</v>
      </c>
      <c r="AA25" s="121">
        <v>16700</v>
      </c>
      <c r="AB25" s="121">
        <v>0</v>
      </c>
      <c r="AC25" s="121">
        <v>0</v>
      </c>
      <c r="AD25" s="121">
        <v>65833</v>
      </c>
      <c r="AE25" s="121">
        <f>+SUM(D25,L25,AD25)</f>
        <v>1030864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307136</v>
      </c>
      <c r="AO25" s="121">
        <f>+SUM(AP25:AS25)</f>
        <v>23502</v>
      </c>
      <c r="AP25" s="121">
        <v>23502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283634</v>
      </c>
      <c r="AZ25" s="121">
        <v>175932</v>
      </c>
      <c r="BA25" s="121">
        <v>107702</v>
      </c>
      <c r="BB25" s="121">
        <v>0</v>
      </c>
      <c r="BC25" s="121">
        <v>0</v>
      </c>
      <c r="BD25" s="121">
        <v>0</v>
      </c>
      <c r="BE25" s="121">
        <v>0</v>
      </c>
      <c r="BF25" s="121">
        <v>5821</v>
      </c>
      <c r="BG25" s="121">
        <f>+SUM(BF25,AN25,AF25)</f>
        <v>312957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1272167</v>
      </c>
      <c r="BQ25" s="121">
        <f>SUM(M25,AO25)</f>
        <v>106226</v>
      </c>
      <c r="BR25" s="121">
        <f>SUM(N25,AP25)</f>
        <v>95162</v>
      </c>
      <c r="BS25" s="121">
        <f>SUM(O25,AQ25)</f>
        <v>0</v>
      </c>
      <c r="BT25" s="121">
        <f>SUM(P25,AR25)</f>
        <v>8828</v>
      </c>
      <c r="BU25" s="121">
        <f>SUM(Q25,AS25)</f>
        <v>2236</v>
      </c>
      <c r="BV25" s="121">
        <f>SUM(R25,AT25)</f>
        <v>133032</v>
      </c>
      <c r="BW25" s="121">
        <f>SUM(S25,AU25)</f>
        <v>5723</v>
      </c>
      <c r="BX25" s="121">
        <f>SUM(T25,AV25)</f>
        <v>91409</v>
      </c>
      <c r="BY25" s="121">
        <f>SUM(U25,AW25)</f>
        <v>35900</v>
      </c>
      <c r="BZ25" s="121">
        <f>SUM(V25,AX25)</f>
        <v>0</v>
      </c>
      <c r="CA25" s="121">
        <f>SUM(W25,AY25)</f>
        <v>1032909</v>
      </c>
      <c r="CB25" s="121">
        <f>SUM(X25,AZ25)</f>
        <v>453962</v>
      </c>
      <c r="CC25" s="121">
        <f>SUM(Y25,BA25)</f>
        <v>559252</v>
      </c>
      <c r="CD25" s="121">
        <f>SUM(Z25,BB25)</f>
        <v>2995</v>
      </c>
      <c r="CE25" s="121">
        <f>SUM(AA25,BC25)</f>
        <v>16700</v>
      </c>
      <c r="CF25" s="121">
        <f>SUM(AB25,BD25)</f>
        <v>0</v>
      </c>
      <c r="CG25" s="121">
        <f>SUM(AC25,BE25)</f>
        <v>0</v>
      </c>
      <c r="CH25" s="121">
        <f>SUM(AD25,BF25)</f>
        <v>71654</v>
      </c>
      <c r="CI25" s="121">
        <f>SUM(AE25,BG25)</f>
        <v>1343821</v>
      </c>
    </row>
    <row r="26" spans="1:87" s="136" customFormat="1" ht="13.5" customHeight="1">
      <c r="A26" s="119" t="s">
        <v>24</v>
      </c>
      <c r="B26" s="120" t="s">
        <v>398</v>
      </c>
      <c r="C26" s="119" t="s">
        <v>399</v>
      </c>
      <c r="D26" s="121">
        <f>+SUM(E26,J26)</f>
        <v>34798</v>
      </c>
      <c r="E26" s="121">
        <f>+SUM(F26:I26)</f>
        <v>34798</v>
      </c>
      <c r="F26" s="121">
        <v>0</v>
      </c>
      <c r="G26" s="121">
        <v>33246</v>
      </c>
      <c r="H26" s="121">
        <v>1552</v>
      </c>
      <c r="I26" s="121">
        <v>0</v>
      </c>
      <c r="J26" s="121">
        <v>0</v>
      </c>
      <c r="K26" s="121">
        <v>79431</v>
      </c>
      <c r="L26" s="121">
        <f>+SUM(M26,R26,V26,W26,AC26)</f>
        <v>461787</v>
      </c>
      <c r="M26" s="121">
        <f>+SUM(N26:Q26)</f>
        <v>59861</v>
      </c>
      <c r="N26" s="121">
        <v>21946</v>
      </c>
      <c r="O26" s="121">
        <v>0</v>
      </c>
      <c r="P26" s="121">
        <v>37915</v>
      </c>
      <c r="Q26" s="121">
        <v>0</v>
      </c>
      <c r="R26" s="121">
        <f>+SUM(S26:U26)</f>
        <v>59573</v>
      </c>
      <c r="S26" s="121">
        <v>2133</v>
      </c>
      <c r="T26" s="121">
        <v>48249</v>
      </c>
      <c r="U26" s="121">
        <v>9191</v>
      </c>
      <c r="V26" s="121">
        <v>0</v>
      </c>
      <c r="W26" s="121">
        <f>+SUM(X26:AA26)</f>
        <v>342353</v>
      </c>
      <c r="X26" s="121">
        <v>160493</v>
      </c>
      <c r="Y26" s="121">
        <v>157629</v>
      </c>
      <c r="Z26" s="121">
        <v>24231</v>
      </c>
      <c r="AA26" s="121">
        <v>0</v>
      </c>
      <c r="AB26" s="121">
        <v>68672</v>
      </c>
      <c r="AC26" s="121">
        <v>0</v>
      </c>
      <c r="AD26" s="121">
        <v>0</v>
      </c>
      <c r="AE26" s="121">
        <f>+SUM(D26,L26,AD26)</f>
        <v>496585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98059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21586</v>
      </c>
      <c r="AU26" s="121">
        <v>0</v>
      </c>
      <c r="AV26" s="121">
        <v>21586</v>
      </c>
      <c r="AW26" s="121">
        <v>0</v>
      </c>
      <c r="AX26" s="121">
        <v>0</v>
      </c>
      <c r="AY26" s="121">
        <f>+SUM(AZ26:BC26)</f>
        <v>76473</v>
      </c>
      <c r="AZ26" s="121">
        <v>0</v>
      </c>
      <c r="BA26" s="121">
        <v>65034</v>
      </c>
      <c r="BB26" s="121">
        <v>11439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98059</v>
      </c>
      <c r="BH26" s="121">
        <f>SUM(D26,AF26)</f>
        <v>34798</v>
      </c>
      <c r="BI26" s="121">
        <f>SUM(E26,AG26)</f>
        <v>34798</v>
      </c>
      <c r="BJ26" s="121">
        <f>SUM(F26,AH26)</f>
        <v>0</v>
      </c>
      <c r="BK26" s="121">
        <f>SUM(G26,AI26)</f>
        <v>33246</v>
      </c>
      <c r="BL26" s="121">
        <f>SUM(H26,AJ26)</f>
        <v>1552</v>
      </c>
      <c r="BM26" s="121">
        <f>SUM(I26,AK26)</f>
        <v>0</v>
      </c>
      <c r="BN26" s="121">
        <f>SUM(J26,AL26)</f>
        <v>0</v>
      </c>
      <c r="BO26" s="121">
        <f>SUM(K26,AM26)</f>
        <v>79431</v>
      </c>
      <c r="BP26" s="121">
        <f>SUM(L26,AN26)</f>
        <v>559846</v>
      </c>
      <c r="BQ26" s="121">
        <f>SUM(M26,AO26)</f>
        <v>59861</v>
      </c>
      <c r="BR26" s="121">
        <f>SUM(N26,AP26)</f>
        <v>21946</v>
      </c>
      <c r="BS26" s="121">
        <f>SUM(O26,AQ26)</f>
        <v>0</v>
      </c>
      <c r="BT26" s="121">
        <f>SUM(P26,AR26)</f>
        <v>37915</v>
      </c>
      <c r="BU26" s="121">
        <f>SUM(Q26,AS26)</f>
        <v>0</v>
      </c>
      <c r="BV26" s="121">
        <f>SUM(R26,AT26)</f>
        <v>81159</v>
      </c>
      <c r="BW26" s="121">
        <f>SUM(S26,AU26)</f>
        <v>2133</v>
      </c>
      <c r="BX26" s="121">
        <f>SUM(T26,AV26)</f>
        <v>69835</v>
      </c>
      <c r="BY26" s="121">
        <f>SUM(U26,AW26)</f>
        <v>9191</v>
      </c>
      <c r="BZ26" s="121">
        <f>SUM(V26,AX26)</f>
        <v>0</v>
      </c>
      <c r="CA26" s="121">
        <f>SUM(W26,AY26)</f>
        <v>418826</v>
      </c>
      <c r="CB26" s="121">
        <f>SUM(X26,AZ26)</f>
        <v>160493</v>
      </c>
      <c r="CC26" s="121">
        <f>SUM(Y26,BA26)</f>
        <v>222663</v>
      </c>
      <c r="CD26" s="121">
        <f>SUM(Z26,BB26)</f>
        <v>35670</v>
      </c>
      <c r="CE26" s="121">
        <f>SUM(AA26,BC26)</f>
        <v>0</v>
      </c>
      <c r="CF26" s="121">
        <f>SUM(AB26,BD26)</f>
        <v>68672</v>
      </c>
      <c r="CG26" s="121">
        <f>SUM(AC26,BE26)</f>
        <v>0</v>
      </c>
      <c r="CH26" s="121">
        <f>SUM(AD26,BF26)</f>
        <v>0</v>
      </c>
      <c r="CI26" s="121">
        <f>SUM(AE26,BG26)</f>
        <v>594644</v>
      </c>
    </row>
    <row r="27" spans="1:87" s="136" customFormat="1" ht="13.5" customHeight="1">
      <c r="A27" s="119" t="s">
        <v>24</v>
      </c>
      <c r="B27" s="120" t="s">
        <v>403</v>
      </c>
      <c r="C27" s="119" t="s">
        <v>404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109930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348111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76777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109930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424888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>
      <c r="A28" s="119" t="s">
        <v>24</v>
      </c>
      <c r="B28" s="120" t="s">
        <v>409</v>
      </c>
      <c r="C28" s="119" t="s">
        <v>410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152166</v>
      </c>
      <c r="M28" s="121">
        <f>+SUM(N28:Q28)</f>
        <v>25803</v>
      </c>
      <c r="N28" s="121">
        <v>25803</v>
      </c>
      <c r="O28" s="121">
        <v>0</v>
      </c>
      <c r="P28" s="121">
        <v>0</v>
      </c>
      <c r="Q28" s="121">
        <v>0</v>
      </c>
      <c r="R28" s="121">
        <f>+SUM(S28:U28)</f>
        <v>18545</v>
      </c>
      <c r="S28" s="121">
        <v>0</v>
      </c>
      <c r="T28" s="121">
        <v>0</v>
      </c>
      <c r="U28" s="121">
        <v>18545</v>
      </c>
      <c r="V28" s="121">
        <v>0</v>
      </c>
      <c r="W28" s="121">
        <f>+SUM(X28:AA28)</f>
        <v>107818</v>
      </c>
      <c r="X28" s="121">
        <v>93204</v>
      </c>
      <c r="Y28" s="121">
        <v>337</v>
      </c>
      <c r="Z28" s="121">
        <v>11283</v>
      </c>
      <c r="AA28" s="121">
        <v>2994</v>
      </c>
      <c r="AB28" s="121">
        <v>171540</v>
      </c>
      <c r="AC28" s="121">
        <v>0</v>
      </c>
      <c r="AD28" s="121">
        <v>33042</v>
      </c>
      <c r="AE28" s="121">
        <f>+SUM(D28,L28,AD28)</f>
        <v>185208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25467</v>
      </c>
      <c r="AO28" s="121">
        <f>+SUM(AP28:AS28)</f>
        <v>6451</v>
      </c>
      <c r="AP28" s="121">
        <v>6451</v>
      </c>
      <c r="AQ28" s="121">
        <v>0</v>
      </c>
      <c r="AR28" s="121">
        <v>0</v>
      </c>
      <c r="AS28" s="121">
        <v>0</v>
      </c>
      <c r="AT28" s="121">
        <f>+SUM(AU28:AW28)</f>
        <v>3084</v>
      </c>
      <c r="AU28" s="121">
        <v>0</v>
      </c>
      <c r="AV28" s="121">
        <v>3084</v>
      </c>
      <c r="AW28" s="121">
        <v>0</v>
      </c>
      <c r="AX28" s="121">
        <v>0</v>
      </c>
      <c r="AY28" s="121">
        <f>+SUM(AZ28:BC28)</f>
        <v>15932</v>
      </c>
      <c r="AZ28" s="121">
        <v>9452</v>
      </c>
      <c r="BA28" s="121">
        <v>6480</v>
      </c>
      <c r="BB28" s="121">
        <v>0</v>
      </c>
      <c r="BC28" s="121">
        <v>0</v>
      </c>
      <c r="BD28" s="121">
        <v>147430</v>
      </c>
      <c r="BE28" s="121">
        <v>0</v>
      </c>
      <c r="BF28" s="121">
        <v>1627</v>
      </c>
      <c r="BG28" s="121">
        <f>+SUM(BF28,AN28,AF28)</f>
        <v>27094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177633</v>
      </c>
      <c r="BQ28" s="121">
        <f>SUM(M28,AO28)</f>
        <v>32254</v>
      </c>
      <c r="BR28" s="121">
        <f>SUM(N28,AP28)</f>
        <v>32254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21629</v>
      </c>
      <c r="BW28" s="121">
        <f>SUM(S28,AU28)</f>
        <v>0</v>
      </c>
      <c r="BX28" s="121">
        <f>SUM(T28,AV28)</f>
        <v>3084</v>
      </c>
      <c r="BY28" s="121">
        <f>SUM(U28,AW28)</f>
        <v>18545</v>
      </c>
      <c r="BZ28" s="121">
        <f>SUM(V28,AX28)</f>
        <v>0</v>
      </c>
      <c r="CA28" s="121">
        <f>SUM(W28,AY28)</f>
        <v>123750</v>
      </c>
      <c r="CB28" s="121">
        <f>SUM(X28,AZ28)</f>
        <v>102656</v>
      </c>
      <c r="CC28" s="121">
        <f>SUM(Y28,BA28)</f>
        <v>6817</v>
      </c>
      <c r="CD28" s="121">
        <f>SUM(Z28,BB28)</f>
        <v>11283</v>
      </c>
      <c r="CE28" s="121">
        <f>SUM(AA28,BC28)</f>
        <v>2994</v>
      </c>
      <c r="CF28" s="121">
        <f>SUM(AB28,BD28)</f>
        <v>318970</v>
      </c>
      <c r="CG28" s="121">
        <f>SUM(AC28,BE28)</f>
        <v>0</v>
      </c>
      <c r="CH28" s="121">
        <f>SUM(AD28,BF28)</f>
        <v>34669</v>
      </c>
      <c r="CI28" s="121">
        <f>SUM(AE28,BG28)</f>
        <v>212302</v>
      </c>
    </row>
    <row r="29" spans="1:87" s="136" customFormat="1" ht="13.5" customHeight="1">
      <c r="A29" s="119" t="s">
        <v>24</v>
      </c>
      <c r="B29" s="120" t="s">
        <v>412</v>
      </c>
      <c r="C29" s="119" t="s">
        <v>413</v>
      </c>
      <c r="D29" s="121">
        <f>+SUM(E29,J29)</f>
        <v>272872</v>
      </c>
      <c r="E29" s="121">
        <f>+SUM(F29:I29)</f>
        <v>272872</v>
      </c>
      <c r="F29" s="121">
        <v>0</v>
      </c>
      <c r="G29" s="121">
        <v>271976</v>
      </c>
      <c r="H29" s="121">
        <v>896</v>
      </c>
      <c r="I29" s="121">
        <v>0</v>
      </c>
      <c r="J29" s="121">
        <v>0</v>
      </c>
      <c r="K29" s="121">
        <v>93867</v>
      </c>
      <c r="L29" s="121">
        <f>+SUM(M29,R29,V29,W29,AC29)</f>
        <v>587926</v>
      </c>
      <c r="M29" s="121">
        <f>+SUM(N29:Q29)</f>
        <v>98078</v>
      </c>
      <c r="N29" s="121">
        <v>98078</v>
      </c>
      <c r="O29" s="121">
        <v>0</v>
      </c>
      <c r="P29" s="121">
        <v>0</v>
      </c>
      <c r="Q29" s="121">
        <v>0</v>
      </c>
      <c r="R29" s="121">
        <f>+SUM(S29:U29)</f>
        <v>110334</v>
      </c>
      <c r="S29" s="121">
        <v>4188</v>
      </c>
      <c r="T29" s="121">
        <v>99275</v>
      </c>
      <c r="U29" s="121">
        <v>6871</v>
      </c>
      <c r="V29" s="121">
        <v>0</v>
      </c>
      <c r="W29" s="121">
        <f>+SUM(X29:AA29)</f>
        <v>379514</v>
      </c>
      <c r="X29" s="121">
        <v>131369</v>
      </c>
      <c r="Y29" s="121">
        <v>182875</v>
      </c>
      <c r="Z29" s="121">
        <v>16996</v>
      </c>
      <c r="AA29" s="121">
        <v>48274</v>
      </c>
      <c r="AB29" s="121">
        <v>0</v>
      </c>
      <c r="AC29" s="121">
        <v>0</v>
      </c>
      <c r="AD29" s="121">
        <v>56985</v>
      </c>
      <c r="AE29" s="121">
        <f>+SUM(D29,L29,AD29)</f>
        <v>917783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106014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64020</v>
      </c>
      <c r="AU29" s="121">
        <v>0</v>
      </c>
      <c r="AV29" s="121">
        <v>64020</v>
      </c>
      <c r="AW29" s="121">
        <v>0</v>
      </c>
      <c r="AX29" s="121">
        <v>0</v>
      </c>
      <c r="AY29" s="121">
        <f>+SUM(AZ29:BC29)</f>
        <v>41994</v>
      </c>
      <c r="AZ29" s="121">
        <v>0</v>
      </c>
      <c r="BA29" s="121">
        <v>39306</v>
      </c>
      <c r="BB29" s="121">
        <v>0</v>
      </c>
      <c r="BC29" s="121">
        <v>2688</v>
      </c>
      <c r="BD29" s="121">
        <v>0</v>
      </c>
      <c r="BE29" s="121">
        <v>0</v>
      </c>
      <c r="BF29" s="121">
        <v>4275</v>
      </c>
      <c r="BG29" s="121">
        <f>+SUM(BF29,AN29,AF29)</f>
        <v>110289</v>
      </c>
      <c r="BH29" s="121">
        <f>SUM(D29,AF29)</f>
        <v>272872</v>
      </c>
      <c r="BI29" s="121">
        <f>SUM(E29,AG29)</f>
        <v>272872</v>
      </c>
      <c r="BJ29" s="121">
        <f>SUM(F29,AH29)</f>
        <v>0</v>
      </c>
      <c r="BK29" s="121">
        <f>SUM(G29,AI29)</f>
        <v>271976</v>
      </c>
      <c r="BL29" s="121">
        <f>SUM(H29,AJ29)</f>
        <v>896</v>
      </c>
      <c r="BM29" s="121">
        <f>SUM(I29,AK29)</f>
        <v>0</v>
      </c>
      <c r="BN29" s="121">
        <f>SUM(J29,AL29)</f>
        <v>0</v>
      </c>
      <c r="BO29" s="121">
        <f>SUM(K29,AM29)</f>
        <v>93867</v>
      </c>
      <c r="BP29" s="121">
        <f>SUM(L29,AN29)</f>
        <v>693940</v>
      </c>
      <c r="BQ29" s="121">
        <f>SUM(M29,AO29)</f>
        <v>98078</v>
      </c>
      <c r="BR29" s="121">
        <f>SUM(N29,AP29)</f>
        <v>98078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174354</v>
      </c>
      <c r="BW29" s="121">
        <f>SUM(S29,AU29)</f>
        <v>4188</v>
      </c>
      <c r="BX29" s="121">
        <f>SUM(T29,AV29)</f>
        <v>163295</v>
      </c>
      <c r="BY29" s="121">
        <f>SUM(U29,AW29)</f>
        <v>6871</v>
      </c>
      <c r="BZ29" s="121">
        <f>SUM(V29,AX29)</f>
        <v>0</v>
      </c>
      <c r="CA29" s="121">
        <f>SUM(W29,AY29)</f>
        <v>421508</v>
      </c>
      <c r="CB29" s="121">
        <f>SUM(X29,AZ29)</f>
        <v>131369</v>
      </c>
      <c r="CC29" s="121">
        <f>SUM(Y29,BA29)</f>
        <v>222181</v>
      </c>
      <c r="CD29" s="121">
        <f>SUM(Z29,BB29)</f>
        <v>16996</v>
      </c>
      <c r="CE29" s="121">
        <f>SUM(AA29,BC29)</f>
        <v>50962</v>
      </c>
      <c r="CF29" s="121">
        <f>SUM(AB29,BD29)</f>
        <v>0</v>
      </c>
      <c r="CG29" s="121">
        <f>SUM(AC29,BE29)</f>
        <v>0</v>
      </c>
      <c r="CH29" s="121">
        <f>SUM(AD29,BF29)</f>
        <v>61260</v>
      </c>
      <c r="CI29" s="121">
        <f>SUM(AE29,BG29)</f>
        <v>1028072</v>
      </c>
    </row>
    <row r="30" spans="1:87" s="136" customFormat="1" ht="13.5" customHeight="1">
      <c r="A30" s="119" t="s">
        <v>24</v>
      </c>
      <c r="B30" s="120" t="s">
        <v>415</v>
      </c>
      <c r="C30" s="119" t="s">
        <v>416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67376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567453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189327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67376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756780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>
      <c r="A31" s="119" t="s">
        <v>24</v>
      </c>
      <c r="B31" s="120" t="s">
        <v>420</v>
      </c>
      <c r="C31" s="119" t="s">
        <v>421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25510</v>
      </c>
      <c r="L31" s="121">
        <f>+SUM(M31,R31,V31,W31,AC31)</f>
        <v>59509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1668</v>
      </c>
      <c r="S31" s="121">
        <v>1460</v>
      </c>
      <c r="T31" s="121">
        <v>158</v>
      </c>
      <c r="U31" s="121">
        <v>50</v>
      </c>
      <c r="V31" s="121">
        <v>0</v>
      </c>
      <c r="W31" s="121">
        <f>+SUM(X31:AA31)</f>
        <v>57841</v>
      </c>
      <c r="X31" s="121">
        <v>34409</v>
      </c>
      <c r="Y31" s="121">
        <v>0</v>
      </c>
      <c r="Z31" s="121">
        <v>23432</v>
      </c>
      <c r="AA31" s="121">
        <v>0</v>
      </c>
      <c r="AB31" s="121">
        <v>211091</v>
      </c>
      <c r="AC31" s="121">
        <v>0</v>
      </c>
      <c r="AD31" s="121">
        <v>1651</v>
      </c>
      <c r="AE31" s="121">
        <f>+SUM(D31,L31,AD31)</f>
        <v>61160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32833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25510</v>
      </c>
      <c r="BP31" s="121">
        <f>SUM(L31,AN31)</f>
        <v>59509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1668</v>
      </c>
      <c r="BW31" s="121">
        <f>SUM(S31,AU31)</f>
        <v>1460</v>
      </c>
      <c r="BX31" s="121">
        <f>SUM(T31,AV31)</f>
        <v>158</v>
      </c>
      <c r="BY31" s="121">
        <f>SUM(U31,AW31)</f>
        <v>50</v>
      </c>
      <c r="BZ31" s="121">
        <f>SUM(V31,AX31)</f>
        <v>0</v>
      </c>
      <c r="CA31" s="121">
        <f>SUM(W31,AY31)</f>
        <v>57841</v>
      </c>
      <c r="CB31" s="121">
        <f>SUM(X31,AZ31)</f>
        <v>34409</v>
      </c>
      <c r="CC31" s="121">
        <f>SUM(Y31,BA31)</f>
        <v>0</v>
      </c>
      <c r="CD31" s="121">
        <f>SUM(Z31,BB31)</f>
        <v>23432</v>
      </c>
      <c r="CE31" s="121">
        <f>SUM(AA31,BC31)</f>
        <v>0</v>
      </c>
      <c r="CF31" s="121">
        <f>SUM(AB31,BD31)</f>
        <v>243924</v>
      </c>
      <c r="CG31" s="121">
        <f>SUM(AC31,BE31)</f>
        <v>0</v>
      </c>
      <c r="CH31" s="121">
        <f>SUM(AD31,BF31)</f>
        <v>1651</v>
      </c>
      <c r="CI31" s="121">
        <f>SUM(AE31,BG31)</f>
        <v>61160</v>
      </c>
    </row>
    <row r="32" spans="1:87" s="136" customFormat="1" ht="13.5" customHeight="1">
      <c r="A32" s="119" t="s">
        <v>24</v>
      </c>
      <c r="B32" s="120" t="s">
        <v>425</v>
      </c>
      <c r="C32" s="119" t="s">
        <v>426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17473</v>
      </c>
      <c r="L32" s="121">
        <f>+SUM(M32,R32,V32,W32,AC32)</f>
        <v>57173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57173</v>
      </c>
      <c r="X32" s="121">
        <v>39593</v>
      </c>
      <c r="Y32" s="121">
        <v>0</v>
      </c>
      <c r="Z32" s="121">
        <v>17580</v>
      </c>
      <c r="AA32" s="121">
        <v>0</v>
      </c>
      <c r="AB32" s="121">
        <v>113864</v>
      </c>
      <c r="AC32" s="121">
        <v>0</v>
      </c>
      <c r="AD32" s="121">
        <v>0</v>
      </c>
      <c r="AE32" s="121">
        <f>+SUM(D32,L32,AD32)</f>
        <v>57173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25640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17473</v>
      </c>
      <c r="BP32" s="121">
        <f>SUM(L32,AN32)</f>
        <v>57173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57173</v>
      </c>
      <c r="CB32" s="121">
        <f>SUM(X32,AZ32)</f>
        <v>39593</v>
      </c>
      <c r="CC32" s="121">
        <f>SUM(Y32,BA32)</f>
        <v>0</v>
      </c>
      <c r="CD32" s="121">
        <f>SUM(Z32,BB32)</f>
        <v>17580</v>
      </c>
      <c r="CE32" s="121">
        <f>SUM(AA32,BC32)</f>
        <v>0</v>
      </c>
      <c r="CF32" s="121">
        <f>SUM(AB32,BD32)</f>
        <v>139504</v>
      </c>
      <c r="CG32" s="121">
        <f>SUM(AC32,BE32)</f>
        <v>0</v>
      </c>
      <c r="CH32" s="121">
        <f>SUM(AD32,BF32)</f>
        <v>0</v>
      </c>
      <c r="CI32" s="121">
        <f>SUM(AE32,BG32)</f>
        <v>57173</v>
      </c>
    </row>
    <row r="33" spans="1:87" s="136" customFormat="1" ht="13.5" customHeight="1">
      <c r="A33" s="119" t="s">
        <v>24</v>
      </c>
      <c r="B33" s="120" t="s">
        <v>428</v>
      </c>
      <c r="C33" s="119" t="s">
        <v>429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253264</v>
      </c>
      <c r="M33" s="121">
        <f>+SUM(N33:Q33)</f>
        <v>8908</v>
      </c>
      <c r="N33" s="121">
        <v>8908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244356</v>
      </c>
      <c r="X33" s="121">
        <v>36385</v>
      </c>
      <c r="Y33" s="121">
        <v>186437</v>
      </c>
      <c r="Z33" s="121">
        <v>21534</v>
      </c>
      <c r="AA33" s="121">
        <v>0</v>
      </c>
      <c r="AB33" s="121">
        <v>0</v>
      </c>
      <c r="AC33" s="121">
        <v>0</v>
      </c>
      <c r="AD33" s="121">
        <v>0</v>
      </c>
      <c r="AE33" s="121">
        <f>+SUM(D33,L33,AD33)</f>
        <v>253264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32167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253264</v>
      </c>
      <c r="BQ33" s="121">
        <f>SUM(M33,AO33)</f>
        <v>8908</v>
      </c>
      <c r="BR33" s="121">
        <f>SUM(N33,AP33)</f>
        <v>8908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244356</v>
      </c>
      <c r="CB33" s="121">
        <f>SUM(X33,AZ33)</f>
        <v>36385</v>
      </c>
      <c r="CC33" s="121">
        <f>SUM(Y33,BA33)</f>
        <v>186437</v>
      </c>
      <c r="CD33" s="121">
        <f>SUM(Z33,BB33)</f>
        <v>21534</v>
      </c>
      <c r="CE33" s="121">
        <f>SUM(AA33,BC33)</f>
        <v>0</v>
      </c>
      <c r="CF33" s="121">
        <f>SUM(AB33,BD33)</f>
        <v>32167</v>
      </c>
      <c r="CG33" s="121">
        <f>SUM(AC33,BE33)</f>
        <v>0</v>
      </c>
      <c r="CH33" s="121">
        <f>SUM(AD33,BF33)</f>
        <v>0</v>
      </c>
      <c r="CI33" s="121">
        <f>SUM(AE33,BG33)</f>
        <v>253264</v>
      </c>
    </row>
    <row r="34" spans="1:87" s="136" customFormat="1" ht="13.5" customHeight="1">
      <c r="A34" s="119" t="s">
        <v>24</v>
      </c>
      <c r="B34" s="120" t="s">
        <v>432</v>
      </c>
      <c r="C34" s="119" t="s">
        <v>433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201859</v>
      </c>
      <c r="M34" s="121">
        <f>+SUM(N34:Q34)</f>
        <v>48192</v>
      </c>
      <c r="N34" s="121">
        <v>20365</v>
      </c>
      <c r="O34" s="121">
        <v>15161</v>
      </c>
      <c r="P34" s="121">
        <v>12666</v>
      </c>
      <c r="Q34" s="121">
        <v>0</v>
      </c>
      <c r="R34" s="121">
        <f>+SUM(S34:U34)</f>
        <v>34273</v>
      </c>
      <c r="S34" s="121">
        <v>4516</v>
      </c>
      <c r="T34" s="121">
        <v>28083</v>
      </c>
      <c r="U34" s="121">
        <v>1674</v>
      </c>
      <c r="V34" s="121">
        <v>0</v>
      </c>
      <c r="W34" s="121">
        <f>+SUM(X34:AA34)</f>
        <v>119394</v>
      </c>
      <c r="X34" s="121">
        <v>26393</v>
      </c>
      <c r="Y34" s="121">
        <v>56949</v>
      </c>
      <c r="Z34" s="121">
        <v>27646</v>
      </c>
      <c r="AA34" s="121">
        <v>8406</v>
      </c>
      <c r="AB34" s="121">
        <v>0</v>
      </c>
      <c r="AC34" s="121">
        <v>0</v>
      </c>
      <c r="AD34" s="121">
        <v>10790</v>
      </c>
      <c r="AE34" s="121">
        <f>+SUM(D34,L34,AD34)</f>
        <v>212649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7722</v>
      </c>
      <c r="AO34" s="121">
        <f>+SUM(AP34:AS34)</f>
        <v>4597</v>
      </c>
      <c r="AP34" s="121">
        <v>4597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3125</v>
      </c>
      <c r="AZ34" s="121">
        <v>680</v>
      </c>
      <c r="BA34" s="121">
        <v>2270</v>
      </c>
      <c r="BB34" s="121">
        <v>175</v>
      </c>
      <c r="BC34" s="121">
        <v>0</v>
      </c>
      <c r="BD34" s="121">
        <v>38508</v>
      </c>
      <c r="BE34" s="121">
        <v>0</v>
      </c>
      <c r="BF34" s="121">
        <v>0</v>
      </c>
      <c r="BG34" s="121">
        <f>+SUM(BF34,AN34,AF34)</f>
        <v>7722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209581</v>
      </c>
      <c r="BQ34" s="121">
        <f>SUM(M34,AO34)</f>
        <v>52789</v>
      </c>
      <c r="BR34" s="121">
        <f>SUM(N34,AP34)</f>
        <v>24962</v>
      </c>
      <c r="BS34" s="121">
        <f>SUM(O34,AQ34)</f>
        <v>15161</v>
      </c>
      <c r="BT34" s="121">
        <f>SUM(P34,AR34)</f>
        <v>12666</v>
      </c>
      <c r="BU34" s="121">
        <f>SUM(Q34,AS34)</f>
        <v>0</v>
      </c>
      <c r="BV34" s="121">
        <f>SUM(R34,AT34)</f>
        <v>34273</v>
      </c>
      <c r="BW34" s="121">
        <f>SUM(S34,AU34)</f>
        <v>4516</v>
      </c>
      <c r="BX34" s="121">
        <f>SUM(T34,AV34)</f>
        <v>28083</v>
      </c>
      <c r="BY34" s="121">
        <f>SUM(U34,AW34)</f>
        <v>1674</v>
      </c>
      <c r="BZ34" s="121">
        <f>SUM(V34,AX34)</f>
        <v>0</v>
      </c>
      <c r="CA34" s="121">
        <f>SUM(W34,AY34)</f>
        <v>122519</v>
      </c>
      <c r="CB34" s="121">
        <f>SUM(X34,AZ34)</f>
        <v>27073</v>
      </c>
      <c r="CC34" s="121">
        <f>SUM(Y34,BA34)</f>
        <v>59219</v>
      </c>
      <c r="CD34" s="121">
        <f>SUM(Z34,BB34)</f>
        <v>27821</v>
      </c>
      <c r="CE34" s="121">
        <f>SUM(AA34,BC34)</f>
        <v>8406</v>
      </c>
      <c r="CF34" s="121">
        <f>SUM(AB34,BD34)</f>
        <v>38508</v>
      </c>
      <c r="CG34" s="121">
        <f>SUM(AC34,BE34)</f>
        <v>0</v>
      </c>
      <c r="CH34" s="121">
        <f>SUM(AD34,BF34)</f>
        <v>10790</v>
      </c>
      <c r="CI34" s="121">
        <f>SUM(AE34,BG34)</f>
        <v>220371</v>
      </c>
    </row>
    <row r="35" spans="1:87" s="136" customFormat="1" ht="13.5" customHeight="1">
      <c r="A35" s="119" t="s">
        <v>24</v>
      </c>
      <c r="B35" s="120" t="s">
        <v>437</v>
      </c>
      <c r="C35" s="119" t="s">
        <v>438</v>
      </c>
      <c r="D35" s="121">
        <f>+SUM(E35,J35)</f>
        <v>67285</v>
      </c>
      <c r="E35" s="121">
        <f>+SUM(F35:I35)</f>
        <v>67285</v>
      </c>
      <c r="F35" s="121">
        <v>0</v>
      </c>
      <c r="G35" s="121">
        <v>67285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147419</v>
      </c>
      <c r="M35" s="121">
        <f>+SUM(N35:Q35)</f>
        <v>41702</v>
      </c>
      <c r="N35" s="121">
        <v>11753</v>
      </c>
      <c r="O35" s="121">
        <v>7648</v>
      </c>
      <c r="P35" s="121">
        <v>16527</v>
      </c>
      <c r="Q35" s="121">
        <v>5774</v>
      </c>
      <c r="R35" s="121">
        <f>+SUM(S35:U35)</f>
        <v>40363</v>
      </c>
      <c r="S35" s="121">
        <v>2832</v>
      </c>
      <c r="T35" s="121">
        <v>35787</v>
      </c>
      <c r="U35" s="121">
        <v>1744</v>
      </c>
      <c r="V35" s="121">
        <v>0</v>
      </c>
      <c r="W35" s="121">
        <f>+SUM(X35:AA35)</f>
        <v>65354</v>
      </c>
      <c r="X35" s="121">
        <v>19946</v>
      </c>
      <c r="Y35" s="121">
        <v>43932</v>
      </c>
      <c r="Z35" s="121">
        <v>1020</v>
      </c>
      <c r="AA35" s="121">
        <v>456</v>
      </c>
      <c r="AB35" s="121">
        <v>0</v>
      </c>
      <c r="AC35" s="121">
        <v>0</v>
      </c>
      <c r="AD35" s="121">
        <v>9355</v>
      </c>
      <c r="AE35" s="121">
        <f>+SUM(D35,L35,AD35)</f>
        <v>224059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55646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67285</v>
      </c>
      <c r="BI35" s="121">
        <f>SUM(E35,AG35)</f>
        <v>67285</v>
      </c>
      <c r="BJ35" s="121">
        <f>SUM(F35,AH35)</f>
        <v>0</v>
      </c>
      <c r="BK35" s="121">
        <f>SUM(G35,AI35)</f>
        <v>67285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147419</v>
      </c>
      <c r="BQ35" s="121">
        <f>SUM(M35,AO35)</f>
        <v>41702</v>
      </c>
      <c r="BR35" s="121">
        <f>SUM(N35,AP35)</f>
        <v>11753</v>
      </c>
      <c r="BS35" s="121">
        <f>SUM(O35,AQ35)</f>
        <v>7648</v>
      </c>
      <c r="BT35" s="121">
        <f>SUM(P35,AR35)</f>
        <v>16527</v>
      </c>
      <c r="BU35" s="121">
        <f>SUM(Q35,AS35)</f>
        <v>5774</v>
      </c>
      <c r="BV35" s="121">
        <f>SUM(R35,AT35)</f>
        <v>40363</v>
      </c>
      <c r="BW35" s="121">
        <f>SUM(S35,AU35)</f>
        <v>2832</v>
      </c>
      <c r="BX35" s="121">
        <f>SUM(T35,AV35)</f>
        <v>35787</v>
      </c>
      <c r="BY35" s="121">
        <f>SUM(U35,AW35)</f>
        <v>1744</v>
      </c>
      <c r="BZ35" s="121">
        <f>SUM(V35,AX35)</f>
        <v>0</v>
      </c>
      <c r="CA35" s="121">
        <f>SUM(W35,AY35)</f>
        <v>65354</v>
      </c>
      <c r="CB35" s="121">
        <f>SUM(X35,AZ35)</f>
        <v>19946</v>
      </c>
      <c r="CC35" s="121">
        <f>SUM(Y35,BA35)</f>
        <v>43932</v>
      </c>
      <c r="CD35" s="121">
        <f>SUM(Z35,BB35)</f>
        <v>1020</v>
      </c>
      <c r="CE35" s="121">
        <f>SUM(AA35,BC35)</f>
        <v>456</v>
      </c>
      <c r="CF35" s="121">
        <f>SUM(AB35,BD35)</f>
        <v>55646</v>
      </c>
      <c r="CG35" s="121">
        <f>SUM(AC35,BE35)</f>
        <v>0</v>
      </c>
      <c r="CH35" s="121">
        <f>SUM(AD35,BF35)</f>
        <v>9355</v>
      </c>
      <c r="CI35" s="121">
        <f>SUM(AE35,BG35)</f>
        <v>224059</v>
      </c>
    </row>
    <row r="36" spans="1:87" s="136" customFormat="1" ht="13.5" customHeight="1">
      <c r="A36" s="119" t="s">
        <v>24</v>
      </c>
      <c r="B36" s="120" t="s">
        <v>440</v>
      </c>
      <c r="C36" s="119" t="s">
        <v>441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457972</v>
      </c>
      <c r="M36" s="121">
        <f>+SUM(N36:Q36)</f>
        <v>27472</v>
      </c>
      <c r="N36" s="121">
        <v>0</v>
      </c>
      <c r="O36" s="121">
        <v>0</v>
      </c>
      <c r="P36" s="121">
        <v>21978</v>
      </c>
      <c r="Q36" s="121">
        <v>5494</v>
      </c>
      <c r="R36" s="121">
        <f>+SUM(S36:U36)</f>
        <v>196973</v>
      </c>
      <c r="S36" s="121">
        <v>1198</v>
      </c>
      <c r="T36" s="121">
        <v>187206</v>
      </c>
      <c r="U36" s="121">
        <v>8569</v>
      </c>
      <c r="V36" s="121">
        <v>0</v>
      </c>
      <c r="W36" s="121">
        <f>+SUM(X36:AA36)</f>
        <v>233527</v>
      </c>
      <c r="X36" s="121">
        <v>64301</v>
      </c>
      <c r="Y36" s="121">
        <v>165406</v>
      </c>
      <c r="Z36" s="121">
        <v>3820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457972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33436</v>
      </c>
      <c r="AO36" s="121">
        <f>+SUM(AP36:AS36)</f>
        <v>10989</v>
      </c>
      <c r="AP36" s="121">
        <v>0</v>
      </c>
      <c r="AQ36" s="121">
        <v>0</v>
      </c>
      <c r="AR36" s="121">
        <v>0</v>
      </c>
      <c r="AS36" s="121">
        <v>10989</v>
      </c>
      <c r="AT36" s="121">
        <f>+SUM(AU36:AW36)</f>
        <v>20377</v>
      </c>
      <c r="AU36" s="121">
        <v>0</v>
      </c>
      <c r="AV36" s="121">
        <v>20377</v>
      </c>
      <c r="AW36" s="121">
        <v>0</v>
      </c>
      <c r="AX36" s="121">
        <v>0</v>
      </c>
      <c r="AY36" s="121">
        <f>+SUM(AZ36:BC36)</f>
        <v>2070</v>
      </c>
      <c r="AZ36" s="121">
        <v>0</v>
      </c>
      <c r="BA36" s="121">
        <v>0</v>
      </c>
      <c r="BB36" s="121">
        <v>2070</v>
      </c>
      <c r="BC36" s="121">
        <v>0</v>
      </c>
      <c r="BD36" s="121">
        <v>0</v>
      </c>
      <c r="BE36" s="121">
        <v>0</v>
      </c>
      <c r="BF36" s="121">
        <v>0</v>
      </c>
      <c r="BG36" s="121">
        <f>+SUM(BF36,AN36,AF36)</f>
        <v>33436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491408</v>
      </c>
      <c r="BQ36" s="121">
        <f>SUM(M36,AO36)</f>
        <v>38461</v>
      </c>
      <c r="BR36" s="121">
        <f>SUM(N36,AP36)</f>
        <v>0</v>
      </c>
      <c r="BS36" s="121">
        <f>SUM(O36,AQ36)</f>
        <v>0</v>
      </c>
      <c r="BT36" s="121">
        <f>SUM(P36,AR36)</f>
        <v>21978</v>
      </c>
      <c r="BU36" s="121">
        <f>SUM(Q36,AS36)</f>
        <v>16483</v>
      </c>
      <c r="BV36" s="121">
        <f>SUM(R36,AT36)</f>
        <v>217350</v>
      </c>
      <c r="BW36" s="121">
        <f>SUM(S36,AU36)</f>
        <v>1198</v>
      </c>
      <c r="BX36" s="121">
        <f>SUM(T36,AV36)</f>
        <v>207583</v>
      </c>
      <c r="BY36" s="121">
        <f>SUM(U36,AW36)</f>
        <v>8569</v>
      </c>
      <c r="BZ36" s="121">
        <f>SUM(V36,AX36)</f>
        <v>0</v>
      </c>
      <c r="CA36" s="121">
        <f>SUM(W36,AY36)</f>
        <v>235597</v>
      </c>
      <c r="CB36" s="121">
        <f>SUM(X36,AZ36)</f>
        <v>64301</v>
      </c>
      <c r="CC36" s="121">
        <f>SUM(Y36,BA36)</f>
        <v>165406</v>
      </c>
      <c r="CD36" s="121">
        <f>SUM(Z36,BB36)</f>
        <v>5890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0</v>
      </c>
      <c r="CI36" s="121">
        <f>SUM(AE36,BG36)</f>
        <v>491408</v>
      </c>
    </row>
    <row r="37" spans="1:87" s="136" customFormat="1" ht="13.5" customHeight="1">
      <c r="A37" s="119" t="s">
        <v>24</v>
      </c>
      <c r="B37" s="120" t="s">
        <v>443</v>
      </c>
      <c r="C37" s="119" t="s">
        <v>444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354123</v>
      </c>
      <c r="M37" s="121">
        <f>+SUM(N37:Q37)</f>
        <v>19794</v>
      </c>
      <c r="N37" s="121">
        <v>19794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334329</v>
      </c>
      <c r="X37" s="121">
        <v>56799</v>
      </c>
      <c r="Y37" s="121">
        <v>239994</v>
      </c>
      <c r="Z37" s="121">
        <v>29581</v>
      </c>
      <c r="AA37" s="121">
        <v>7955</v>
      </c>
      <c r="AB37" s="121">
        <v>0</v>
      </c>
      <c r="AC37" s="121">
        <v>0</v>
      </c>
      <c r="AD37" s="121">
        <v>9119</v>
      </c>
      <c r="AE37" s="121">
        <f>+SUM(D37,L37,AD37)</f>
        <v>363242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36062</v>
      </c>
      <c r="AO37" s="121">
        <f>+SUM(AP37:AS37)</f>
        <v>1921</v>
      </c>
      <c r="AP37" s="121">
        <v>1921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34141</v>
      </c>
      <c r="AZ37" s="121">
        <v>0</v>
      </c>
      <c r="BA37" s="121">
        <v>34141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36062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390185</v>
      </c>
      <c r="BQ37" s="121">
        <f>SUM(M37,AO37)</f>
        <v>21715</v>
      </c>
      <c r="BR37" s="121">
        <f>SUM(N37,AP37)</f>
        <v>21715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368470</v>
      </c>
      <c r="CB37" s="121">
        <f>SUM(X37,AZ37)</f>
        <v>56799</v>
      </c>
      <c r="CC37" s="121">
        <f>SUM(Y37,BA37)</f>
        <v>274135</v>
      </c>
      <c r="CD37" s="121">
        <f>SUM(Z37,BB37)</f>
        <v>29581</v>
      </c>
      <c r="CE37" s="121">
        <f>SUM(AA37,BC37)</f>
        <v>7955</v>
      </c>
      <c r="CF37" s="121">
        <f>SUM(AB37,BD37)</f>
        <v>0</v>
      </c>
      <c r="CG37" s="121">
        <f>SUM(AC37,BE37)</f>
        <v>0</v>
      </c>
      <c r="CH37" s="121">
        <f>SUM(AD37,BF37)</f>
        <v>9119</v>
      </c>
      <c r="CI37" s="121">
        <f>SUM(AE37,BG37)</f>
        <v>399304</v>
      </c>
    </row>
    <row r="38" spans="1:87" s="136" customFormat="1" ht="13.5" customHeight="1">
      <c r="A38" s="119" t="s">
        <v>24</v>
      </c>
      <c r="B38" s="120" t="s">
        <v>446</v>
      </c>
      <c r="C38" s="119" t="s">
        <v>447</v>
      </c>
      <c r="D38" s="121">
        <f>+SUM(E38,J38)</f>
        <v>37126</v>
      </c>
      <c r="E38" s="121">
        <f>+SUM(F38:I38)</f>
        <v>37126</v>
      </c>
      <c r="F38" s="121">
        <v>0</v>
      </c>
      <c r="G38" s="121">
        <v>37126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702264</v>
      </c>
      <c r="M38" s="121">
        <f>+SUM(N38:Q38)</f>
        <v>25172</v>
      </c>
      <c r="N38" s="121">
        <v>7669</v>
      </c>
      <c r="O38" s="121">
        <v>7669</v>
      </c>
      <c r="P38" s="121">
        <v>9834</v>
      </c>
      <c r="Q38" s="121">
        <v>0</v>
      </c>
      <c r="R38" s="121">
        <f>+SUM(S38:U38)</f>
        <v>303218</v>
      </c>
      <c r="S38" s="121">
        <v>6171</v>
      </c>
      <c r="T38" s="121">
        <v>184888</v>
      </c>
      <c r="U38" s="121">
        <v>112159</v>
      </c>
      <c r="V38" s="121">
        <v>4365</v>
      </c>
      <c r="W38" s="121">
        <f>+SUM(X38:AA38)</f>
        <v>369509</v>
      </c>
      <c r="X38" s="121">
        <v>91116</v>
      </c>
      <c r="Y38" s="121">
        <v>184103</v>
      </c>
      <c r="Z38" s="121">
        <v>94074</v>
      </c>
      <c r="AA38" s="121">
        <v>216</v>
      </c>
      <c r="AB38" s="121">
        <v>0</v>
      </c>
      <c r="AC38" s="121">
        <v>0</v>
      </c>
      <c r="AD38" s="121">
        <v>0</v>
      </c>
      <c r="AE38" s="121">
        <f>+SUM(D38,L38,AD38)</f>
        <v>739390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123865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37126</v>
      </c>
      <c r="BI38" s="121">
        <f>SUM(E38,AG38)</f>
        <v>37126</v>
      </c>
      <c r="BJ38" s="121">
        <f>SUM(F38,AH38)</f>
        <v>0</v>
      </c>
      <c r="BK38" s="121">
        <f>SUM(G38,AI38)</f>
        <v>37126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702264</v>
      </c>
      <c r="BQ38" s="121">
        <f>SUM(M38,AO38)</f>
        <v>25172</v>
      </c>
      <c r="BR38" s="121">
        <f>SUM(N38,AP38)</f>
        <v>7669</v>
      </c>
      <c r="BS38" s="121">
        <f>SUM(O38,AQ38)</f>
        <v>7669</v>
      </c>
      <c r="BT38" s="121">
        <f>SUM(P38,AR38)</f>
        <v>9834</v>
      </c>
      <c r="BU38" s="121">
        <f>SUM(Q38,AS38)</f>
        <v>0</v>
      </c>
      <c r="BV38" s="121">
        <f>SUM(R38,AT38)</f>
        <v>303218</v>
      </c>
      <c r="BW38" s="121">
        <f>SUM(S38,AU38)</f>
        <v>6171</v>
      </c>
      <c r="BX38" s="121">
        <f>SUM(T38,AV38)</f>
        <v>184888</v>
      </c>
      <c r="BY38" s="121">
        <f>SUM(U38,AW38)</f>
        <v>112159</v>
      </c>
      <c r="BZ38" s="121">
        <f>SUM(V38,AX38)</f>
        <v>4365</v>
      </c>
      <c r="CA38" s="121">
        <f>SUM(W38,AY38)</f>
        <v>369509</v>
      </c>
      <c r="CB38" s="121">
        <f>SUM(X38,AZ38)</f>
        <v>91116</v>
      </c>
      <c r="CC38" s="121">
        <f>SUM(Y38,BA38)</f>
        <v>184103</v>
      </c>
      <c r="CD38" s="121">
        <f>SUM(Z38,BB38)</f>
        <v>94074</v>
      </c>
      <c r="CE38" s="121">
        <f>SUM(AA38,BC38)</f>
        <v>216</v>
      </c>
      <c r="CF38" s="121">
        <f>SUM(AB38,BD38)</f>
        <v>123865</v>
      </c>
      <c r="CG38" s="121">
        <f>SUM(AC38,BE38)</f>
        <v>0</v>
      </c>
      <c r="CH38" s="121">
        <f>SUM(AD38,BF38)</f>
        <v>0</v>
      </c>
      <c r="CI38" s="121">
        <f>SUM(AE38,BG38)</f>
        <v>739390</v>
      </c>
    </row>
    <row r="39" spans="1:87" s="136" customFormat="1" ht="13.5" customHeight="1">
      <c r="A39" s="119" t="s">
        <v>24</v>
      </c>
      <c r="B39" s="120" t="s">
        <v>450</v>
      </c>
      <c r="C39" s="119" t="s">
        <v>451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28699</v>
      </c>
      <c r="L39" s="121">
        <f>+SUM(M39,R39,V39,W39,AC39)</f>
        <v>84843</v>
      </c>
      <c r="M39" s="121">
        <f>+SUM(N39:Q39)</f>
        <v>19426</v>
      </c>
      <c r="N39" s="121">
        <v>19426</v>
      </c>
      <c r="O39" s="121">
        <v>0</v>
      </c>
      <c r="P39" s="121">
        <v>0</v>
      </c>
      <c r="Q39" s="121">
        <v>0</v>
      </c>
      <c r="R39" s="121">
        <f>+SUM(S39:U39)</f>
        <v>7970</v>
      </c>
      <c r="S39" s="121">
        <v>644</v>
      </c>
      <c r="T39" s="121">
        <v>0</v>
      </c>
      <c r="U39" s="121">
        <v>7326</v>
      </c>
      <c r="V39" s="121">
        <v>0</v>
      </c>
      <c r="W39" s="121">
        <f>+SUM(X39:AA39)</f>
        <v>57447</v>
      </c>
      <c r="X39" s="121">
        <v>49038</v>
      </c>
      <c r="Y39" s="121">
        <v>6267</v>
      </c>
      <c r="Z39" s="121">
        <v>2142</v>
      </c>
      <c r="AA39" s="121">
        <v>0</v>
      </c>
      <c r="AB39" s="121">
        <v>149644</v>
      </c>
      <c r="AC39" s="121">
        <v>0</v>
      </c>
      <c r="AD39" s="121">
        <v>0</v>
      </c>
      <c r="AE39" s="121">
        <f>+SUM(D39,L39,AD39)</f>
        <v>84843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63992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28699</v>
      </c>
      <c r="BP39" s="121">
        <f>SUM(L39,AN39)</f>
        <v>84843</v>
      </c>
      <c r="BQ39" s="121">
        <f>SUM(M39,AO39)</f>
        <v>19426</v>
      </c>
      <c r="BR39" s="121">
        <f>SUM(N39,AP39)</f>
        <v>19426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7970</v>
      </c>
      <c r="BW39" s="121">
        <f>SUM(S39,AU39)</f>
        <v>644</v>
      </c>
      <c r="BX39" s="121">
        <f>SUM(T39,AV39)</f>
        <v>0</v>
      </c>
      <c r="BY39" s="121">
        <f>SUM(U39,AW39)</f>
        <v>7326</v>
      </c>
      <c r="BZ39" s="121">
        <f>SUM(V39,AX39)</f>
        <v>0</v>
      </c>
      <c r="CA39" s="121">
        <f>SUM(W39,AY39)</f>
        <v>57447</v>
      </c>
      <c r="CB39" s="121">
        <f>SUM(X39,AZ39)</f>
        <v>49038</v>
      </c>
      <c r="CC39" s="121">
        <f>SUM(Y39,BA39)</f>
        <v>6267</v>
      </c>
      <c r="CD39" s="121">
        <f>SUM(Z39,BB39)</f>
        <v>2142</v>
      </c>
      <c r="CE39" s="121">
        <f>SUM(AA39,BC39)</f>
        <v>0</v>
      </c>
      <c r="CF39" s="121">
        <f>SUM(AB39,BD39)</f>
        <v>213636</v>
      </c>
      <c r="CG39" s="121">
        <f>SUM(AC39,BE39)</f>
        <v>0</v>
      </c>
      <c r="CH39" s="121">
        <f>SUM(AD39,BF39)</f>
        <v>0</v>
      </c>
      <c r="CI39" s="121">
        <f>SUM(AE39,BG39)</f>
        <v>84843</v>
      </c>
    </row>
    <row r="40" spans="1:87" s="136" customFormat="1" ht="13.5" customHeight="1">
      <c r="A40" s="119" t="s">
        <v>24</v>
      </c>
      <c r="B40" s="120" t="s">
        <v>453</v>
      </c>
      <c r="C40" s="119" t="s">
        <v>454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408438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104284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0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512722</v>
      </c>
      <c r="CG40" s="121">
        <f>SUM(AC40,BE40)</f>
        <v>0</v>
      </c>
      <c r="CH40" s="121">
        <f>SUM(AD40,BF40)</f>
        <v>0</v>
      </c>
      <c r="CI40" s="121">
        <f>SUM(AE40,BG40)</f>
        <v>0</v>
      </c>
    </row>
    <row r="41" spans="1:87" s="136" customFormat="1" ht="13.5" customHeight="1">
      <c r="A41" s="119" t="s">
        <v>24</v>
      </c>
      <c r="B41" s="120" t="s">
        <v>456</v>
      </c>
      <c r="C41" s="119" t="s">
        <v>457</v>
      </c>
      <c r="D41" s="121">
        <f>+SUM(E41,J41)</f>
        <v>106</v>
      </c>
      <c r="E41" s="121">
        <f>+SUM(F41:I41)</f>
        <v>106</v>
      </c>
      <c r="F41" s="121">
        <v>0</v>
      </c>
      <c r="G41" s="121">
        <v>0</v>
      </c>
      <c r="H41" s="121">
        <v>0</v>
      </c>
      <c r="I41" s="121">
        <v>106</v>
      </c>
      <c r="J41" s="121">
        <v>0</v>
      </c>
      <c r="K41" s="121">
        <v>0</v>
      </c>
      <c r="L41" s="121">
        <f>+SUM(M41,R41,V41,W41,AC41)</f>
        <v>159813</v>
      </c>
      <c r="M41" s="121">
        <f>+SUM(N41:Q41)</f>
        <v>47368</v>
      </c>
      <c r="N41" s="121">
        <v>21402</v>
      </c>
      <c r="O41" s="121">
        <v>25966</v>
      </c>
      <c r="P41" s="121">
        <v>0</v>
      </c>
      <c r="Q41" s="121">
        <v>0</v>
      </c>
      <c r="R41" s="121">
        <f>+SUM(S41:U41)</f>
        <v>6556</v>
      </c>
      <c r="S41" s="121">
        <v>6556</v>
      </c>
      <c r="T41" s="121">
        <v>0</v>
      </c>
      <c r="U41" s="121">
        <v>0</v>
      </c>
      <c r="V41" s="121">
        <v>12088</v>
      </c>
      <c r="W41" s="121">
        <f>+SUM(X41:AA41)</f>
        <v>93801</v>
      </c>
      <c r="X41" s="121">
        <v>29885</v>
      </c>
      <c r="Y41" s="121">
        <v>63916</v>
      </c>
      <c r="Z41" s="121">
        <v>0</v>
      </c>
      <c r="AA41" s="121">
        <v>0</v>
      </c>
      <c r="AB41" s="121">
        <v>0</v>
      </c>
      <c r="AC41" s="121">
        <v>0</v>
      </c>
      <c r="AD41" s="121">
        <v>4936</v>
      </c>
      <c r="AE41" s="121">
        <f>+SUM(D41,L41,AD41)</f>
        <v>164855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45476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106</v>
      </c>
      <c r="BI41" s="121">
        <f>SUM(E41,AG41)</f>
        <v>106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106</v>
      </c>
      <c r="BN41" s="121">
        <f>SUM(J41,AL41)</f>
        <v>0</v>
      </c>
      <c r="BO41" s="121">
        <f>SUM(K41,AM41)</f>
        <v>0</v>
      </c>
      <c r="BP41" s="121">
        <f>SUM(L41,AN41)</f>
        <v>159813</v>
      </c>
      <c r="BQ41" s="121">
        <f>SUM(M41,AO41)</f>
        <v>47368</v>
      </c>
      <c r="BR41" s="121">
        <f>SUM(N41,AP41)</f>
        <v>21402</v>
      </c>
      <c r="BS41" s="121">
        <f>SUM(O41,AQ41)</f>
        <v>25966</v>
      </c>
      <c r="BT41" s="121">
        <f>SUM(P41,AR41)</f>
        <v>0</v>
      </c>
      <c r="BU41" s="121">
        <f>SUM(Q41,AS41)</f>
        <v>0</v>
      </c>
      <c r="BV41" s="121">
        <f>SUM(R41,AT41)</f>
        <v>6556</v>
      </c>
      <c r="BW41" s="121">
        <f>SUM(S41,AU41)</f>
        <v>6556</v>
      </c>
      <c r="BX41" s="121">
        <f>SUM(T41,AV41)</f>
        <v>0</v>
      </c>
      <c r="BY41" s="121">
        <f>SUM(U41,AW41)</f>
        <v>0</v>
      </c>
      <c r="BZ41" s="121">
        <f>SUM(V41,AX41)</f>
        <v>12088</v>
      </c>
      <c r="CA41" s="121">
        <f>SUM(W41,AY41)</f>
        <v>93801</v>
      </c>
      <c r="CB41" s="121">
        <f>SUM(X41,AZ41)</f>
        <v>29885</v>
      </c>
      <c r="CC41" s="121">
        <f>SUM(Y41,BA41)</f>
        <v>63916</v>
      </c>
      <c r="CD41" s="121">
        <f>SUM(Z41,BB41)</f>
        <v>0</v>
      </c>
      <c r="CE41" s="121">
        <f>SUM(AA41,BC41)</f>
        <v>0</v>
      </c>
      <c r="CF41" s="121">
        <f>SUM(AB41,BD41)</f>
        <v>45476</v>
      </c>
      <c r="CG41" s="121">
        <f>SUM(AC41,BE41)</f>
        <v>0</v>
      </c>
      <c r="CH41" s="121">
        <f>SUM(AD41,BF41)</f>
        <v>4936</v>
      </c>
      <c r="CI41" s="121">
        <f>SUM(AE41,BG41)</f>
        <v>164855</v>
      </c>
    </row>
    <row r="42" spans="1:87" s="136" customFormat="1" ht="13.5" customHeight="1">
      <c r="A42" s="119" t="s">
        <v>24</v>
      </c>
      <c r="B42" s="120" t="s">
        <v>460</v>
      </c>
      <c r="C42" s="119" t="s">
        <v>461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66501</v>
      </c>
      <c r="M42" s="121">
        <f>+SUM(N42:Q42)</f>
        <v>15298</v>
      </c>
      <c r="N42" s="121">
        <v>15298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51203</v>
      </c>
      <c r="X42" s="121">
        <v>36964</v>
      </c>
      <c r="Y42" s="121">
        <v>7919</v>
      </c>
      <c r="Z42" s="121">
        <v>0</v>
      </c>
      <c r="AA42" s="121">
        <v>6320</v>
      </c>
      <c r="AB42" s="121">
        <v>87706</v>
      </c>
      <c r="AC42" s="121">
        <v>0</v>
      </c>
      <c r="AD42" s="121">
        <v>0</v>
      </c>
      <c r="AE42" s="121">
        <f>+SUM(D42,L42,AD42)</f>
        <v>66501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9338</v>
      </c>
      <c r="AO42" s="121">
        <f>+SUM(AP42:AS42)</f>
        <v>9338</v>
      </c>
      <c r="AP42" s="121">
        <v>9338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44228</v>
      </c>
      <c r="BE42" s="121">
        <v>0</v>
      </c>
      <c r="BF42" s="121">
        <v>0</v>
      </c>
      <c r="BG42" s="121">
        <f>+SUM(BF42,AN42,AF42)</f>
        <v>9338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75839</v>
      </c>
      <c r="BQ42" s="121">
        <f>SUM(M42,AO42)</f>
        <v>24636</v>
      </c>
      <c r="BR42" s="121">
        <f>SUM(N42,AP42)</f>
        <v>24636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51203</v>
      </c>
      <c r="CB42" s="121">
        <f>SUM(X42,AZ42)</f>
        <v>36964</v>
      </c>
      <c r="CC42" s="121">
        <f>SUM(Y42,BA42)</f>
        <v>7919</v>
      </c>
      <c r="CD42" s="121">
        <f>SUM(Z42,BB42)</f>
        <v>0</v>
      </c>
      <c r="CE42" s="121">
        <f>SUM(AA42,BC42)</f>
        <v>6320</v>
      </c>
      <c r="CF42" s="121">
        <f>SUM(AB42,BD42)</f>
        <v>131934</v>
      </c>
      <c r="CG42" s="121">
        <f>SUM(AC42,BE42)</f>
        <v>0</v>
      </c>
      <c r="CH42" s="121">
        <f>SUM(AD42,BF42)</f>
        <v>0</v>
      </c>
      <c r="CI42" s="121">
        <f>SUM(AE42,BG42)</f>
        <v>75839</v>
      </c>
    </row>
    <row r="43" spans="1:87" s="136" customFormat="1" ht="13.5" customHeight="1">
      <c r="A43" s="119" t="s">
        <v>24</v>
      </c>
      <c r="B43" s="120" t="s">
        <v>370</v>
      </c>
      <c r="C43" s="119" t="s">
        <v>408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0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366659</v>
      </c>
      <c r="AO43" s="121">
        <f>+SUM(AP43:AS43)</f>
        <v>62490</v>
      </c>
      <c r="AP43" s="121">
        <v>62490</v>
      </c>
      <c r="AQ43" s="121">
        <v>0</v>
      </c>
      <c r="AR43" s="121">
        <v>0</v>
      </c>
      <c r="AS43" s="121">
        <v>0</v>
      </c>
      <c r="AT43" s="121">
        <f>+SUM(AU43:AW43)</f>
        <v>117150</v>
      </c>
      <c r="AU43" s="121">
        <v>0</v>
      </c>
      <c r="AV43" s="121">
        <v>117150</v>
      </c>
      <c r="AW43" s="121">
        <v>0</v>
      </c>
      <c r="AX43" s="121">
        <v>0</v>
      </c>
      <c r="AY43" s="121">
        <f>+SUM(AZ43:BC43)</f>
        <v>187019</v>
      </c>
      <c r="AZ43" s="121">
        <v>0</v>
      </c>
      <c r="BA43" s="121">
        <v>187019</v>
      </c>
      <c r="BB43" s="121">
        <v>0</v>
      </c>
      <c r="BC43" s="121">
        <v>0</v>
      </c>
      <c r="BD43" s="121">
        <v>0</v>
      </c>
      <c r="BE43" s="121">
        <v>0</v>
      </c>
      <c r="BF43" s="121">
        <v>93858</v>
      </c>
      <c r="BG43" s="121">
        <f>+SUM(BF43,AN43,AF43)</f>
        <v>460517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366659</v>
      </c>
      <c r="BQ43" s="121">
        <f>SUM(M43,AO43)</f>
        <v>62490</v>
      </c>
      <c r="BR43" s="121">
        <f>SUM(N43,AP43)</f>
        <v>62490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117150</v>
      </c>
      <c r="BW43" s="121">
        <f>SUM(S43,AU43)</f>
        <v>0</v>
      </c>
      <c r="BX43" s="121">
        <f>SUM(T43,AV43)</f>
        <v>117150</v>
      </c>
      <c r="BY43" s="121">
        <f>SUM(U43,AW43)</f>
        <v>0</v>
      </c>
      <c r="BZ43" s="121">
        <f>SUM(V43,AX43)</f>
        <v>0</v>
      </c>
      <c r="CA43" s="121">
        <f>SUM(W43,AY43)</f>
        <v>187019</v>
      </c>
      <c r="CB43" s="121">
        <f>SUM(X43,AZ43)</f>
        <v>0</v>
      </c>
      <c r="CC43" s="121">
        <f>SUM(Y43,BA43)</f>
        <v>187019</v>
      </c>
      <c r="CD43" s="121">
        <f>SUM(Z43,BB43)</f>
        <v>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93858</v>
      </c>
      <c r="CI43" s="121">
        <f>SUM(AE43,BG43)</f>
        <v>460517</v>
      </c>
    </row>
    <row r="44" spans="1:87" s="136" customFormat="1" ht="13.5" customHeight="1">
      <c r="A44" s="119" t="s">
        <v>24</v>
      </c>
      <c r="B44" s="120" t="s">
        <v>406</v>
      </c>
      <c r="C44" s="119" t="s">
        <v>407</v>
      </c>
      <c r="D44" s="121">
        <f>+SUM(E44,J44)</f>
        <v>214634</v>
      </c>
      <c r="E44" s="121">
        <f>+SUM(F44:I44)</f>
        <v>214634</v>
      </c>
      <c r="F44" s="121">
        <v>0</v>
      </c>
      <c r="G44" s="121">
        <v>207547</v>
      </c>
      <c r="H44" s="121">
        <v>7087</v>
      </c>
      <c r="I44" s="121">
        <v>0</v>
      </c>
      <c r="J44" s="121">
        <v>0</v>
      </c>
      <c r="K44" s="121">
        <v>0</v>
      </c>
      <c r="L44" s="121">
        <f>+SUM(M44,R44,V44,W44,AC44)</f>
        <v>670949</v>
      </c>
      <c r="M44" s="121">
        <f>+SUM(N44:Q44)</f>
        <v>114814</v>
      </c>
      <c r="N44" s="121">
        <v>27125</v>
      </c>
      <c r="O44" s="121">
        <v>0</v>
      </c>
      <c r="P44" s="121">
        <v>87689</v>
      </c>
      <c r="Q44" s="121">
        <v>0</v>
      </c>
      <c r="R44" s="121">
        <f>+SUM(S44:U44)</f>
        <v>140111</v>
      </c>
      <c r="S44" s="121">
        <v>18658</v>
      </c>
      <c r="T44" s="121">
        <v>116222</v>
      </c>
      <c r="U44" s="121">
        <v>5231</v>
      </c>
      <c r="V44" s="121">
        <v>0</v>
      </c>
      <c r="W44" s="121">
        <f>+SUM(X44:AA44)</f>
        <v>415464</v>
      </c>
      <c r="X44" s="121">
        <v>56376</v>
      </c>
      <c r="Y44" s="121">
        <v>350954</v>
      </c>
      <c r="Z44" s="121">
        <v>8134</v>
      </c>
      <c r="AA44" s="121">
        <v>0</v>
      </c>
      <c r="AB44" s="121">
        <v>0</v>
      </c>
      <c r="AC44" s="121">
        <v>560</v>
      </c>
      <c r="AD44" s="121">
        <v>0</v>
      </c>
      <c r="AE44" s="121">
        <f>+SUM(D44,L44,AD44)</f>
        <v>885583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214634</v>
      </c>
      <c r="BI44" s="121">
        <f>SUM(E44,AG44)</f>
        <v>214634</v>
      </c>
      <c r="BJ44" s="121">
        <f>SUM(F44,AH44)</f>
        <v>0</v>
      </c>
      <c r="BK44" s="121">
        <f>SUM(G44,AI44)</f>
        <v>207547</v>
      </c>
      <c r="BL44" s="121">
        <f>SUM(H44,AJ44)</f>
        <v>7087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670949</v>
      </c>
      <c r="BQ44" s="121">
        <f>SUM(M44,AO44)</f>
        <v>114814</v>
      </c>
      <c r="BR44" s="121">
        <f>SUM(N44,AP44)</f>
        <v>27125</v>
      </c>
      <c r="BS44" s="121">
        <f>SUM(O44,AQ44)</f>
        <v>0</v>
      </c>
      <c r="BT44" s="121">
        <f>SUM(P44,AR44)</f>
        <v>87689</v>
      </c>
      <c r="BU44" s="121">
        <f>SUM(Q44,AS44)</f>
        <v>0</v>
      </c>
      <c r="BV44" s="121">
        <f>SUM(R44,AT44)</f>
        <v>140111</v>
      </c>
      <c r="BW44" s="121">
        <f>SUM(S44,AU44)</f>
        <v>18658</v>
      </c>
      <c r="BX44" s="121">
        <f>SUM(T44,AV44)</f>
        <v>116222</v>
      </c>
      <c r="BY44" s="121">
        <f>SUM(U44,AW44)</f>
        <v>5231</v>
      </c>
      <c r="BZ44" s="121">
        <f>SUM(V44,AX44)</f>
        <v>0</v>
      </c>
      <c r="CA44" s="121">
        <f>SUM(W44,AY44)</f>
        <v>415464</v>
      </c>
      <c r="CB44" s="121">
        <f>SUM(X44,AZ44)</f>
        <v>56376</v>
      </c>
      <c r="CC44" s="121">
        <f>SUM(Y44,BA44)</f>
        <v>350954</v>
      </c>
      <c r="CD44" s="121">
        <f>SUM(Z44,BB44)</f>
        <v>8134</v>
      </c>
      <c r="CE44" s="121">
        <f>SUM(AA44,BC44)</f>
        <v>0</v>
      </c>
      <c r="CF44" s="121">
        <f>SUM(AB44,BD44)</f>
        <v>0</v>
      </c>
      <c r="CG44" s="121">
        <f>SUM(AC44,BE44)</f>
        <v>560</v>
      </c>
      <c r="CH44" s="121">
        <f>SUM(AD44,BF44)</f>
        <v>0</v>
      </c>
      <c r="CI44" s="121">
        <f>SUM(AE44,BG44)</f>
        <v>885583</v>
      </c>
    </row>
    <row r="45" spans="1:87" s="136" customFormat="1" ht="13.5" customHeight="1">
      <c r="A45" s="119" t="s">
        <v>24</v>
      </c>
      <c r="B45" s="120" t="s">
        <v>378</v>
      </c>
      <c r="C45" s="119" t="s">
        <v>379</v>
      </c>
      <c r="D45" s="121">
        <f>+SUM(E45,J45)</f>
        <v>1821549</v>
      </c>
      <c r="E45" s="121">
        <f>+SUM(F45:I45)</f>
        <v>1821549</v>
      </c>
      <c r="F45" s="121">
        <v>0</v>
      </c>
      <c r="G45" s="121">
        <v>1821549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861459</v>
      </c>
      <c r="M45" s="121">
        <f>+SUM(N45:Q45)</f>
        <v>58527</v>
      </c>
      <c r="N45" s="121">
        <v>34215</v>
      </c>
      <c r="O45" s="121">
        <v>0</v>
      </c>
      <c r="P45" s="121">
        <v>24312</v>
      </c>
      <c r="Q45" s="121">
        <v>0</v>
      </c>
      <c r="R45" s="121">
        <f>+SUM(S45:U45)</f>
        <v>34181</v>
      </c>
      <c r="S45" s="121">
        <v>0</v>
      </c>
      <c r="T45" s="121">
        <v>34181</v>
      </c>
      <c r="U45" s="121">
        <v>0</v>
      </c>
      <c r="V45" s="121">
        <v>0</v>
      </c>
      <c r="W45" s="121">
        <f>+SUM(X45:AA45)</f>
        <v>768751</v>
      </c>
      <c r="X45" s="121">
        <v>0</v>
      </c>
      <c r="Y45" s="121">
        <v>768751</v>
      </c>
      <c r="Z45" s="121">
        <v>0</v>
      </c>
      <c r="AA45" s="121">
        <v>0</v>
      </c>
      <c r="AB45" s="121">
        <v>0</v>
      </c>
      <c r="AC45" s="121">
        <v>0</v>
      </c>
      <c r="AD45" s="121">
        <v>124269</v>
      </c>
      <c r="AE45" s="121">
        <f>+SUM(D45,L45,AD45)</f>
        <v>2807277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283972</v>
      </c>
      <c r="AO45" s="121">
        <f>+SUM(AP45:AS45)</f>
        <v>93953</v>
      </c>
      <c r="AP45" s="121">
        <v>26289</v>
      </c>
      <c r="AQ45" s="121">
        <v>0</v>
      </c>
      <c r="AR45" s="121">
        <v>67664</v>
      </c>
      <c r="AS45" s="121">
        <v>0</v>
      </c>
      <c r="AT45" s="121">
        <f>+SUM(AU45:AW45)</f>
        <v>125010</v>
      </c>
      <c r="AU45" s="121">
        <v>0</v>
      </c>
      <c r="AV45" s="121">
        <v>119456</v>
      </c>
      <c r="AW45" s="121">
        <v>5554</v>
      </c>
      <c r="AX45" s="121">
        <v>0</v>
      </c>
      <c r="AY45" s="121">
        <f>+SUM(AZ45:BC45)</f>
        <v>65009</v>
      </c>
      <c r="AZ45" s="121">
        <v>0</v>
      </c>
      <c r="BA45" s="121">
        <v>65009</v>
      </c>
      <c r="BB45" s="121">
        <v>0</v>
      </c>
      <c r="BC45" s="121">
        <v>0</v>
      </c>
      <c r="BD45" s="121">
        <v>0</v>
      </c>
      <c r="BE45" s="121">
        <v>0</v>
      </c>
      <c r="BF45" s="121">
        <v>178</v>
      </c>
      <c r="BG45" s="121">
        <f>+SUM(BF45,AN45,AF45)</f>
        <v>284150</v>
      </c>
      <c r="BH45" s="121">
        <f>SUM(D45,AF45)</f>
        <v>1821549</v>
      </c>
      <c r="BI45" s="121">
        <f>SUM(E45,AG45)</f>
        <v>1821549</v>
      </c>
      <c r="BJ45" s="121">
        <f>SUM(F45,AH45)</f>
        <v>0</v>
      </c>
      <c r="BK45" s="121">
        <f>SUM(G45,AI45)</f>
        <v>1821549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1145431</v>
      </c>
      <c r="BQ45" s="121">
        <f>SUM(M45,AO45)</f>
        <v>152480</v>
      </c>
      <c r="BR45" s="121">
        <f>SUM(N45,AP45)</f>
        <v>60504</v>
      </c>
      <c r="BS45" s="121">
        <f>SUM(O45,AQ45)</f>
        <v>0</v>
      </c>
      <c r="BT45" s="121">
        <f>SUM(P45,AR45)</f>
        <v>91976</v>
      </c>
      <c r="BU45" s="121">
        <f>SUM(Q45,AS45)</f>
        <v>0</v>
      </c>
      <c r="BV45" s="121">
        <f>SUM(R45,AT45)</f>
        <v>159191</v>
      </c>
      <c r="BW45" s="121">
        <f>SUM(S45,AU45)</f>
        <v>0</v>
      </c>
      <c r="BX45" s="121">
        <f>SUM(T45,AV45)</f>
        <v>153637</v>
      </c>
      <c r="BY45" s="121">
        <f>SUM(U45,AW45)</f>
        <v>5554</v>
      </c>
      <c r="BZ45" s="121">
        <f>SUM(V45,AX45)</f>
        <v>0</v>
      </c>
      <c r="CA45" s="121">
        <f>SUM(W45,AY45)</f>
        <v>833760</v>
      </c>
      <c r="CB45" s="121">
        <f>SUM(X45,AZ45)</f>
        <v>0</v>
      </c>
      <c r="CC45" s="121">
        <f>SUM(Y45,BA45)</f>
        <v>833760</v>
      </c>
      <c r="CD45" s="121">
        <f>SUM(Z45,BB45)</f>
        <v>0</v>
      </c>
      <c r="CE45" s="121">
        <f>SUM(AA45,BC45)</f>
        <v>0</v>
      </c>
      <c r="CF45" s="121">
        <f>SUM(AB45,BD45)</f>
        <v>0</v>
      </c>
      <c r="CG45" s="121">
        <f>SUM(AC45,BE45)</f>
        <v>0</v>
      </c>
      <c r="CH45" s="121">
        <f>SUM(AD45,BF45)</f>
        <v>124447</v>
      </c>
      <c r="CI45" s="121">
        <f>SUM(AE45,BG45)</f>
        <v>3091427</v>
      </c>
    </row>
    <row r="46" spans="1:87" s="136" customFormat="1" ht="13.5" customHeight="1">
      <c r="A46" s="119" t="s">
        <v>24</v>
      </c>
      <c r="B46" s="120" t="s">
        <v>423</v>
      </c>
      <c r="C46" s="119" t="s">
        <v>424</v>
      </c>
      <c r="D46" s="121">
        <f>+SUM(E46,J46)</f>
        <v>168808</v>
      </c>
      <c r="E46" s="121">
        <f>+SUM(F46:I46)</f>
        <v>168808</v>
      </c>
      <c r="F46" s="121">
        <v>0</v>
      </c>
      <c r="G46" s="121">
        <v>168808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413131</v>
      </c>
      <c r="M46" s="121">
        <f>+SUM(N46:Q46)</f>
        <v>152102</v>
      </c>
      <c r="N46" s="121">
        <v>0</v>
      </c>
      <c r="O46" s="121">
        <v>0</v>
      </c>
      <c r="P46" s="121">
        <v>152102</v>
      </c>
      <c r="Q46" s="121">
        <v>0</v>
      </c>
      <c r="R46" s="121">
        <f>+SUM(S46:U46)</f>
        <v>255866</v>
      </c>
      <c r="S46" s="121">
        <v>0</v>
      </c>
      <c r="T46" s="121">
        <v>255866</v>
      </c>
      <c r="U46" s="121">
        <v>0</v>
      </c>
      <c r="V46" s="121">
        <v>0</v>
      </c>
      <c r="W46" s="121">
        <f>+SUM(X46:AA46)</f>
        <v>5163</v>
      </c>
      <c r="X46" s="121">
        <v>0</v>
      </c>
      <c r="Y46" s="121">
        <v>5163</v>
      </c>
      <c r="Z46" s="121">
        <v>0</v>
      </c>
      <c r="AA46" s="121">
        <v>0</v>
      </c>
      <c r="AB46" s="121">
        <v>0</v>
      </c>
      <c r="AC46" s="121">
        <v>0</v>
      </c>
      <c r="AD46" s="121">
        <v>31206</v>
      </c>
      <c r="AE46" s="121">
        <f>+SUM(D46,L46,AD46)</f>
        <v>613145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56428</v>
      </c>
      <c r="AO46" s="121">
        <f>+SUM(AP46:AS46)</f>
        <v>19388</v>
      </c>
      <c r="AP46" s="121">
        <v>0</v>
      </c>
      <c r="AQ46" s="121">
        <v>0</v>
      </c>
      <c r="AR46" s="121">
        <v>19388</v>
      </c>
      <c r="AS46" s="121">
        <v>0</v>
      </c>
      <c r="AT46" s="121">
        <f>+SUM(AU46:AW46)</f>
        <v>37040</v>
      </c>
      <c r="AU46" s="121">
        <v>0</v>
      </c>
      <c r="AV46" s="121">
        <v>37040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0</v>
      </c>
      <c r="BE46" s="121">
        <v>0</v>
      </c>
      <c r="BF46" s="121">
        <v>2059</v>
      </c>
      <c r="BG46" s="121">
        <f>+SUM(BF46,AN46,AF46)</f>
        <v>58487</v>
      </c>
      <c r="BH46" s="121">
        <f>SUM(D46,AF46)</f>
        <v>168808</v>
      </c>
      <c r="BI46" s="121">
        <f>SUM(E46,AG46)</f>
        <v>168808</v>
      </c>
      <c r="BJ46" s="121">
        <f>SUM(F46,AH46)</f>
        <v>0</v>
      </c>
      <c r="BK46" s="121">
        <f>SUM(G46,AI46)</f>
        <v>168808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469559</v>
      </c>
      <c r="BQ46" s="121">
        <f>SUM(M46,AO46)</f>
        <v>171490</v>
      </c>
      <c r="BR46" s="121">
        <f>SUM(N46,AP46)</f>
        <v>0</v>
      </c>
      <c r="BS46" s="121">
        <f>SUM(O46,AQ46)</f>
        <v>0</v>
      </c>
      <c r="BT46" s="121">
        <f>SUM(P46,AR46)</f>
        <v>171490</v>
      </c>
      <c r="BU46" s="121">
        <f>SUM(Q46,AS46)</f>
        <v>0</v>
      </c>
      <c r="BV46" s="121">
        <f>SUM(R46,AT46)</f>
        <v>292906</v>
      </c>
      <c r="BW46" s="121">
        <f>SUM(S46,AU46)</f>
        <v>0</v>
      </c>
      <c r="BX46" s="121">
        <f>SUM(T46,AV46)</f>
        <v>292906</v>
      </c>
      <c r="BY46" s="121">
        <f>SUM(U46,AW46)</f>
        <v>0</v>
      </c>
      <c r="BZ46" s="121">
        <f>SUM(V46,AX46)</f>
        <v>0</v>
      </c>
      <c r="CA46" s="121">
        <f>SUM(W46,AY46)</f>
        <v>5163</v>
      </c>
      <c r="CB46" s="121">
        <f>SUM(X46,AZ46)</f>
        <v>0</v>
      </c>
      <c r="CC46" s="121">
        <f>SUM(Y46,BA46)</f>
        <v>5163</v>
      </c>
      <c r="CD46" s="121">
        <f>SUM(Z46,BB46)</f>
        <v>0</v>
      </c>
      <c r="CE46" s="121">
        <f>SUM(AA46,BC46)</f>
        <v>0</v>
      </c>
      <c r="CF46" s="121">
        <f>SUM(AB46,BD46)</f>
        <v>0</v>
      </c>
      <c r="CG46" s="121">
        <f>SUM(AC46,BE46)</f>
        <v>0</v>
      </c>
      <c r="CH46" s="121">
        <f>SUM(AD46,BF46)</f>
        <v>33265</v>
      </c>
      <c r="CI46" s="121">
        <f>SUM(AE46,BG46)</f>
        <v>671632</v>
      </c>
    </row>
    <row r="47" spans="1:87" s="136" customFormat="1" ht="13.5" customHeight="1">
      <c r="A47" s="119" t="s">
        <v>24</v>
      </c>
      <c r="B47" s="120" t="s">
        <v>388</v>
      </c>
      <c r="C47" s="119" t="s">
        <v>431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0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90298</v>
      </c>
      <c r="AO47" s="121">
        <f>+SUM(AP47:AS47)</f>
        <v>17221</v>
      </c>
      <c r="AP47" s="121">
        <v>17221</v>
      </c>
      <c r="AQ47" s="121">
        <v>0</v>
      </c>
      <c r="AR47" s="121">
        <v>0</v>
      </c>
      <c r="AS47" s="121">
        <v>0</v>
      </c>
      <c r="AT47" s="121">
        <f>+SUM(AU47:AW47)</f>
        <v>58548</v>
      </c>
      <c r="AU47" s="121">
        <v>0</v>
      </c>
      <c r="AV47" s="121">
        <v>58548</v>
      </c>
      <c r="AW47" s="121">
        <v>0</v>
      </c>
      <c r="AX47" s="121">
        <v>0</v>
      </c>
      <c r="AY47" s="121">
        <f>+SUM(AZ47:BC47)</f>
        <v>14529</v>
      </c>
      <c r="AZ47" s="121">
        <v>0</v>
      </c>
      <c r="BA47" s="121">
        <v>0</v>
      </c>
      <c r="BB47" s="121">
        <v>0</v>
      </c>
      <c r="BC47" s="121">
        <v>14529</v>
      </c>
      <c r="BD47" s="121">
        <v>0</v>
      </c>
      <c r="BE47" s="121">
        <v>0</v>
      </c>
      <c r="BF47" s="121">
        <v>12847</v>
      </c>
      <c r="BG47" s="121">
        <f>+SUM(BF47,AN47,AF47)</f>
        <v>103145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90298</v>
      </c>
      <c r="BQ47" s="121">
        <f>SUM(M47,AO47)</f>
        <v>17221</v>
      </c>
      <c r="BR47" s="121">
        <f>SUM(N47,AP47)</f>
        <v>17221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58548</v>
      </c>
      <c r="BW47" s="121">
        <f>SUM(S47,AU47)</f>
        <v>0</v>
      </c>
      <c r="BX47" s="121">
        <f>SUM(T47,AV47)</f>
        <v>58548</v>
      </c>
      <c r="BY47" s="121">
        <f>SUM(U47,AW47)</f>
        <v>0</v>
      </c>
      <c r="BZ47" s="121">
        <f>SUM(V47,AX47)</f>
        <v>0</v>
      </c>
      <c r="CA47" s="121">
        <f>SUM(W47,AY47)</f>
        <v>14529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14529</v>
      </c>
      <c r="CF47" s="121">
        <f>SUM(AB47,BD47)</f>
        <v>0</v>
      </c>
      <c r="CG47" s="121">
        <f>SUM(AC47,BE47)</f>
        <v>0</v>
      </c>
      <c r="CH47" s="121">
        <f>SUM(AD47,BF47)</f>
        <v>12847</v>
      </c>
      <c r="CI47" s="121">
        <f>SUM(AE47,BG47)</f>
        <v>103145</v>
      </c>
    </row>
    <row r="48" spans="1:87" s="136" customFormat="1" ht="13.5" customHeight="1">
      <c r="A48" s="119" t="s">
        <v>24</v>
      </c>
      <c r="B48" s="120" t="s">
        <v>350</v>
      </c>
      <c r="C48" s="119" t="s">
        <v>468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0</v>
      </c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75367</v>
      </c>
      <c r="AO48" s="121">
        <f>+SUM(AP48:AS48)</f>
        <v>3412</v>
      </c>
      <c r="AP48" s="121">
        <v>3412</v>
      </c>
      <c r="AQ48" s="121">
        <v>0</v>
      </c>
      <c r="AR48" s="121">
        <v>0</v>
      </c>
      <c r="AS48" s="121">
        <v>0</v>
      </c>
      <c r="AT48" s="121">
        <f>+SUM(AU48:AW48)</f>
        <v>52777</v>
      </c>
      <c r="AU48" s="121">
        <v>0</v>
      </c>
      <c r="AV48" s="121">
        <v>52777</v>
      </c>
      <c r="AW48" s="121">
        <v>0</v>
      </c>
      <c r="AX48" s="121">
        <v>0</v>
      </c>
      <c r="AY48" s="121">
        <f>+SUM(AZ48:BC48)</f>
        <v>19178</v>
      </c>
      <c r="AZ48" s="121">
        <v>0</v>
      </c>
      <c r="BA48" s="121">
        <v>17098</v>
      </c>
      <c r="BB48" s="121">
        <v>296</v>
      </c>
      <c r="BC48" s="121">
        <v>1784</v>
      </c>
      <c r="BD48" s="121">
        <v>0</v>
      </c>
      <c r="BE48" s="121">
        <v>0</v>
      </c>
      <c r="BF48" s="121">
        <v>0</v>
      </c>
      <c r="BG48" s="121">
        <f>+SUM(BF48,AN48,AF48)</f>
        <v>75367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75367</v>
      </c>
      <c r="BQ48" s="121">
        <f>SUM(M48,AO48)</f>
        <v>3412</v>
      </c>
      <c r="BR48" s="121">
        <f>SUM(N48,AP48)</f>
        <v>3412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52777</v>
      </c>
      <c r="BW48" s="121">
        <f>SUM(S48,AU48)</f>
        <v>0</v>
      </c>
      <c r="BX48" s="121">
        <f>SUM(T48,AV48)</f>
        <v>52777</v>
      </c>
      <c r="BY48" s="121">
        <f>SUM(U48,AW48)</f>
        <v>0</v>
      </c>
      <c r="BZ48" s="121">
        <f>SUM(V48,AX48)</f>
        <v>0</v>
      </c>
      <c r="CA48" s="121">
        <f>SUM(W48,AY48)</f>
        <v>19178</v>
      </c>
      <c r="CB48" s="121">
        <f>SUM(X48,AZ48)</f>
        <v>0</v>
      </c>
      <c r="CC48" s="121">
        <f>SUM(Y48,BA48)</f>
        <v>17098</v>
      </c>
      <c r="CD48" s="121">
        <f>SUM(Z48,BB48)</f>
        <v>296</v>
      </c>
      <c r="CE48" s="121">
        <f>SUM(AA48,BC48)</f>
        <v>1784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75367</v>
      </c>
    </row>
    <row r="49" spans="1:87" s="136" customFormat="1" ht="13.5" customHeight="1">
      <c r="A49" s="119" t="s">
        <v>24</v>
      </c>
      <c r="B49" s="120" t="s">
        <v>435</v>
      </c>
      <c r="C49" s="119" t="s">
        <v>436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>
        <v>0</v>
      </c>
      <c r="AC49" s="121">
        <v>0</v>
      </c>
      <c r="AD49" s="121">
        <v>0</v>
      </c>
      <c r="AE49" s="121">
        <f>+SUM(D49,L49,AD49)</f>
        <v>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95250</v>
      </c>
      <c r="AO49" s="121">
        <f>+SUM(AP49:AS49)</f>
        <v>165</v>
      </c>
      <c r="AP49" s="121">
        <v>165</v>
      </c>
      <c r="AQ49" s="121">
        <v>0</v>
      </c>
      <c r="AR49" s="121">
        <v>0</v>
      </c>
      <c r="AS49" s="121">
        <v>0</v>
      </c>
      <c r="AT49" s="121">
        <f>+SUM(AU49:AW49)</f>
        <v>16652</v>
      </c>
      <c r="AU49" s="121">
        <v>0</v>
      </c>
      <c r="AV49" s="121">
        <v>16652</v>
      </c>
      <c r="AW49" s="121">
        <v>0</v>
      </c>
      <c r="AX49" s="121">
        <v>0</v>
      </c>
      <c r="AY49" s="121">
        <f>+SUM(AZ49:BC49)</f>
        <v>78433</v>
      </c>
      <c r="AZ49" s="121">
        <v>0</v>
      </c>
      <c r="BA49" s="121">
        <v>78046</v>
      </c>
      <c r="BB49" s="121">
        <v>0</v>
      </c>
      <c r="BC49" s="121">
        <v>387</v>
      </c>
      <c r="BD49" s="121">
        <v>0</v>
      </c>
      <c r="BE49" s="121">
        <v>0</v>
      </c>
      <c r="BF49" s="121">
        <v>0</v>
      </c>
      <c r="BG49" s="121">
        <f>+SUM(BF49,AN49,AF49)</f>
        <v>95250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95250</v>
      </c>
      <c r="BQ49" s="121">
        <f>SUM(M49,AO49)</f>
        <v>165</v>
      </c>
      <c r="BR49" s="121">
        <f>SUM(N49,AP49)</f>
        <v>165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16652</v>
      </c>
      <c r="BW49" s="121">
        <f>SUM(S49,AU49)</f>
        <v>0</v>
      </c>
      <c r="BX49" s="121">
        <f>SUM(T49,AV49)</f>
        <v>16652</v>
      </c>
      <c r="BY49" s="121">
        <f>SUM(U49,AW49)</f>
        <v>0</v>
      </c>
      <c r="BZ49" s="121">
        <f>SUM(V49,AX49)</f>
        <v>0</v>
      </c>
      <c r="CA49" s="121">
        <f>SUM(W49,AY49)</f>
        <v>78433</v>
      </c>
      <c r="CB49" s="121">
        <f>SUM(X49,AZ49)</f>
        <v>0</v>
      </c>
      <c r="CC49" s="121">
        <f>SUM(Y49,BA49)</f>
        <v>78046</v>
      </c>
      <c r="CD49" s="121">
        <f>SUM(Z49,BB49)</f>
        <v>0</v>
      </c>
      <c r="CE49" s="121">
        <f>SUM(AA49,BC49)</f>
        <v>387</v>
      </c>
      <c r="CF49" s="121">
        <f>SUM(AB49,BD49)</f>
        <v>0</v>
      </c>
      <c r="CG49" s="121">
        <f>SUM(AC49,BE49)</f>
        <v>0</v>
      </c>
      <c r="CH49" s="121">
        <f>SUM(AD49,BF49)</f>
        <v>0</v>
      </c>
      <c r="CI49" s="121">
        <f>SUM(AE49,BG49)</f>
        <v>95250</v>
      </c>
    </row>
    <row r="50" spans="1:87" s="136" customFormat="1" ht="13.5" customHeight="1">
      <c r="A50" s="119" t="s">
        <v>24</v>
      </c>
      <c r="B50" s="120" t="s">
        <v>393</v>
      </c>
      <c r="C50" s="119" t="s">
        <v>394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0</v>
      </c>
      <c r="M50" s="121">
        <f>+SUM(N50:Q50)</f>
        <v>0</v>
      </c>
      <c r="N50" s="121">
        <v>0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0</v>
      </c>
      <c r="X50" s="121">
        <v>0</v>
      </c>
      <c r="Y50" s="121">
        <v>0</v>
      </c>
      <c r="Z50" s="121">
        <v>0</v>
      </c>
      <c r="AA50" s="121">
        <v>0</v>
      </c>
      <c r="AB50" s="121">
        <v>0</v>
      </c>
      <c r="AC50" s="121">
        <v>0</v>
      </c>
      <c r="AD50" s="121">
        <v>0</v>
      </c>
      <c r="AE50" s="121">
        <f>+SUM(D50,L50,AD50)</f>
        <v>0</v>
      </c>
      <c r="AF50" s="121">
        <f>+SUM(AG50,AL50)</f>
        <v>124200</v>
      </c>
      <c r="AG50" s="121">
        <f>+SUM(AH50:AK50)</f>
        <v>124200</v>
      </c>
      <c r="AH50" s="121">
        <v>0</v>
      </c>
      <c r="AI50" s="121">
        <v>124200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219515</v>
      </c>
      <c r="AO50" s="121">
        <f>+SUM(AP50:AS50)</f>
        <v>19287</v>
      </c>
      <c r="AP50" s="121">
        <v>19287</v>
      </c>
      <c r="AQ50" s="121">
        <v>0</v>
      </c>
      <c r="AR50" s="121">
        <v>0</v>
      </c>
      <c r="AS50" s="121">
        <v>0</v>
      </c>
      <c r="AT50" s="121">
        <f>+SUM(AU50:AW50)</f>
        <v>107986</v>
      </c>
      <c r="AU50" s="121">
        <v>0</v>
      </c>
      <c r="AV50" s="121">
        <v>107986</v>
      </c>
      <c r="AW50" s="121">
        <v>0</v>
      </c>
      <c r="AX50" s="121">
        <v>0</v>
      </c>
      <c r="AY50" s="121">
        <f>+SUM(AZ50:BC50)</f>
        <v>92242</v>
      </c>
      <c r="AZ50" s="121">
        <v>0</v>
      </c>
      <c r="BA50" s="121">
        <v>88998</v>
      </c>
      <c r="BB50" s="121">
        <v>0</v>
      </c>
      <c r="BC50" s="121">
        <v>3244</v>
      </c>
      <c r="BD50" s="121">
        <v>0</v>
      </c>
      <c r="BE50" s="121">
        <v>0</v>
      </c>
      <c r="BF50" s="121">
        <v>8819</v>
      </c>
      <c r="BG50" s="121">
        <f>+SUM(BF50,AN50,AF50)</f>
        <v>352534</v>
      </c>
      <c r="BH50" s="121">
        <f>SUM(D50,AF50)</f>
        <v>124200</v>
      </c>
      <c r="BI50" s="121">
        <f>SUM(E50,AG50)</f>
        <v>124200</v>
      </c>
      <c r="BJ50" s="121">
        <f>SUM(F50,AH50)</f>
        <v>0</v>
      </c>
      <c r="BK50" s="121">
        <f>SUM(G50,AI50)</f>
        <v>124200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219515</v>
      </c>
      <c r="BQ50" s="121">
        <f>SUM(M50,AO50)</f>
        <v>19287</v>
      </c>
      <c r="BR50" s="121">
        <f>SUM(N50,AP50)</f>
        <v>19287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107986</v>
      </c>
      <c r="BW50" s="121">
        <f>SUM(S50,AU50)</f>
        <v>0</v>
      </c>
      <c r="BX50" s="121">
        <f>SUM(T50,AV50)</f>
        <v>107986</v>
      </c>
      <c r="BY50" s="121">
        <f>SUM(U50,AW50)</f>
        <v>0</v>
      </c>
      <c r="BZ50" s="121">
        <f>SUM(V50,AX50)</f>
        <v>0</v>
      </c>
      <c r="CA50" s="121">
        <f>SUM(W50,AY50)</f>
        <v>92242</v>
      </c>
      <c r="CB50" s="121">
        <f>SUM(X50,AZ50)</f>
        <v>0</v>
      </c>
      <c r="CC50" s="121">
        <f>SUM(Y50,BA50)</f>
        <v>88998</v>
      </c>
      <c r="CD50" s="121">
        <f>SUM(Z50,BB50)</f>
        <v>0</v>
      </c>
      <c r="CE50" s="121">
        <f>SUM(AA50,BC50)</f>
        <v>3244</v>
      </c>
      <c r="CF50" s="121">
        <f>SUM(AB50,BD50)</f>
        <v>0</v>
      </c>
      <c r="CG50" s="121">
        <f>SUM(AC50,BE50)</f>
        <v>0</v>
      </c>
      <c r="CH50" s="121">
        <f>SUM(AD50,BF50)</f>
        <v>8819</v>
      </c>
      <c r="CI50" s="121">
        <f>SUM(AE50,BG50)</f>
        <v>352534</v>
      </c>
    </row>
    <row r="51" spans="1:87" s="136" customFormat="1" ht="13.5" customHeight="1">
      <c r="A51" s="119" t="s">
        <v>24</v>
      </c>
      <c r="B51" s="120" t="s">
        <v>333</v>
      </c>
      <c r="C51" s="119" t="s">
        <v>334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125191</v>
      </c>
      <c r="M51" s="121">
        <f>+SUM(N51:Q51)</f>
        <v>36456</v>
      </c>
      <c r="N51" s="121">
        <v>13761</v>
      </c>
      <c r="O51" s="121">
        <v>0</v>
      </c>
      <c r="P51" s="121">
        <v>22695</v>
      </c>
      <c r="Q51" s="121">
        <v>0</v>
      </c>
      <c r="R51" s="121">
        <f>+SUM(S51:U51)</f>
        <v>77103</v>
      </c>
      <c r="S51" s="121">
        <v>0</v>
      </c>
      <c r="T51" s="121">
        <v>77020</v>
      </c>
      <c r="U51" s="121">
        <v>83</v>
      </c>
      <c r="V51" s="121">
        <v>0</v>
      </c>
      <c r="W51" s="121">
        <f>+SUM(X51:AA51)</f>
        <v>11632</v>
      </c>
      <c r="X51" s="121">
        <v>0</v>
      </c>
      <c r="Y51" s="121">
        <v>11632</v>
      </c>
      <c r="Z51" s="121">
        <v>0</v>
      </c>
      <c r="AA51" s="121">
        <v>0</v>
      </c>
      <c r="AB51" s="121">
        <v>0</v>
      </c>
      <c r="AC51" s="121">
        <v>0</v>
      </c>
      <c r="AD51" s="121">
        <v>8525</v>
      </c>
      <c r="AE51" s="121">
        <f>+SUM(D51,L51,AD51)</f>
        <v>133716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125191</v>
      </c>
      <c r="BQ51" s="121">
        <f>SUM(M51,AO51)</f>
        <v>36456</v>
      </c>
      <c r="BR51" s="121">
        <f>SUM(N51,AP51)</f>
        <v>13761</v>
      </c>
      <c r="BS51" s="121">
        <f>SUM(O51,AQ51)</f>
        <v>0</v>
      </c>
      <c r="BT51" s="121">
        <f>SUM(P51,AR51)</f>
        <v>22695</v>
      </c>
      <c r="BU51" s="121">
        <f>SUM(Q51,AS51)</f>
        <v>0</v>
      </c>
      <c r="BV51" s="121">
        <f>SUM(R51,AT51)</f>
        <v>77103</v>
      </c>
      <c r="BW51" s="121">
        <f>SUM(S51,AU51)</f>
        <v>0</v>
      </c>
      <c r="BX51" s="121">
        <f>SUM(T51,AV51)</f>
        <v>77020</v>
      </c>
      <c r="BY51" s="121">
        <f>SUM(U51,AW51)</f>
        <v>83</v>
      </c>
      <c r="BZ51" s="121">
        <f>SUM(V51,AX51)</f>
        <v>0</v>
      </c>
      <c r="CA51" s="121">
        <f>SUM(W51,AY51)</f>
        <v>11632</v>
      </c>
      <c r="CB51" s="121">
        <f>SUM(X51,AZ51)</f>
        <v>0</v>
      </c>
      <c r="CC51" s="121">
        <f>SUM(Y51,BA51)</f>
        <v>11632</v>
      </c>
      <c r="CD51" s="121">
        <f>SUM(Z51,BB51)</f>
        <v>0</v>
      </c>
      <c r="CE51" s="121">
        <f>SUM(AA51,BC51)</f>
        <v>0</v>
      </c>
      <c r="CF51" s="121">
        <f>SUM(AB51,BD51)</f>
        <v>0</v>
      </c>
      <c r="CG51" s="121">
        <f>SUM(AC51,BE51)</f>
        <v>0</v>
      </c>
      <c r="CH51" s="121">
        <f>SUM(AD51,BF51)</f>
        <v>8525</v>
      </c>
      <c r="CI51" s="121">
        <f>SUM(AE51,BG51)</f>
        <v>133716</v>
      </c>
    </row>
    <row r="52" spans="1:87" s="136" customFormat="1" ht="13.5" customHeight="1">
      <c r="A52" s="119" t="s">
        <v>24</v>
      </c>
      <c r="B52" s="120" t="s">
        <v>383</v>
      </c>
      <c r="C52" s="119" t="s">
        <v>384</v>
      </c>
      <c r="D52" s="121">
        <f>+SUM(E52,J52)</f>
        <v>11097</v>
      </c>
      <c r="E52" s="121">
        <f>+SUM(F52:I52)</f>
        <v>11097</v>
      </c>
      <c r="F52" s="121">
        <v>0</v>
      </c>
      <c r="G52" s="121">
        <v>11097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628701</v>
      </c>
      <c r="M52" s="121">
        <f>+SUM(N52:Q52)</f>
        <v>8381</v>
      </c>
      <c r="N52" s="121">
        <v>8381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620320</v>
      </c>
      <c r="X52" s="121">
        <v>0</v>
      </c>
      <c r="Y52" s="121">
        <v>620320</v>
      </c>
      <c r="Z52" s="121">
        <v>0</v>
      </c>
      <c r="AA52" s="121">
        <v>0</v>
      </c>
      <c r="AB52" s="121">
        <v>0</v>
      </c>
      <c r="AC52" s="121">
        <v>0</v>
      </c>
      <c r="AD52" s="121">
        <v>24058</v>
      </c>
      <c r="AE52" s="121">
        <f>+SUM(D52,L52,AD52)</f>
        <v>663856</v>
      </c>
      <c r="AF52" s="121">
        <f>+SUM(AG52,AL52)</f>
        <v>37372</v>
      </c>
      <c r="AG52" s="121">
        <f>+SUM(AH52:AK52)</f>
        <v>37372</v>
      </c>
      <c r="AH52" s="121">
        <v>0</v>
      </c>
      <c r="AI52" s="121">
        <v>37372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258855</v>
      </c>
      <c r="AO52" s="121">
        <f>+SUM(AP52:AS52)</f>
        <v>10956</v>
      </c>
      <c r="AP52" s="121">
        <v>10956</v>
      </c>
      <c r="AQ52" s="121">
        <v>0</v>
      </c>
      <c r="AR52" s="121">
        <v>0</v>
      </c>
      <c r="AS52" s="121">
        <v>0</v>
      </c>
      <c r="AT52" s="121">
        <f>+SUM(AU52:AW52)</f>
        <v>25438</v>
      </c>
      <c r="AU52" s="121">
        <v>0</v>
      </c>
      <c r="AV52" s="121">
        <v>25438</v>
      </c>
      <c r="AW52" s="121">
        <v>0</v>
      </c>
      <c r="AX52" s="121">
        <v>0</v>
      </c>
      <c r="AY52" s="121">
        <f>+SUM(AZ52:BC52)</f>
        <v>222461</v>
      </c>
      <c r="AZ52" s="121">
        <v>0</v>
      </c>
      <c r="BA52" s="121">
        <v>222461</v>
      </c>
      <c r="BB52" s="121">
        <v>0</v>
      </c>
      <c r="BC52" s="121">
        <v>0</v>
      </c>
      <c r="BD52" s="121">
        <v>0</v>
      </c>
      <c r="BE52" s="121">
        <v>0</v>
      </c>
      <c r="BF52" s="121">
        <v>6302</v>
      </c>
      <c r="BG52" s="121">
        <f>+SUM(BF52,AN52,AF52)</f>
        <v>302529</v>
      </c>
      <c r="BH52" s="121">
        <f>SUM(D52,AF52)</f>
        <v>48469</v>
      </c>
      <c r="BI52" s="121">
        <f>SUM(E52,AG52)</f>
        <v>48469</v>
      </c>
      <c r="BJ52" s="121">
        <f>SUM(F52,AH52)</f>
        <v>0</v>
      </c>
      <c r="BK52" s="121">
        <f>SUM(G52,AI52)</f>
        <v>48469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887556</v>
      </c>
      <c r="BQ52" s="121">
        <f>SUM(M52,AO52)</f>
        <v>19337</v>
      </c>
      <c r="BR52" s="121">
        <f>SUM(N52,AP52)</f>
        <v>19337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25438</v>
      </c>
      <c r="BW52" s="121">
        <f>SUM(S52,AU52)</f>
        <v>0</v>
      </c>
      <c r="BX52" s="121">
        <f>SUM(T52,AV52)</f>
        <v>25438</v>
      </c>
      <c r="BY52" s="121">
        <f>SUM(U52,AW52)</f>
        <v>0</v>
      </c>
      <c r="BZ52" s="121">
        <f>SUM(V52,AX52)</f>
        <v>0</v>
      </c>
      <c r="CA52" s="121">
        <f>SUM(W52,AY52)</f>
        <v>842781</v>
      </c>
      <c r="CB52" s="121">
        <f>SUM(X52,AZ52)</f>
        <v>0</v>
      </c>
      <c r="CC52" s="121">
        <f>SUM(Y52,BA52)</f>
        <v>842781</v>
      </c>
      <c r="CD52" s="121">
        <f>SUM(Z52,BB52)</f>
        <v>0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30360</v>
      </c>
      <c r="CI52" s="121">
        <f>SUM(AE52,BG52)</f>
        <v>966385</v>
      </c>
    </row>
    <row r="53" spans="1:87" s="136" customFormat="1" ht="13.5" customHeight="1">
      <c r="A53" s="119" t="s">
        <v>24</v>
      </c>
      <c r="B53" s="120" t="s">
        <v>358</v>
      </c>
      <c r="C53" s="119" t="s">
        <v>359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f>+SUM(M53,R53,V53,W53,AC53)</f>
        <v>448614</v>
      </c>
      <c r="M53" s="121">
        <f>+SUM(N53:Q53)</f>
        <v>62064</v>
      </c>
      <c r="N53" s="121">
        <v>54999</v>
      </c>
      <c r="O53" s="121">
        <v>0</v>
      </c>
      <c r="P53" s="121">
        <v>7065</v>
      </c>
      <c r="Q53" s="121">
        <v>0</v>
      </c>
      <c r="R53" s="121">
        <f>+SUM(S53:U53)</f>
        <v>184692</v>
      </c>
      <c r="S53" s="121">
        <v>0</v>
      </c>
      <c r="T53" s="121">
        <v>72709</v>
      </c>
      <c r="U53" s="121">
        <v>111983</v>
      </c>
      <c r="V53" s="121">
        <v>0</v>
      </c>
      <c r="W53" s="121">
        <f>+SUM(X53:AA53)</f>
        <v>201858</v>
      </c>
      <c r="X53" s="121">
        <v>0</v>
      </c>
      <c r="Y53" s="121">
        <v>134282</v>
      </c>
      <c r="Z53" s="121">
        <v>67576</v>
      </c>
      <c r="AA53" s="121">
        <v>0</v>
      </c>
      <c r="AB53" s="121">
        <v>0</v>
      </c>
      <c r="AC53" s="121">
        <v>0</v>
      </c>
      <c r="AD53" s="121">
        <v>384573</v>
      </c>
      <c r="AE53" s="121">
        <f>+SUM(D53,L53,AD53)</f>
        <v>833187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448614</v>
      </c>
      <c r="BQ53" s="121">
        <f>SUM(M53,AO53)</f>
        <v>62064</v>
      </c>
      <c r="BR53" s="121">
        <f>SUM(N53,AP53)</f>
        <v>54999</v>
      </c>
      <c r="BS53" s="121">
        <f>SUM(O53,AQ53)</f>
        <v>0</v>
      </c>
      <c r="BT53" s="121">
        <f>SUM(P53,AR53)</f>
        <v>7065</v>
      </c>
      <c r="BU53" s="121">
        <f>SUM(Q53,AS53)</f>
        <v>0</v>
      </c>
      <c r="BV53" s="121">
        <f>SUM(R53,AT53)</f>
        <v>184692</v>
      </c>
      <c r="BW53" s="121">
        <f>SUM(S53,AU53)</f>
        <v>0</v>
      </c>
      <c r="BX53" s="121">
        <f>SUM(T53,AV53)</f>
        <v>72709</v>
      </c>
      <c r="BY53" s="121">
        <f>SUM(U53,AW53)</f>
        <v>111983</v>
      </c>
      <c r="BZ53" s="121">
        <f>SUM(V53,AX53)</f>
        <v>0</v>
      </c>
      <c r="CA53" s="121">
        <f>SUM(W53,AY53)</f>
        <v>201858</v>
      </c>
      <c r="CB53" s="121">
        <f>SUM(X53,AZ53)</f>
        <v>0</v>
      </c>
      <c r="CC53" s="121">
        <f>SUM(Y53,BA53)</f>
        <v>134282</v>
      </c>
      <c r="CD53" s="121">
        <f>SUM(Z53,BB53)</f>
        <v>67576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384573</v>
      </c>
      <c r="CI53" s="121">
        <f>SUM(AE53,BG53)</f>
        <v>833187</v>
      </c>
    </row>
    <row r="54" spans="1:87" s="136" customFormat="1" ht="13.5" customHeight="1">
      <c r="A54" s="119" t="s">
        <v>24</v>
      </c>
      <c r="B54" s="120" t="s">
        <v>363</v>
      </c>
      <c r="C54" s="119" t="s">
        <v>364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1203062</v>
      </c>
      <c r="M54" s="121">
        <f>+SUM(N54:Q54)</f>
        <v>29140</v>
      </c>
      <c r="N54" s="121">
        <v>29140</v>
      </c>
      <c r="O54" s="121">
        <v>0</v>
      </c>
      <c r="P54" s="121">
        <v>0</v>
      </c>
      <c r="Q54" s="121">
        <v>0</v>
      </c>
      <c r="R54" s="121">
        <f>+SUM(S54:U54)</f>
        <v>472081</v>
      </c>
      <c r="S54" s="121">
        <v>0</v>
      </c>
      <c r="T54" s="121">
        <v>449873</v>
      </c>
      <c r="U54" s="121">
        <v>22208</v>
      </c>
      <c r="V54" s="121">
        <v>0</v>
      </c>
      <c r="W54" s="121">
        <f>+SUM(X54:AA54)</f>
        <v>701841</v>
      </c>
      <c r="X54" s="121">
        <v>0</v>
      </c>
      <c r="Y54" s="121">
        <v>692966</v>
      </c>
      <c r="Z54" s="121">
        <v>8875</v>
      </c>
      <c r="AA54" s="121">
        <v>0</v>
      </c>
      <c r="AB54" s="121">
        <v>0</v>
      </c>
      <c r="AC54" s="121">
        <v>0</v>
      </c>
      <c r="AD54" s="121">
        <v>0</v>
      </c>
      <c r="AE54" s="121">
        <f>+SUM(D54,L54,AD54)</f>
        <v>1203062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523759</v>
      </c>
      <c r="AO54" s="121">
        <f>+SUM(AP54:AS54)</f>
        <v>14580</v>
      </c>
      <c r="AP54" s="121">
        <v>14580</v>
      </c>
      <c r="AQ54" s="121">
        <v>0</v>
      </c>
      <c r="AR54" s="121">
        <v>0</v>
      </c>
      <c r="AS54" s="121">
        <v>0</v>
      </c>
      <c r="AT54" s="121">
        <f>+SUM(AU54:AW54)</f>
        <v>388601</v>
      </c>
      <c r="AU54" s="121">
        <v>0</v>
      </c>
      <c r="AV54" s="121">
        <v>388601</v>
      </c>
      <c r="AW54" s="121">
        <v>0</v>
      </c>
      <c r="AX54" s="121">
        <v>0</v>
      </c>
      <c r="AY54" s="121">
        <f>+SUM(AZ54:BC54)</f>
        <v>120578</v>
      </c>
      <c r="AZ54" s="121">
        <v>0</v>
      </c>
      <c r="BA54" s="121">
        <v>120578</v>
      </c>
      <c r="BB54" s="121">
        <v>0</v>
      </c>
      <c r="BC54" s="121">
        <v>0</v>
      </c>
      <c r="BD54" s="121">
        <v>0</v>
      </c>
      <c r="BE54" s="121">
        <v>0</v>
      </c>
      <c r="BF54" s="121">
        <v>0</v>
      </c>
      <c r="BG54" s="121">
        <f>+SUM(BF54,AN54,AF54)</f>
        <v>523759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1726821</v>
      </c>
      <c r="BQ54" s="121">
        <f>SUM(M54,AO54)</f>
        <v>43720</v>
      </c>
      <c r="BR54" s="121">
        <f>SUM(N54,AP54)</f>
        <v>43720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860682</v>
      </c>
      <c r="BW54" s="121">
        <f>SUM(S54,AU54)</f>
        <v>0</v>
      </c>
      <c r="BX54" s="121">
        <f>SUM(T54,AV54)</f>
        <v>838474</v>
      </c>
      <c r="BY54" s="121">
        <f>SUM(U54,AW54)</f>
        <v>22208</v>
      </c>
      <c r="BZ54" s="121">
        <f>SUM(V54,AX54)</f>
        <v>0</v>
      </c>
      <c r="CA54" s="121">
        <f>SUM(W54,AY54)</f>
        <v>822419</v>
      </c>
      <c r="CB54" s="121">
        <f>SUM(X54,AZ54)</f>
        <v>0</v>
      </c>
      <c r="CC54" s="121">
        <f>SUM(Y54,BA54)</f>
        <v>813544</v>
      </c>
      <c r="CD54" s="121">
        <f>SUM(Z54,BB54)</f>
        <v>8875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0</v>
      </c>
      <c r="CI54" s="121">
        <f>SUM(AE54,BG54)</f>
        <v>1726821</v>
      </c>
    </row>
    <row r="55" spans="1:87" s="136" customFormat="1" ht="13.5" customHeight="1">
      <c r="A55" s="119" t="s">
        <v>24</v>
      </c>
      <c r="B55" s="120" t="s">
        <v>418</v>
      </c>
      <c r="C55" s="119" t="s">
        <v>419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882412</v>
      </c>
      <c r="M55" s="121">
        <f>+SUM(N55:Q55)</f>
        <v>137762</v>
      </c>
      <c r="N55" s="121">
        <v>137762</v>
      </c>
      <c r="O55" s="121">
        <v>0</v>
      </c>
      <c r="P55" s="121">
        <v>0</v>
      </c>
      <c r="Q55" s="121">
        <v>0</v>
      </c>
      <c r="R55" s="121">
        <f>+SUM(S55:U55)</f>
        <v>446947</v>
      </c>
      <c r="S55" s="121">
        <v>2267</v>
      </c>
      <c r="T55" s="121">
        <v>432677</v>
      </c>
      <c r="U55" s="121">
        <v>12003</v>
      </c>
      <c r="V55" s="121">
        <v>0</v>
      </c>
      <c r="W55" s="121">
        <f>+SUM(X55:AA55)</f>
        <v>297703</v>
      </c>
      <c r="X55" s="121">
        <v>71588</v>
      </c>
      <c r="Y55" s="121">
        <v>223375</v>
      </c>
      <c r="Z55" s="121">
        <v>2740</v>
      </c>
      <c r="AA55" s="121">
        <v>0</v>
      </c>
      <c r="AB55" s="121">
        <v>0</v>
      </c>
      <c r="AC55" s="121">
        <v>0</v>
      </c>
      <c r="AD55" s="121">
        <v>70405</v>
      </c>
      <c r="AE55" s="121">
        <f>+SUM(D55,L55,AD55)</f>
        <v>952817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296499</v>
      </c>
      <c r="AO55" s="121">
        <f>+SUM(AP55:AS55)</f>
        <v>10</v>
      </c>
      <c r="AP55" s="121">
        <v>10</v>
      </c>
      <c r="AQ55" s="121">
        <v>0</v>
      </c>
      <c r="AR55" s="121">
        <v>0</v>
      </c>
      <c r="AS55" s="121">
        <v>0</v>
      </c>
      <c r="AT55" s="121">
        <f>+SUM(AU55:AW55)</f>
        <v>108901</v>
      </c>
      <c r="AU55" s="121">
        <v>0</v>
      </c>
      <c r="AV55" s="121">
        <v>108901</v>
      </c>
      <c r="AW55" s="121">
        <v>0</v>
      </c>
      <c r="AX55" s="121">
        <v>0</v>
      </c>
      <c r="AY55" s="121">
        <f>+SUM(AZ55:BC55)</f>
        <v>187588</v>
      </c>
      <c r="AZ55" s="121">
        <v>0</v>
      </c>
      <c r="BA55" s="121">
        <v>187588</v>
      </c>
      <c r="BB55" s="121">
        <v>0</v>
      </c>
      <c r="BC55" s="121">
        <v>0</v>
      </c>
      <c r="BD55" s="121">
        <v>0</v>
      </c>
      <c r="BE55" s="121">
        <v>0</v>
      </c>
      <c r="BF55" s="121">
        <v>4317</v>
      </c>
      <c r="BG55" s="121">
        <f>+SUM(BF55,AN55,AF55)</f>
        <v>300816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1178911</v>
      </c>
      <c r="BQ55" s="121">
        <f>SUM(M55,AO55)</f>
        <v>137772</v>
      </c>
      <c r="BR55" s="121">
        <f>SUM(N55,AP55)</f>
        <v>137772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555848</v>
      </c>
      <c r="BW55" s="121">
        <f>SUM(S55,AU55)</f>
        <v>2267</v>
      </c>
      <c r="BX55" s="121">
        <f>SUM(T55,AV55)</f>
        <v>541578</v>
      </c>
      <c r="BY55" s="121">
        <f>SUM(U55,AW55)</f>
        <v>12003</v>
      </c>
      <c r="BZ55" s="121">
        <f>SUM(V55,AX55)</f>
        <v>0</v>
      </c>
      <c r="CA55" s="121">
        <f>SUM(W55,AY55)</f>
        <v>485291</v>
      </c>
      <c r="CB55" s="121">
        <f>SUM(X55,AZ55)</f>
        <v>71588</v>
      </c>
      <c r="CC55" s="121">
        <f>SUM(Y55,BA55)</f>
        <v>410963</v>
      </c>
      <c r="CD55" s="121">
        <f>SUM(Z55,BB55)</f>
        <v>2740</v>
      </c>
      <c r="CE55" s="121">
        <f>SUM(AA55,BC55)</f>
        <v>0</v>
      </c>
      <c r="CF55" s="121">
        <f>SUM(AB55,BD55)</f>
        <v>0</v>
      </c>
      <c r="CG55" s="121">
        <f>SUM(AC55,BE55)</f>
        <v>0</v>
      </c>
      <c r="CH55" s="121">
        <f>SUM(AD55,BF55)</f>
        <v>74722</v>
      </c>
      <c r="CI55" s="121">
        <f>SUM(AE55,BG55)</f>
        <v>1253633</v>
      </c>
    </row>
    <row r="56" spans="1:87" s="136" customFormat="1" ht="13.5" customHeight="1">
      <c r="A56" s="119" t="s">
        <v>24</v>
      </c>
      <c r="B56" s="120" t="s">
        <v>368</v>
      </c>
      <c r="C56" s="119" t="s">
        <v>369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f>+SUM(M56,R56,V56,W56,AC56)</f>
        <v>859235</v>
      </c>
      <c r="M56" s="121">
        <f>+SUM(N56:Q56)</f>
        <v>64675</v>
      </c>
      <c r="N56" s="121">
        <v>64675</v>
      </c>
      <c r="O56" s="121">
        <v>0</v>
      </c>
      <c r="P56" s="121">
        <v>0</v>
      </c>
      <c r="Q56" s="121">
        <v>0</v>
      </c>
      <c r="R56" s="121">
        <f>+SUM(S56:U56)</f>
        <v>2163</v>
      </c>
      <c r="S56" s="121">
        <v>0</v>
      </c>
      <c r="T56" s="121">
        <v>2163</v>
      </c>
      <c r="U56" s="121">
        <v>0</v>
      </c>
      <c r="V56" s="121">
        <v>0</v>
      </c>
      <c r="W56" s="121">
        <f>+SUM(X56:AA56)</f>
        <v>792397</v>
      </c>
      <c r="X56" s="121">
        <v>0</v>
      </c>
      <c r="Y56" s="121">
        <v>790217</v>
      </c>
      <c r="Z56" s="121">
        <v>0</v>
      </c>
      <c r="AA56" s="121">
        <v>2180</v>
      </c>
      <c r="AB56" s="121">
        <v>0</v>
      </c>
      <c r="AC56" s="121">
        <v>0</v>
      </c>
      <c r="AD56" s="121">
        <v>4863</v>
      </c>
      <c r="AE56" s="121">
        <f>+SUM(D56,L56,AD56)</f>
        <v>864098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859235</v>
      </c>
      <c r="BQ56" s="121">
        <f>SUM(M56,AO56)</f>
        <v>64675</v>
      </c>
      <c r="BR56" s="121">
        <f>SUM(N56,AP56)</f>
        <v>64675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2163</v>
      </c>
      <c r="BW56" s="121">
        <f>SUM(S56,AU56)</f>
        <v>0</v>
      </c>
      <c r="BX56" s="121">
        <f>SUM(T56,AV56)</f>
        <v>2163</v>
      </c>
      <c r="BY56" s="121">
        <f>SUM(U56,AW56)</f>
        <v>0</v>
      </c>
      <c r="BZ56" s="121">
        <f>SUM(V56,AX56)</f>
        <v>0</v>
      </c>
      <c r="CA56" s="121">
        <f>SUM(W56,AY56)</f>
        <v>792397</v>
      </c>
      <c r="CB56" s="121">
        <f>SUM(X56,AZ56)</f>
        <v>0</v>
      </c>
      <c r="CC56" s="121">
        <f>SUM(Y56,BA56)</f>
        <v>790217</v>
      </c>
      <c r="CD56" s="121">
        <f>SUM(Z56,BB56)</f>
        <v>0</v>
      </c>
      <c r="CE56" s="121">
        <f>SUM(AA56,BC56)</f>
        <v>2180</v>
      </c>
      <c r="CF56" s="121">
        <f>SUM(AB56,BD56)</f>
        <v>0</v>
      </c>
      <c r="CG56" s="121">
        <f>SUM(AC56,BE56)</f>
        <v>0</v>
      </c>
      <c r="CH56" s="121">
        <f>SUM(AD56,BF56)</f>
        <v>4863</v>
      </c>
      <c r="CI56" s="121">
        <f>SUM(AE56,BG56)</f>
        <v>864098</v>
      </c>
    </row>
    <row r="57" spans="1:87" s="136" customFormat="1" ht="13.5" customHeight="1">
      <c r="A57" s="119" t="s">
        <v>24</v>
      </c>
      <c r="B57" s="120" t="s">
        <v>401</v>
      </c>
      <c r="C57" s="119" t="s">
        <v>402</v>
      </c>
      <c r="D57" s="121">
        <f>+SUM(E57,J57)</f>
        <v>15571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15571</v>
      </c>
      <c r="K57" s="121">
        <v>0</v>
      </c>
      <c r="L57" s="121">
        <f>+SUM(M57,R57,V57,W57,AC57)</f>
        <v>0</v>
      </c>
      <c r="M57" s="121">
        <f>+SUM(N57:Q57)</f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0</v>
      </c>
      <c r="AC57" s="121">
        <v>0</v>
      </c>
      <c r="AD57" s="121">
        <v>195123</v>
      </c>
      <c r="AE57" s="121">
        <f>+SUM(D57,L57,AD57)</f>
        <v>210694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15571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15571</v>
      </c>
      <c r="BO57" s="121">
        <f>SUM(K57,AM57)</f>
        <v>0</v>
      </c>
      <c r="BP57" s="121">
        <f>SUM(L57,AN57)</f>
        <v>0</v>
      </c>
      <c r="BQ57" s="121">
        <f>SUM(M57,AO57)</f>
        <v>0</v>
      </c>
      <c r="BR57" s="121">
        <f>SUM(N57,AP57)</f>
        <v>0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0</v>
      </c>
      <c r="CB57" s="121">
        <f>SUM(X57,AZ57)</f>
        <v>0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0</v>
      </c>
      <c r="CG57" s="121">
        <f>SUM(AC57,BE57)</f>
        <v>0</v>
      </c>
      <c r="CH57" s="121">
        <f>SUM(AD57,BF57)</f>
        <v>195123</v>
      </c>
      <c r="CI57" s="121">
        <f>SUM(AE57,BG57)</f>
        <v>210694</v>
      </c>
    </row>
    <row r="58" spans="1:87" s="136" customFormat="1" ht="13.5" customHeight="1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7">
    <sortCondition ref="A8:A57"/>
    <sortCondition ref="B8:B57"/>
    <sortCondition ref="C8:C5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56" man="1"/>
    <brk id="67" min="1" max="5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>
      <c r="A7" s="138" t="str">
        <f>'廃棄物事業経費（市町村）'!A7</f>
        <v>静岡県</v>
      </c>
      <c r="B7" s="139" t="str">
        <f>'廃棄物事業経費（市町村）'!B7</f>
        <v>22000</v>
      </c>
      <c r="C7" s="138" t="s">
        <v>279</v>
      </c>
      <c r="D7" s="140">
        <f>SUM(L7,T7,AB7,AJ7,AR7,AZ7)</f>
        <v>849107</v>
      </c>
      <c r="E7" s="140">
        <f>SUM(M7,U7,AC7,AK7,AS7,BA7)</f>
        <v>4841493</v>
      </c>
      <c r="F7" s="140">
        <f>SUM(D7:E7)</f>
        <v>5690600</v>
      </c>
      <c r="G7" s="140">
        <f>SUM(O7,W7,AE7,AM7,AU7,BC7)</f>
        <v>0</v>
      </c>
      <c r="H7" s="140">
        <f>SUM(P7,X7,AF7,AN7,AV7,BD7)</f>
        <v>2328725</v>
      </c>
      <c r="I7" s="140">
        <f>SUM(G7:H7)</f>
        <v>2328725</v>
      </c>
      <c r="J7" s="141">
        <f>COUNTIF(J$8:J$207,"&lt;&gt;")</f>
        <v>25</v>
      </c>
      <c r="K7" s="141">
        <f>COUNTIF(K$8:K$207,"&lt;&gt;")</f>
        <v>25</v>
      </c>
      <c r="L7" s="140">
        <f>SUM(L$8:L$207)</f>
        <v>607311</v>
      </c>
      <c r="M7" s="140">
        <f>SUM(M$8:M$207)</f>
        <v>4112240</v>
      </c>
      <c r="N7" s="140">
        <f>IF(AND(L7&lt;&gt;"",M7&lt;&gt;""),SUM(L7:M7),"")</f>
        <v>4719551</v>
      </c>
      <c r="O7" s="140">
        <f>SUM(O$8:O$207)</f>
        <v>0</v>
      </c>
      <c r="P7" s="140">
        <f>SUM(P$8:P$207)</f>
        <v>1921897</v>
      </c>
      <c r="Q7" s="140">
        <f>IF(AND(O7&lt;&gt;"",P7&lt;&gt;""),SUM(O7:P7),"")</f>
        <v>1921897</v>
      </c>
      <c r="R7" s="141">
        <f>COUNTIF(R$8:R$207,"&lt;&gt;")</f>
        <v>7</v>
      </c>
      <c r="S7" s="141">
        <f>COUNTIF(S$8:S$207,"&lt;&gt;")</f>
        <v>7</v>
      </c>
      <c r="T7" s="140">
        <f>SUM(T$8:T$207)</f>
        <v>241796</v>
      </c>
      <c r="U7" s="140">
        <f>SUM(U$8:U$207)</f>
        <v>375158</v>
      </c>
      <c r="V7" s="140">
        <f>IF(AND(T7&lt;&gt;"",U7&lt;&gt;""),SUM(T7:U7),"")</f>
        <v>616954</v>
      </c>
      <c r="W7" s="140">
        <f>SUM(W$8:W$207)</f>
        <v>0</v>
      </c>
      <c r="X7" s="140">
        <f>SUM(X$8:X$207)</f>
        <v>291121</v>
      </c>
      <c r="Y7" s="140">
        <f>IF(AND(W7&lt;&gt;"",X7&lt;&gt;""),SUM(W7:X7),"")</f>
        <v>291121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0</v>
      </c>
      <c r="AC7" s="140">
        <f>SUM(AC$8:AC$207)</f>
        <v>354095</v>
      </c>
      <c r="AD7" s="140">
        <f>IF(AND(AB7&lt;&gt;"",AC7&lt;&gt;""),SUM(AB7:AC7),"")</f>
        <v>354095</v>
      </c>
      <c r="AE7" s="140">
        <f>SUM(AE$8:AE$207)</f>
        <v>0</v>
      </c>
      <c r="AF7" s="140">
        <f>SUM(AF$8:AF$207)</f>
        <v>115707</v>
      </c>
      <c r="AG7" s="140">
        <f>IF(AND(AE7&lt;&gt;"",AF7&lt;&gt;""),SUM(AE7:AF7),"")</f>
        <v>115707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>
      <c r="A8" s="119" t="s">
        <v>24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>
      <c r="A9" s="119" t="s">
        <v>24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>
      <c r="A10" s="119" t="s">
        <v>24</v>
      </c>
      <c r="B10" s="120" t="s">
        <v>330</v>
      </c>
      <c r="C10" s="119" t="s">
        <v>331</v>
      </c>
      <c r="D10" s="121">
        <f>SUM(L10,T10,AB10,AJ10,AR10,AZ10)</f>
        <v>0</v>
      </c>
      <c r="E10" s="121">
        <f>SUM(M10,U10,AC10,AK10,AS10,BA10)</f>
        <v>49163</v>
      </c>
      <c r="F10" s="121">
        <f>SUM(D10:E10)</f>
        <v>49163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333</v>
      </c>
      <c r="K10" s="119" t="s">
        <v>334</v>
      </c>
      <c r="L10" s="121">
        <v>0</v>
      </c>
      <c r="M10" s="121">
        <v>49163</v>
      </c>
      <c r="N10" s="121">
        <f>IF(AND(L10&lt;&gt;"",M10&lt;&gt;""),SUM(L10:M10),"")</f>
        <v>49163</v>
      </c>
      <c r="O10" s="121">
        <v>0</v>
      </c>
      <c r="P10" s="121">
        <v>0</v>
      </c>
      <c r="Q10" s="121">
        <f>IF(AND(O10&lt;&gt;"",P10&lt;&gt;""),SUM(O10:P10),"")</f>
        <v>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>
      <c r="A11" s="119" t="s">
        <v>24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>
      <c r="A12" s="119" t="s">
        <v>24</v>
      </c>
      <c r="B12" s="120" t="s">
        <v>338</v>
      </c>
      <c r="C12" s="119" t="s">
        <v>339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>
      <c r="A13" s="119" t="s">
        <v>24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>
      <c r="A14" s="119" t="s">
        <v>24</v>
      </c>
      <c r="B14" s="120" t="s">
        <v>344</v>
      </c>
      <c r="C14" s="119" t="s">
        <v>345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>
      <c r="A15" s="119" t="s">
        <v>24</v>
      </c>
      <c r="B15" s="120" t="s">
        <v>347</v>
      </c>
      <c r="C15" s="119" t="s">
        <v>348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29891</v>
      </c>
      <c r="I15" s="121">
        <f>SUM(G15:H15)</f>
        <v>29891</v>
      </c>
      <c r="J15" s="120" t="s">
        <v>350</v>
      </c>
      <c r="K15" s="119" t="s">
        <v>351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29891</v>
      </c>
      <c r="Q15" s="121">
        <f>IF(AND(O15&lt;&gt;"",P15&lt;&gt;""),SUM(O15:P15),"")</f>
        <v>29891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>
      <c r="A16" s="119" t="s">
        <v>24</v>
      </c>
      <c r="B16" s="120" t="s">
        <v>352</v>
      </c>
      <c r="C16" s="119" t="s">
        <v>353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>
      <c r="A17" s="119" t="s">
        <v>24</v>
      </c>
      <c r="B17" s="120" t="s">
        <v>355</v>
      </c>
      <c r="C17" s="119" t="s">
        <v>356</v>
      </c>
      <c r="D17" s="121">
        <f>SUM(L17,T17,AB17,AJ17,AR17,AZ17)</f>
        <v>198180</v>
      </c>
      <c r="E17" s="121">
        <f>SUM(M17,U17,AC17,AK17,AS17,BA17)</f>
        <v>312686</v>
      </c>
      <c r="F17" s="121">
        <f>SUM(D17:E17)</f>
        <v>510866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 t="s">
        <v>358</v>
      </c>
      <c r="K17" s="119" t="s">
        <v>359</v>
      </c>
      <c r="L17" s="121">
        <v>198180</v>
      </c>
      <c r="M17" s="121">
        <v>312686</v>
      </c>
      <c r="N17" s="121">
        <f>IF(AND(L17&lt;&gt;"",M17&lt;&gt;""),SUM(L17:M17),"")</f>
        <v>510866</v>
      </c>
      <c r="O17" s="121">
        <v>0</v>
      </c>
      <c r="P17" s="121">
        <v>0</v>
      </c>
      <c r="Q17" s="121">
        <f>IF(AND(O17&lt;&gt;"",P17&lt;&gt;""),SUM(O17:P17),"")</f>
        <v>0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>
      <c r="A18" s="119" t="s">
        <v>24</v>
      </c>
      <c r="B18" s="120" t="s">
        <v>360</v>
      </c>
      <c r="C18" s="119" t="s">
        <v>361</v>
      </c>
      <c r="D18" s="121">
        <f>SUM(L18,T18,AB18,AJ18,AR18,AZ18)</f>
        <v>0</v>
      </c>
      <c r="E18" s="121">
        <f>SUM(M18,U18,AC18,AK18,AS18,BA18)</f>
        <v>497630</v>
      </c>
      <c r="F18" s="121">
        <f>SUM(D18:E18)</f>
        <v>497630</v>
      </c>
      <c r="G18" s="121">
        <f>SUM(O18,W18,AE18,AM18,AU18,BC18)</f>
        <v>0</v>
      </c>
      <c r="H18" s="121">
        <f>SUM(P18,X18,AF18,AN18,AV18,BD18)</f>
        <v>272040</v>
      </c>
      <c r="I18" s="121">
        <f>SUM(G18:H18)</f>
        <v>272040</v>
      </c>
      <c r="J18" s="120" t="s">
        <v>363</v>
      </c>
      <c r="K18" s="119" t="s">
        <v>364</v>
      </c>
      <c r="L18" s="121">
        <v>0</v>
      </c>
      <c r="M18" s="121">
        <v>497630</v>
      </c>
      <c r="N18" s="121">
        <f>IF(AND(L18&lt;&gt;"",M18&lt;&gt;""),SUM(L18:M18),"")</f>
        <v>497630</v>
      </c>
      <c r="O18" s="121">
        <v>0</v>
      </c>
      <c r="P18" s="121">
        <v>272040</v>
      </c>
      <c r="Q18" s="121">
        <f>IF(AND(O18&lt;&gt;"",P18&lt;&gt;""),SUM(O18:P18),"")</f>
        <v>272040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>
      <c r="A19" s="119" t="s">
        <v>24</v>
      </c>
      <c r="B19" s="120" t="s">
        <v>365</v>
      </c>
      <c r="C19" s="119" t="s">
        <v>366</v>
      </c>
      <c r="D19" s="121">
        <f>SUM(L19,T19,AB19,AJ19,AR19,AZ19)</f>
        <v>0</v>
      </c>
      <c r="E19" s="121">
        <f>SUM(M19,U19,AC19,AK19,AS19,BA19)</f>
        <v>296069</v>
      </c>
      <c r="F19" s="121">
        <f>SUM(D19:E19)</f>
        <v>296069</v>
      </c>
      <c r="G19" s="121">
        <f>SUM(O19,W19,AE19,AM19,AU19,BC19)</f>
        <v>0</v>
      </c>
      <c r="H19" s="121">
        <f>SUM(P19,X19,AF19,AN19,AV19,BD19)</f>
        <v>66914</v>
      </c>
      <c r="I19" s="121">
        <f>SUM(G19:H19)</f>
        <v>66914</v>
      </c>
      <c r="J19" s="120" t="s">
        <v>368</v>
      </c>
      <c r="K19" s="119" t="s">
        <v>369</v>
      </c>
      <c r="L19" s="121">
        <v>0</v>
      </c>
      <c r="M19" s="121">
        <v>296069</v>
      </c>
      <c r="N19" s="121">
        <f>IF(AND(L19&lt;&gt;"",M19&lt;&gt;""),SUM(L19:M19),"")</f>
        <v>296069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370</v>
      </c>
      <c r="S19" s="119" t="s">
        <v>371</v>
      </c>
      <c r="T19" s="121">
        <v>0</v>
      </c>
      <c r="U19" s="121">
        <v>0</v>
      </c>
      <c r="V19" s="121">
        <f>IF(AND(T19&lt;&gt;"",U19&lt;&gt;""),SUM(T19:U19),"")</f>
        <v>0</v>
      </c>
      <c r="W19" s="121">
        <v>0</v>
      </c>
      <c r="X19" s="121">
        <v>66914</v>
      </c>
      <c r="Y19" s="121">
        <f>IF(AND(W19&lt;&gt;"",X19&lt;&gt;""),SUM(W19:X19),"")</f>
        <v>66914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>
      <c r="A20" s="119" t="s">
        <v>24</v>
      </c>
      <c r="B20" s="120" t="s">
        <v>372</v>
      </c>
      <c r="C20" s="119" t="s">
        <v>373</v>
      </c>
      <c r="D20" s="121">
        <f>SUM(L20,T20,AB20,AJ20,AR20,AZ20)</f>
        <v>0</v>
      </c>
      <c r="E20" s="121">
        <f>SUM(M20,U20,AC20,AK20,AS20,BA20)</f>
        <v>450774</v>
      </c>
      <c r="F20" s="121">
        <f>SUM(D20:E20)</f>
        <v>450774</v>
      </c>
      <c r="G20" s="121">
        <f>SUM(O20,W20,AE20,AM20,AU20,BC20)</f>
        <v>0</v>
      </c>
      <c r="H20" s="121">
        <f>SUM(P20,X20,AF20,AN20,AV20,BD20)</f>
        <v>251719</v>
      </c>
      <c r="I20" s="121">
        <f>SUM(G20:H20)</f>
        <v>251719</v>
      </c>
      <c r="J20" s="120" t="s">
        <v>363</v>
      </c>
      <c r="K20" s="119" t="s">
        <v>364</v>
      </c>
      <c r="L20" s="121">
        <v>0</v>
      </c>
      <c r="M20" s="121">
        <v>450774</v>
      </c>
      <c r="N20" s="121">
        <f>IF(AND(L20&lt;&gt;"",M20&lt;&gt;""),SUM(L20:M20),"")</f>
        <v>450774</v>
      </c>
      <c r="O20" s="121">
        <v>0</v>
      </c>
      <c r="P20" s="121">
        <v>251719</v>
      </c>
      <c r="Q20" s="121">
        <f>IF(AND(O20&lt;&gt;"",P20&lt;&gt;""),SUM(O20:P20),"")</f>
        <v>251719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>
      <c r="A21" s="119" t="s">
        <v>24</v>
      </c>
      <c r="B21" s="120" t="s">
        <v>375</v>
      </c>
      <c r="C21" s="119" t="s">
        <v>376</v>
      </c>
      <c r="D21" s="121">
        <f>SUM(L21,T21,AB21,AJ21,AR21,AZ21)</f>
        <v>133652</v>
      </c>
      <c r="E21" s="121">
        <f>SUM(M21,U21,AC21,AK21,AS21,BA21)</f>
        <v>596429</v>
      </c>
      <c r="F21" s="121">
        <f>SUM(D21:E21)</f>
        <v>730081</v>
      </c>
      <c r="G21" s="121">
        <f>SUM(O21,W21,AE21,AM21,AU21,BC21)</f>
        <v>0</v>
      </c>
      <c r="H21" s="121">
        <f>SUM(P21,X21,AF21,AN21,AV21,BD21)</f>
        <v>220158</v>
      </c>
      <c r="I21" s="121">
        <f>SUM(G21:H21)</f>
        <v>220158</v>
      </c>
      <c r="J21" s="120" t="s">
        <v>378</v>
      </c>
      <c r="K21" s="119" t="s">
        <v>379</v>
      </c>
      <c r="L21" s="121">
        <v>133652</v>
      </c>
      <c r="M21" s="121">
        <v>596429</v>
      </c>
      <c r="N21" s="121">
        <f>IF(AND(L21&lt;&gt;"",M21&lt;&gt;""),SUM(L21:M21),"")</f>
        <v>730081</v>
      </c>
      <c r="O21" s="121">
        <v>0</v>
      </c>
      <c r="P21" s="121">
        <v>220158</v>
      </c>
      <c r="Q21" s="121">
        <f>IF(AND(O21&lt;&gt;"",P21&lt;&gt;""),SUM(O21:P21),"")</f>
        <v>220158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>
      <c r="A22" s="119" t="s">
        <v>24</v>
      </c>
      <c r="B22" s="120" t="s">
        <v>380</v>
      </c>
      <c r="C22" s="119" t="s">
        <v>381</v>
      </c>
      <c r="D22" s="121">
        <f>SUM(L22,T22,AB22,AJ22,AR22,AZ22)</f>
        <v>94989</v>
      </c>
      <c r="E22" s="121">
        <f>SUM(M22,U22,AC22,AK22,AS22,BA22)</f>
        <v>512223</v>
      </c>
      <c r="F22" s="121">
        <f>SUM(D22:E22)</f>
        <v>607212</v>
      </c>
      <c r="G22" s="121">
        <f>SUM(O22,W22,AE22,AM22,AU22,BC22)</f>
        <v>0</v>
      </c>
      <c r="H22" s="121">
        <f>SUM(P22,X22,AF22,AN22,AV22,BD22)</f>
        <v>217863</v>
      </c>
      <c r="I22" s="121">
        <f>SUM(G22:H22)</f>
        <v>217863</v>
      </c>
      <c r="J22" s="120" t="s">
        <v>383</v>
      </c>
      <c r="K22" s="119" t="s">
        <v>384</v>
      </c>
      <c r="L22" s="121">
        <v>0</v>
      </c>
      <c r="M22" s="121">
        <v>373987</v>
      </c>
      <c r="N22" s="121">
        <f>IF(AND(L22&lt;&gt;"",M22&lt;&gt;""),SUM(L22:M22),"")</f>
        <v>373987</v>
      </c>
      <c r="O22" s="121">
        <v>0</v>
      </c>
      <c r="P22" s="121">
        <v>217863</v>
      </c>
      <c r="Q22" s="121">
        <f>IF(AND(O22&lt;&gt;"",P22&lt;&gt;""),SUM(O22:P22),"")</f>
        <v>217863</v>
      </c>
      <c r="R22" s="120" t="s">
        <v>358</v>
      </c>
      <c r="S22" s="119" t="s">
        <v>359</v>
      </c>
      <c r="T22" s="121">
        <v>94989</v>
      </c>
      <c r="U22" s="121">
        <v>138236</v>
      </c>
      <c r="V22" s="121">
        <f>IF(AND(T22&lt;&gt;"",U22&lt;&gt;""),SUM(T22:U22),"")</f>
        <v>233225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>
      <c r="A23" s="119" t="s">
        <v>24</v>
      </c>
      <c r="B23" s="120" t="s">
        <v>385</v>
      </c>
      <c r="C23" s="119" t="s">
        <v>386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70432</v>
      </c>
      <c r="I23" s="121">
        <f>SUM(G23:H23)</f>
        <v>70432</v>
      </c>
      <c r="J23" s="120" t="s">
        <v>388</v>
      </c>
      <c r="K23" s="119" t="s">
        <v>389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70432</v>
      </c>
      <c r="Q23" s="121">
        <f>IF(AND(O23&lt;&gt;"",P23&lt;&gt;""),SUM(O23:P23),"")</f>
        <v>70432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>
      <c r="A24" s="119" t="s">
        <v>24</v>
      </c>
      <c r="B24" s="120" t="s">
        <v>390</v>
      </c>
      <c r="C24" s="119" t="s">
        <v>391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219535</v>
      </c>
      <c r="I24" s="121">
        <f>SUM(G24:H24)</f>
        <v>219535</v>
      </c>
      <c r="J24" s="120" t="s">
        <v>393</v>
      </c>
      <c r="K24" s="119" t="s">
        <v>394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219535</v>
      </c>
      <c r="Q24" s="121">
        <f>IF(AND(O24&lt;&gt;"",P24&lt;&gt;""),SUM(O24:P24),"")</f>
        <v>219535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>
      <c r="A25" s="119" t="s">
        <v>24</v>
      </c>
      <c r="B25" s="120" t="s">
        <v>395</v>
      </c>
      <c r="C25" s="119" t="s">
        <v>396</v>
      </c>
      <c r="D25" s="121">
        <f>SUM(L25,T25,AB25,AJ25,AR25,AZ25)</f>
        <v>0</v>
      </c>
      <c r="E25" s="121">
        <f>SUM(M25,U25,AC25,AK25,AS25,BA25)</f>
        <v>0</v>
      </c>
      <c r="F25" s="121">
        <f>SUM(D25:E25)</f>
        <v>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/>
      <c r="K25" s="119"/>
      <c r="L25" s="121"/>
      <c r="M25" s="121"/>
      <c r="N25" s="121" t="str">
        <f>IF(AND(L25&lt;&gt;"",M25&lt;&gt;""),SUM(L25:M25),"")</f>
        <v/>
      </c>
      <c r="O25" s="121"/>
      <c r="P25" s="121"/>
      <c r="Q25" s="121" t="str">
        <f>IF(AND(O25&lt;&gt;"",P25&lt;&gt;""),SUM(O25:P25),"")</f>
        <v/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>
      <c r="A26" s="119" t="s">
        <v>24</v>
      </c>
      <c r="B26" s="120" t="s">
        <v>398</v>
      </c>
      <c r="C26" s="119" t="s">
        <v>399</v>
      </c>
      <c r="D26" s="121">
        <f>SUM(L26,T26,AB26,AJ26,AR26,AZ26)</f>
        <v>79431</v>
      </c>
      <c r="E26" s="121">
        <f>SUM(M26,U26,AC26,AK26,AS26,BA26)</f>
        <v>68672</v>
      </c>
      <c r="F26" s="121">
        <f>SUM(D26:E26)</f>
        <v>148103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333</v>
      </c>
      <c r="K26" s="119" t="s">
        <v>334</v>
      </c>
      <c r="L26" s="121">
        <v>0</v>
      </c>
      <c r="M26" s="121">
        <v>68672</v>
      </c>
      <c r="N26" s="121">
        <f>IF(AND(L26&lt;&gt;"",M26&lt;&gt;""),SUM(L26:M26),"")</f>
        <v>68672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401</v>
      </c>
      <c r="S26" s="119" t="s">
        <v>402</v>
      </c>
      <c r="T26" s="121">
        <v>79431</v>
      </c>
      <c r="U26" s="121">
        <v>0</v>
      </c>
      <c r="V26" s="121">
        <f>IF(AND(T26&lt;&gt;"",U26&lt;&gt;""),SUM(T26:U26),"")</f>
        <v>79431</v>
      </c>
      <c r="W26" s="121">
        <v>0</v>
      </c>
      <c r="X26" s="121">
        <v>0</v>
      </c>
      <c r="Y26" s="121">
        <f>IF(AND(W26&lt;&gt;"",X26&lt;&gt;""),SUM(W26:X26),"")</f>
        <v>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>
      <c r="A27" s="119" t="s">
        <v>24</v>
      </c>
      <c r="B27" s="120" t="s">
        <v>403</v>
      </c>
      <c r="C27" s="119" t="s">
        <v>404</v>
      </c>
      <c r="D27" s="121">
        <f>SUM(L27,T27,AB27,AJ27,AR27,AZ27)</f>
        <v>109930</v>
      </c>
      <c r="E27" s="121">
        <f>SUM(M27,U27,AC27,AK27,AS27,BA27)</f>
        <v>348111</v>
      </c>
      <c r="F27" s="121">
        <f>SUM(D27:E27)</f>
        <v>458041</v>
      </c>
      <c r="G27" s="121">
        <f>SUM(O27,W27,AE27,AM27,AU27,BC27)</f>
        <v>0</v>
      </c>
      <c r="H27" s="121">
        <f>SUM(P27,X27,AF27,AN27,AV27,BD27)</f>
        <v>76777</v>
      </c>
      <c r="I27" s="121">
        <f>SUM(G27:H27)</f>
        <v>76777</v>
      </c>
      <c r="J27" s="120" t="s">
        <v>406</v>
      </c>
      <c r="K27" s="119" t="s">
        <v>407</v>
      </c>
      <c r="L27" s="121">
        <v>109930</v>
      </c>
      <c r="M27" s="121">
        <v>348111</v>
      </c>
      <c r="N27" s="121">
        <f>IF(AND(L27&lt;&gt;"",M27&lt;&gt;""),SUM(L27:M27),"")</f>
        <v>458041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370</v>
      </c>
      <c r="S27" s="119" t="s">
        <v>408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76777</v>
      </c>
      <c r="Y27" s="121">
        <f>IF(AND(W27&lt;&gt;"",X27&lt;&gt;""),SUM(W27:X27),"")</f>
        <v>76777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>
      <c r="A28" s="119" t="s">
        <v>24</v>
      </c>
      <c r="B28" s="120" t="s">
        <v>409</v>
      </c>
      <c r="C28" s="119" t="s">
        <v>410</v>
      </c>
      <c r="D28" s="121">
        <f>SUM(L28,T28,AB28,AJ28,AR28,AZ28)</f>
        <v>0</v>
      </c>
      <c r="E28" s="121">
        <f>SUM(M28,U28,AC28,AK28,AS28,BA28)</f>
        <v>171540</v>
      </c>
      <c r="F28" s="121">
        <f>SUM(D28:E28)</f>
        <v>171540</v>
      </c>
      <c r="G28" s="121">
        <f>SUM(O28,W28,AE28,AM28,AU28,BC28)</f>
        <v>0</v>
      </c>
      <c r="H28" s="121">
        <f>SUM(P28,X28,AF28,AN28,AV28,BD28)</f>
        <v>147430</v>
      </c>
      <c r="I28" s="121">
        <f>SUM(G28:H28)</f>
        <v>147430</v>
      </c>
      <c r="J28" s="120" t="s">
        <v>368</v>
      </c>
      <c r="K28" s="119" t="s">
        <v>369</v>
      </c>
      <c r="L28" s="121">
        <v>0</v>
      </c>
      <c r="M28" s="121">
        <v>171540</v>
      </c>
      <c r="N28" s="121">
        <f>IF(AND(L28&lt;&gt;"",M28&lt;&gt;""),SUM(L28:M28),"")</f>
        <v>171540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370</v>
      </c>
      <c r="S28" s="119" t="s">
        <v>408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147430</v>
      </c>
      <c r="Y28" s="121">
        <f>IF(AND(W28&lt;&gt;"",X28&lt;&gt;""),SUM(W28:X28),"")</f>
        <v>147430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>
      <c r="A29" s="119" t="s">
        <v>24</v>
      </c>
      <c r="B29" s="120" t="s">
        <v>412</v>
      </c>
      <c r="C29" s="119" t="s">
        <v>413</v>
      </c>
      <c r="D29" s="121">
        <f>SUM(L29,T29,AB29,AJ29,AR29,AZ29)</f>
        <v>93867</v>
      </c>
      <c r="E29" s="121">
        <f>SUM(M29,U29,AC29,AK29,AS29,BA29)</f>
        <v>0</v>
      </c>
      <c r="F29" s="121">
        <f>SUM(D29:E29)</f>
        <v>93867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 t="s">
        <v>401</v>
      </c>
      <c r="K29" s="119" t="s">
        <v>402</v>
      </c>
      <c r="L29" s="121">
        <v>93867</v>
      </c>
      <c r="M29" s="121">
        <v>0</v>
      </c>
      <c r="N29" s="121">
        <f>IF(AND(L29&lt;&gt;"",M29&lt;&gt;""),SUM(L29:M29),"")</f>
        <v>93867</v>
      </c>
      <c r="O29" s="121">
        <v>0</v>
      </c>
      <c r="P29" s="121">
        <v>0</v>
      </c>
      <c r="Q29" s="121">
        <f>IF(AND(O29&lt;&gt;"",P29&lt;&gt;""),SUM(O29:P29),"")</f>
        <v>0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>
      <c r="A30" s="119" t="s">
        <v>24</v>
      </c>
      <c r="B30" s="120" t="s">
        <v>415</v>
      </c>
      <c r="C30" s="119" t="s">
        <v>416</v>
      </c>
      <c r="D30" s="121">
        <f>SUM(L30,T30,AB30,AJ30,AR30,AZ30)</f>
        <v>67376</v>
      </c>
      <c r="E30" s="121">
        <f>SUM(M30,U30,AC30,AK30,AS30,BA30)</f>
        <v>567453</v>
      </c>
      <c r="F30" s="121">
        <f>SUM(D30:E30)</f>
        <v>634829</v>
      </c>
      <c r="G30" s="121">
        <f>SUM(O30,W30,AE30,AM30,AU30,BC30)</f>
        <v>0</v>
      </c>
      <c r="H30" s="121">
        <f>SUM(P30,X30,AF30,AN30,AV30,BD30)</f>
        <v>189327</v>
      </c>
      <c r="I30" s="121">
        <f>SUM(G30:H30)</f>
        <v>189327</v>
      </c>
      <c r="J30" s="120" t="s">
        <v>370</v>
      </c>
      <c r="K30" s="119" t="s">
        <v>408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73620</v>
      </c>
      <c r="Q30" s="121">
        <f>IF(AND(O30&lt;&gt;"",P30&lt;&gt;""),SUM(O30:P30),"")</f>
        <v>73620</v>
      </c>
      <c r="R30" s="120" t="s">
        <v>406</v>
      </c>
      <c r="S30" s="119" t="s">
        <v>407</v>
      </c>
      <c r="T30" s="121">
        <v>67376</v>
      </c>
      <c r="U30" s="121">
        <v>213358</v>
      </c>
      <c r="V30" s="121">
        <f>IF(AND(T30&lt;&gt;"",U30&lt;&gt;""),SUM(T30:U30),"")</f>
        <v>280734</v>
      </c>
      <c r="W30" s="121">
        <v>0</v>
      </c>
      <c r="X30" s="121">
        <v>0</v>
      </c>
      <c r="Y30" s="121">
        <f>IF(AND(W30&lt;&gt;"",X30&lt;&gt;""),SUM(W30:X30),"")</f>
        <v>0</v>
      </c>
      <c r="Z30" s="120" t="s">
        <v>418</v>
      </c>
      <c r="AA30" s="119" t="s">
        <v>419</v>
      </c>
      <c r="AB30" s="121">
        <v>0</v>
      </c>
      <c r="AC30" s="121">
        <v>354095</v>
      </c>
      <c r="AD30" s="121">
        <f>IF(AND(AB30&lt;&gt;"",AC30&lt;&gt;""),SUM(AB30:AC30),"")</f>
        <v>354095</v>
      </c>
      <c r="AE30" s="121">
        <v>0</v>
      </c>
      <c r="AF30" s="121">
        <v>115707</v>
      </c>
      <c r="AG30" s="121">
        <f>IF(AND(AE30&lt;&gt;"",AF30&lt;&gt;""),SUM(AE30:AF30),"")</f>
        <v>115707</v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>
      <c r="A31" s="119" t="s">
        <v>24</v>
      </c>
      <c r="B31" s="120" t="s">
        <v>420</v>
      </c>
      <c r="C31" s="119" t="s">
        <v>421</v>
      </c>
      <c r="D31" s="121">
        <f>SUM(L31,T31,AB31,AJ31,AR31,AZ31)</f>
        <v>25510</v>
      </c>
      <c r="E31" s="121">
        <f>SUM(M31,U31,AC31,AK31,AS31,BA31)</f>
        <v>211091</v>
      </c>
      <c r="F31" s="121">
        <f>SUM(D31:E31)</f>
        <v>236601</v>
      </c>
      <c r="G31" s="121">
        <f>SUM(O31,W31,AE31,AM31,AU31,BC31)</f>
        <v>0</v>
      </c>
      <c r="H31" s="121">
        <f>SUM(P31,X31,AF31,AN31,AV31,BD31)</f>
        <v>32833</v>
      </c>
      <c r="I31" s="121">
        <f>SUM(G31:H31)</f>
        <v>32833</v>
      </c>
      <c r="J31" s="120" t="s">
        <v>423</v>
      </c>
      <c r="K31" s="119" t="s">
        <v>424</v>
      </c>
      <c r="L31" s="121">
        <v>25510</v>
      </c>
      <c r="M31" s="121">
        <v>211091</v>
      </c>
      <c r="N31" s="121">
        <f>IF(AND(L31&lt;&gt;"",M31&lt;&gt;""),SUM(L31:M31),"")</f>
        <v>236601</v>
      </c>
      <c r="O31" s="121">
        <v>0</v>
      </c>
      <c r="P31" s="121">
        <v>32833</v>
      </c>
      <c r="Q31" s="121">
        <f>IF(AND(O31&lt;&gt;"",P31&lt;&gt;""),SUM(O31:P31),"")</f>
        <v>32833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>
      <c r="A32" s="119" t="s">
        <v>24</v>
      </c>
      <c r="B32" s="120" t="s">
        <v>425</v>
      </c>
      <c r="C32" s="119" t="s">
        <v>426</v>
      </c>
      <c r="D32" s="121">
        <f>SUM(L32,T32,AB32,AJ32,AR32,AZ32)</f>
        <v>17473</v>
      </c>
      <c r="E32" s="121">
        <f>SUM(M32,U32,AC32,AK32,AS32,BA32)</f>
        <v>113864</v>
      </c>
      <c r="F32" s="121">
        <f>SUM(D32:E32)</f>
        <v>131337</v>
      </c>
      <c r="G32" s="121">
        <f>SUM(O32,W32,AE32,AM32,AU32,BC32)</f>
        <v>0</v>
      </c>
      <c r="H32" s="121">
        <f>SUM(P32,X32,AF32,AN32,AV32,BD32)</f>
        <v>25640</v>
      </c>
      <c r="I32" s="121">
        <f>SUM(G32:H32)</f>
        <v>25640</v>
      </c>
      <c r="J32" s="120" t="s">
        <v>423</v>
      </c>
      <c r="K32" s="119" t="s">
        <v>424</v>
      </c>
      <c r="L32" s="121">
        <v>17473</v>
      </c>
      <c r="M32" s="121">
        <v>113864</v>
      </c>
      <c r="N32" s="121">
        <f>IF(AND(L32&lt;&gt;"",M32&lt;&gt;""),SUM(L32:M32),"")</f>
        <v>131337</v>
      </c>
      <c r="O32" s="121">
        <v>0</v>
      </c>
      <c r="P32" s="121">
        <v>25640</v>
      </c>
      <c r="Q32" s="121">
        <f>IF(AND(O32&lt;&gt;"",P32&lt;&gt;""),SUM(O32:P32),"")</f>
        <v>25640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>
      <c r="A33" s="119" t="s">
        <v>24</v>
      </c>
      <c r="B33" s="120" t="s">
        <v>428</v>
      </c>
      <c r="C33" s="119" t="s">
        <v>429</v>
      </c>
      <c r="D33" s="121">
        <f>SUM(L33,T33,AB33,AJ33,AR33,AZ33)</f>
        <v>0</v>
      </c>
      <c r="E33" s="121">
        <f>SUM(M33,U33,AC33,AK33,AS33,BA33)</f>
        <v>0</v>
      </c>
      <c r="F33" s="121">
        <f>SUM(D33:E33)</f>
        <v>0</v>
      </c>
      <c r="G33" s="121">
        <f>SUM(O33,W33,AE33,AM33,AU33,BC33)</f>
        <v>0</v>
      </c>
      <c r="H33" s="121">
        <f>SUM(P33,X33,AF33,AN33,AV33,BD33)</f>
        <v>32167</v>
      </c>
      <c r="I33" s="121">
        <f>SUM(G33:H33)</f>
        <v>32167</v>
      </c>
      <c r="J33" s="120" t="s">
        <v>388</v>
      </c>
      <c r="K33" s="119" t="s">
        <v>431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32167</v>
      </c>
      <c r="Q33" s="121">
        <f>IF(AND(O33&lt;&gt;"",P33&lt;&gt;""),SUM(O33:P33),"")</f>
        <v>32167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>
      <c r="A34" s="119" t="s">
        <v>24</v>
      </c>
      <c r="B34" s="120" t="s">
        <v>432</v>
      </c>
      <c r="C34" s="119" t="s">
        <v>433</v>
      </c>
      <c r="D34" s="121">
        <f>SUM(L34,T34,AB34,AJ34,AR34,AZ34)</f>
        <v>0</v>
      </c>
      <c r="E34" s="121">
        <f>SUM(M34,U34,AC34,AK34,AS34,BA34)</f>
        <v>0</v>
      </c>
      <c r="F34" s="121">
        <f>SUM(D34:E34)</f>
        <v>0</v>
      </c>
      <c r="G34" s="121">
        <f>SUM(O34,W34,AE34,AM34,AU34,BC34)</f>
        <v>0</v>
      </c>
      <c r="H34" s="121">
        <f>SUM(P34,X34,AF34,AN34,AV34,BD34)</f>
        <v>38508</v>
      </c>
      <c r="I34" s="121">
        <f>SUM(G34:H34)</f>
        <v>38508</v>
      </c>
      <c r="J34" s="120" t="s">
        <v>435</v>
      </c>
      <c r="K34" s="119" t="s">
        <v>436</v>
      </c>
      <c r="L34" s="121">
        <v>0</v>
      </c>
      <c r="M34" s="121">
        <v>0</v>
      </c>
      <c r="N34" s="121">
        <f>IF(AND(L34&lt;&gt;"",M34&lt;&gt;""),SUM(L34:M34),"")</f>
        <v>0</v>
      </c>
      <c r="O34" s="121">
        <v>0</v>
      </c>
      <c r="P34" s="121">
        <v>38508</v>
      </c>
      <c r="Q34" s="121">
        <f>IF(AND(O34&lt;&gt;"",P34&lt;&gt;""),SUM(O34:P34),"")</f>
        <v>38508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>
      <c r="A35" s="119" t="s">
        <v>24</v>
      </c>
      <c r="B35" s="120" t="s">
        <v>437</v>
      </c>
      <c r="C35" s="119" t="s">
        <v>438</v>
      </c>
      <c r="D35" s="121">
        <f>SUM(L35,T35,AB35,AJ35,AR35,AZ35)</f>
        <v>0</v>
      </c>
      <c r="E35" s="121">
        <f>SUM(M35,U35,AC35,AK35,AS35,BA35)</f>
        <v>0</v>
      </c>
      <c r="F35" s="121">
        <f>SUM(D35:E35)</f>
        <v>0</v>
      </c>
      <c r="G35" s="121">
        <f>SUM(O35,W35,AE35,AM35,AU35,BC35)</f>
        <v>0</v>
      </c>
      <c r="H35" s="121">
        <f>SUM(P35,X35,AF35,AN35,AV35,BD35)</f>
        <v>55646</v>
      </c>
      <c r="I35" s="121">
        <f>SUM(G35:H35)</f>
        <v>55646</v>
      </c>
      <c r="J35" s="120" t="s">
        <v>435</v>
      </c>
      <c r="K35" s="119" t="s">
        <v>436</v>
      </c>
      <c r="L35" s="121">
        <v>0</v>
      </c>
      <c r="M35" s="121">
        <v>0</v>
      </c>
      <c r="N35" s="121">
        <f>IF(AND(L35&lt;&gt;"",M35&lt;&gt;""),SUM(L35:M35),"")</f>
        <v>0</v>
      </c>
      <c r="O35" s="121">
        <v>0</v>
      </c>
      <c r="P35" s="121">
        <v>55646</v>
      </c>
      <c r="Q35" s="121">
        <f>IF(AND(O35&lt;&gt;"",P35&lt;&gt;""),SUM(O35:P35),"")</f>
        <v>55646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>
      <c r="A36" s="119" t="s">
        <v>24</v>
      </c>
      <c r="B36" s="120" t="s">
        <v>440</v>
      </c>
      <c r="C36" s="119" t="s">
        <v>441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/>
      <c r="K36" s="119"/>
      <c r="L36" s="121"/>
      <c r="M36" s="121"/>
      <c r="N36" s="121" t="str">
        <f>IF(AND(L36&lt;&gt;"",M36&lt;&gt;""),SUM(L36:M36),"")</f>
        <v/>
      </c>
      <c r="O36" s="121"/>
      <c r="P36" s="121"/>
      <c r="Q36" s="121" t="str">
        <f>IF(AND(O36&lt;&gt;"",P36&lt;&gt;""),SUM(O36:P36),"")</f>
        <v/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>
      <c r="A37" s="119" t="s">
        <v>24</v>
      </c>
      <c r="B37" s="120" t="s">
        <v>443</v>
      </c>
      <c r="C37" s="119" t="s">
        <v>444</v>
      </c>
      <c r="D37" s="121">
        <f>SUM(L37,T37,AB37,AJ37,AR37,AZ37)</f>
        <v>0</v>
      </c>
      <c r="E37" s="121">
        <f>SUM(M37,U37,AC37,AK37,AS37,BA37)</f>
        <v>0</v>
      </c>
      <c r="F37" s="121">
        <f>SUM(D37:E37)</f>
        <v>0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/>
      <c r="K37" s="119"/>
      <c r="L37" s="121"/>
      <c r="M37" s="121"/>
      <c r="N37" s="121" t="str">
        <f>IF(AND(L37&lt;&gt;"",M37&lt;&gt;""),SUM(L37:M37),"")</f>
        <v/>
      </c>
      <c r="O37" s="121"/>
      <c r="P37" s="121"/>
      <c r="Q37" s="121" t="str">
        <f>IF(AND(O37&lt;&gt;"",P37&lt;&gt;""),SUM(O37:P37),"")</f>
        <v/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>
      <c r="A38" s="119" t="s">
        <v>24</v>
      </c>
      <c r="B38" s="120" t="s">
        <v>446</v>
      </c>
      <c r="C38" s="119" t="s">
        <v>447</v>
      </c>
      <c r="D38" s="121">
        <f>SUM(L38,T38,AB38,AJ38,AR38,AZ38)</f>
        <v>0</v>
      </c>
      <c r="E38" s="121">
        <f>SUM(M38,U38,AC38,AK38,AS38,BA38)</f>
        <v>0</v>
      </c>
      <c r="F38" s="121">
        <f>SUM(D38:E38)</f>
        <v>0</v>
      </c>
      <c r="G38" s="121">
        <f>SUM(O38,W38,AE38,AM38,AU38,BC38)</f>
        <v>0</v>
      </c>
      <c r="H38" s="121">
        <f>SUM(P38,X38,AF38,AN38,AV38,BD38)</f>
        <v>123865</v>
      </c>
      <c r="I38" s="121">
        <f>SUM(G38:H38)</f>
        <v>123865</v>
      </c>
      <c r="J38" s="120" t="s">
        <v>393</v>
      </c>
      <c r="K38" s="119" t="s">
        <v>449</v>
      </c>
      <c r="L38" s="121">
        <v>0</v>
      </c>
      <c r="M38" s="121">
        <v>0</v>
      </c>
      <c r="N38" s="121">
        <f>IF(AND(L38&lt;&gt;"",M38&lt;&gt;""),SUM(L38:M38),"")</f>
        <v>0</v>
      </c>
      <c r="O38" s="121">
        <v>0</v>
      </c>
      <c r="P38" s="121">
        <v>123865</v>
      </c>
      <c r="Q38" s="121">
        <f>IF(AND(O38&lt;&gt;"",P38&lt;&gt;""),SUM(O38:P38),"")</f>
        <v>123865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>
      <c r="A39" s="119" t="s">
        <v>24</v>
      </c>
      <c r="B39" s="120" t="s">
        <v>450</v>
      </c>
      <c r="C39" s="119" t="s">
        <v>451</v>
      </c>
      <c r="D39" s="121">
        <f>SUM(L39,T39,AB39,AJ39,AR39,AZ39)</f>
        <v>28699</v>
      </c>
      <c r="E39" s="121">
        <f>SUM(M39,U39,AC39,AK39,AS39,BA39)</f>
        <v>149644</v>
      </c>
      <c r="F39" s="121">
        <f>SUM(D39:E39)</f>
        <v>178343</v>
      </c>
      <c r="G39" s="121">
        <f>SUM(O39,W39,AE39,AM39,AU39,BC39)</f>
        <v>0</v>
      </c>
      <c r="H39" s="121">
        <f>SUM(P39,X39,AF39,AN39,AV39,BD39)</f>
        <v>63992</v>
      </c>
      <c r="I39" s="121">
        <f>SUM(G39:H39)</f>
        <v>63992</v>
      </c>
      <c r="J39" s="120" t="s">
        <v>378</v>
      </c>
      <c r="K39" s="119" t="s">
        <v>379</v>
      </c>
      <c r="L39" s="121">
        <v>28699</v>
      </c>
      <c r="M39" s="121">
        <v>149644</v>
      </c>
      <c r="N39" s="121">
        <f>IF(AND(L39&lt;&gt;"",M39&lt;&gt;""),SUM(L39:M39),"")</f>
        <v>178343</v>
      </c>
      <c r="O39" s="121">
        <v>0</v>
      </c>
      <c r="P39" s="121">
        <v>63992</v>
      </c>
      <c r="Q39" s="121">
        <f>IF(AND(O39&lt;&gt;"",P39&lt;&gt;""),SUM(O39:P39),"")</f>
        <v>63992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>
      <c r="A40" s="119" t="s">
        <v>24</v>
      </c>
      <c r="B40" s="120" t="s">
        <v>453</v>
      </c>
      <c r="C40" s="119" t="s">
        <v>454</v>
      </c>
      <c r="D40" s="121">
        <f>SUM(L40,T40,AB40,AJ40,AR40,AZ40)</f>
        <v>0</v>
      </c>
      <c r="E40" s="121">
        <f>SUM(M40,U40,AC40,AK40,AS40,BA40)</f>
        <v>408438</v>
      </c>
      <c r="F40" s="121">
        <f>SUM(D40:E40)</f>
        <v>408438</v>
      </c>
      <c r="G40" s="121">
        <f>SUM(O40,W40,AE40,AM40,AU40,BC40)</f>
        <v>0</v>
      </c>
      <c r="H40" s="121">
        <f>SUM(P40,X40,AF40,AN40,AV40,BD40)</f>
        <v>104284</v>
      </c>
      <c r="I40" s="121">
        <f>SUM(G40:H40)</f>
        <v>104284</v>
      </c>
      <c r="J40" s="120" t="s">
        <v>418</v>
      </c>
      <c r="K40" s="119" t="s">
        <v>419</v>
      </c>
      <c r="L40" s="121">
        <v>0</v>
      </c>
      <c r="M40" s="121">
        <v>408438</v>
      </c>
      <c r="N40" s="121">
        <f>IF(AND(L40&lt;&gt;"",M40&lt;&gt;""),SUM(L40:M40),"")</f>
        <v>408438</v>
      </c>
      <c r="O40" s="121">
        <v>0</v>
      </c>
      <c r="P40" s="121">
        <v>104284</v>
      </c>
      <c r="Q40" s="121">
        <f>IF(AND(O40&lt;&gt;"",P40&lt;&gt;""),SUM(O40:P40),"")</f>
        <v>104284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>
      <c r="A41" s="119" t="s">
        <v>24</v>
      </c>
      <c r="B41" s="120" t="s">
        <v>456</v>
      </c>
      <c r="C41" s="119" t="s">
        <v>457</v>
      </c>
      <c r="D41" s="121">
        <f>SUM(L41,T41,AB41,AJ41,AR41,AZ41)</f>
        <v>0</v>
      </c>
      <c r="E41" s="121">
        <f>SUM(M41,U41,AC41,AK41,AS41,BA41)</f>
        <v>0</v>
      </c>
      <c r="F41" s="121">
        <f>SUM(D41:E41)</f>
        <v>0</v>
      </c>
      <c r="G41" s="121">
        <f>SUM(O41,W41,AE41,AM41,AU41,BC41)</f>
        <v>0</v>
      </c>
      <c r="H41" s="121">
        <f>SUM(P41,X41,AF41,AN41,AV41,BD41)</f>
        <v>45476</v>
      </c>
      <c r="I41" s="121">
        <f>SUM(G41:H41)</f>
        <v>45476</v>
      </c>
      <c r="J41" s="120" t="s">
        <v>350</v>
      </c>
      <c r="K41" s="119" t="s">
        <v>459</v>
      </c>
      <c r="L41" s="121">
        <v>0</v>
      </c>
      <c r="M41" s="121">
        <v>0</v>
      </c>
      <c r="N41" s="121">
        <f>IF(AND(L41&lt;&gt;"",M41&lt;&gt;""),SUM(L41:M41),"")</f>
        <v>0</v>
      </c>
      <c r="O41" s="121">
        <v>0</v>
      </c>
      <c r="P41" s="121">
        <v>45476</v>
      </c>
      <c r="Q41" s="121">
        <f>IF(AND(O41&lt;&gt;"",P41&lt;&gt;""),SUM(O41:P41),"")</f>
        <v>45476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>
      <c r="A42" s="119" t="s">
        <v>24</v>
      </c>
      <c r="B42" s="120" t="s">
        <v>460</v>
      </c>
      <c r="C42" s="119" t="s">
        <v>461</v>
      </c>
      <c r="D42" s="121">
        <f>SUM(L42,T42,AB42,AJ42,AR42,AZ42)</f>
        <v>0</v>
      </c>
      <c r="E42" s="121">
        <f>SUM(M42,U42,AC42,AK42,AS42,BA42)</f>
        <v>87706</v>
      </c>
      <c r="F42" s="121">
        <f>SUM(D42:E42)</f>
        <v>87706</v>
      </c>
      <c r="G42" s="121">
        <f>SUM(O42,W42,AE42,AM42,AU42,BC42)</f>
        <v>0</v>
      </c>
      <c r="H42" s="121">
        <f>SUM(P42,X42,AF42,AN42,AV42,BD42)</f>
        <v>44228</v>
      </c>
      <c r="I42" s="121">
        <f>SUM(G42:H42)</f>
        <v>44228</v>
      </c>
      <c r="J42" s="120" t="s">
        <v>383</v>
      </c>
      <c r="K42" s="119" t="s">
        <v>384</v>
      </c>
      <c r="L42" s="121">
        <v>0</v>
      </c>
      <c r="M42" s="121">
        <v>64142</v>
      </c>
      <c r="N42" s="121">
        <f>IF(AND(L42&lt;&gt;"",M42&lt;&gt;""),SUM(L42:M42),"")</f>
        <v>64142</v>
      </c>
      <c r="O42" s="121">
        <v>0</v>
      </c>
      <c r="P42" s="121">
        <v>44228</v>
      </c>
      <c r="Q42" s="121">
        <f>IF(AND(O42&lt;&gt;"",P42&lt;&gt;""),SUM(O42:P42),"")</f>
        <v>44228</v>
      </c>
      <c r="R42" s="120" t="s">
        <v>358</v>
      </c>
      <c r="S42" s="119" t="s">
        <v>359</v>
      </c>
      <c r="T42" s="121">
        <v>0</v>
      </c>
      <c r="U42" s="121">
        <v>23564</v>
      </c>
      <c r="V42" s="121">
        <f>IF(AND(T42&lt;&gt;"",U42&lt;&gt;""),SUM(T42:U42),"")</f>
        <v>23564</v>
      </c>
      <c r="W42" s="121">
        <v>0</v>
      </c>
      <c r="X42" s="121">
        <v>0</v>
      </c>
      <c r="Y42" s="121">
        <f>IF(AND(W42&lt;&gt;"",X42&lt;&gt;""),SUM(W42:X42),"")</f>
        <v>0</v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2">
    <sortCondition ref="A8:A42"/>
    <sortCondition ref="B8:B42"/>
    <sortCondition ref="C8:C4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41" man="1"/>
    <brk id="17" min="1" max="41" man="1"/>
    <brk id="25" min="1" max="41" man="1"/>
    <brk id="33" min="1" max="41" man="1"/>
    <brk id="41" min="1" max="41" man="1"/>
    <brk id="49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>
      <c r="A7" s="138" t="str">
        <f>'廃棄物事業経費（市町村）'!A7</f>
        <v>静岡県</v>
      </c>
      <c r="B7" s="139" t="str">
        <f>'廃棄物事業経費（市町村）'!B7</f>
        <v>22000</v>
      </c>
      <c r="C7" s="138" t="s">
        <v>33</v>
      </c>
      <c r="D7" s="140">
        <f>SUM(H7,L7,P7,T7,X7,AB7,AF7,AJ7,AN7,AR7,AV7,AZ7,BD7,BH7,BL7,BP7,BT7,BX7,CB7,CF7,CJ7,CN7,CR7,CV7,CZ7,DD7,DH7,DL7,DP7,DT7)</f>
        <v>5690600</v>
      </c>
      <c r="E7" s="140">
        <f>SUM(I7,M7,Q7,U7,Y7,AC7,AG7,AK7,AO7,AS7,AW7,BA7,BE7,BI7,BM7,BQ7,BU7,BY7,CC7,CG7,CK7,CO7,CS7,CW7,DA7,DE7,DI7,DM7,DQ7,DU7)</f>
        <v>2328725</v>
      </c>
      <c r="F7" s="141">
        <f>COUNTIF(F$8:F$57,"&lt;&gt;")</f>
        <v>15</v>
      </c>
      <c r="G7" s="141">
        <f>COUNTIF(G$8:G$57,"&lt;&gt;")</f>
        <v>15</v>
      </c>
      <c r="H7" s="140">
        <f>SUM(H$8:H$57)</f>
        <v>3605473</v>
      </c>
      <c r="I7" s="140">
        <f>SUM(I$8:I$57)</f>
        <v>1283881</v>
      </c>
      <c r="J7" s="141">
        <f>COUNTIF(J$8:J$57,"&lt;&gt;")</f>
        <v>15</v>
      </c>
      <c r="K7" s="141">
        <f>COUNTIF(K$8:K$57,"&lt;&gt;")</f>
        <v>15</v>
      </c>
      <c r="L7" s="140">
        <f>SUM(L$8:L$57)</f>
        <v>2061563</v>
      </c>
      <c r="M7" s="140">
        <f>SUM(M$8:M$57)</f>
        <v>823794</v>
      </c>
      <c r="N7" s="141">
        <f>COUNTIF(N$8:N$57,"&lt;&gt;")</f>
        <v>2</v>
      </c>
      <c r="O7" s="141">
        <f>COUNTIF(O$8:O$57,"&lt;&gt;")</f>
        <v>2</v>
      </c>
      <c r="P7" s="140">
        <f>SUM(P$8:P$57)</f>
        <v>23564</v>
      </c>
      <c r="Q7" s="140">
        <f>SUM(Q$8:Q$57)</f>
        <v>147430</v>
      </c>
      <c r="R7" s="141">
        <f>COUNTIF(R$8:R$57,"&lt;&gt;")</f>
        <v>1</v>
      </c>
      <c r="S7" s="141">
        <f>COUNTIF(S$8:S$57,"&lt;&gt;")</f>
        <v>1</v>
      </c>
      <c r="T7" s="140">
        <f>SUM(T$8:T$57)</f>
        <v>0</v>
      </c>
      <c r="U7" s="140">
        <f>SUM(U$8:U$57)</f>
        <v>73620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>
      <c r="A8" s="119" t="s">
        <v>24</v>
      </c>
      <c r="B8" s="120" t="s">
        <v>370</v>
      </c>
      <c r="C8" s="119" t="s">
        <v>408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364741</v>
      </c>
      <c r="F8" s="120" t="s">
        <v>365</v>
      </c>
      <c r="G8" s="119" t="s">
        <v>366</v>
      </c>
      <c r="H8" s="121">
        <v>0</v>
      </c>
      <c r="I8" s="121">
        <v>66914</v>
      </c>
      <c r="J8" s="120" t="s">
        <v>403</v>
      </c>
      <c r="K8" s="119" t="s">
        <v>404</v>
      </c>
      <c r="L8" s="121">
        <v>0</v>
      </c>
      <c r="M8" s="121">
        <v>76777</v>
      </c>
      <c r="N8" s="120" t="s">
        <v>409</v>
      </c>
      <c r="O8" s="119" t="s">
        <v>410</v>
      </c>
      <c r="P8" s="121">
        <v>0</v>
      </c>
      <c r="Q8" s="121">
        <v>147430</v>
      </c>
      <c r="R8" s="120" t="s">
        <v>415</v>
      </c>
      <c r="S8" s="119" t="s">
        <v>416</v>
      </c>
      <c r="T8" s="121">
        <v>0</v>
      </c>
      <c r="U8" s="121">
        <v>73620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>
      <c r="A9" s="119" t="s">
        <v>24</v>
      </c>
      <c r="B9" s="120" t="s">
        <v>406</v>
      </c>
      <c r="C9" s="119" t="s">
        <v>407</v>
      </c>
      <c r="D9" s="121">
        <f>SUM(H9,L9,P9,T9,X9,AB9,AF9,AJ9,AN9,AR9,AV9,AZ9,BD9,BH9,BL9,BP9,BT9,BX9,CB9,CF9,CJ9,CN9,CR9,CV9,CZ9,DD9,DH9,DL9,DP9,DT9)</f>
        <v>738775</v>
      </c>
      <c r="E9" s="121">
        <f>SUM(I9,M9,Q9,U9,Y9,AC9,AG9,AK9,AO9,AS9,AW9,BA9,BE9,BI9,BM9,BQ9,BU9,BY9,CC9,CG9,CK9,CO9,CS9,CW9,DA9,DE9,DI9,DM9,DQ9,DU9)</f>
        <v>0</v>
      </c>
      <c r="F9" s="120" t="s">
        <v>403</v>
      </c>
      <c r="G9" s="119" t="s">
        <v>404</v>
      </c>
      <c r="H9" s="121">
        <v>458041</v>
      </c>
      <c r="I9" s="121">
        <v>0</v>
      </c>
      <c r="J9" s="120" t="s">
        <v>415</v>
      </c>
      <c r="K9" s="119" t="s">
        <v>416</v>
      </c>
      <c r="L9" s="121">
        <v>280734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>
      <c r="A10" s="119" t="s">
        <v>24</v>
      </c>
      <c r="B10" s="120" t="s">
        <v>378</v>
      </c>
      <c r="C10" s="119" t="s">
        <v>379</v>
      </c>
      <c r="D10" s="121">
        <f>SUM(H10,L10,P10,T10,X10,AB10,AF10,AJ10,AN10,AR10,AV10,AZ10,BD10,BH10,BL10,BP10,BT10,BX10,CB10,CF10,CJ10,CN10,CR10,CV10,CZ10,DD10,DH10,DL10,DP10,DT10)</f>
        <v>908424</v>
      </c>
      <c r="E10" s="121">
        <f>SUM(I10,M10,Q10,U10,Y10,AC10,AG10,AK10,AO10,AS10,AW10,BA10,BE10,BI10,BM10,BQ10,BU10,BY10,CC10,CG10,CK10,CO10,CS10,CW10,DA10,DE10,DI10,DM10,DQ10,DU10)</f>
        <v>284150</v>
      </c>
      <c r="F10" s="120" t="s">
        <v>375</v>
      </c>
      <c r="G10" s="119" t="s">
        <v>376</v>
      </c>
      <c r="H10" s="121">
        <v>730081</v>
      </c>
      <c r="I10" s="121">
        <v>220158</v>
      </c>
      <c r="J10" s="120" t="s">
        <v>450</v>
      </c>
      <c r="K10" s="119" t="s">
        <v>451</v>
      </c>
      <c r="L10" s="121">
        <v>178343</v>
      </c>
      <c r="M10" s="121">
        <v>63992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>
      <c r="A11" s="119" t="s">
        <v>24</v>
      </c>
      <c r="B11" s="120" t="s">
        <v>423</v>
      </c>
      <c r="C11" s="119" t="s">
        <v>424</v>
      </c>
      <c r="D11" s="121">
        <f>SUM(H11,L11,P11,T11,X11,AB11,AF11,AJ11,AN11,AR11,AV11,AZ11,BD11,BH11,BL11,BP11,BT11,BX11,CB11,CF11,CJ11,CN11,CR11,CV11,CZ11,DD11,DH11,DL11,DP11,DT11)</f>
        <v>367938</v>
      </c>
      <c r="E11" s="121">
        <f>SUM(I11,M11,Q11,U11,Y11,AC11,AG11,AK11,AO11,AS11,AW11,BA11,BE11,BI11,BM11,BQ11,BU11,BY11,CC11,CG11,CK11,CO11,CS11,CW11,DA11,DE11,DI11,DM11,DQ11,DU11)</f>
        <v>58473</v>
      </c>
      <c r="F11" s="120" t="s">
        <v>420</v>
      </c>
      <c r="G11" s="119" t="s">
        <v>421</v>
      </c>
      <c r="H11" s="121">
        <v>236601</v>
      </c>
      <c r="I11" s="121">
        <v>32833</v>
      </c>
      <c r="J11" s="120" t="s">
        <v>425</v>
      </c>
      <c r="K11" s="119" t="s">
        <v>426</v>
      </c>
      <c r="L11" s="121">
        <v>131337</v>
      </c>
      <c r="M11" s="121">
        <v>25640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>
      <c r="A12" s="119" t="s">
        <v>24</v>
      </c>
      <c r="B12" s="120" t="s">
        <v>388</v>
      </c>
      <c r="C12" s="119" t="s">
        <v>431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102599</v>
      </c>
      <c r="F12" s="120" t="s">
        <v>385</v>
      </c>
      <c r="G12" s="119" t="s">
        <v>386</v>
      </c>
      <c r="H12" s="121">
        <v>0</v>
      </c>
      <c r="I12" s="121">
        <v>70432</v>
      </c>
      <c r="J12" s="120" t="s">
        <v>428</v>
      </c>
      <c r="K12" s="119" t="s">
        <v>429</v>
      </c>
      <c r="L12" s="121">
        <v>0</v>
      </c>
      <c r="M12" s="121">
        <v>32167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>
      <c r="A13" s="119" t="s">
        <v>24</v>
      </c>
      <c r="B13" s="120" t="s">
        <v>350</v>
      </c>
      <c r="C13" s="119" t="s">
        <v>468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75367</v>
      </c>
      <c r="F13" s="120" t="s">
        <v>347</v>
      </c>
      <c r="G13" s="119" t="s">
        <v>348</v>
      </c>
      <c r="H13" s="121">
        <v>0</v>
      </c>
      <c r="I13" s="121">
        <v>29891</v>
      </c>
      <c r="J13" s="120" t="s">
        <v>456</v>
      </c>
      <c r="K13" s="119" t="s">
        <v>457</v>
      </c>
      <c r="L13" s="121">
        <v>0</v>
      </c>
      <c r="M13" s="121">
        <v>45476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>
      <c r="A14" s="119" t="s">
        <v>24</v>
      </c>
      <c r="B14" s="120" t="s">
        <v>435</v>
      </c>
      <c r="C14" s="119" t="s">
        <v>436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94154</v>
      </c>
      <c r="F14" s="120" t="s">
        <v>432</v>
      </c>
      <c r="G14" s="119" t="s">
        <v>433</v>
      </c>
      <c r="H14" s="121">
        <v>0</v>
      </c>
      <c r="I14" s="121">
        <v>38508</v>
      </c>
      <c r="J14" s="120" t="s">
        <v>437</v>
      </c>
      <c r="K14" s="119" t="s">
        <v>438</v>
      </c>
      <c r="L14" s="121">
        <v>0</v>
      </c>
      <c r="M14" s="121">
        <v>55646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>
      <c r="A15" s="119" t="s">
        <v>24</v>
      </c>
      <c r="B15" s="120" t="s">
        <v>393</v>
      </c>
      <c r="C15" s="119" t="s">
        <v>394</v>
      </c>
      <c r="D15" s="121">
        <f>SUM(H15,L15,P15,T15,X15,AB15,AF15,AJ15,AN15,AR15,AV15,AZ15,BD15,BH15,BL15,BP15,BT15,BX15,CB15,CF15,CJ15,CN15,CR15,CV15,CZ15,DD15,DH15,DL15,DP15,DT15)</f>
        <v>0</v>
      </c>
      <c r="E15" s="121">
        <f>SUM(I15,M15,Q15,U15,Y15,AC15,AG15,AK15,AO15,AS15,AW15,BA15,BE15,BI15,BM15,BQ15,BU15,BY15,CC15,CG15,CK15,CO15,CS15,CW15,DA15,DE15,DI15,DM15,DQ15,DU15)</f>
        <v>343400</v>
      </c>
      <c r="F15" s="120" t="s">
        <v>390</v>
      </c>
      <c r="G15" s="119" t="s">
        <v>391</v>
      </c>
      <c r="H15" s="121">
        <v>0</v>
      </c>
      <c r="I15" s="121">
        <v>219535</v>
      </c>
      <c r="J15" s="120" t="s">
        <v>446</v>
      </c>
      <c r="K15" s="119" t="s">
        <v>447</v>
      </c>
      <c r="L15" s="121">
        <v>0</v>
      </c>
      <c r="M15" s="121">
        <v>123865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>
      <c r="A16" s="119" t="s">
        <v>24</v>
      </c>
      <c r="B16" s="120" t="s">
        <v>333</v>
      </c>
      <c r="C16" s="119" t="s">
        <v>334</v>
      </c>
      <c r="D16" s="121">
        <f>SUM(H16,L16,P16,T16,X16,AB16,AF16,AJ16,AN16,AR16,AV16,AZ16,BD16,BH16,BL16,BP16,BT16,BX16,CB16,CF16,CJ16,CN16,CR16,CV16,CZ16,DD16,DH16,DL16,DP16,DT16)</f>
        <v>117835</v>
      </c>
      <c r="E16" s="121">
        <f>SUM(I16,M16,Q16,U16,Y16,AC16,AG16,AK16,AO16,AS16,AW16,BA16,BE16,BI16,BM16,BQ16,BU16,BY16,CC16,CG16,CK16,CO16,CS16,CW16,DA16,DE16,DI16,DM16,DQ16,DU16)</f>
        <v>0</v>
      </c>
      <c r="F16" s="120" t="s">
        <v>398</v>
      </c>
      <c r="G16" s="119" t="s">
        <v>399</v>
      </c>
      <c r="H16" s="121">
        <v>68672</v>
      </c>
      <c r="I16" s="121">
        <v>0</v>
      </c>
      <c r="J16" s="120" t="s">
        <v>330</v>
      </c>
      <c r="K16" s="119" t="s">
        <v>331</v>
      </c>
      <c r="L16" s="121">
        <v>49163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>
      <c r="A17" s="119" t="s">
        <v>24</v>
      </c>
      <c r="B17" s="120" t="s">
        <v>383</v>
      </c>
      <c r="C17" s="119" t="s">
        <v>384</v>
      </c>
      <c r="D17" s="121">
        <f>SUM(H17,L17,P17,T17,X17,AB17,AF17,AJ17,AN17,AR17,AV17,AZ17,BD17,BH17,BL17,BP17,BT17,BX17,CB17,CF17,CJ17,CN17,CR17,CV17,CZ17,DD17,DH17,DL17,DP17,DT17)</f>
        <v>438129</v>
      </c>
      <c r="E17" s="121">
        <f>SUM(I17,M17,Q17,U17,Y17,AC17,AG17,AK17,AO17,AS17,AW17,BA17,BE17,BI17,BM17,BQ17,BU17,BY17,CC17,CG17,CK17,CO17,CS17,CW17,DA17,DE17,DI17,DM17,DQ17,DU17)</f>
        <v>262091</v>
      </c>
      <c r="F17" s="120" t="s">
        <v>380</v>
      </c>
      <c r="G17" s="119" t="s">
        <v>381</v>
      </c>
      <c r="H17" s="121">
        <v>373987</v>
      </c>
      <c r="I17" s="121">
        <v>217863</v>
      </c>
      <c r="J17" s="120" t="s">
        <v>460</v>
      </c>
      <c r="K17" s="119" t="s">
        <v>461</v>
      </c>
      <c r="L17" s="121">
        <v>64142</v>
      </c>
      <c r="M17" s="121">
        <v>44228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>
      <c r="A18" s="119" t="s">
        <v>24</v>
      </c>
      <c r="B18" s="120" t="s">
        <v>358</v>
      </c>
      <c r="C18" s="119" t="s">
        <v>359</v>
      </c>
      <c r="D18" s="121">
        <f>SUM(H18,L18,P18,T18,X18,AB18,AF18,AJ18,AN18,AR18,AV18,AZ18,BD18,BH18,BL18,BP18,BT18,BX18,CB18,CF18,CJ18,CN18,CR18,CV18,CZ18,DD18,DH18,DL18,DP18,DT18)</f>
        <v>767655</v>
      </c>
      <c r="E18" s="121">
        <f>SUM(I18,M18,Q18,U18,Y18,AC18,AG18,AK18,AO18,AS18,AW18,BA18,BE18,BI18,BM18,BQ18,BU18,BY18,CC18,CG18,CK18,CO18,CS18,CW18,DA18,DE18,DI18,DM18,DQ18,DU18)</f>
        <v>0</v>
      </c>
      <c r="F18" s="120" t="s">
        <v>355</v>
      </c>
      <c r="G18" s="119" t="s">
        <v>356</v>
      </c>
      <c r="H18" s="121">
        <v>510866</v>
      </c>
      <c r="I18" s="121">
        <v>0</v>
      </c>
      <c r="J18" s="120" t="s">
        <v>380</v>
      </c>
      <c r="K18" s="119" t="s">
        <v>381</v>
      </c>
      <c r="L18" s="121">
        <v>233225</v>
      </c>
      <c r="M18" s="121">
        <v>0</v>
      </c>
      <c r="N18" s="120" t="s">
        <v>460</v>
      </c>
      <c r="O18" s="119" t="s">
        <v>461</v>
      </c>
      <c r="P18" s="121">
        <v>23564</v>
      </c>
      <c r="Q18" s="121">
        <v>0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>
      <c r="A19" s="119" t="s">
        <v>24</v>
      </c>
      <c r="B19" s="120" t="s">
        <v>363</v>
      </c>
      <c r="C19" s="119" t="s">
        <v>364</v>
      </c>
      <c r="D19" s="121">
        <f>SUM(H19,L19,P19,T19,X19,AB19,AF19,AJ19,AN19,AR19,AV19,AZ19,BD19,BH19,BL19,BP19,BT19,BX19,CB19,CF19,CJ19,CN19,CR19,CV19,CZ19,DD19,DH19,DL19,DP19,DT19)</f>
        <v>948404</v>
      </c>
      <c r="E19" s="121">
        <f>SUM(I19,M19,Q19,U19,Y19,AC19,AG19,AK19,AO19,AS19,AW19,BA19,BE19,BI19,BM19,BQ19,BU19,BY19,CC19,CG19,CK19,CO19,CS19,CW19,DA19,DE19,DI19,DM19,DQ19,DU19)</f>
        <v>523759</v>
      </c>
      <c r="F19" s="120" t="s">
        <v>360</v>
      </c>
      <c r="G19" s="119" t="s">
        <v>361</v>
      </c>
      <c r="H19" s="121">
        <v>497630</v>
      </c>
      <c r="I19" s="121">
        <v>272040</v>
      </c>
      <c r="J19" s="120" t="s">
        <v>372</v>
      </c>
      <c r="K19" s="119" t="s">
        <v>373</v>
      </c>
      <c r="L19" s="121">
        <v>450774</v>
      </c>
      <c r="M19" s="121">
        <v>251719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>
      <c r="A20" s="119" t="s">
        <v>24</v>
      </c>
      <c r="B20" s="120" t="s">
        <v>418</v>
      </c>
      <c r="C20" s="119" t="s">
        <v>419</v>
      </c>
      <c r="D20" s="121">
        <f>SUM(H20,L20,P20,T20,X20,AB20,AF20,AJ20,AN20,AR20,AV20,AZ20,BD20,BH20,BL20,BP20,BT20,BX20,CB20,CF20,CJ20,CN20,CR20,CV20,CZ20,DD20,DH20,DL20,DP20,DT20)</f>
        <v>762533</v>
      </c>
      <c r="E20" s="121">
        <f>SUM(I20,M20,Q20,U20,Y20,AC20,AG20,AK20,AO20,AS20,AW20,BA20,BE20,BI20,BM20,BQ20,BU20,BY20,CC20,CG20,CK20,CO20,CS20,CW20,DA20,DE20,DI20,DM20,DQ20,DU20)</f>
        <v>219991</v>
      </c>
      <c r="F20" s="120" t="s">
        <v>415</v>
      </c>
      <c r="G20" s="119" t="s">
        <v>416</v>
      </c>
      <c r="H20" s="121">
        <v>354095</v>
      </c>
      <c r="I20" s="121">
        <v>115707</v>
      </c>
      <c r="J20" s="120" t="s">
        <v>453</v>
      </c>
      <c r="K20" s="119" t="s">
        <v>454</v>
      </c>
      <c r="L20" s="121">
        <v>408438</v>
      </c>
      <c r="M20" s="121">
        <v>104284</v>
      </c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>
      <c r="A21" s="119" t="s">
        <v>24</v>
      </c>
      <c r="B21" s="120" t="s">
        <v>368</v>
      </c>
      <c r="C21" s="119" t="s">
        <v>369</v>
      </c>
      <c r="D21" s="121">
        <f>SUM(H21,L21,P21,T21,X21,AB21,AF21,AJ21,AN21,AR21,AV21,AZ21,BD21,BH21,BL21,BP21,BT21,BX21,CB21,CF21,CJ21,CN21,CR21,CV21,CZ21,DD21,DH21,DL21,DP21,DT21)</f>
        <v>467609</v>
      </c>
      <c r="E21" s="121">
        <f>SUM(I21,M21,Q21,U21,Y21,AC21,AG21,AK21,AO21,AS21,AW21,BA21,BE21,BI21,BM21,BQ21,BU21,BY21,CC21,CG21,CK21,CO21,CS21,CW21,DA21,DE21,DI21,DM21,DQ21,DU21)</f>
        <v>0</v>
      </c>
      <c r="F21" s="120" t="s">
        <v>365</v>
      </c>
      <c r="G21" s="119" t="s">
        <v>366</v>
      </c>
      <c r="H21" s="121">
        <v>296069</v>
      </c>
      <c r="I21" s="121">
        <v>0</v>
      </c>
      <c r="J21" s="120" t="s">
        <v>409</v>
      </c>
      <c r="K21" s="119" t="s">
        <v>410</v>
      </c>
      <c r="L21" s="121">
        <v>171540</v>
      </c>
      <c r="M21" s="121">
        <v>0</v>
      </c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>
      <c r="A22" s="119" t="s">
        <v>24</v>
      </c>
      <c r="B22" s="120" t="s">
        <v>401</v>
      </c>
      <c r="C22" s="119" t="s">
        <v>402</v>
      </c>
      <c r="D22" s="121">
        <f>SUM(H22,L22,P22,T22,X22,AB22,AF22,AJ22,AN22,AR22,AV22,AZ22,BD22,BH22,BL22,BP22,BT22,BX22,CB22,CF22,CJ22,CN22,CR22,CV22,CZ22,DD22,DH22,DL22,DP22,DT22)</f>
        <v>173298</v>
      </c>
      <c r="E22" s="121">
        <f>SUM(I22,M22,Q22,U22,Y22,AC22,AG22,AK22,AO22,AS22,AW22,BA22,BE22,BI22,BM22,BQ22,BU22,BY22,CC22,CG22,CK22,CO22,CS22,CW22,DA22,DE22,DI22,DM22,DQ22,DU22)</f>
        <v>0</v>
      </c>
      <c r="F22" s="120" t="s">
        <v>398</v>
      </c>
      <c r="G22" s="119" t="s">
        <v>399</v>
      </c>
      <c r="H22" s="121">
        <v>79431</v>
      </c>
      <c r="I22" s="121">
        <v>0</v>
      </c>
      <c r="J22" s="120" t="s">
        <v>412</v>
      </c>
      <c r="K22" s="119" t="s">
        <v>413</v>
      </c>
      <c r="L22" s="121">
        <v>93867</v>
      </c>
      <c r="M22" s="121">
        <v>0</v>
      </c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2">
    <sortCondition ref="A8:A22"/>
    <sortCondition ref="B8:B22"/>
    <sortCondition ref="C8:C22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21" man="1"/>
    <brk id="21" min="1" max="21" man="1"/>
    <brk id="33" min="1" max="21" man="1"/>
    <brk id="45" min="1" max="21" man="1"/>
    <brk id="57" min="1" max="21" man="1"/>
    <brk id="69" min="1" max="21" man="1"/>
    <brk id="81" min="1" max="21" man="1"/>
    <brk id="93" min="1" max="21" man="1"/>
    <brk id="105" min="1" max="21" man="1"/>
    <brk id="117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22000</v>
      </c>
      <c r="AI7" s="2">
        <v>7</v>
      </c>
      <c r="AK7" s="27" t="s">
        <v>153</v>
      </c>
      <c r="AL7" s="29" t="s">
        <v>4</v>
      </c>
    </row>
    <row r="8" spans="2:38" ht="19.5" customHeight="1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22100</v>
      </c>
      <c r="AI8" s="2">
        <v>8</v>
      </c>
      <c r="AK8" s="27" t="s">
        <v>156</v>
      </c>
      <c r="AL8" s="29" t="s">
        <v>5</v>
      </c>
    </row>
    <row r="9" spans="2:38" ht="19.5" customHeight="1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22130</v>
      </c>
      <c r="AI9" s="2">
        <v>9</v>
      </c>
      <c r="AK9" s="27" t="s">
        <v>158</v>
      </c>
      <c r="AL9" s="29" t="s">
        <v>6</v>
      </c>
    </row>
    <row r="10" spans="2:38" ht="19.5" customHeight="1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22203</v>
      </c>
      <c r="AI10" s="2">
        <v>10</v>
      </c>
      <c r="AK10" s="27" t="s">
        <v>161</v>
      </c>
      <c r="AL10" s="29" t="s">
        <v>7</v>
      </c>
    </row>
    <row r="11" spans="2:38" ht="19.5" customHeight="1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22205</v>
      </c>
      <c r="AI11" s="2">
        <v>11</v>
      </c>
      <c r="AK11" s="27" t="s">
        <v>164</v>
      </c>
      <c r="AL11" s="29" t="s">
        <v>8</v>
      </c>
    </row>
    <row r="12" spans="2:38" ht="19.5" customHeight="1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22206</v>
      </c>
      <c r="AI12" s="2">
        <v>12</v>
      </c>
      <c r="AK12" s="27" t="s">
        <v>167</v>
      </c>
      <c r="AL12" s="29" t="s">
        <v>9</v>
      </c>
    </row>
    <row r="13" spans="2:38" ht="19.5" customHeight="1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22207</v>
      </c>
      <c r="AI13" s="2">
        <v>13</v>
      </c>
      <c r="AK13" s="27" t="s">
        <v>170</v>
      </c>
      <c r="AL13" s="29" t="s">
        <v>10</v>
      </c>
    </row>
    <row r="14" spans="2:38" ht="19.5" customHeight="1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22208</v>
      </c>
      <c r="AI14" s="2">
        <v>14</v>
      </c>
      <c r="AK14" s="27" t="s">
        <v>173</v>
      </c>
      <c r="AL14" s="29" t="s">
        <v>11</v>
      </c>
    </row>
    <row r="15" spans="2:38" ht="19.5" customHeight="1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22209</v>
      </c>
      <c r="AI15" s="2">
        <v>15</v>
      </c>
      <c r="AK15" s="27" t="s">
        <v>177</v>
      </c>
      <c r="AL15" s="29" t="s">
        <v>12</v>
      </c>
    </row>
    <row r="16" spans="2:38" ht="19.5" customHeight="1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22210</v>
      </c>
      <c r="AI16" s="2">
        <v>16</v>
      </c>
      <c r="AK16" s="27" t="s">
        <v>180</v>
      </c>
      <c r="AL16" s="29" t="s">
        <v>13</v>
      </c>
    </row>
    <row r="17" spans="2:38" ht="19.5" customHeight="1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22211</v>
      </c>
      <c r="AI17" s="2">
        <v>17</v>
      </c>
      <c r="AK17" s="27" t="s">
        <v>182</v>
      </c>
      <c r="AL17" s="29" t="s">
        <v>14</v>
      </c>
    </row>
    <row r="18" spans="2:38" ht="19.5" customHeight="1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22212</v>
      </c>
      <c r="AI18" s="2">
        <v>18</v>
      </c>
      <c r="AK18" s="27" t="s">
        <v>184</v>
      </c>
      <c r="AL18" s="29" t="s">
        <v>15</v>
      </c>
    </row>
    <row r="19" spans="2:38" ht="19.5" customHeight="1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22213</v>
      </c>
      <c r="AI19" s="2">
        <v>19</v>
      </c>
      <c r="AK19" s="27" t="s">
        <v>187</v>
      </c>
      <c r="AL19" s="29" t="s">
        <v>16</v>
      </c>
    </row>
    <row r="20" spans="2:38" ht="19.5" customHeight="1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22214</v>
      </c>
      <c r="AI20" s="2">
        <v>20</v>
      </c>
      <c r="AK20" s="27" t="s">
        <v>190</v>
      </c>
      <c r="AL20" s="29" t="s">
        <v>17</v>
      </c>
    </row>
    <row r="21" spans="2:38" ht="19.5" customHeight="1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22215</v>
      </c>
      <c r="AI21" s="2">
        <v>21</v>
      </c>
      <c r="AK21" s="27" t="s">
        <v>194</v>
      </c>
      <c r="AL21" s="29" t="s">
        <v>18</v>
      </c>
    </row>
    <row r="22" spans="2:38" ht="19.5" customHeight="1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22216</v>
      </c>
      <c r="AI22" s="2">
        <v>22</v>
      </c>
      <c r="AK22" s="27" t="s">
        <v>196</v>
      </c>
      <c r="AL22" s="29" t="s">
        <v>19</v>
      </c>
    </row>
    <row r="23" spans="2:38" ht="19.5" customHeight="1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22219</v>
      </c>
      <c r="AI23" s="2">
        <v>23</v>
      </c>
      <c r="AK23" s="27" t="s">
        <v>199</v>
      </c>
      <c r="AL23" s="29" t="s">
        <v>20</v>
      </c>
    </row>
    <row r="24" spans="2:38" ht="19.5" customHeight="1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22220</v>
      </c>
      <c r="AI24" s="2">
        <v>24</v>
      </c>
      <c r="AK24" s="27" t="s">
        <v>200</v>
      </c>
      <c r="AL24" s="29" t="s">
        <v>21</v>
      </c>
    </row>
    <row r="25" spans="2:38" ht="19.5" customHeight="1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22221</v>
      </c>
      <c r="AI25" s="2">
        <v>25</v>
      </c>
      <c r="AK25" s="27" t="s">
        <v>201</v>
      </c>
      <c r="AL25" s="29" t="s">
        <v>22</v>
      </c>
    </row>
    <row r="26" spans="2:38" ht="19.5" customHeight="1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22222</v>
      </c>
      <c r="AI26" s="2">
        <v>26</v>
      </c>
      <c r="AK26" s="27" t="s">
        <v>202</v>
      </c>
      <c r="AL26" s="29" t="s">
        <v>23</v>
      </c>
    </row>
    <row r="27" spans="2:38" ht="19.5" customHeight="1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22223</v>
      </c>
      <c r="AI27" s="2">
        <v>27</v>
      </c>
      <c r="AK27" s="27" t="s">
        <v>205</v>
      </c>
      <c r="AL27" s="29" t="s">
        <v>24</v>
      </c>
    </row>
    <row r="28" spans="2:38" ht="19.5" customHeight="1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22224</v>
      </c>
      <c r="AI28" s="2">
        <v>28</v>
      </c>
      <c r="AK28" s="27" t="s">
        <v>207</v>
      </c>
      <c r="AL28" s="29" t="s">
        <v>25</v>
      </c>
    </row>
    <row r="29" spans="2:38" ht="19.5" customHeight="1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22225</v>
      </c>
      <c r="AI29" s="2">
        <v>29</v>
      </c>
      <c r="AK29" s="27" t="s">
        <v>209</v>
      </c>
      <c r="AL29" s="29" t="s">
        <v>26</v>
      </c>
    </row>
    <row r="30" spans="2:38" ht="19.5" customHeight="1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22226</v>
      </c>
      <c r="AI30" s="2">
        <v>30</v>
      </c>
      <c r="AK30" s="27" t="s">
        <v>211</v>
      </c>
      <c r="AL30" s="29" t="s">
        <v>27</v>
      </c>
    </row>
    <row r="31" spans="2:38" ht="19.5" customHeight="1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22301</v>
      </c>
      <c r="AI31" s="2">
        <v>31</v>
      </c>
      <c r="AK31" s="27" t="s">
        <v>213</v>
      </c>
      <c r="AL31" s="29" t="s">
        <v>28</v>
      </c>
    </row>
    <row r="32" spans="2:38" ht="19.5" customHeight="1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22302</v>
      </c>
      <c r="AI32" s="2">
        <v>32</v>
      </c>
      <c r="AK32" s="27" t="s">
        <v>215</v>
      </c>
      <c r="AL32" s="29" t="s">
        <v>29</v>
      </c>
    </row>
    <row r="33" spans="2:38" ht="19.5" customHeight="1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22304</v>
      </c>
      <c r="AI33" s="2">
        <v>33</v>
      </c>
      <c r="AK33" s="27" t="s">
        <v>217</v>
      </c>
      <c r="AL33" s="29" t="s">
        <v>30</v>
      </c>
    </row>
    <row r="34" spans="2:38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22305</v>
      </c>
      <c r="AI34" s="2">
        <v>34</v>
      </c>
      <c r="AK34" s="27" t="s">
        <v>219</v>
      </c>
      <c r="AL34" s="29" t="s">
        <v>31</v>
      </c>
    </row>
    <row r="35" spans="2:38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22306</v>
      </c>
      <c r="AI35" s="2">
        <v>35</v>
      </c>
      <c r="AK35" s="42" t="s">
        <v>222</v>
      </c>
      <c r="AL35" s="29" t="s">
        <v>35</v>
      </c>
    </row>
    <row r="36" spans="2:38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22325</v>
      </c>
      <c r="AI36" s="2">
        <v>36</v>
      </c>
      <c r="AK36" s="42" t="s">
        <v>225</v>
      </c>
      <c r="AL36" s="29" t="s">
        <v>36</v>
      </c>
    </row>
    <row r="37" spans="2:38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22341</v>
      </c>
      <c r="AI37" s="2">
        <v>37</v>
      </c>
      <c r="AK37" s="42" t="s">
        <v>228</v>
      </c>
      <c r="AL37" s="29" t="s">
        <v>37</v>
      </c>
    </row>
    <row r="38" spans="2:38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22342</v>
      </c>
      <c r="AI38" s="2">
        <v>38</v>
      </c>
      <c r="AK38" s="42" t="s">
        <v>230</v>
      </c>
      <c r="AL38" s="29" t="s">
        <v>38</v>
      </c>
    </row>
    <row r="39" spans="2:38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22344</v>
      </c>
      <c r="AI39" s="2">
        <v>39</v>
      </c>
      <c r="AK39" s="42" t="s">
        <v>232</v>
      </c>
      <c r="AL39" s="29" t="s">
        <v>39</v>
      </c>
    </row>
    <row r="40" spans="2:38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22424</v>
      </c>
      <c r="AI40" s="2">
        <v>40</v>
      </c>
      <c r="AK40" s="42" t="s">
        <v>234</v>
      </c>
      <c r="AL40" s="29" t="s">
        <v>40</v>
      </c>
    </row>
    <row r="41" spans="2:38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22429</v>
      </c>
      <c r="AI41" s="2">
        <v>41</v>
      </c>
      <c r="AK41" s="42" t="s">
        <v>236</v>
      </c>
      <c r="AL41" s="29" t="s">
        <v>41</v>
      </c>
    </row>
    <row r="42" spans="2:38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22461</v>
      </c>
      <c r="AI42" s="2">
        <v>42</v>
      </c>
      <c r="AK42" s="42" t="s">
        <v>238</v>
      </c>
      <c r="AL42" s="29" t="s">
        <v>42</v>
      </c>
    </row>
    <row r="43" spans="2:38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22816</v>
      </c>
      <c r="AI43" s="2">
        <v>43</v>
      </c>
      <c r="AK43" s="42" t="s">
        <v>240</v>
      </c>
      <c r="AL43" s="29" t="s">
        <v>43</v>
      </c>
    </row>
    <row r="44" spans="2:38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22820</v>
      </c>
      <c r="AI44" s="2">
        <v>44</v>
      </c>
      <c r="AK44" s="42" t="s">
        <v>242</v>
      </c>
      <c r="AL44" s="29" t="s">
        <v>44</v>
      </c>
    </row>
    <row r="45" spans="2:38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22824</v>
      </c>
      <c r="AI45" s="2">
        <v>45</v>
      </c>
      <c r="AK45" s="42" t="s">
        <v>244</v>
      </c>
      <c r="AL45" s="29" t="s">
        <v>45</v>
      </c>
    </row>
    <row r="46" spans="2:38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22825</v>
      </c>
      <c r="AI46" s="2">
        <v>46</v>
      </c>
      <c r="AK46" s="42" t="s">
        <v>246</v>
      </c>
      <c r="AL46" s="29" t="s">
        <v>46</v>
      </c>
    </row>
    <row r="47" spans="2:38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22828</v>
      </c>
      <c r="AI47" s="2">
        <v>47</v>
      </c>
      <c r="AK47" s="42" t="s">
        <v>248</v>
      </c>
      <c r="AL47" s="29" t="s">
        <v>47</v>
      </c>
    </row>
    <row r="48" spans="2:38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22831</v>
      </c>
      <c r="AI48" s="2">
        <v>48</v>
      </c>
      <c r="AK48" s="42" t="s">
        <v>250</v>
      </c>
      <c r="AL48" s="29" t="s">
        <v>48</v>
      </c>
    </row>
    <row r="49" spans="28:38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22847</v>
      </c>
      <c r="AI49" s="2">
        <v>49</v>
      </c>
      <c r="AK49" s="42" t="s">
        <v>252</v>
      </c>
      <c r="AL49" s="29" t="s">
        <v>49</v>
      </c>
    </row>
    <row r="50" spans="28:38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22853</v>
      </c>
      <c r="AI50" s="2">
        <v>50</v>
      </c>
      <c r="AK50" s="42" t="s">
        <v>254</v>
      </c>
      <c r="AL50" s="29" t="s">
        <v>50</v>
      </c>
    </row>
    <row r="51" spans="28:38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22861</v>
      </c>
      <c r="AI51" s="2">
        <v>51</v>
      </c>
      <c r="AK51" s="42" t="s">
        <v>256</v>
      </c>
      <c r="AL51" s="29" t="s">
        <v>51</v>
      </c>
    </row>
    <row r="52" spans="28:38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22909</v>
      </c>
      <c r="AI52" s="2">
        <v>52</v>
      </c>
      <c r="AK52" s="42" t="s">
        <v>258</v>
      </c>
      <c r="AL52" s="29" t="s">
        <v>52</v>
      </c>
    </row>
    <row r="53" spans="28:38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22920</v>
      </c>
      <c r="AI53" s="2">
        <v>53</v>
      </c>
    </row>
    <row r="54" spans="28:38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22921</v>
      </c>
      <c r="AI54" s="2">
        <v>54</v>
      </c>
    </row>
    <row r="55" spans="28:38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22937</v>
      </c>
      <c r="AI55" s="2">
        <v>55</v>
      </c>
    </row>
    <row r="56" spans="28:38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22954</v>
      </c>
      <c r="AI56" s="2">
        <v>56</v>
      </c>
    </row>
    <row r="57" spans="28:38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22959</v>
      </c>
      <c r="AI57" s="2">
        <v>57</v>
      </c>
    </row>
    <row r="58" spans="28:38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>
      <c r="AH65" s="48">
        <f>+'廃棄物事業経費（歳入）'!B65</f>
        <v>0</v>
      </c>
      <c r="AI65" s="2">
        <v>65</v>
      </c>
    </row>
    <row r="66" spans="34:35">
      <c r="AH66" s="48">
        <f>+'廃棄物事業経費（歳入）'!B66</f>
        <v>0</v>
      </c>
      <c r="AI66" s="2">
        <v>66</v>
      </c>
    </row>
    <row r="67" spans="34:35">
      <c r="AH67" s="48">
        <f>+'廃棄物事業経費（歳入）'!B67</f>
        <v>0</v>
      </c>
      <c r="AI67" s="2">
        <v>67</v>
      </c>
    </row>
    <row r="68" spans="34:35">
      <c r="AH68" s="48">
        <f>+'廃棄物事業経費（歳入）'!B68</f>
        <v>0</v>
      </c>
      <c r="AI68" s="2">
        <v>68</v>
      </c>
    </row>
    <row r="69" spans="34:35">
      <c r="AH69" s="48">
        <f>+'廃棄物事業経費（歳入）'!B69</f>
        <v>0</v>
      </c>
      <c r="AI69" s="2">
        <v>69</v>
      </c>
    </row>
    <row r="70" spans="34:35">
      <c r="AH70" s="48">
        <f>+'廃棄物事業経費（歳入）'!B70</f>
        <v>0</v>
      </c>
      <c r="AI70" s="2">
        <v>70</v>
      </c>
    </row>
    <row r="71" spans="34:35">
      <c r="AH71" s="48">
        <f>+'廃棄物事業経費（歳入）'!B71</f>
        <v>0</v>
      </c>
      <c r="AI71" s="2">
        <v>71</v>
      </c>
    </row>
    <row r="72" spans="34:35">
      <c r="AH72" s="48">
        <f>+'廃棄物事業経費（歳入）'!B72</f>
        <v>0</v>
      </c>
      <c r="AI72" s="2">
        <v>72</v>
      </c>
    </row>
    <row r="73" spans="34:35">
      <c r="AH73" s="48">
        <f>+'廃棄物事業経費（歳入）'!B73</f>
        <v>0</v>
      </c>
      <c r="AI73" s="2">
        <v>73</v>
      </c>
    </row>
    <row r="74" spans="34:35">
      <c r="AH74" s="48">
        <f>+'廃棄物事業経費（歳入）'!B74</f>
        <v>0</v>
      </c>
      <c r="AI74" s="2">
        <v>74</v>
      </c>
    </row>
    <row r="75" spans="34:35">
      <c r="AH75" s="48">
        <f>+'廃棄物事業経費（歳入）'!B75</f>
        <v>0</v>
      </c>
      <c r="AI75" s="2">
        <v>75</v>
      </c>
    </row>
    <row r="76" spans="34:35">
      <c r="AH76" s="48">
        <f>+'廃棄物事業経費（歳入）'!B76</f>
        <v>0</v>
      </c>
      <c r="AI76" s="2">
        <v>76</v>
      </c>
    </row>
    <row r="77" spans="34:35">
      <c r="AH77" s="48">
        <f>+'廃棄物事業経費（歳入）'!B77</f>
        <v>0</v>
      </c>
      <c r="AI77" s="2">
        <v>77</v>
      </c>
    </row>
    <row r="78" spans="34:35">
      <c r="AH78" s="48">
        <f>+'廃棄物事業経費（歳入）'!B78</f>
        <v>0</v>
      </c>
      <c r="AI78" s="2">
        <v>78</v>
      </c>
    </row>
    <row r="79" spans="34:35">
      <c r="AH79" s="48">
        <f>+'廃棄物事業経費（歳入）'!B79</f>
        <v>0</v>
      </c>
      <c r="AI79" s="2">
        <v>79</v>
      </c>
    </row>
    <row r="80" spans="34:35">
      <c r="AH80" s="48">
        <f>+'廃棄物事業経費（歳入）'!B80</f>
        <v>0</v>
      </c>
      <c r="AI80" s="2">
        <v>80</v>
      </c>
    </row>
    <row r="81" spans="34:35">
      <c r="AH81" s="48">
        <f>+'廃棄物事業経費（歳入）'!B81</f>
        <v>0</v>
      </c>
      <c r="AI81" s="2">
        <v>81</v>
      </c>
    </row>
    <row r="82" spans="34:35">
      <c r="AH82" s="48">
        <f>+'廃棄物事業経費（歳入）'!B82</f>
        <v>0</v>
      </c>
      <c r="AI82" s="2">
        <v>82</v>
      </c>
    </row>
    <row r="83" spans="34:35">
      <c r="AH83" s="48">
        <f>+'廃棄物事業経費（歳入）'!B83</f>
        <v>0</v>
      </c>
      <c r="AI83" s="2">
        <v>83</v>
      </c>
    </row>
    <row r="84" spans="34:35">
      <c r="AH84" s="48">
        <f>+'廃棄物事業経費（歳入）'!B84</f>
        <v>0</v>
      </c>
      <c r="AI84" s="2">
        <v>84</v>
      </c>
    </row>
    <row r="85" spans="34:35">
      <c r="AH85" s="48">
        <f>+'廃棄物事業経費（歳入）'!B85</f>
        <v>0</v>
      </c>
      <c r="AI85" s="2">
        <v>85</v>
      </c>
    </row>
    <row r="86" spans="34:35">
      <c r="AH86" s="48">
        <f>+'廃棄物事業経費（歳入）'!B86</f>
        <v>0</v>
      </c>
      <c r="AI86" s="2">
        <v>86</v>
      </c>
    </row>
    <row r="87" spans="34:35">
      <c r="AH87" s="48">
        <f>+'廃棄物事業経費（歳入）'!B87</f>
        <v>0</v>
      </c>
      <c r="AI87" s="2">
        <v>87</v>
      </c>
    </row>
    <row r="88" spans="34:35">
      <c r="AH88" s="48">
        <f>+'廃棄物事業経費（歳入）'!B88</f>
        <v>0</v>
      </c>
      <c r="AI88" s="2">
        <v>88</v>
      </c>
    </row>
    <row r="89" spans="34:35">
      <c r="AH89" s="48">
        <f>+'廃棄物事業経費（歳入）'!B89</f>
        <v>0</v>
      </c>
      <c r="AI89" s="2">
        <v>89</v>
      </c>
    </row>
    <row r="90" spans="34:35">
      <c r="AH90" s="48">
        <f>+'廃棄物事業経費（歳入）'!B90</f>
        <v>0</v>
      </c>
      <c r="AI90" s="2">
        <v>90</v>
      </c>
    </row>
    <row r="91" spans="34:35">
      <c r="AH91" s="48">
        <f>+'廃棄物事業経費（歳入）'!B91</f>
        <v>0</v>
      </c>
      <c r="AI91" s="2">
        <v>91</v>
      </c>
    </row>
    <row r="92" spans="34:35">
      <c r="AH92" s="48">
        <f>+'廃棄物事業経費（歳入）'!B92</f>
        <v>0</v>
      </c>
      <c r="AI92" s="2">
        <v>92</v>
      </c>
    </row>
    <row r="93" spans="34:35">
      <c r="AH93" s="48">
        <f>+'廃棄物事業経費（歳入）'!B93</f>
        <v>0</v>
      </c>
      <c r="AI93" s="2">
        <v>93</v>
      </c>
    </row>
    <row r="94" spans="34:35">
      <c r="AH94" s="48">
        <f>+'廃棄物事業経費（歳入）'!B94</f>
        <v>0</v>
      </c>
      <c r="AI94" s="2">
        <v>94</v>
      </c>
    </row>
    <row r="95" spans="34:35">
      <c r="AH95" s="48">
        <f>+'廃棄物事業経費（歳入）'!B95</f>
        <v>0</v>
      </c>
      <c r="AI95" s="2">
        <v>95</v>
      </c>
    </row>
    <row r="96" spans="34:35">
      <c r="AH96" s="48">
        <f>+'廃棄物事業経費（歳入）'!B96</f>
        <v>0</v>
      </c>
      <c r="AI96" s="2">
        <v>96</v>
      </c>
    </row>
    <row r="97" spans="34:35">
      <c r="AH97" s="48">
        <f>+'廃棄物事業経費（歳入）'!B97</f>
        <v>0</v>
      </c>
      <c r="AI97" s="2">
        <v>97</v>
      </c>
    </row>
    <row r="98" spans="34:35">
      <c r="AH98" s="48">
        <f>+'廃棄物事業経費（歳入）'!B98</f>
        <v>0</v>
      </c>
      <c r="AI98" s="2">
        <v>98</v>
      </c>
    </row>
    <row r="99" spans="34:35">
      <c r="AH99" s="48">
        <f>+'廃棄物事業経費（歳入）'!B99</f>
        <v>0</v>
      </c>
      <c r="AI99" s="2">
        <v>99</v>
      </c>
    </row>
    <row r="100" spans="34:35">
      <c r="AH100" s="48">
        <f>+'廃棄物事業経費（歳入）'!B100</f>
        <v>0</v>
      </c>
      <c r="AI100" s="2">
        <v>100</v>
      </c>
    </row>
    <row r="101" spans="34:35">
      <c r="AH101" s="48">
        <f>+'廃棄物事業経費（歳入）'!B101</f>
        <v>0</v>
      </c>
      <c r="AI101" s="2">
        <v>101</v>
      </c>
    </row>
    <row r="102" spans="34:35">
      <c r="AH102" s="48">
        <f>+'廃棄物事業経費（歳入）'!B102</f>
        <v>0</v>
      </c>
      <c r="AI102" s="2">
        <v>102</v>
      </c>
    </row>
    <row r="103" spans="34:35">
      <c r="AH103" s="48">
        <f>+'廃棄物事業経費（歳入）'!B103</f>
        <v>0</v>
      </c>
      <c r="AI103" s="2">
        <v>103</v>
      </c>
    </row>
    <row r="104" spans="34:35">
      <c r="AH104" s="48">
        <f>+'廃棄物事業経費（歳入）'!B104</f>
        <v>0</v>
      </c>
      <c r="AI104" s="2">
        <v>104</v>
      </c>
    </row>
    <row r="105" spans="34:35">
      <c r="AH105" s="48">
        <f>+'廃棄物事業経費（歳入）'!B105</f>
        <v>0</v>
      </c>
      <c r="AI105" s="2">
        <v>105</v>
      </c>
    </row>
    <row r="106" spans="34:35">
      <c r="AH106" s="48">
        <f>+'廃棄物事業経費（歳入）'!B106</f>
        <v>0</v>
      </c>
      <c r="AI106" s="2">
        <v>106</v>
      </c>
    </row>
    <row r="107" spans="34:35">
      <c r="AH107" s="48">
        <f>+'廃棄物事業経費（歳入）'!B107</f>
        <v>0</v>
      </c>
      <c r="AI107" s="2">
        <v>107</v>
      </c>
    </row>
    <row r="108" spans="34:35">
      <c r="AH108" s="48">
        <f>+'廃棄物事業経費（歳入）'!B108</f>
        <v>0</v>
      </c>
      <c r="AI108" s="2">
        <v>108</v>
      </c>
    </row>
    <row r="109" spans="34:35">
      <c r="AH109" s="48">
        <f>+'廃棄物事業経費（歳入）'!B109</f>
        <v>0</v>
      </c>
      <c r="AI109" s="2">
        <v>109</v>
      </c>
    </row>
    <row r="110" spans="34:35">
      <c r="AH110" s="48">
        <f>+'廃棄物事業経費（歳入）'!B110</f>
        <v>0</v>
      </c>
      <c r="AI110" s="2">
        <v>110</v>
      </c>
    </row>
    <row r="111" spans="34:35">
      <c r="AH111" s="48">
        <f>+'廃棄物事業経費（歳入）'!B111</f>
        <v>0</v>
      </c>
      <c r="AI111" s="2">
        <v>111</v>
      </c>
    </row>
    <row r="112" spans="34:35">
      <c r="AH112" s="48">
        <f>+'廃棄物事業経費（歳入）'!B112</f>
        <v>0</v>
      </c>
      <c r="AI112" s="2">
        <v>112</v>
      </c>
    </row>
    <row r="113" spans="34:35">
      <c r="AH113" s="48">
        <f>+'廃棄物事業経費（歳入）'!B113</f>
        <v>0</v>
      </c>
      <c r="AI113" s="2">
        <v>113</v>
      </c>
    </row>
    <row r="114" spans="34:35">
      <c r="AH114" s="48">
        <f>+'廃棄物事業経費（歳入）'!B114</f>
        <v>0</v>
      </c>
      <c r="AI114" s="2">
        <v>114</v>
      </c>
    </row>
    <row r="115" spans="34:35">
      <c r="AH115" s="48">
        <f>+'廃棄物事業経費（歳入）'!B115</f>
        <v>0</v>
      </c>
      <c r="AI115" s="2">
        <v>115</v>
      </c>
    </row>
    <row r="116" spans="34:35">
      <c r="AH116" s="48">
        <f>+'廃棄物事業経費（歳入）'!B116</f>
        <v>0</v>
      </c>
      <c r="AI116" s="2">
        <v>116</v>
      </c>
    </row>
    <row r="117" spans="34:35">
      <c r="AH117" s="48">
        <f>+'廃棄物事業経費（歳入）'!B117</f>
        <v>0</v>
      </c>
      <c r="AI117" s="2">
        <v>117</v>
      </c>
    </row>
    <row r="118" spans="34:35">
      <c r="AH118" s="48">
        <f>+'廃棄物事業経費（歳入）'!B118</f>
        <v>0</v>
      </c>
      <c r="AI118" s="2">
        <v>118</v>
      </c>
    </row>
    <row r="119" spans="34:35">
      <c r="AH119" s="48">
        <f>+'廃棄物事業経費（歳入）'!B119</f>
        <v>0</v>
      </c>
      <c r="AI119" s="2">
        <v>119</v>
      </c>
    </row>
    <row r="120" spans="34:35">
      <c r="AH120" s="48">
        <f>+'廃棄物事業経費（歳入）'!B120</f>
        <v>0</v>
      </c>
      <c r="AI120" s="2">
        <v>120</v>
      </c>
    </row>
    <row r="121" spans="34:35">
      <c r="AH121" s="48">
        <f>+'廃棄物事業経費（歳入）'!B121</f>
        <v>0</v>
      </c>
      <c r="AI121" s="2">
        <v>121</v>
      </c>
    </row>
    <row r="122" spans="34:35">
      <c r="AH122" s="48">
        <f>+'廃棄物事業経費（歳入）'!B122</f>
        <v>0</v>
      </c>
      <c r="AI122" s="2">
        <v>122</v>
      </c>
    </row>
    <row r="123" spans="34:35">
      <c r="AH123" s="48">
        <f>+'廃棄物事業経費（歳入）'!B123</f>
        <v>0</v>
      </c>
      <c r="AI123" s="2">
        <v>123</v>
      </c>
    </row>
    <row r="124" spans="34:35">
      <c r="AH124" s="48">
        <f>+'廃棄物事業経費（歳入）'!B124</f>
        <v>0</v>
      </c>
      <c r="AI124" s="2">
        <v>124</v>
      </c>
    </row>
    <row r="125" spans="34:35">
      <c r="AH125" s="48">
        <f>+'廃棄物事業経費（歳入）'!B125</f>
        <v>0</v>
      </c>
      <c r="AI125" s="2">
        <v>125</v>
      </c>
    </row>
    <row r="126" spans="34:35">
      <c r="AH126" s="48">
        <f>+'廃棄物事業経費（歳入）'!B126</f>
        <v>0</v>
      </c>
      <c r="AI126" s="2">
        <v>126</v>
      </c>
    </row>
    <row r="127" spans="34:35">
      <c r="AH127" s="48">
        <f>+'廃棄物事業経費（歳入）'!B127</f>
        <v>0</v>
      </c>
      <c r="AI127" s="2">
        <v>127</v>
      </c>
    </row>
    <row r="128" spans="34:35">
      <c r="AH128" s="48">
        <f>+'廃棄物事業経費（歳入）'!B128</f>
        <v>0</v>
      </c>
      <c r="AI128" s="2">
        <v>128</v>
      </c>
    </row>
    <row r="129" spans="34:35">
      <c r="AH129" s="48">
        <f>+'廃棄物事業経費（歳入）'!B129</f>
        <v>0</v>
      </c>
      <c r="AI129" s="2">
        <v>129</v>
      </c>
    </row>
    <row r="130" spans="34:35">
      <c r="AH130" s="48">
        <f>+'廃棄物事業経費（歳入）'!B130</f>
        <v>0</v>
      </c>
      <c r="AI130" s="2">
        <v>130</v>
      </c>
    </row>
    <row r="131" spans="34:35">
      <c r="AH131" s="48">
        <f>+'廃棄物事業経費（歳入）'!B131</f>
        <v>0</v>
      </c>
      <c r="AI131" s="2">
        <v>131</v>
      </c>
    </row>
    <row r="132" spans="34:35">
      <c r="AH132" s="48">
        <f>+'廃棄物事業経費（歳入）'!B132</f>
        <v>0</v>
      </c>
      <c r="AI132" s="2">
        <v>132</v>
      </c>
    </row>
    <row r="133" spans="34:35">
      <c r="AH133" s="48">
        <f>+'廃棄物事業経費（歳入）'!B133</f>
        <v>0</v>
      </c>
      <c r="AI133" s="2">
        <v>133</v>
      </c>
    </row>
    <row r="134" spans="34:35">
      <c r="AH134" s="48">
        <f>+'廃棄物事業経費（歳入）'!B134</f>
        <v>0</v>
      </c>
      <c r="AI134" s="2">
        <v>134</v>
      </c>
    </row>
    <row r="135" spans="34:35">
      <c r="AH135" s="48">
        <f>+'廃棄物事業経費（歳入）'!B135</f>
        <v>0</v>
      </c>
      <c r="AI135" s="2">
        <v>135</v>
      </c>
    </row>
    <row r="136" spans="34:35">
      <c r="AH136" s="48">
        <f>+'廃棄物事業経費（歳入）'!B136</f>
        <v>0</v>
      </c>
      <c r="AI136" s="2">
        <v>136</v>
      </c>
    </row>
    <row r="137" spans="34:35">
      <c r="AH137" s="48">
        <f>+'廃棄物事業経費（歳入）'!B137</f>
        <v>0</v>
      </c>
      <c r="AI137" s="2">
        <v>137</v>
      </c>
    </row>
    <row r="138" spans="34:35">
      <c r="AH138" s="48">
        <f>+'廃棄物事業経費（歳入）'!B138</f>
        <v>0</v>
      </c>
      <c r="AI138" s="2">
        <v>138</v>
      </c>
    </row>
    <row r="139" spans="34:35">
      <c r="AH139" s="48">
        <f>+'廃棄物事業経費（歳入）'!B139</f>
        <v>0</v>
      </c>
      <c r="AI139" s="2">
        <v>139</v>
      </c>
    </row>
    <row r="140" spans="34:35">
      <c r="AH140" s="48">
        <f>+'廃棄物事業経費（歳入）'!B140</f>
        <v>0</v>
      </c>
      <c r="AI140" s="2">
        <v>140</v>
      </c>
    </row>
    <row r="141" spans="34:35">
      <c r="AH141" s="48">
        <f>+'廃棄物事業経費（歳入）'!B141</f>
        <v>0</v>
      </c>
      <c r="AI141" s="2">
        <v>141</v>
      </c>
    </row>
    <row r="142" spans="34:35">
      <c r="AH142" s="48">
        <f>+'廃棄物事業経費（歳入）'!B142</f>
        <v>0</v>
      </c>
      <c r="AI142" s="2">
        <v>142</v>
      </c>
    </row>
    <row r="143" spans="34:35">
      <c r="AH143" s="48">
        <f>+'廃棄物事業経費（歳入）'!B143</f>
        <v>0</v>
      </c>
      <c r="AI143" s="2">
        <v>143</v>
      </c>
    </row>
    <row r="144" spans="34:35">
      <c r="AH144" s="48">
        <f>+'廃棄物事業経費（歳入）'!B144</f>
        <v>0</v>
      </c>
      <c r="AI144" s="2">
        <v>144</v>
      </c>
    </row>
    <row r="145" spans="34:35">
      <c r="AH145" s="48">
        <f>+'廃棄物事業経費（歳入）'!B145</f>
        <v>0</v>
      </c>
      <c r="AI145" s="2">
        <v>145</v>
      </c>
    </row>
    <row r="146" spans="34:35">
      <c r="AH146" s="48">
        <f>+'廃棄物事業経費（歳入）'!B146</f>
        <v>0</v>
      </c>
      <c r="AI146" s="2">
        <v>146</v>
      </c>
    </row>
    <row r="147" spans="34:35">
      <c r="AH147" s="48">
        <f>+'廃棄物事業経費（歳入）'!B147</f>
        <v>0</v>
      </c>
      <c r="AI147" s="2">
        <v>147</v>
      </c>
    </row>
    <row r="148" spans="34:35">
      <c r="AH148" s="48">
        <f>+'廃棄物事業経費（歳入）'!B148</f>
        <v>0</v>
      </c>
      <c r="AI148" s="2">
        <v>148</v>
      </c>
    </row>
    <row r="149" spans="34:35">
      <c r="AH149" s="48">
        <f>+'廃棄物事業経費（歳入）'!B149</f>
        <v>0</v>
      </c>
      <c r="AI149" s="2">
        <v>149</v>
      </c>
    </row>
    <row r="150" spans="34:35">
      <c r="AH150" s="48">
        <f>+'廃棄物事業経費（歳入）'!B150</f>
        <v>0</v>
      </c>
      <c r="AI150" s="2">
        <v>150</v>
      </c>
    </row>
    <row r="151" spans="34:35">
      <c r="AH151" s="48">
        <f>+'廃棄物事業経費（歳入）'!B151</f>
        <v>0</v>
      </c>
      <c r="AI151" s="2">
        <v>151</v>
      </c>
    </row>
    <row r="152" spans="34:35">
      <c r="AH152" s="48">
        <f>+'廃棄物事業経費（歳入）'!B152</f>
        <v>0</v>
      </c>
      <c r="AI152" s="2">
        <v>152</v>
      </c>
    </row>
    <row r="153" spans="34:35">
      <c r="AH153" s="48">
        <f>+'廃棄物事業経費（歳入）'!B153</f>
        <v>0</v>
      </c>
      <c r="AI153" s="2">
        <v>153</v>
      </c>
    </row>
    <row r="154" spans="34:35">
      <c r="AH154" s="48">
        <f>+'廃棄物事業経費（歳入）'!B154</f>
        <v>0</v>
      </c>
      <c r="AI154" s="2">
        <v>154</v>
      </c>
    </row>
    <row r="155" spans="34:35">
      <c r="AH155" s="48">
        <f>+'廃棄物事業経費（歳入）'!B155</f>
        <v>0</v>
      </c>
      <c r="AI155" s="2">
        <v>155</v>
      </c>
    </row>
    <row r="156" spans="34:35">
      <c r="AH156" s="48">
        <f>+'廃棄物事業経費（歳入）'!B156</f>
        <v>0</v>
      </c>
      <c r="AI156" s="2">
        <v>156</v>
      </c>
    </row>
    <row r="157" spans="34:35">
      <c r="AH157" s="48">
        <f>+'廃棄物事業経費（歳入）'!B157</f>
        <v>0</v>
      </c>
      <c r="AI157" s="2">
        <v>157</v>
      </c>
    </row>
    <row r="158" spans="34:35">
      <c r="AH158" s="48">
        <f>+'廃棄物事業経費（歳入）'!B158</f>
        <v>0</v>
      </c>
      <c r="AI158" s="2">
        <v>158</v>
      </c>
    </row>
    <row r="159" spans="34:35">
      <c r="AH159" s="48">
        <f>+'廃棄物事業経費（歳入）'!B159</f>
        <v>0</v>
      </c>
      <c r="AI159" s="2">
        <v>159</v>
      </c>
    </row>
    <row r="160" spans="34:35">
      <c r="AH160" s="48">
        <f>+'廃棄物事業経費（歳入）'!B160</f>
        <v>0</v>
      </c>
      <c r="AI160" s="2">
        <v>160</v>
      </c>
    </row>
    <row r="161" spans="34:35">
      <c r="AH161" s="48">
        <f>+'廃棄物事業経費（歳入）'!B161</f>
        <v>0</v>
      </c>
      <c r="AI161" s="2">
        <v>161</v>
      </c>
    </row>
    <row r="162" spans="34:35">
      <c r="AH162" s="48">
        <f>+'廃棄物事業経費（歳入）'!B162</f>
        <v>0</v>
      </c>
      <c r="AI162" s="2">
        <v>162</v>
      </c>
    </row>
    <row r="163" spans="34:35">
      <c r="AH163" s="48">
        <f>+'廃棄物事業経費（歳入）'!B163</f>
        <v>0</v>
      </c>
      <c r="AI163" s="2">
        <v>163</v>
      </c>
    </row>
    <row r="164" spans="34:35">
      <c r="AH164" s="48">
        <f>+'廃棄物事業経費（歳入）'!B164</f>
        <v>0</v>
      </c>
      <c r="AI164" s="2">
        <v>164</v>
      </c>
    </row>
    <row r="165" spans="34:35">
      <c r="AH165" s="48">
        <f>+'廃棄物事業経費（歳入）'!B165</f>
        <v>0</v>
      </c>
      <c r="AI165" s="2">
        <v>165</v>
      </c>
    </row>
    <row r="166" spans="34:35">
      <c r="AH166" s="48">
        <f>+'廃棄物事業経費（歳入）'!B166</f>
        <v>0</v>
      </c>
      <c r="AI166" s="2">
        <v>166</v>
      </c>
    </row>
    <row r="167" spans="34:35">
      <c r="AH167" s="48">
        <f>+'廃棄物事業経費（歳入）'!B167</f>
        <v>0</v>
      </c>
      <c r="AI167" s="2">
        <v>167</v>
      </c>
    </row>
    <row r="168" spans="34:35">
      <c r="AH168" s="48">
        <f>+'廃棄物事業経費（歳入）'!B168</f>
        <v>0</v>
      </c>
      <c r="AI168" s="2">
        <v>168</v>
      </c>
    </row>
    <row r="169" spans="34:35">
      <c r="AH169" s="48">
        <f>+'廃棄物事業経費（歳入）'!B169</f>
        <v>0</v>
      </c>
      <c r="AI169" s="2">
        <v>169</v>
      </c>
    </row>
    <row r="170" spans="34:35">
      <c r="AH170" s="48">
        <f>+'廃棄物事業経費（歳入）'!B170</f>
        <v>0</v>
      </c>
      <c r="AI170" s="2">
        <v>170</v>
      </c>
    </row>
    <row r="171" spans="34:35">
      <c r="AH171" s="48">
        <f>+'廃棄物事業経費（歳入）'!B171</f>
        <v>0</v>
      </c>
      <c r="AI171" s="2">
        <v>171</v>
      </c>
    </row>
    <row r="172" spans="34:35">
      <c r="AH172" s="48">
        <f>+'廃棄物事業経費（歳入）'!B172</f>
        <v>0</v>
      </c>
      <c r="AI172" s="2">
        <v>172</v>
      </c>
    </row>
    <row r="173" spans="34:35">
      <c r="AH173" s="48">
        <f>+'廃棄物事業経費（歳入）'!B173</f>
        <v>0</v>
      </c>
      <c r="AI173" s="2">
        <v>173</v>
      </c>
    </row>
    <row r="174" spans="34:35">
      <c r="AH174" s="48">
        <f>+'廃棄物事業経費（歳入）'!B174</f>
        <v>0</v>
      </c>
      <c r="AI174" s="2">
        <v>174</v>
      </c>
    </row>
    <row r="175" spans="34:35">
      <c r="AH175" s="48">
        <f>+'廃棄物事業経費（歳入）'!B175</f>
        <v>0</v>
      </c>
      <c r="AI175" s="2">
        <v>175</v>
      </c>
    </row>
    <row r="176" spans="34:35">
      <c r="AH176" s="48">
        <f>+'廃棄物事業経費（歳入）'!B176</f>
        <v>0</v>
      </c>
      <c r="AI176" s="2">
        <v>176</v>
      </c>
    </row>
    <row r="177" spans="34:35">
      <c r="AH177" s="48">
        <f>+'廃棄物事業経費（歳入）'!B177</f>
        <v>0</v>
      </c>
      <c r="AI177" s="2">
        <v>177</v>
      </c>
    </row>
    <row r="178" spans="34:35">
      <c r="AH178" s="48">
        <f>+'廃棄物事業経費（歳入）'!B178</f>
        <v>0</v>
      </c>
      <c r="AI178" s="2">
        <v>178</v>
      </c>
    </row>
    <row r="179" spans="34:35">
      <c r="AH179" s="48">
        <f>+'廃棄物事業経費（歳入）'!B179</f>
        <v>0</v>
      </c>
      <c r="AI179" s="2">
        <v>179</v>
      </c>
    </row>
    <row r="180" spans="34:35">
      <c r="AH180" s="48">
        <f>+'廃棄物事業経費（歳入）'!B180</f>
        <v>0</v>
      </c>
      <c r="AI180" s="2">
        <v>180</v>
      </c>
    </row>
    <row r="181" spans="34:35">
      <c r="AH181" s="48">
        <f>+'廃棄物事業経費（歳入）'!B181</f>
        <v>0</v>
      </c>
      <c r="AI181" s="2">
        <v>181</v>
      </c>
    </row>
    <row r="182" spans="34:35">
      <c r="AH182" s="48">
        <f>+'廃棄物事業経費（歳入）'!B182</f>
        <v>0</v>
      </c>
      <c r="AI182" s="2">
        <v>182</v>
      </c>
    </row>
    <row r="183" spans="34:35">
      <c r="AH183" s="48">
        <f>+'廃棄物事業経費（歳入）'!B183</f>
        <v>0</v>
      </c>
      <c r="AI183" s="2">
        <v>183</v>
      </c>
    </row>
    <row r="184" spans="34:35">
      <c r="AH184" s="48">
        <f>+'廃棄物事業経費（歳入）'!B184</f>
        <v>0</v>
      </c>
      <c r="AI184" s="2">
        <v>184</v>
      </c>
    </row>
    <row r="185" spans="34:35">
      <c r="AH185" s="48">
        <f>+'廃棄物事業経費（歳入）'!B185</f>
        <v>0</v>
      </c>
      <c r="AI185" s="2">
        <v>185</v>
      </c>
    </row>
    <row r="186" spans="34:35">
      <c r="AH186" s="48">
        <f>+'廃棄物事業経費（歳入）'!B186</f>
        <v>0</v>
      </c>
      <c r="AI186" s="2">
        <v>186</v>
      </c>
    </row>
    <row r="187" spans="34:35">
      <c r="AH187" s="48">
        <f>+'廃棄物事業経費（歳入）'!B187</f>
        <v>0</v>
      </c>
      <c r="AI187" s="2">
        <v>187</v>
      </c>
    </row>
    <row r="188" spans="34:35">
      <c r="AH188" s="48">
        <f>+'廃棄物事業経費（歳入）'!B188</f>
        <v>0</v>
      </c>
      <c r="AI188" s="2">
        <v>188</v>
      </c>
    </row>
    <row r="189" spans="34:35">
      <c r="AH189" s="48">
        <f>+'廃棄物事業経費（歳入）'!B189</f>
        <v>0</v>
      </c>
      <c r="AI189" s="2">
        <v>189</v>
      </c>
    </row>
    <row r="190" spans="34:35">
      <c r="AH190" s="48">
        <f>+'廃棄物事業経費（歳入）'!B190</f>
        <v>0</v>
      </c>
      <c r="AI190" s="2">
        <v>190</v>
      </c>
    </row>
    <row r="191" spans="34:35">
      <c r="AH191" s="48">
        <f>+'廃棄物事業経費（歳入）'!B191</f>
        <v>0</v>
      </c>
      <c r="AI191" s="2">
        <v>191</v>
      </c>
    </row>
    <row r="192" spans="34:35">
      <c r="AH192" s="48">
        <f>+'廃棄物事業経費（歳入）'!B192</f>
        <v>0</v>
      </c>
      <c r="AI192" s="2">
        <v>192</v>
      </c>
    </row>
    <row r="193" spans="34:35">
      <c r="AH193" s="48">
        <f>+'廃棄物事業経費（歳入）'!B193</f>
        <v>0</v>
      </c>
      <c r="AI193" s="2">
        <v>193</v>
      </c>
    </row>
    <row r="194" spans="34:35">
      <c r="AH194" s="48">
        <f>+'廃棄物事業経費（歳入）'!B194</f>
        <v>0</v>
      </c>
      <c r="AI194" s="2">
        <v>194</v>
      </c>
    </row>
    <row r="195" spans="34:35">
      <c r="AH195" s="48">
        <f>+'廃棄物事業経費（歳入）'!B195</f>
        <v>0</v>
      </c>
      <c r="AI195" s="2">
        <v>195</v>
      </c>
    </row>
    <row r="196" spans="34:35">
      <c r="AH196" s="48">
        <f>+'廃棄物事業経費（歳入）'!B196</f>
        <v>0</v>
      </c>
      <c r="AI196" s="2">
        <v>196</v>
      </c>
    </row>
    <row r="197" spans="34:35">
      <c r="AH197" s="48">
        <f>+'廃棄物事業経費（歳入）'!B197</f>
        <v>0</v>
      </c>
      <c r="AI197" s="2">
        <v>197</v>
      </c>
    </row>
    <row r="198" spans="34:35">
      <c r="AH198" s="48">
        <f>+'廃棄物事業経費（歳入）'!B198</f>
        <v>0</v>
      </c>
      <c r="AI198" s="2">
        <v>198</v>
      </c>
    </row>
    <row r="199" spans="34:35">
      <c r="AH199" s="48">
        <f>+'廃棄物事業経費（歳入）'!B199</f>
        <v>0</v>
      </c>
      <c r="AI199" s="2">
        <v>199</v>
      </c>
    </row>
    <row r="200" spans="34:35">
      <c r="AH200" s="48">
        <f>+'廃棄物事業経費（歳入）'!B200</f>
        <v>0</v>
      </c>
      <c r="AI200" s="2">
        <v>200</v>
      </c>
    </row>
    <row r="201" spans="34:35">
      <c r="AH201" s="48">
        <f>+'廃棄物事業経費（歳入）'!B201</f>
        <v>0</v>
      </c>
      <c r="AI201" s="2">
        <v>201</v>
      </c>
    </row>
    <row r="202" spans="34:35">
      <c r="AH202" s="48">
        <f>+'廃棄物事業経費（歳入）'!B202</f>
        <v>0</v>
      </c>
      <c r="AI202" s="2">
        <v>202</v>
      </c>
    </row>
    <row r="203" spans="34:35">
      <c r="AH203" s="48">
        <f>+'廃棄物事業経費（歳入）'!B203</f>
        <v>0</v>
      </c>
      <c r="AI203" s="2">
        <v>203</v>
      </c>
    </row>
    <row r="204" spans="34:35">
      <c r="AH204" s="48">
        <f>+'廃棄物事業経費（歳入）'!B204</f>
        <v>0</v>
      </c>
      <c r="AI204" s="2">
        <v>204</v>
      </c>
    </row>
    <row r="205" spans="34:35">
      <c r="AH205" s="48">
        <f>+'廃棄物事業経費（歳入）'!B205</f>
        <v>0</v>
      </c>
      <c r="AI205" s="2">
        <v>205</v>
      </c>
    </row>
    <row r="206" spans="34:35">
      <c r="AH206" s="48">
        <f>+'廃棄物事業経費（歳入）'!B206</f>
        <v>0</v>
      </c>
      <c r="AI206" s="2">
        <v>206</v>
      </c>
    </row>
    <row r="207" spans="34:35">
      <c r="AH207" s="48">
        <f>+'廃棄物事業経費（歳入）'!B207</f>
        <v>0</v>
      </c>
      <c r="AI207" s="2">
        <v>207</v>
      </c>
    </row>
    <row r="208" spans="34:35">
      <c r="AH208" s="48">
        <f>+'廃棄物事業経費（歳入）'!B208</f>
        <v>0</v>
      </c>
      <c r="AI208" s="2">
        <v>208</v>
      </c>
    </row>
    <row r="209" spans="34:35">
      <c r="AH209" s="48">
        <f>+'廃棄物事業経費（歳入）'!B209</f>
        <v>0</v>
      </c>
      <c r="AI209" s="2">
        <v>209</v>
      </c>
    </row>
    <row r="210" spans="34:35">
      <c r="AH210" s="48">
        <f>+'廃棄物事業経費（歳入）'!B210</f>
        <v>0</v>
      </c>
      <c r="AI210" s="2">
        <v>210</v>
      </c>
    </row>
    <row r="211" spans="34:35">
      <c r="AH211" s="48">
        <f>+'廃棄物事業経費（歳入）'!B211</f>
        <v>0</v>
      </c>
      <c r="AI211" s="2">
        <v>211</v>
      </c>
    </row>
    <row r="212" spans="34:35">
      <c r="AH212" s="48">
        <f>+'廃棄物事業経費（歳入）'!B212</f>
        <v>0</v>
      </c>
      <c r="AI212" s="2">
        <v>212</v>
      </c>
    </row>
    <row r="213" spans="34:35">
      <c r="AH213" s="48">
        <f>+'廃棄物事業経費（歳入）'!B213</f>
        <v>0</v>
      </c>
      <c r="AI213" s="2">
        <v>213</v>
      </c>
    </row>
    <row r="214" spans="34:35">
      <c r="AH214" s="48">
        <f>+'廃棄物事業経費（歳入）'!B214</f>
        <v>0</v>
      </c>
      <c r="AI214" s="2">
        <v>214</v>
      </c>
    </row>
    <row r="215" spans="34:35">
      <c r="AH215" s="48">
        <f>+'廃棄物事業経費（歳入）'!B215</f>
        <v>0</v>
      </c>
      <c r="AI215" s="2">
        <v>215</v>
      </c>
    </row>
    <row r="216" spans="34:35">
      <c r="AH216" s="48">
        <f>+'廃棄物事業経費（歳入）'!B216</f>
        <v>0</v>
      </c>
      <c r="AI216" s="2">
        <v>216</v>
      </c>
    </row>
    <row r="217" spans="34:35">
      <c r="AH217" s="48">
        <f>+'廃棄物事業経費（歳入）'!B217</f>
        <v>0</v>
      </c>
      <c r="AI217" s="2">
        <v>217</v>
      </c>
    </row>
    <row r="218" spans="34:35">
      <c r="AH218" s="48">
        <f>+'廃棄物事業経費（歳入）'!B218</f>
        <v>0</v>
      </c>
      <c r="AI218" s="2">
        <v>218</v>
      </c>
    </row>
    <row r="219" spans="34:35">
      <c r="AH219" s="48">
        <f>+'廃棄物事業経費（歳入）'!B219</f>
        <v>0</v>
      </c>
      <c r="AI219" s="2">
        <v>219</v>
      </c>
    </row>
    <row r="220" spans="34:35">
      <c r="AH220" s="48">
        <f>+'廃棄物事業経費（歳入）'!B220</f>
        <v>0</v>
      </c>
      <c r="AI220" s="2">
        <v>220</v>
      </c>
    </row>
    <row r="221" spans="34:35">
      <c r="AH221" s="48">
        <f>+'廃棄物事業経費（歳入）'!B221</f>
        <v>0</v>
      </c>
      <c r="AI221" s="2">
        <v>221</v>
      </c>
    </row>
    <row r="222" spans="34:35">
      <c r="AH222" s="48">
        <f>+'廃棄物事業経費（歳入）'!B222</f>
        <v>0</v>
      </c>
      <c r="AI222" s="2">
        <v>222</v>
      </c>
    </row>
    <row r="223" spans="34:35">
      <c r="AH223" s="48">
        <f>+'廃棄物事業経費（歳入）'!B223</f>
        <v>0</v>
      </c>
      <c r="AI223" s="2">
        <v>223</v>
      </c>
    </row>
    <row r="224" spans="34:35">
      <c r="AH224" s="48">
        <f>+'廃棄物事業経費（歳入）'!B224</f>
        <v>0</v>
      </c>
      <c r="AI224" s="2">
        <v>224</v>
      </c>
    </row>
    <row r="225" spans="34:35">
      <c r="AH225" s="48">
        <f>+'廃棄物事業経費（歳入）'!B225</f>
        <v>0</v>
      </c>
      <c r="AI225" s="2">
        <v>225</v>
      </c>
    </row>
    <row r="226" spans="34:35">
      <c r="AH226" s="48">
        <f>+'廃棄物事業経費（歳入）'!B226</f>
        <v>0</v>
      </c>
      <c r="AI226" s="2">
        <v>226</v>
      </c>
    </row>
    <row r="227" spans="34:35">
      <c r="AH227" s="48">
        <f>+'廃棄物事業経費（歳入）'!B227</f>
        <v>0</v>
      </c>
      <c r="AI227" s="2">
        <v>227</v>
      </c>
    </row>
    <row r="228" spans="34:35">
      <c r="AH228" s="48">
        <f>+'廃棄物事業経費（歳入）'!B228</f>
        <v>0</v>
      </c>
      <c r="AI228" s="2">
        <v>228</v>
      </c>
    </row>
    <row r="229" spans="34:35">
      <c r="AH229" s="48">
        <f>+'廃棄物事業経費（歳入）'!B229</f>
        <v>0</v>
      </c>
      <c r="AI229" s="2">
        <v>229</v>
      </c>
    </row>
    <row r="230" spans="34:35">
      <c r="AH230" s="48">
        <f>+'廃棄物事業経費（歳入）'!B230</f>
        <v>0</v>
      </c>
      <c r="AI230" s="2">
        <v>230</v>
      </c>
    </row>
    <row r="231" spans="34:35">
      <c r="AH231" s="48">
        <f>+'廃棄物事業経費（歳入）'!B231</f>
        <v>0</v>
      </c>
      <c r="AI231" s="2">
        <v>231</v>
      </c>
    </row>
    <row r="232" spans="34:35">
      <c r="AH232" s="48">
        <f>+'廃棄物事業経費（歳入）'!B232</f>
        <v>0</v>
      </c>
      <c r="AI232" s="2">
        <v>232</v>
      </c>
    </row>
    <row r="233" spans="34:35">
      <c r="AH233" s="48">
        <f>+'廃棄物事業経費（歳入）'!B233</f>
        <v>0</v>
      </c>
      <c r="AI233" s="2">
        <v>233</v>
      </c>
    </row>
    <row r="234" spans="34:35">
      <c r="AH234" s="48">
        <f>+'廃棄物事業経費（歳入）'!B234</f>
        <v>0</v>
      </c>
      <c r="AI234" s="2">
        <v>234</v>
      </c>
    </row>
    <row r="235" spans="34:35">
      <c r="AH235" s="48">
        <f>+'廃棄物事業経費（歳入）'!B235</f>
        <v>0</v>
      </c>
      <c r="AI235" s="2">
        <v>235</v>
      </c>
    </row>
    <row r="236" spans="34:35">
      <c r="AH236" s="48">
        <f>+'廃棄物事業経費（歳入）'!B236</f>
        <v>0</v>
      </c>
      <c r="AI236" s="2">
        <v>236</v>
      </c>
    </row>
    <row r="237" spans="34:35">
      <c r="AH237" s="48">
        <f>+'廃棄物事業経費（歳入）'!B237</f>
        <v>0</v>
      </c>
      <c r="AI237" s="2">
        <v>237</v>
      </c>
    </row>
    <row r="238" spans="34:35">
      <c r="AH238" s="48">
        <f>+'廃棄物事業経費（歳入）'!B238</f>
        <v>0</v>
      </c>
      <c r="AI238" s="2">
        <v>238</v>
      </c>
    </row>
    <row r="239" spans="34:35">
      <c r="AH239" s="48">
        <f>+'廃棄物事業経費（歳入）'!B239</f>
        <v>0</v>
      </c>
      <c r="AI239" s="2">
        <v>239</v>
      </c>
    </row>
    <row r="240" spans="34:35">
      <c r="AH240" s="48">
        <f>+'廃棄物事業経費（歳入）'!B240</f>
        <v>0</v>
      </c>
      <c r="AI240" s="2">
        <v>240</v>
      </c>
    </row>
    <row r="241" spans="34:35">
      <c r="AH241" s="48">
        <f>+'廃棄物事業経費（歳入）'!B241</f>
        <v>0</v>
      </c>
      <c r="AI241" s="2">
        <v>241</v>
      </c>
    </row>
    <row r="242" spans="34:35">
      <c r="AH242" s="48">
        <f>+'廃棄物事業経費（歳入）'!B242</f>
        <v>0</v>
      </c>
      <c r="AI242" s="2">
        <v>242</v>
      </c>
    </row>
    <row r="243" spans="34:35">
      <c r="AH243" s="48">
        <f>+'廃棄物事業経費（歳入）'!B243</f>
        <v>0</v>
      </c>
      <c r="AI243" s="2">
        <v>243</v>
      </c>
    </row>
    <row r="244" spans="34:35">
      <c r="AH244" s="48">
        <f>+'廃棄物事業経費（歳入）'!B244</f>
        <v>0</v>
      </c>
      <c r="AI244" s="2">
        <v>244</v>
      </c>
    </row>
    <row r="245" spans="34:35">
      <c r="AH245" s="48">
        <f>+'廃棄物事業経費（歳入）'!B245</f>
        <v>0</v>
      </c>
      <c r="AI245" s="2">
        <v>245</v>
      </c>
    </row>
    <row r="246" spans="34:35">
      <c r="AH246" s="48">
        <f>+'廃棄物事業経費（歳入）'!B246</f>
        <v>0</v>
      </c>
      <c r="AI246" s="2">
        <v>246</v>
      </c>
    </row>
    <row r="247" spans="34:35">
      <c r="AH247" s="48">
        <f>+'廃棄物事業経費（歳入）'!B247</f>
        <v>0</v>
      </c>
      <c r="AI247" s="2">
        <v>247</v>
      </c>
    </row>
    <row r="248" spans="34:35">
      <c r="AH248" s="48">
        <f>+'廃棄物事業経費（歳入）'!B248</f>
        <v>0</v>
      </c>
      <c r="AI248" s="2">
        <v>248</v>
      </c>
    </row>
    <row r="249" spans="34:35">
      <c r="AH249" s="48">
        <f>+'廃棄物事業経費（歳入）'!B249</f>
        <v>0</v>
      </c>
      <c r="AI249" s="2">
        <v>249</v>
      </c>
    </row>
    <row r="250" spans="34:3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 優希</cp:lastModifiedBy>
  <cp:lastPrinted>2015-10-13T05:25:08Z</cp:lastPrinted>
  <dcterms:created xsi:type="dcterms:W3CDTF">2008-01-24T06:28:57Z</dcterms:created>
  <dcterms:modified xsi:type="dcterms:W3CDTF">2019-03-14T08:15:48Z</dcterms:modified>
</cp:coreProperties>
</file>