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2静岡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AC42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V37" i="2"/>
  <c r="N37" i="2" s="1"/>
  <c r="V38" i="2"/>
  <c r="V39" i="2"/>
  <c r="V40" i="2"/>
  <c r="V41" i="2"/>
  <c r="N41" i="2" s="1"/>
  <c r="V42" i="2"/>
  <c r="O8" i="2"/>
  <c r="O9" i="2"/>
  <c r="O10" i="2"/>
  <c r="N10" i="2" s="1"/>
  <c r="O11" i="2"/>
  <c r="O12" i="2"/>
  <c r="O13" i="2"/>
  <c r="O14" i="2"/>
  <c r="N14" i="2" s="1"/>
  <c r="O15" i="2"/>
  <c r="O16" i="2"/>
  <c r="O17" i="2"/>
  <c r="O18" i="2"/>
  <c r="N18" i="2" s="1"/>
  <c r="O19" i="2"/>
  <c r="O20" i="2"/>
  <c r="O21" i="2"/>
  <c r="O22" i="2"/>
  <c r="N22" i="2" s="1"/>
  <c r="O23" i="2"/>
  <c r="O24" i="2"/>
  <c r="O25" i="2"/>
  <c r="O26" i="2"/>
  <c r="N26" i="2" s="1"/>
  <c r="O27" i="2"/>
  <c r="O28" i="2"/>
  <c r="O29" i="2"/>
  <c r="O30" i="2"/>
  <c r="N30" i="2" s="1"/>
  <c r="O31" i="2"/>
  <c r="O32" i="2"/>
  <c r="O33" i="2"/>
  <c r="O34" i="2"/>
  <c r="N34" i="2" s="1"/>
  <c r="O35" i="2"/>
  <c r="O36" i="2"/>
  <c r="O37" i="2"/>
  <c r="O38" i="2"/>
  <c r="N38" i="2" s="1"/>
  <c r="O39" i="2"/>
  <c r="O40" i="2"/>
  <c r="O41" i="2"/>
  <c r="O42" i="2"/>
  <c r="N42" i="2" s="1"/>
  <c r="N15" i="2"/>
  <c r="N23" i="2"/>
  <c r="N31" i="2"/>
  <c r="N3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E8" i="2"/>
  <c r="E9" i="2"/>
  <c r="E10" i="2"/>
  <c r="E11" i="2"/>
  <c r="E12" i="2"/>
  <c r="E13" i="2"/>
  <c r="E14" i="2"/>
  <c r="D14" i="2" s="1"/>
  <c r="E15" i="2"/>
  <c r="E16" i="2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E41" i="2"/>
  <c r="E42" i="2"/>
  <c r="D10" i="2"/>
  <c r="D11" i="2"/>
  <c r="D15" i="2"/>
  <c r="D18" i="2"/>
  <c r="D19" i="2"/>
  <c r="D23" i="2"/>
  <c r="D26" i="2"/>
  <c r="D27" i="2"/>
  <c r="D30" i="2"/>
  <c r="D31" i="2"/>
  <c r="D33" i="2"/>
  <c r="D35" i="2"/>
  <c r="D37" i="2"/>
  <c r="D38" i="2"/>
  <c r="D39" i="2"/>
  <c r="D41" i="2"/>
  <c r="D42" i="2"/>
  <c r="N37" i="1"/>
  <c r="J31" i="1"/>
  <c r="I8" i="1"/>
  <c r="I9" i="1"/>
  <c r="I10" i="1"/>
  <c r="I11" i="1"/>
  <c r="D11" i="1" s="1"/>
  <c r="I12" i="1"/>
  <c r="I13" i="1"/>
  <c r="I14" i="1"/>
  <c r="I15" i="1"/>
  <c r="D15" i="1" s="1"/>
  <c r="I16" i="1"/>
  <c r="I17" i="1"/>
  <c r="I18" i="1"/>
  <c r="I19" i="1"/>
  <c r="D19" i="1" s="1"/>
  <c r="I20" i="1"/>
  <c r="I21" i="1"/>
  <c r="I22" i="1"/>
  <c r="I23" i="1"/>
  <c r="I24" i="1"/>
  <c r="I25" i="1"/>
  <c r="I26" i="1"/>
  <c r="I27" i="1"/>
  <c r="D27" i="1" s="1"/>
  <c r="I28" i="1"/>
  <c r="I29" i="1"/>
  <c r="I30" i="1"/>
  <c r="I31" i="1"/>
  <c r="D31" i="1" s="1"/>
  <c r="I32" i="1"/>
  <c r="I33" i="1"/>
  <c r="I34" i="1"/>
  <c r="I35" i="1"/>
  <c r="D35" i="1" s="1"/>
  <c r="I36" i="1"/>
  <c r="I37" i="1"/>
  <c r="I38" i="1"/>
  <c r="I39" i="1"/>
  <c r="I40" i="1"/>
  <c r="I41" i="1"/>
  <c r="I42" i="1"/>
  <c r="F19" i="1"/>
  <c r="F35" i="1"/>
  <c r="E8" i="1"/>
  <c r="E9" i="1"/>
  <c r="D9" i="1" s="1"/>
  <c r="E10" i="1"/>
  <c r="E11" i="1"/>
  <c r="E12" i="1"/>
  <c r="E13" i="1"/>
  <c r="E14" i="1"/>
  <c r="E15" i="1"/>
  <c r="E16" i="1"/>
  <c r="E17" i="1"/>
  <c r="E18" i="1"/>
  <c r="D18" i="1" s="1"/>
  <c r="E19" i="1"/>
  <c r="E20" i="1"/>
  <c r="E21" i="1"/>
  <c r="D21" i="1" s="1"/>
  <c r="E22" i="1"/>
  <c r="D22" i="1" s="1"/>
  <c r="E23" i="1"/>
  <c r="E24" i="1"/>
  <c r="E25" i="1"/>
  <c r="D25" i="1" s="1"/>
  <c r="E26" i="1"/>
  <c r="E27" i="1"/>
  <c r="E28" i="1"/>
  <c r="E29" i="1"/>
  <c r="E30" i="1"/>
  <c r="E31" i="1"/>
  <c r="E32" i="1"/>
  <c r="E33" i="1"/>
  <c r="E34" i="1"/>
  <c r="D34" i="1" s="1"/>
  <c r="E35" i="1"/>
  <c r="E36" i="1"/>
  <c r="E37" i="1"/>
  <c r="D37" i="1" s="1"/>
  <c r="E38" i="1"/>
  <c r="D38" i="1" s="1"/>
  <c r="E39" i="1"/>
  <c r="E40" i="1"/>
  <c r="E41" i="1"/>
  <c r="D41" i="1" s="1"/>
  <c r="E42" i="1"/>
  <c r="D13" i="1"/>
  <c r="D17" i="1"/>
  <c r="Q17" i="1" s="1"/>
  <c r="D23" i="1"/>
  <c r="D29" i="1"/>
  <c r="D33" i="1"/>
  <c r="Q33" i="1" s="1"/>
  <c r="D39" i="1"/>
  <c r="N34" i="1" l="1"/>
  <c r="F34" i="1"/>
  <c r="J34" i="1"/>
  <c r="Q34" i="1"/>
  <c r="L34" i="1"/>
  <c r="N18" i="1"/>
  <c r="F18" i="1"/>
  <c r="J18" i="1"/>
  <c r="Q18" i="1"/>
  <c r="L18" i="1"/>
  <c r="Q29" i="1"/>
  <c r="N29" i="1"/>
  <c r="J29" i="1"/>
  <c r="Q13" i="1"/>
  <c r="N13" i="1"/>
  <c r="J13" i="1"/>
  <c r="L39" i="1"/>
  <c r="N39" i="1"/>
  <c r="J39" i="1"/>
  <c r="Q39" i="1"/>
  <c r="F39" i="1"/>
  <c r="L23" i="1"/>
  <c r="N23" i="1"/>
  <c r="J23" i="1"/>
  <c r="Q23" i="1"/>
  <c r="F23" i="1"/>
  <c r="N38" i="1"/>
  <c r="F38" i="1"/>
  <c r="J38" i="1"/>
  <c r="Q38" i="1"/>
  <c r="L38" i="1"/>
  <c r="N22" i="1"/>
  <c r="F22" i="1"/>
  <c r="J22" i="1"/>
  <c r="Q22" i="1"/>
  <c r="L22" i="1"/>
  <c r="F13" i="1"/>
  <c r="Q41" i="1"/>
  <c r="L41" i="1"/>
  <c r="F41" i="1"/>
  <c r="N41" i="1"/>
  <c r="J41" i="1"/>
  <c r="Q37" i="1"/>
  <c r="L37" i="1"/>
  <c r="F37" i="1"/>
  <c r="Q25" i="1"/>
  <c r="L25" i="1"/>
  <c r="F25" i="1"/>
  <c r="N25" i="1"/>
  <c r="J25" i="1"/>
  <c r="Q21" i="1"/>
  <c r="L21" i="1"/>
  <c r="F21" i="1"/>
  <c r="N21" i="1"/>
  <c r="Q9" i="1"/>
  <c r="L9" i="1"/>
  <c r="F9" i="1"/>
  <c r="N9" i="1"/>
  <c r="J9" i="1"/>
  <c r="F29" i="1"/>
  <c r="L35" i="1"/>
  <c r="N35" i="1"/>
  <c r="J35" i="1"/>
  <c r="Q35" i="1"/>
  <c r="L31" i="1"/>
  <c r="Q31" i="1"/>
  <c r="F31" i="1"/>
  <c r="N31" i="1"/>
  <c r="L27" i="1"/>
  <c r="J27" i="1"/>
  <c r="Q27" i="1"/>
  <c r="F27" i="1"/>
  <c r="N27" i="1"/>
  <c r="L19" i="1"/>
  <c r="N19" i="1"/>
  <c r="J19" i="1"/>
  <c r="Q19" i="1"/>
  <c r="L15" i="1"/>
  <c r="Q15" i="1"/>
  <c r="F15" i="1"/>
  <c r="N15" i="1"/>
  <c r="L11" i="1"/>
  <c r="J11" i="1"/>
  <c r="Q11" i="1"/>
  <c r="F11" i="1"/>
  <c r="N11" i="1"/>
  <c r="J21" i="1"/>
  <c r="L13" i="1"/>
  <c r="D42" i="1"/>
  <c r="D30" i="1"/>
  <c r="D26" i="1"/>
  <c r="D14" i="1"/>
  <c r="D10" i="1"/>
  <c r="J37" i="1"/>
  <c r="J15" i="1"/>
  <c r="L29" i="1"/>
  <c r="F33" i="1"/>
  <c r="F17" i="1"/>
  <c r="L33" i="1"/>
  <c r="L17" i="1"/>
  <c r="N40" i="2"/>
  <c r="N36" i="2"/>
  <c r="N32" i="2"/>
  <c r="N28" i="2"/>
  <c r="N24" i="2"/>
  <c r="N20" i="2"/>
  <c r="N16" i="2"/>
  <c r="N12" i="2"/>
  <c r="N8" i="2"/>
  <c r="D40" i="1"/>
  <c r="D36" i="1"/>
  <c r="D32" i="1"/>
  <c r="D28" i="1"/>
  <c r="D24" i="1"/>
  <c r="D20" i="1"/>
  <c r="D16" i="1"/>
  <c r="D12" i="1"/>
  <c r="D8" i="1"/>
  <c r="J33" i="1"/>
  <c r="J17" i="1"/>
  <c r="N33" i="1"/>
  <c r="N17" i="1"/>
  <c r="D40" i="2"/>
  <c r="D36" i="2"/>
  <c r="D32" i="2"/>
  <c r="D28" i="2"/>
  <c r="D24" i="2"/>
  <c r="D20" i="2"/>
  <c r="D16" i="2"/>
  <c r="D12" i="2"/>
  <c r="D8" i="2"/>
  <c r="A7" i="2"/>
  <c r="J16" i="1" l="1"/>
  <c r="Q16" i="1"/>
  <c r="L16" i="1"/>
  <c r="F16" i="1"/>
  <c r="N16" i="1"/>
  <c r="N14" i="1"/>
  <c r="F14" i="1"/>
  <c r="L14" i="1"/>
  <c r="J14" i="1"/>
  <c r="Q14" i="1"/>
  <c r="J20" i="1"/>
  <c r="Q20" i="1"/>
  <c r="L20" i="1"/>
  <c r="F20" i="1"/>
  <c r="N20" i="1"/>
  <c r="J36" i="1"/>
  <c r="Q36" i="1"/>
  <c r="L36" i="1"/>
  <c r="F36" i="1"/>
  <c r="N36" i="1"/>
  <c r="N26" i="1"/>
  <c r="F26" i="1"/>
  <c r="Q26" i="1"/>
  <c r="L26" i="1"/>
  <c r="J26" i="1"/>
  <c r="J8" i="1"/>
  <c r="N8" i="1"/>
  <c r="Q8" i="1"/>
  <c r="L8" i="1"/>
  <c r="F8" i="1"/>
  <c r="J24" i="1"/>
  <c r="N24" i="1"/>
  <c r="Q24" i="1"/>
  <c r="F24" i="1"/>
  <c r="L24" i="1"/>
  <c r="J40" i="1"/>
  <c r="N40" i="1"/>
  <c r="Q40" i="1"/>
  <c r="L40" i="1"/>
  <c r="F40" i="1"/>
  <c r="N30" i="1"/>
  <c r="F30" i="1"/>
  <c r="L30" i="1"/>
  <c r="J30" i="1"/>
  <c r="Q30" i="1"/>
  <c r="J32" i="1"/>
  <c r="Q32" i="1"/>
  <c r="L32" i="1"/>
  <c r="F32" i="1"/>
  <c r="N32" i="1"/>
  <c r="J12" i="1"/>
  <c r="N12" i="1"/>
  <c r="Q12" i="1"/>
  <c r="L12" i="1"/>
  <c r="F12" i="1"/>
  <c r="J28" i="1"/>
  <c r="N28" i="1"/>
  <c r="Q28" i="1"/>
  <c r="L28" i="1"/>
  <c r="F28" i="1"/>
  <c r="N10" i="1"/>
  <c r="F10" i="1"/>
  <c r="Q10" i="1"/>
  <c r="L10" i="1"/>
  <c r="J10" i="1"/>
  <c r="N42" i="1"/>
  <c r="F42" i="1"/>
  <c r="Q42" i="1"/>
  <c r="L42" i="1"/>
  <c r="J42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<sst xmlns="http://schemas.openxmlformats.org/spreadsheetml/2006/main" count="799" uniqueCount="360">
  <si>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</si>
  <si>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</si>
  <si>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</si>
  <si>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</si>
  <si>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</si>
  <si>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</si>
  <si>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</si>
  <si>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</si>
  <si>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</si>
  <si>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</si>
  <si>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</si>
  <si>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</si>
  <si>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</si>
  <si>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</si>
  <si>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</si>
  <si>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</si>
  <si>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</si>
  <si>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</si>
  <si>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</si>
  <si>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</si>
  <si>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</si>
  <si>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</si>
  <si>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</si>
  <si>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</si>
  <si>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</si>
  <si>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</si>
  <si>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</si>
  <si>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</si>
  <si>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</si>
  <si>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</si>
  <si>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</si>
  <si>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</si>
  <si>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</si>
  <si>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</si>
  <si>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</si>
  <si>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</si>
  <si>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</si>
  <si>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</si>
  <si>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</si>
  <si>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</si>
  <si>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</si>
  <si>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</si>
  <si>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</si>
  <si>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</si>
  <si>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</si>
  <si>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</si>
  <si>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</si>
  <si>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</si>
  <si>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</si>
  <si>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</si>
  <si>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</si>
  <si>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</si>
  <si>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</si>
  <si>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</si>
  <si>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</si>
  <si>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</si>
  <si>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</si>
  <si>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</si>
  <si>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</si>
  <si>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</si>
  <si>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</si>
  <si>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</si>
  <si>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</si>
  <si>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</si>
  <si>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</si>
  <si>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</si>
  <si>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</si>
  <si>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</si>
  <si>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</si>
  <si>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</si>
  <si>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</si>
  <si>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</si>
  <si>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</si>
  <si>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</si>
  <si>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</si>
  <si>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</si>
  <si>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</si>
  <si>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</si>
  <si>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</si>
  <si>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</si>
  <si>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</si>
  <si>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</si>
  <si>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</si>
  <si>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</si>
  <si>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</si>
  <si>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</si>
  <si>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</si>
  <si>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</si>
  <si>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</si>
  <si>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</si>
  <si>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</si>
  <si>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</si>
  <si>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</si>
  <si>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</si>
  <si>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</si>
  <si>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</si>
  <si>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</si>
  <si>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</si>
  <si>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</si>
  <si>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</si>
  <si>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</si>
  <si>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</si>
  <si>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</si>
  <si>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</si>
  <si>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</si>
  <si>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</si>
  <si>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</si>
  <si>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</si>
  <si>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</si>
  <si>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</si>
  <si>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</si>
  <si>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</si>
  <si>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</si>
  <si>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</si>
  <si>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</si>
  <si>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</si>
  <si>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</si>
  <si>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</si>
  <si>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</si>
  <si>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</si>
  <si>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</si>
  <si>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</si>
  <si>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</si>
  <si>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</si>
  <si>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</si>
  <si>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</si>
  <si>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</si>
  <si>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</si>
  <si>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</si>
  <si>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</si>
  <si>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</si>
  <si>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</si>
  <si>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</si>
  <si>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</si>
  <si>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</si>
  <si>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</si>
  <si>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</si>
  <si>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</si>
  <si>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</si>
  <si>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</si>
  <si>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</si>
  <si>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</si>
  <si>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</si>
  <si>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</si>
  <si>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</si>
  <si>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</si>
  <si>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</si>
  <si>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</si>
  <si>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</si>
  <si>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</si>
  <si>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</si>
  <si>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</si>
  <si>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</si>
  <si>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</si>
  <si>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</si>
  <si>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</si>
  <si>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</si>
  <si>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</si>
  <si>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</si>
  <si>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</si>
  <si>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</si>
  <si>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</si>
  <si>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</si>
  <si>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</si>
  <si>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</si>
  <si>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</si>
  <si>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</si>
  <si>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</si>
  <si>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</si>
  <si>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</si>
  <si>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</si>
  <si>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</si>
  <si>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</si>
  <si>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</si>
  <si>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</si>
  <si>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</si>
  <si>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</si>
  <si>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</si>
  <si>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</si>
  <si>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</si>
  <si>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</si>
  <si>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</si>
  <si>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</si>
  <si>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</si>
  <si>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</si>
  <si>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</si>
  <si>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</si>
  <si>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</si>
  <si>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</si>
  <si>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</si>
  <si>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</si>
  <si>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</si>
  <si>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</si>
  <si>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</si>
  <si>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</si>
  <si>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</si>
  <si>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</si>
  <si>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</si>
  <si>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</si>
  <si>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</si>
  <si>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</si>
  <si>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</si>
  <si>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</si>
  <si>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</si>
  <si>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</si>
  <si>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</si>
  <si>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</si>
  <si>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</si>
  <si>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</si>
  <si>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</si>
  <si>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</si>
  <si>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</si>
  <si>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</si>
  <si>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</si>
  <si>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</si>
  <si>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</si>
  <si>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</si>
  <si>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</si>
  <si>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</si>
  <si>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</si>
  <si>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</si>
  <si>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</si>
  <si>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</si>
  <si>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</si>
  <si>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</si>
  <si>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</si>
  <si>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</si>
  <si>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</si>
  <si>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</si>
  <si>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</si>
  <si>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</si>
  <si>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</si>
  <si>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</si>
  <si>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</si>
  <si>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</si>
  <si>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</si>
  <si>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</si>
  <si>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</si>
  <si>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</si>
  <si>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</si>
  <si>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</si>
  <si>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</si>
  <si>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</si>
  <si>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</si>
  <si>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</si>
  <si>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</si>
  <si>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</si>
  <si>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</si>
  <si>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</si>
  <si>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</si>
  <si>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</si>
  <si>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22000</t>
  </si>
  <si>
    <t>水洗化人口等（平成29年度実績）</t>
    <phoneticPr fontId="3"/>
  </si>
  <si>
    <t>し尿処理の状況（平成29年度実績）</t>
    <phoneticPr fontId="3"/>
  </si>
  <si>
    <t>22100</t>
  </si>
  <si>
    <t>静岡市</t>
  </si>
  <si>
    <t>○</t>
  </si>
  <si>
    <t>221053</t>
    <phoneticPr fontId="3"/>
  </si>
  <si>
    <t>22130</t>
  </si>
  <si>
    <t>浜松市</t>
  </si>
  <si>
    <t>221054</t>
    <phoneticPr fontId="3"/>
  </si>
  <si>
    <t>22203</t>
  </si>
  <si>
    <t>沼津市</t>
  </si>
  <si>
    <t>221055</t>
    <phoneticPr fontId="3"/>
  </si>
  <si>
    <t>22205</t>
  </si>
  <si>
    <t>熱海市</t>
  </si>
  <si>
    <t>221056</t>
    <phoneticPr fontId="3"/>
  </si>
  <si>
    <t>22206</t>
  </si>
  <si>
    <t>三島市</t>
  </si>
  <si>
    <t>221057</t>
    <phoneticPr fontId="3"/>
  </si>
  <si>
    <t>22207</t>
  </si>
  <si>
    <t>富士宮市</t>
  </si>
  <si>
    <t>221058</t>
    <phoneticPr fontId="3"/>
  </si>
  <si>
    <t>22208</t>
  </si>
  <si>
    <t>伊東市</t>
  </si>
  <si>
    <t>221059</t>
    <phoneticPr fontId="3"/>
  </si>
  <si>
    <t>22209</t>
  </si>
  <si>
    <t>島田市</t>
  </si>
  <si>
    <t>221060</t>
    <phoneticPr fontId="3"/>
  </si>
  <si>
    <t>22210</t>
  </si>
  <si>
    <t>富士市</t>
  </si>
  <si>
    <t>221061</t>
    <phoneticPr fontId="3"/>
  </si>
  <si>
    <t>22211</t>
  </si>
  <si>
    <t>磐田市</t>
  </si>
  <si>
    <t>221062</t>
    <phoneticPr fontId="3"/>
  </si>
  <si>
    <t>22212</t>
  </si>
  <si>
    <t>焼津市</t>
  </si>
  <si>
    <t>221123</t>
    <phoneticPr fontId="3"/>
  </si>
  <si>
    <t>22213</t>
  </si>
  <si>
    <t>掛川市</t>
  </si>
  <si>
    <t>221119</t>
    <phoneticPr fontId="3"/>
  </si>
  <si>
    <t>22214</t>
  </si>
  <si>
    <t>藤枝市</t>
  </si>
  <si>
    <t>221100</t>
    <phoneticPr fontId="3"/>
  </si>
  <si>
    <t>22215</t>
  </si>
  <si>
    <t>御殿場市</t>
  </si>
  <si>
    <t>221088</t>
    <phoneticPr fontId="3"/>
  </si>
  <si>
    <t>22216</t>
  </si>
  <si>
    <t>袋井市</t>
  </si>
  <si>
    <t>221125</t>
    <phoneticPr fontId="3"/>
  </si>
  <si>
    <t>22219</t>
  </si>
  <si>
    <t>下田市</t>
  </si>
  <si>
    <t>221067</t>
    <phoneticPr fontId="3"/>
  </si>
  <si>
    <t>22220</t>
  </si>
  <si>
    <t>裾野市</t>
  </si>
  <si>
    <t>221068</t>
    <phoneticPr fontId="3"/>
  </si>
  <si>
    <t>22221</t>
  </si>
  <si>
    <t>湖西市</t>
  </si>
  <si>
    <t>221089</t>
    <phoneticPr fontId="3"/>
  </si>
  <si>
    <t>22222</t>
  </si>
  <si>
    <t>伊豆市</t>
  </si>
  <si>
    <t>221070</t>
    <phoneticPr fontId="3"/>
  </si>
  <si>
    <t>22223</t>
  </si>
  <si>
    <t>御前崎市</t>
  </si>
  <si>
    <t>221126</t>
    <phoneticPr fontId="3"/>
  </si>
  <si>
    <t>22224</t>
  </si>
  <si>
    <t>菊川市</t>
  </si>
  <si>
    <t>221101</t>
    <phoneticPr fontId="3"/>
  </si>
  <si>
    <t>22225</t>
  </si>
  <si>
    <t>伊豆の国市</t>
  </si>
  <si>
    <t>221072</t>
    <phoneticPr fontId="3"/>
  </si>
  <si>
    <t>22226</t>
  </si>
  <si>
    <t>牧之原市</t>
  </si>
  <si>
    <t>221120</t>
    <phoneticPr fontId="3"/>
  </si>
  <si>
    <t>22301</t>
  </si>
  <si>
    <t>東伊豆町</t>
  </si>
  <si>
    <t>221103</t>
    <phoneticPr fontId="3"/>
  </si>
  <si>
    <t>22302</t>
  </si>
  <si>
    <t>河津町</t>
  </si>
  <si>
    <t>221093</t>
    <phoneticPr fontId="3"/>
  </si>
  <si>
    <t>22304</t>
  </si>
  <si>
    <t>南伊豆町</t>
  </si>
  <si>
    <t>221076</t>
    <phoneticPr fontId="3"/>
  </si>
  <si>
    <t>22305</t>
  </si>
  <si>
    <t>松崎町</t>
  </si>
  <si>
    <t>221077</t>
    <phoneticPr fontId="3"/>
  </si>
  <si>
    <t>22306</t>
  </si>
  <si>
    <t>西伊豆町</t>
  </si>
  <si>
    <t>221078</t>
    <phoneticPr fontId="3"/>
  </si>
  <si>
    <t>22325</t>
  </si>
  <si>
    <t>函南町</t>
  </si>
  <si>
    <t>221079</t>
    <phoneticPr fontId="3"/>
  </si>
  <si>
    <t>22341</t>
  </si>
  <si>
    <t>清水町</t>
  </si>
  <si>
    <t>221104</t>
    <phoneticPr fontId="3"/>
  </si>
  <si>
    <t>22342</t>
  </si>
  <si>
    <t>長泉町</t>
  </si>
  <si>
    <t>221081</t>
    <phoneticPr fontId="3"/>
  </si>
  <si>
    <t>22344</t>
  </si>
  <si>
    <t>小山町</t>
  </si>
  <si>
    <t>221124</t>
    <phoneticPr fontId="3"/>
  </si>
  <si>
    <t>22424</t>
  </si>
  <si>
    <t>吉田町</t>
  </si>
  <si>
    <t>221122</t>
    <phoneticPr fontId="3"/>
  </si>
  <si>
    <t>22429</t>
  </si>
  <si>
    <t>川根本町</t>
  </si>
  <si>
    <t>221127</t>
    <phoneticPr fontId="3"/>
  </si>
  <si>
    <t>22461</t>
  </si>
  <si>
    <t>森町</t>
  </si>
  <si>
    <t>221107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</si>
</sst>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32</v>
      </c>
      <c r="B7" s="116" t="s">
        <v>251</v>
      </c>
      <c r="C7" s="109" t="s">
        <v>200</v>
      </c>
      <c r="D7" s="110">
        <f>+SUM(E7,+I7)</f>
        <v>3745448</v>
      </c>
      <c r="E7" s="110">
        <f>+SUM(G7,+H7)</f>
        <v>82471</v>
      </c>
      <c r="F7" s="111">
        <f>IF(D7&gt;0,E7/D7*100,"-")</f>
        <v>2.2018994790476332</v>
      </c>
      <c r="G7" s="108">
        <f>SUM(G$8:G$207)</f>
        <v>81003</v>
      </c>
      <c r="H7" s="108">
        <f>SUM(H$8:H$207)</f>
        <v>1468</v>
      </c>
      <c r="I7" s="110">
        <f>+SUM(K7,+M7,+O7)</f>
        <v>3662977</v>
      </c>
      <c r="J7" s="111">
        <f>IF(D7&gt;0,I7/D7*100,"-")</f>
        <v>97.798100520952374</v>
      </c>
      <c r="K7" s="108">
        <f>SUM(K$8:K$207)</f>
        <v>2166362</v>
      </c>
      <c r="L7" s="111">
        <f>IF(D7&gt;0,K7/D7*100,"-")</f>
        <v>57.83986321529494</v>
      </c>
      <c r="M7" s="108">
        <f>SUM(M$8:M$207)</f>
        <v>14792</v>
      </c>
      <c r="N7" s="111">
        <f>IF(D7&gt;0,M7/D7*100,"-")</f>
        <v>0.39493272900865267</v>
      </c>
      <c r="O7" s="108">
        <f>SUM(O$8:O$207)</f>
        <v>1481823</v>
      </c>
      <c r="P7" s="108">
        <f>SUM(P$8:P$207)</f>
        <v>675666</v>
      </c>
      <c r="Q7" s="111">
        <f>IF(D7&gt;0,O7/D7*100,"-")</f>
        <v>39.563304576648775</v>
      </c>
      <c r="R7" s="108">
        <f>SUM(R$8:R$207)</f>
        <v>81403</v>
      </c>
      <c r="S7" s="112">
        <f t="shared" ref="S7:Z7" si="0">COUNTIF(S$8:S$207,"○")</f>
        <v>21</v>
      </c>
      <c r="T7" s="112">
        <f t="shared" si="0"/>
        <v>1</v>
      </c>
      <c r="U7" s="112">
        <f t="shared" si="0"/>
        <v>1</v>
      </c>
      <c r="V7" s="112">
        <f t="shared" si="0"/>
        <v>12</v>
      </c>
      <c r="W7" s="112">
        <f t="shared" si="0"/>
        <v>18</v>
      </c>
      <c r="X7" s="112">
        <f t="shared" si="0"/>
        <v>0</v>
      </c>
      <c r="Y7" s="112">
        <f t="shared" si="0"/>
        <v>1</v>
      </c>
      <c r="Z7" s="112">
        <f t="shared" si="0"/>
        <v>16</v>
      </c>
      <c r="AA7" s="188"/>
      <c r="AB7" s="188"/>
    </row>
    <row r="8" spans="1:28" s="105" customFormat="1" ht="13.5" customHeight="1">
      <c r="A8" s="101" t="s">
        <v>32</v>
      </c>
      <c r="B8" s="102" t="s">
        <v>254</v>
      </c>
      <c r="C8" s="101" t="s">
        <v>255</v>
      </c>
      <c r="D8" s="103">
        <f>+SUM(E8,+I8)</f>
        <v>706839</v>
      </c>
      <c r="E8" s="103">
        <f>+SUM(G8,+H8)</f>
        <v>7980</v>
      </c>
      <c r="F8" s="104">
        <f>IF(D8&gt;0,E8/D8*100,"-")</f>
        <v>1.1289699634570249</v>
      </c>
      <c r="G8" s="103">
        <v>7718</v>
      </c>
      <c r="H8" s="103">
        <v>262</v>
      </c>
      <c r="I8" s="103">
        <f>+SUM(K8,+M8,+O8)</f>
        <v>698859</v>
      </c>
      <c r="J8" s="104">
        <f>IF(D8&gt;0,I8/D8*100,"-")</f>
        <v>98.871030036542976</v>
      </c>
      <c r="K8" s="103">
        <v>526627</v>
      </c>
      <c r="L8" s="104">
        <f>IF(D8&gt;0,K8/D8*100,"-")</f>
        <v>74.504519416727149</v>
      </c>
      <c r="M8" s="103">
        <v>0</v>
      </c>
      <c r="N8" s="104">
        <f>IF(D8&gt;0,M8/D8*100,"-")</f>
        <v>0</v>
      </c>
      <c r="O8" s="103">
        <v>172232</v>
      </c>
      <c r="P8" s="103">
        <v>59270</v>
      </c>
      <c r="Q8" s="104">
        <f>IF(D8&gt;0,O8/D8*100,"-")</f>
        <v>24.366510619815827</v>
      </c>
      <c r="R8" s="103">
        <v>8875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32</v>
      </c>
      <c r="B9" s="102" t="s">
        <v>258</v>
      </c>
      <c r="C9" s="101" t="s">
        <v>259</v>
      </c>
      <c r="D9" s="103">
        <f>+SUM(E9,+I9)</f>
        <v>807199</v>
      </c>
      <c r="E9" s="103">
        <f>+SUM(G9,+H9)</f>
        <v>22455</v>
      </c>
      <c r="F9" s="104">
        <f>IF(D9&gt;0,E9/D9*100,"-")</f>
        <v>2.7818419002005701</v>
      </c>
      <c r="G9" s="103">
        <v>21827</v>
      </c>
      <c r="H9" s="103">
        <v>628</v>
      </c>
      <c r="I9" s="103">
        <f>+SUM(K9,+M9,+O9)</f>
        <v>784744</v>
      </c>
      <c r="J9" s="104">
        <f>IF(D9&gt;0,I9/D9*100,"-")</f>
        <v>97.218158099799439</v>
      </c>
      <c r="K9" s="103">
        <v>623491</v>
      </c>
      <c r="L9" s="104">
        <f>IF(D9&gt;0,K9/D9*100,"-")</f>
        <v>77.241299852948288</v>
      </c>
      <c r="M9" s="103">
        <v>0</v>
      </c>
      <c r="N9" s="104">
        <f>IF(D9&gt;0,M9/D9*100,"-")</f>
        <v>0</v>
      </c>
      <c r="O9" s="103">
        <v>161253</v>
      </c>
      <c r="P9" s="103">
        <v>67212</v>
      </c>
      <c r="Q9" s="104">
        <f>IF(D9&gt;0,O9/D9*100,"-")</f>
        <v>19.976858246851148</v>
      </c>
      <c r="R9" s="103">
        <v>22541</v>
      </c>
      <c r="S9" s="101"/>
      <c r="T9" s="101" t="s">
        <v>256</v>
      </c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32</v>
      </c>
      <c r="B10" s="102" t="s">
        <v>261</v>
      </c>
      <c r="C10" s="101" t="s">
        <v>262</v>
      </c>
      <c r="D10" s="103">
        <f>+SUM(E10,+I10)</f>
        <v>197586</v>
      </c>
      <c r="E10" s="103">
        <f>+SUM(G10,+H10)</f>
        <v>3114</v>
      </c>
      <c r="F10" s="104">
        <f>IF(D10&gt;0,E10/D10*100,"-")</f>
        <v>1.5760225926938143</v>
      </c>
      <c r="G10" s="103">
        <v>3114</v>
      </c>
      <c r="H10" s="103">
        <v>0</v>
      </c>
      <c r="I10" s="103">
        <f>+SUM(K10,+M10,+O10)</f>
        <v>194472</v>
      </c>
      <c r="J10" s="104">
        <f>IF(D10&gt;0,I10/D10*100,"-")</f>
        <v>98.423977407306182</v>
      </c>
      <c r="K10" s="103">
        <v>102218</v>
      </c>
      <c r="L10" s="104">
        <f>IF(D10&gt;0,K10/D10*100,"-")</f>
        <v>51.733422408470233</v>
      </c>
      <c r="M10" s="103">
        <v>183</v>
      </c>
      <c r="N10" s="104">
        <f>IF(D10&gt;0,M10/D10*100,"-")</f>
        <v>9.2617898029212595E-2</v>
      </c>
      <c r="O10" s="103">
        <v>92071</v>
      </c>
      <c r="P10" s="103">
        <v>47249</v>
      </c>
      <c r="Q10" s="104">
        <f>IF(D10&gt;0,O10/D10*100,"-")</f>
        <v>46.597937100806739</v>
      </c>
      <c r="R10" s="103">
        <v>3793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32</v>
      </c>
      <c r="B11" s="102" t="s">
        <v>264</v>
      </c>
      <c r="C11" s="101" t="s">
        <v>265</v>
      </c>
      <c r="D11" s="103">
        <f>+SUM(E11,+I11)</f>
        <v>37576</v>
      </c>
      <c r="E11" s="103">
        <f>+SUM(G11,+H11)</f>
        <v>310</v>
      </c>
      <c r="F11" s="104">
        <f>IF(D11&gt;0,E11/D11*100,"-")</f>
        <v>0.82499467745369393</v>
      </c>
      <c r="G11" s="103">
        <v>310</v>
      </c>
      <c r="H11" s="103">
        <v>0</v>
      </c>
      <c r="I11" s="103">
        <f>+SUM(K11,+M11,+O11)</f>
        <v>37266</v>
      </c>
      <c r="J11" s="104">
        <f>IF(D11&gt;0,I11/D11*100,"-")</f>
        <v>99.175005322546312</v>
      </c>
      <c r="K11" s="103">
        <v>22196</v>
      </c>
      <c r="L11" s="104">
        <f>IF(D11&gt;0,K11/D11*100,"-")</f>
        <v>59.069618905684486</v>
      </c>
      <c r="M11" s="103">
        <v>0</v>
      </c>
      <c r="N11" s="104">
        <f>IF(D11&gt;0,M11/D11*100,"-")</f>
        <v>0</v>
      </c>
      <c r="O11" s="103">
        <v>15070</v>
      </c>
      <c r="P11" s="103">
        <v>3168</v>
      </c>
      <c r="Q11" s="104">
        <f>IF(D11&gt;0,O11/D11*100,"-")</f>
        <v>40.105386416861826</v>
      </c>
      <c r="R11" s="103">
        <v>444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32</v>
      </c>
      <c r="B12" s="102" t="s">
        <v>267</v>
      </c>
      <c r="C12" s="101" t="s">
        <v>268</v>
      </c>
      <c r="D12" s="103">
        <f>+SUM(E12,+I12)</f>
        <v>111095</v>
      </c>
      <c r="E12" s="103">
        <f>+SUM(G12,+H12)</f>
        <v>445</v>
      </c>
      <c r="F12" s="104">
        <f>IF(D12&gt;0,E12/D12*100,"-")</f>
        <v>0.40055808092173362</v>
      </c>
      <c r="G12" s="103">
        <v>445</v>
      </c>
      <c r="H12" s="103">
        <v>0</v>
      </c>
      <c r="I12" s="103">
        <f>+SUM(K12,+M12,+O12)</f>
        <v>110650</v>
      </c>
      <c r="J12" s="104">
        <f>IF(D12&gt;0,I12/D12*100,"-")</f>
        <v>99.599441919078274</v>
      </c>
      <c r="K12" s="103">
        <v>83764</v>
      </c>
      <c r="L12" s="104">
        <f>IF(D12&gt;0,K12/D12*100,"-")</f>
        <v>75.39853278725414</v>
      </c>
      <c r="M12" s="103">
        <v>0</v>
      </c>
      <c r="N12" s="104">
        <f>IF(D12&gt;0,M12/D12*100,"-")</f>
        <v>0</v>
      </c>
      <c r="O12" s="103">
        <v>26886</v>
      </c>
      <c r="P12" s="103">
        <v>11028</v>
      </c>
      <c r="Q12" s="104">
        <f>IF(D12&gt;0,O12/D12*100,"-")</f>
        <v>24.200909131824115</v>
      </c>
      <c r="R12" s="103">
        <v>1276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32</v>
      </c>
      <c r="B13" s="102" t="s">
        <v>270</v>
      </c>
      <c r="C13" s="101" t="s">
        <v>271</v>
      </c>
      <c r="D13" s="103">
        <f>+SUM(E13,+I13)</f>
        <v>133789</v>
      </c>
      <c r="E13" s="103">
        <f>+SUM(G13,+H13)</f>
        <v>3255</v>
      </c>
      <c r="F13" s="104">
        <f>IF(D13&gt;0,E13/D13*100,"-")</f>
        <v>2.4329354431231267</v>
      </c>
      <c r="G13" s="103">
        <v>3255</v>
      </c>
      <c r="H13" s="103">
        <v>0</v>
      </c>
      <c r="I13" s="103">
        <f>+SUM(K13,+M13,+O13)</f>
        <v>130534</v>
      </c>
      <c r="J13" s="104">
        <f>IF(D13&gt;0,I13/D13*100,"-")</f>
        <v>97.567064556876872</v>
      </c>
      <c r="K13" s="103">
        <v>62104</v>
      </c>
      <c r="L13" s="104">
        <f>IF(D13&gt;0,K13/D13*100,"-")</f>
        <v>46.419361830942748</v>
      </c>
      <c r="M13" s="103">
        <v>0</v>
      </c>
      <c r="N13" s="104">
        <f>IF(D13&gt;0,M13/D13*100,"-")</f>
        <v>0</v>
      </c>
      <c r="O13" s="103">
        <v>68430</v>
      </c>
      <c r="P13" s="103">
        <v>19770</v>
      </c>
      <c r="Q13" s="104">
        <f>IF(D13&gt;0,O13/D13*100,"-")</f>
        <v>51.147702725934117</v>
      </c>
      <c r="R13" s="103">
        <v>2014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32</v>
      </c>
      <c r="B14" s="102" t="s">
        <v>273</v>
      </c>
      <c r="C14" s="101" t="s">
        <v>274</v>
      </c>
      <c r="D14" s="103">
        <f>+SUM(E14,+I14)</f>
        <v>70142</v>
      </c>
      <c r="E14" s="103">
        <f>+SUM(G14,+H14)</f>
        <v>100</v>
      </c>
      <c r="F14" s="104">
        <f>IF(D14&gt;0,E14/D14*100,"-")</f>
        <v>0.1425679336203701</v>
      </c>
      <c r="G14" s="103">
        <v>100</v>
      </c>
      <c r="H14" s="103">
        <v>0</v>
      </c>
      <c r="I14" s="103">
        <f>+SUM(K14,+M14,+O14)</f>
        <v>70042</v>
      </c>
      <c r="J14" s="104">
        <f>IF(D14&gt;0,I14/D14*100,"-")</f>
        <v>99.85743206637963</v>
      </c>
      <c r="K14" s="103">
        <v>22363</v>
      </c>
      <c r="L14" s="104">
        <f>IF(D14&gt;0,K14/D14*100,"-")</f>
        <v>31.882466995523366</v>
      </c>
      <c r="M14" s="103">
        <v>2065</v>
      </c>
      <c r="N14" s="104">
        <f>IF(D14&gt;0,M14/D14*100,"-")</f>
        <v>2.9440278292606425</v>
      </c>
      <c r="O14" s="103">
        <v>45614</v>
      </c>
      <c r="P14" s="103">
        <v>14348</v>
      </c>
      <c r="Q14" s="104">
        <f>IF(D14&gt;0,O14/D14*100,"-")</f>
        <v>65.030937241595623</v>
      </c>
      <c r="R14" s="103">
        <v>495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32</v>
      </c>
      <c r="B15" s="102" t="s">
        <v>276</v>
      </c>
      <c r="C15" s="101" t="s">
        <v>277</v>
      </c>
      <c r="D15" s="103">
        <f>+SUM(E15,+I15)</f>
        <v>99428</v>
      </c>
      <c r="E15" s="103">
        <f>+SUM(G15,+H15)</f>
        <v>5704</v>
      </c>
      <c r="F15" s="104">
        <f>IF(D15&gt;0,E15/D15*100,"-")</f>
        <v>5.7368145793941343</v>
      </c>
      <c r="G15" s="103">
        <v>5667</v>
      </c>
      <c r="H15" s="103">
        <v>37</v>
      </c>
      <c r="I15" s="103">
        <f>+SUM(K15,+M15,+O15)</f>
        <v>93724</v>
      </c>
      <c r="J15" s="104">
        <f>IF(D15&gt;0,I15/D15*100,"-")</f>
        <v>94.263185420605865</v>
      </c>
      <c r="K15" s="103">
        <v>8864</v>
      </c>
      <c r="L15" s="104">
        <f>IF(D15&gt;0,K15/D15*100,"-")</f>
        <v>8.9149937643319781</v>
      </c>
      <c r="M15" s="103">
        <v>3838</v>
      </c>
      <c r="N15" s="104">
        <f>IF(D15&gt;0,M15/D15*100,"-")</f>
        <v>3.8600796556302046</v>
      </c>
      <c r="O15" s="103">
        <v>81022</v>
      </c>
      <c r="P15" s="103">
        <v>47430</v>
      </c>
      <c r="Q15" s="104">
        <f>IF(D15&gt;0,O15/D15*100,"-")</f>
        <v>81.488112000643682</v>
      </c>
      <c r="R15" s="103">
        <v>1145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32</v>
      </c>
      <c r="B16" s="102" t="s">
        <v>279</v>
      </c>
      <c r="C16" s="101" t="s">
        <v>280</v>
      </c>
      <c r="D16" s="103">
        <f>+SUM(E16,+I16)</f>
        <v>254985</v>
      </c>
      <c r="E16" s="103">
        <f>+SUM(G16,+H16)</f>
        <v>2861</v>
      </c>
      <c r="F16" s="104">
        <f>IF(D16&gt;0,E16/D16*100,"-")</f>
        <v>1.122026785889366</v>
      </c>
      <c r="G16" s="103">
        <v>2861</v>
      </c>
      <c r="H16" s="103">
        <v>0</v>
      </c>
      <c r="I16" s="103">
        <f>+SUM(K16,+M16,+O16)</f>
        <v>252124</v>
      </c>
      <c r="J16" s="104">
        <f>IF(D16&gt;0,I16/D16*100,"-")</f>
        <v>98.877973214110639</v>
      </c>
      <c r="K16" s="103">
        <v>176736</v>
      </c>
      <c r="L16" s="104">
        <f>IF(D16&gt;0,K16/D16*100,"-")</f>
        <v>69.312312488969937</v>
      </c>
      <c r="M16" s="103">
        <v>2106</v>
      </c>
      <c r="N16" s="104">
        <f>IF(D16&gt;0,M16/D16*100,"-")</f>
        <v>0.82593093711394783</v>
      </c>
      <c r="O16" s="103">
        <v>73282</v>
      </c>
      <c r="P16" s="103">
        <v>32764</v>
      </c>
      <c r="Q16" s="104">
        <f>IF(D16&gt;0,O16/D16*100,"-")</f>
        <v>28.739729788026747</v>
      </c>
      <c r="R16" s="103">
        <v>5034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32</v>
      </c>
      <c r="B17" s="102" t="s">
        <v>282</v>
      </c>
      <c r="C17" s="101" t="s">
        <v>283</v>
      </c>
      <c r="D17" s="103">
        <f>+SUM(E17,+I17)</f>
        <v>170523</v>
      </c>
      <c r="E17" s="103">
        <f>+SUM(G17,+H17)</f>
        <v>5616</v>
      </c>
      <c r="F17" s="104">
        <f>IF(D17&gt;0,E17/D17*100,"-")</f>
        <v>3.2933973716155593</v>
      </c>
      <c r="G17" s="103">
        <v>5616</v>
      </c>
      <c r="H17" s="103">
        <v>0</v>
      </c>
      <c r="I17" s="103">
        <f>+SUM(K17,+M17,+O17)</f>
        <v>164907</v>
      </c>
      <c r="J17" s="104">
        <f>IF(D17&gt;0,I17/D17*100,"-")</f>
        <v>96.706602628384445</v>
      </c>
      <c r="K17" s="103">
        <v>131812</v>
      </c>
      <c r="L17" s="104">
        <f>IF(D17&gt;0,K17/D17*100,"-")</f>
        <v>77.298663523395675</v>
      </c>
      <c r="M17" s="103">
        <v>0</v>
      </c>
      <c r="N17" s="104">
        <f>IF(D17&gt;0,M17/D17*100,"-")</f>
        <v>0</v>
      </c>
      <c r="O17" s="103">
        <v>33095</v>
      </c>
      <c r="P17" s="103">
        <v>13449</v>
      </c>
      <c r="Q17" s="104">
        <f>IF(D17&gt;0,O17/D17*100,"-")</f>
        <v>19.40793910498877</v>
      </c>
      <c r="R17" s="103">
        <v>7083</v>
      </c>
      <c r="S17" s="101" t="s">
        <v>256</v>
      </c>
      <c r="T17" s="101"/>
      <c r="U17" s="101"/>
      <c r="V17" s="101"/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32</v>
      </c>
      <c r="B18" s="102" t="s">
        <v>285</v>
      </c>
      <c r="C18" s="101" t="s">
        <v>286</v>
      </c>
      <c r="D18" s="103">
        <f>+SUM(E18,+I18)</f>
        <v>140189</v>
      </c>
      <c r="E18" s="103">
        <f>+SUM(G18,+H18)</f>
        <v>2827</v>
      </c>
      <c r="F18" s="104">
        <f>IF(D18&gt;0,E18/D18*100,"-")</f>
        <v>2.0165633537581407</v>
      </c>
      <c r="G18" s="103">
        <v>2827</v>
      </c>
      <c r="H18" s="103">
        <v>0</v>
      </c>
      <c r="I18" s="103">
        <f>+SUM(K18,+M18,+O18)</f>
        <v>137362</v>
      </c>
      <c r="J18" s="104">
        <f>IF(D18&gt;0,I18/D18*100,"-")</f>
        <v>97.983436646241856</v>
      </c>
      <c r="K18" s="103">
        <v>31088</v>
      </c>
      <c r="L18" s="104">
        <f>IF(D18&gt;0,K18/D18*100,"-")</f>
        <v>22.175776986782132</v>
      </c>
      <c r="M18" s="103">
        <v>2503</v>
      </c>
      <c r="N18" s="104">
        <f>IF(D18&gt;0,M18/D18*100,"-")</f>
        <v>1.78544678969106</v>
      </c>
      <c r="O18" s="103">
        <v>103771</v>
      </c>
      <c r="P18" s="103">
        <v>59823</v>
      </c>
      <c r="Q18" s="104">
        <f>IF(D18&gt;0,O18/D18*100,"-")</f>
        <v>74.022212869768666</v>
      </c>
      <c r="R18" s="103">
        <v>3853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32</v>
      </c>
      <c r="B19" s="102" t="s">
        <v>288</v>
      </c>
      <c r="C19" s="101" t="s">
        <v>289</v>
      </c>
      <c r="D19" s="103">
        <f>+SUM(E19,+I19)</f>
        <v>117878</v>
      </c>
      <c r="E19" s="103">
        <f>+SUM(G19,+H19)</f>
        <v>4041</v>
      </c>
      <c r="F19" s="104">
        <f>IF(D19&gt;0,E19/D19*100,"-")</f>
        <v>3.4281205992636457</v>
      </c>
      <c r="G19" s="103">
        <v>3999</v>
      </c>
      <c r="H19" s="103">
        <v>42</v>
      </c>
      <c r="I19" s="103">
        <f>+SUM(K19,+M19,+O19)</f>
        <v>113837</v>
      </c>
      <c r="J19" s="104">
        <f>IF(D19&gt;0,I19/D19*100,"-")</f>
        <v>96.57187940073635</v>
      </c>
      <c r="K19" s="103">
        <v>32320</v>
      </c>
      <c r="L19" s="104">
        <f>IF(D19&gt;0,K19/D19*100,"-")</f>
        <v>27.418178116357588</v>
      </c>
      <c r="M19" s="103">
        <v>1687</v>
      </c>
      <c r="N19" s="104">
        <f>IF(D19&gt;0,M19/D19*100,"-")</f>
        <v>1.4311406708630958</v>
      </c>
      <c r="O19" s="103">
        <v>79830</v>
      </c>
      <c r="P19" s="103">
        <v>49265</v>
      </c>
      <c r="Q19" s="104">
        <f>IF(D19&gt;0,O19/D19*100,"-")</f>
        <v>67.722560613515668</v>
      </c>
      <c r="R19" s="103">
        <v>3931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32</v>
      </c>
      <c r="B20" s="102" t="s">
        <v>291</v>
      </c>
      <c r="C20" s="101" t="s">
        <v>292</v>
      </c>
      <c r="D20" s="103">
        <f>+SUM(E20,+I20)</f>
        <v>146190</v>
      </c>
      <c r="E20" s="103">
        <f>+SUM(G20,+H20)</f>
        <v>2894</v>
      </c>
      <c r="F20" s="104">
        <f>IF(D20&gt;0,E20/D20*100,"-")</f>
        <v>1.9796155687803543</v>
      </c>
      <c r="G20" s="103">
        <v>2894</v>
      </c>
      <c r="H20" s="103">
        <v>0</v>
      </c>
      <c r="I20" s="103">
        <f>+SUM(K20,+M20,+O20)</f>
        <v>143296</v>
      </c>
      <c r="J20" s="104">
        <f>IF(D20&gt;0,I20/D20*100,"-")</f>
        <v>98.02038443121964</v>
      </c>
      <c r="K20" s="103">
        <v>56968</v>
      </c>
      <c r="L20" s="104">
        <f>IF(D20&gt;0,K20/D20*100,"-")</f>
        <v>38.968465695328</v>
      </c>
      <c r="M20" s="103">
        <v>113</v>
      </c>
      <c r="N20" s="104">
        <f>IF(D20&gt;0,M20/D20*100,"-")</f>
        <v>7.7296668718790609E-2</v>
      </c>
      <c r="O20" s="103">
        <v>86215</v>
      </c>
      <c r="P20" s="103">
        <v>38781</v>
      </c>
      <c r="Q20" s="104">
        <f>IF(D20&gt;0,O20/D20*100,"-")</f>
        <v>58.974622067172852</v>
      </c>
      <c r="R20" s="103">
        <v>1547</v>
      </c>
      <c r="S20" s="101" t="s">
        <v>256</v>
      </c>
      <c r="T20" s="101"/>
      <c r="U20" s="101"/>
      <c r="V20" s="101"/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32</v>
      </c>
      <c r="B21" s="102" t="s">
        <v>294</v>
      </c>
      <c r="C21" s="101" t="s">
        <v>295</v>
      </c>
      <c r="D21" s="103">
        <f>+SUM(E21,+I21)</f>
        <v>89038</v>
      </c>
      <c r="E21" s="103">
        <f>+SUM(G21,+H21)</f>
        <v>1052</v>
      </c>
      <c r="F21" s="104">
        <f>IF(D21&gt;0,E21/D21*100,"-")</f>
        <v>1.1815180035490465</v>
      </c>
      <c r="G21" s="103">
        <v>1052</v>
      </c>
      <c r="H21" s="103">
        <v>0</v>
      </c>
      <c r="I21" s="103">
        <f>+SUM(K21,+M21,+O21)</f>
        <v>87986</v>
      </c>
      <c r="J21" s="104">
        <f>IF(D21&gt;0,I21/D21*100,"-")</f>
        <v>98.818481996450956</v>
      </c>
      <c r="K21" s="103">
        <v>31869</v>
      </c>
      <c r="L21" s="104">
        <f>IF(D21&gt;0,K21/D21*100,"-")</f>
        <v>35.792582942114606</v>
      </c>
      <c r="M21" s="103">
        <v>1505</v>
      </c>
      <c r="N21" s="104">
        <f>IF(D21&gt;0,M21/D21*100,"-")</f>
        <v>1.6902895392978279</v>
      </c>
      <c r="O21" s="103">
        <v>54612</v>
      </c>
      <c r="P21" s="103">
        <v>25931</v>
      </c>
      <c r="Q21" s="104">
        <f>IF(D21&gt;0,O21/D21*100,"-")</f>
        <v>61.335609515038527</v>
      </c>
      <c r="R21" s="103">
        <v>2017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32</v>
      </c>
      <c r="B22" s="102" t="s">
        <v>297</v>
      </c>
      <c r="C22" s="101" t="s">
        <v>298</v>
      </c>
      <c r="D22" s="103">
        <f>+SUM(E22,+I22)</f>
        <v>87739</v>
      </c>
      <c r="E22" s="103">
        <f>+SUM(G22,+H22)</f>
        <v>263</v>
      </c>
      <c r="F22" s="104">
        <f>IF(D22&gt;0,E22/D22*100,"-")</f>
        <v>0.2997526755490717</v>
      </c>
      <c r="G22" s="103">
        <v>263</v>
      </c>
      <c r="H22" s="103">
        <v>0</v>
      </c>
      <c r="I22" s="103">
        <f>+SUM(K22,+M22,+O22)</f>
        <v>87476</v>
      </c>
      <c r="J22" s="104">
        <f>IF(D22&gt;0,I22/D22*100,"-")</f>
        <v>99.700247324450928</v>
      </c>
      <c r="K22" s="103">
        <v>35217</v>
      </c>
      <c r="L22" s="104">
        <f>IF(D22&gt;0,K22/D22*100,"-")</f>
        <v>40.138364923238242</v>
      </c>
      <c r="M22" s="103">
        <v>0</v>
      </c>
      <c r="N22" s="104">
        <f>IF(D22&gt;0,M22/D22*100,"-")</f>
        <v>0</v>
      </c>
      <c r="O22" s="103">
        <v>52259</v>
      </c>
      <c r="P22" s="103">
        <v>28714</v>
      </c>
      <c r="Q22" s="104">
        <f>IF(D22&gt;0,O22/D22*100,"-")</f>
        <v>59.561882401212685</v>
      </c>
      <c r="R22" s="103">
        <v>3744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32</v>
      </c>
      <c r="B23" s="102" t="s">
        <v>300</v>
      </c>
      <c r="C23" s="101" t="s">
        <v>301</v>
      </c>
      <c r="D23" s="103">
        <f>+SUM(E23,+I23)</f>
        <v>22337</v>
      </c>
      <c r="E23" s="103">
        <f>+SUM(G23,+H23)</f>
        <v>493</v>
      </c>
      <c r="F23" s="104">
        <f>IF(D23&gt;0,E23/D23*100,"-")</f>
        <v>2.2071003268120162</v>
      </c>
      <c r="G23" s="103">
        <v>196</v>
      </c>
      <c r="H23" s="103">
        <v>297</v>
      </c>
      <c r="I23" s="103">
        <f>+SUM(K23,+M23,+O23)</f>
        <v>21844</v>
      </c>
      <c r="J23" s="104">
        <f>IF(D23&gt;0,I23/D23*100,"-")</f>
        <v>97.792899673187989</v>
      </c>
      <c r="K23" s="103">
        <v>10082</v>
      </c>
      <c r="L23" s="104">
        <f>IF(D23&gt;0,K23/D23*100,"-")</f>
        <v>45.135873214845326</v>
      </c>
      <c r="M23" s="103">
        <v>0</v>
      </c>
      <c r="N23" s="104">
        <f>IF(D23&gt;0,M23/D23*100,"-")</f>
        <v>0</v>
      </c>
      <c r="O23" s="103">
        <v>11762</v>
      </c>
      <c r="P23" s="103">
        <v>1873</v>
      </c>
      <c r="Q23" s="104">
        <f>IF(D23&gt;0,O23/D23*100,"-")</f>
        <v>52.657026458342656</v>
      </c>
      <c r="R23" s="103">
        <v>199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32</v>
      </c>
      <c r="B24" s="102" t="s">
        <v>303</v>
      </c>
      <c r="C24" s="101" t="s">
        <v>304</v>
      </c>
      <c r="D24" s="103">
        <f>+SUM(E24,+I24)</f>
        <v>52570</v>
      </c>
      <c r="E24" s="103">
        <f>+SUM(G24,+H24)</f>
        <v>1135</v>
      </c>
      <c r="F24" s="104">
        <f>IF(D24&gt;0,E24/D24*100,"-")</f>
        <v>2.1590260604907741</v>
      </c>
      <c r="G24" s="103">
        <v>1135</v>
      </c>
      <c r="H24" s="103">
        <v>0</v>
      </c>
      <c r="I24" s="103">
        <f>+SUM(K24,+M24,+O24)</f>
        <v>51435</v>
      </c>
      <c r="J24" s="104">
        <f>IF(D24&gt;0,I24/D24*100,"-")</f>
        <v>97.840973939509226</v>
      </c>
      <c r="K24" s="103">
        <v>21932</v>
      </c>
      <c r="L24" s="104">
        <f>IF(D24&gt;0,K24/D24*100,"-")</f>
        <v>41.719611945976794</v>
      </c>
      <c r="M24" s="103">
        <v>0</v>
      </c>
      <c r="N24" s="104">
        <f>IF(D24&gt;0,M24/D24*100,"-")</f>
        <v>0</v>
      </c>
      <c r="O24" s="103">
        <v>29503</v>
      </c>
      <c r="P24" s="103">
        <v>19324</v>
      </c>
      <c r="Q24" s="104">
        <f>IF(D24&gt;0,O24/D24*100,"-")</f>
        <v>56.121361993532439</v>
      </c>
      <c r="R24" s="103">
        <v>792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32</v>
      </c>
      <c r="B25" s="102" t="s">
        <v>306</v>
      </c>
      <c r="C25" s="101" t="s">
        <v>307</v>
      </c>
      <c r="D25" s="103">
        <f>+SUM(E25,+I25)</f>
        <v>60068</v>
      </c>
      <c r="E25" s="103">
        <f>+SUM(G25,+H25)</f>
        <v>4844</v>
      </c>
      <c r="F25" s="104">
        <f>IF(D25&gt;0,E25/D25*100,"-")</f>
        <v>8.0641939135646261</v>
      </c>
      <c r="G25" s="103">
        <v>4844</v>
      </c>
      <c r="H25" s="103">
        <v>0</v>
      </c>
      <c r="I25" s="103">
        <f>+SUM(K25,+M25,+O25)</f>
        <v>55224</v>
      </c>
      <c r="J25" s="104">
        <f>IF(D25&gt;0,I25/D25*100,"-")</f>
        <v>91.935806086435377</v>
      </c>
      <c r="K25" s="103">
        <v>20804</v>
      </c>
      <c r="L25" s="104">
        <f>IF(D25&gt;0,K25/D25*100,"-")</f>
        <v>34.634081374442296</v>
      </c>
      <c r="M25" s="103">
        <v>0</v>
      </c>
      <c r="N25" s="104">
        <f>IF(D25&gt;0,M25/D25*100,"-")</f>
        <v>0</v>
      </c>
      <c r="O25" s="103">
        <v>34420</v>
      </c>
      <c r="P25" s="103">
        <v>19501</v>
      </c>
      <c r="Q25" s="104">
        <f>IF(D25&gt;0,O25/D25*100,"-")</f>
        <v>57.301724711993074</v>
      </c>
      <c r="R25" s="103">
        <v>2689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32</v>
      </c>
      <c r="B26" s="102" t="s">
        <v>309</v>
      </c>
      <c r="C26" s="101" t="s">
        <v>310</v>
      </c>
      <c r="D26" s="103">
        <f>+SUM(E26,+I26)</f>
        <v>31493</v>
      </c>
      <c r="E26" s="103">
        <f>+SUM(G26,+H26)</f>
        <v>120</v>
      </c>
      <c r="F26" s="104">
        <f>IF(D26&gt;0,E26/D26*100,"-")</f>
        <v>0.38103705585368181</v>
      </c>
      <c r="G26" s="103">
        <v>120</v>
      </c>
      <c r="H26" s="103">
        <v>0</v>
      </c>
      <c r="I26" s="103">
        <f>+SUM(K26,+M26,+O26)</f>
        <v>31373</v>
      </c>
      <c r="J26" s="104">
        <f>IF(D26&gt;0,I26/D26*100,"-")</f>
        <v>99.618962944146318</v>
      </c>
      <c r="K26" s="103">
        <v>13203</v>
      </c>
      <c r="L26" s="104">
        <f>IF(D26&gt;0,K26/D26*100,"-")</f>
        <v>41.923602070301335</v>
      </c>
      <c r="M26" s="103">
        <v>0</v>
      </c>
      <c r="N26" s="104">
        <f>IF(D26&gt;0,M26/D26*100,"-")</f>
        <v>0</v>
      </c>
      <c r="O26" s="103">
        <v>18170</v>
      </c>
      <c r="P26" s="103">
        <v>5763</v>
      </c>
      <c r="Q26" s="104">
        <f>IF(D26&gt;0,O26/D26*100,"-")</f>
        <v>57.695360873844983</v>
      </c>
      <c r="R26" s="103">
        <v>232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32</v>
      </c>
      <c r="B27" s="102" t="s">
        <v>312</v>
      </c>
      <c r="C27" s="101" t="s">
        <v>313</v>
      </c>
      <c r="D27" s="103">
        <f>+SUM(E27,+I27)</f>
        <v>33244</v>
      </c>
      <c r="E27" s="103">
        <f>+SUM(G27,+H27)</f>
        <v>856</v>
      </c>
      <c r="F27" s="104">
        <f>IF(D27&gt;0,E27/D27*100,"-")</f>
        <v>2.5749007339670316</v>
      </c>
      <c r="G27" s="103">
        <v>856</v>
      </c>
      <c r="H27" s="103">
        <v>0</v>
      </c>
      <c r="I27" s="103">
        <f>+SUM(K27,+M27,+O27)</f>
        <v>32388</v>
      </c>
      <c r="J27" s="104">
        <f>IF(D27&gt;0,I27/D27*100,"-")</f>
        <v>97.425099266032973</v>
      </c>
      <c r="K27" s="103">
        <v>13050</v>
      </c>
      <c r="L27" s="104">
        <f>IF(D27&gt;0,K27/D27*100,"-")</f>
        <v>39.255203946576827</v>
      </c>
      <c r="M27" s="103">
        <v>0</v>
      </c>
      <c r="N27" s="104">
        <f>IF(D27&gt;0,M27/D27*100,"-")</f>
        <v>0</v>
      </c>
      <c r="O27" s="103">
        <v>19338</v>
      </c>
      <c r="P27" s="103">
        <v>13089</v>
      </c>
      <c r="Q27" s="104">
        <f>IF(D27&gt;0,O27/D27*100,"-")</f>
        <v>58.169895319456145</v>
      </c>
      <c r="R27" s="103">
        <v>953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32</v>
      </c>
      <c r="B28" s="102" t="s">
        <v>315</v>
      </c>
      <c r="C28" s="101" t="s">
        <v>316</v>
      </c>
      <c r="D28" s="103">
        <f>+SUM(E28,+I28)</f>
        <v>47895</v>
      </c>
      <c r="E28" s="103">
        <f>+SUM(G28,+H28)</f>
        <v>1892</v>
      </c>
      <c r="F28" s="104">
        <f>IF(D28&gt;0,E28/D28*100,"-")</f>
        <v>3.9503079653408499</v>
      </c>
      <c r="G28" s="103">
        <v>1892</v>
      </c>
      <c r="H28" s="103">
        <v>0</v>
      </c>
      <c r="I28" s="103">
        <f>+SUM(K28,+M28,+O28)</f>
        <v>46003</v>
      </c>
      <c r="J28" s="104">
        <f>IF(D28&gt;0,I28/D28*100,"-")</f>
        <v>96.049692034659145</v>
      </c>
      <c r="K28" s="103">
        <v>12006</v>
      </c>
      <c r="L28" s="104">
        <f>IF(D28&gt;0,K28/D28*100,"-")</f>
        <v>25.067334794863765</v>
      </c>
      <c r="M28" s="103">
        <v>792</v>
      </c>
      <c r="N28" s="104">
        <f>IF(D28&gt;0,M28/D28*100,"-")</f>
        <v>1.6536172878171</v>
      </c>
      <c r="O28" s="103">
        <v>33205</v>
      </c>
      <c r="P28" s="103">
        <v>18361</v>
      </c>
      <c r="Q28" s="104">
        <f>IF(D28&gt;0,O28/D28*100,"-")</f>
        <v>69.328739951978292</v>
      </c>
      <c r="R28" s="103">
        <v>2862</v>
      </c>
      <c r="S28" s="101" t="s">
        <v>256</v>
      </c>
      <c r="T28" s="101"/>
      <c r="U28" s="101"/>
      <c r="V28" s="101"/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32</v>
      </c>
      <c r="B29" s="102" t="s">
        <v>318</v>
      </c>
      <c r="C29" s="101" t="s">
        <v>319</v>
      </c>
      <c r="D29" s="103">
        <f>+SUM(E29,+I29)</f>
        <v>49297</v>
      </c>
      <c r="E29" s="103">
        <f>+SUM(G29,+H29)</f>
        <v>2427</v>
      </c>
      <c r="F29" s="104">
        <f>IF(D29&gt;0,E29/D29*100,"-")</f>
        <v>4.9232204799480694</v>
      </c>
      <c r="G29" s="103">
        <v>2427</v>
      </c>
      <c r="H29" s="103">
        <v>0</v>
      </c>
      <c r="I29" s="103">
        <f>+SUM(K29,+M29,+O29)</f>
        <v>46870</v>
      </c>
      <c r="J29" s="104">
        <f>IF(D29&gt;0,I29/D29*100,"-")</f>
        <v>95.076779520051929</v>
      </c>
      <c r="K29" s="103">
        <v>31548</v>
      </c>
      <c r="L29" s="104">
        <f>IF(D29&gt;0,K29/D29*100,"-")</f>
        <v>63.995780676308897</v>
      </c>
      <c r="M29" s="103">
        <v>0</v>
      </c>
      <c r="N29" s="104">
        <f>IF(D29&gt;0,M29/D29*100,"-")</f>
        <v>0</v>
      </c>
      <c r="O29" s="103">
        <v>15322</v>
      </c>
      <c r="P29" s="103">
        <v>6763</v>
      </c>
      <c r="Q29" s="104">
        <f>IF(D29&gt;0,O29/D29*100,"-")</f>
        <v>31.080998843743028</v>
      </c>
      <c r="R29" s="103">
        <v>523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32</v>
      </c>
      <c r="B30" s="102" t="s">
        <v>321</v>
      </c>
      <c r="C30" s="101" t="s">
        <v>322</v>
      </c>
      <c r="D30" s="103">
        <f>+SUM(E30,+I30)</f>
        <v>46367</v>
      </c>
      <c r="E30" s="103">
        <f>+SUM(G30,+H30)</f>
        <v>3229</v>
      </c>
      <c r="F30" s="104">
        <f>IF(D30&gt;0,E30/D30*100,"-")</f>
        <v>6.9640045722173101</v>
      </c>
      <c r="G30" s="103">
        <v>3229</v>
      </c>
      <c r="H30" s="103">
        <v>0</v>
      </c>
      <c r="I30" s="103">
        <f>+SUM(K30,+M30,+O30)</f>
        <v>43138</v>
      </c>
      <c r="J30" s="104">
        <f>IF(D30&gt;0,I30/D30*100,"-")</f>
        <v>93.035995427782694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43138</v>
      </c>
      <c r="P30" s="103">
        <v>20299</v>
      </c>
      <c r="Q30" s="104">
        <f>IF(D30&gt;0,O30/D30*100,"-")</f>
        <v>93.035995427782694</v>
      </c>
      <c r="R30" s="103">
        <v>1473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32</v>
      </c>
      <c r="B31" s="102" t="s">
        <v>324</v>
      </c>
      <c r="C31" s="101" t="s">
        <v>325</v>
      </c>
      <c r="D31" s="103">
        <f>+SUM(E31,+I31)</f>
        <v>12592</v>
      </c>
      <c r="E31" s="103">
        <f>+SUM(G31,+H31)</f>
        <v>122</v>
      </c>
      <c r="F31" s="104">
        <f>IF(D31&gt;0,E31/D31*100,"-")</f>
        <v>0.9688691232528589</v>
      </c>
      <c r="G31" s="103">
        <v>122</v>
      </c>
      <c r="H31" s="103">
        <v>0</v>
      </c>
      <c r="I31" s="103">
        <f>+SUM(K31,+M31,+O31)</f>
        <v>12470</v>
      </c>
      <c r="J31" s="104">
        <f>IF(D31&gt;0,I31/D31*100,"-")</f>
        <v>99.031130876747142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12470</v>
      </c>
      <c r="P31" s="103">
        <v>3384</v>
      </c>
      <c r="Q31" s="104">
        <f>IF(D31&gt;0,O31/D31*100,"-")</f>
        <v>99.031130876747142</v>
      </c>
      <c r="R31" s="103">
        <v>101</v>
      </c>
      <c r="S31" s="101"/>
      <c r="T31" s="101"/>
      <c r="U31" s="101" t="s">
        <v>256</v>
      </c>
      <c r="V31" s="101"/>
      <c r="W31" s="101"/>
      <c r="X31" s="101"/>
      <c r="Y31" s="101" t="s">
        <v>256</v>
      </c>
      <c r="Z31" s="101"/>
      <c r="AA31" s="189" t="s">
        <v>326</v>
      </c>
      <c r="AB31" s="190"/>
    </row>
    <row r="32" spans="1:28" s="105" customFormat="1" ht="13.5" customHeight="1">
      <c r="A32" s="101" t="s">
        <v>32</v>
      </c>
      <c r="B32" s="102" t="s">
        <v>327</v>
      </c>
      <c r="C32" s="101" t="s">
        <v>328</v>
      </c>
      <c r="D32" s="103">
        <f>+SUM(E32,+I32)</f>
        <v>7418</v>
      </c>
      <c r="E32" s="103">
        <f>+SUM(G32,+H32)</f>
        <v>202</v>
      </c>
      <c r="F32" s="104">
        <f>IF(D32&gt;0,E32/D32*100,"-")</f>
        <v>2.7231059584793749</v>
      </c>
      <c r="G32" s="103">
        <v>202</v>
      </c>
      <c r="H32" s="103">
        <v>0</v>
      </c>
      <c r="I32" s="103">
        <f>+SUM(K32,+M32,+O32)</f>
        <v>7216</v>
      </c>
      <c r="J32" s="104">
        <f>IF(D32&gt;0,I32/D32*100,"-")</f>
        <v>97.27689404152062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7216</v>
      </c>
      <c r="P32" s="103">
        <v>2723</v>
      </c>
      <c r="Q32" s="104">
        <f>IF(D32&gt;0,O32/D32*100,"-")</f>
        <v>97.27689404152062</v>
      </c>
      <c r="R32" s="103">
        <v>40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32</v>
      </c>
      <c r="B33" s="102" t="s">
        <v>330</v>
      </c>
      <c r="C33" s="101" t="s">
        <v>331</v>
      </c>
      <c r="D33" s="103">
        <f>+SUM(E33,+I33)</f>
        <v>8543</v>
      </c>
      <c r="E33" s="103">
        <f>+SUM(G33,+H33)</f>
        <v>162</v>
      </c>
      <c r="F33" s="104">
        <f>IF(D33&gt;0,E33/D33*100,"-")</f>
        <v>1.8962893597097039</v>
      </c>
      <c r="G33" s="103">
        <v>162</v>
      </c>
      <c r="H33" s="103">
        <v>0</v>
      </c>
      <c r="I33" s="103">
        <f>+SUM(K33,+M33,+O33)</f>
        <v>8381</v>
      </c>
      <c r="J33" s="104">
        <f>IF(D33&gt;0,I33/D33*100,"-")</f>
        <v>98.103710640290302</v>
      </c>
      <c r="K33" s="103">
        <v>2271</v>
      </c>
      <c r="L33" s="104">
        <f>IF(D33&gt;0,K33/D33*100,"-")</f>
        <v>26.583167505560105</v>
      </c>
      <c r="M33" s="103">
        <v>0</v>
      </c>
      <c r="N33" s="104">
        <f>IF(D33&gt;0,M33/D33*100,"-")</f>
        <v>0</v>
      </c>
      <c r="O33" s="103">
        <v>6110</v>
      </c>
      <c r="P33" s="103">
        <v>3352</v>
      </c>
      <c r="Q33" s="104">
        <f>IF(D33&gt;0,O33/D33*100,"-")</f>
        <v>71.52054313473019</v>
      </c>
      <c r="R33" s="103">
        <v>36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32</v>
      </c>
      <c r="B34" s="102" t="s">
        <v>333</v>
      </c>
      <c r="C34" s="101" t="s">
        <v>334</v>
      </c>
      <c r="D34" s="103">
        <f>+SUM(E34,+I34)</f>
        <v>6862</v>
      </c>
      <c r="E34" s="103">
        <f>+SUM(G34,+H34)</f>
        <v>479</v>
      </c>
      <c r="F34" s="104">
        <f>IF(D34&gt;0,E34/D34*100,"-")</f>
        <v>6.9804721655494024</v>
      </c>
      <c r="G34" s="103">
        <v>479</v>
      </c>
      <c r="H34" s="103">
        <v>0</v>
      </c>
      <c r="I34" s="103">
        <f>+SUM(K34,+M34,+O34)</f>
        <v>6383</v>
      </c>
      <c r="J34" s="104">
        <f>IF(D34&gt;0,I34/D34*100,"-")</f>
        <v>93.019527834450599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6383</v>
      </c>
      <c r="P34" s="103">
        <v>2985</v>
      </c>
      <c r="Q34" s="104">
        <f>IF(D34&gt;0,O34/D34*100,"-")</f>
        <v>93.019527834450599</v>
      </c>
      <c r="R34" s="103">
        <v>31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32</v>
      </c>
      <c r="B35" s="102" t="s">
        <v>336</v>
      </c>
      <c r="C35" s="101" t="s">
        <v>337</v>
      </c>
      <c r="D35" s="103">
        <f>+SUM(E35,+I35)</f>
        <v>8229</v>
      </c>
      <c r="E35" s="103">
        <f>+SUM(G35,+H35)</f>
        <v>548</v>
      </c>
      <c r="F35" s="104">
        <f>IF(D35&gt;0,E35/D35*100,"-")</f>
        <v>6.6593753797545272</v>
      </c>
      <c r="G35" s="103">
        <v>548</v>
      </c>
      <c r="H35" s="103">
        <v>0</v>
      </c>
      <c r="I35" s="103">
        <f>+SUM(K35,+M35,+O35)</f>
        <v>7681</v>
      </c>
      <c r="J35" s="104">
        <f>IF(D35&gt;0,I35/D35*100,"-")</f>
        <v>93.340624620245478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7681</v>
      </c>
      <c r="P35" s="103">
        <v>2279</v>
      </c>
      <c r="Q35" s="104">
        <f>IF(D35&gt;0,O35/D35*100,"-")</f>
        <v>93.340624620245478</v>
      </c>
      <c r="R35" s="103">
        <v>82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32</v>
      </c>
      <c r="B36" s="102" t="s">
        <v>339</v>
      </c>
      <c r="C36" s="101" t="s">
        <v>340</v>
      </c>
      <c r="D36" s="103">
        <f>+SUM(E36,+I36)</f>
        <v>38095</v>
      </c>
      <c r="E36" s="103">
        <f>+SUM(G36,+H36)</f>
        <v>331</v>
      </c>
      <c r="F36" s="104">
        <f>IF(D36&gt;0,E36/D36*100,"-")</f>
        <v>0.86888043050269059</v>
      </c>
      <c r="G36" s="103">
        <v>331</v>
      </c>
      <c r="H36" s="103">
        <v>0</v>
      </c>
      <c r="I36" s="103">
        <f>+SUM(K36,+M36,+O36)</f>
        <v>37764</v>
      </c>
      <c r="J36" s="104">
        <f>IF(D36&gt;0,I36/D36*100,"-")</f>
        <v>99.131119569497301</v>
      </c>
      <c r="K36" s="103">
        <v>24729</v>
      </c>
      <c r="L36" s="104">
        <f>IF(D36&gt;0,K36/D36*100,"-")</f>
        <v>64.914030712691954</v>
      </c>
      <c r="M36" s="103">
        <v>0</v>
      </c>
      <c r="N36" s="104">
        <f>IF(D36&gt;0,M36/D36*100,"-")</f>
        <v>0</v>
      </c>
      <c r="O36" s="103">
        <v>13035</v>
      </c>
      <c r="P36" s="103">
        <v>2935</v>
      </c>
      <c r="Q36" s="104">
        <f>IF(D36&gt;0,O36/D36*100,"-")</f>
        <v>34.217088856805354</v>
      </c>
      <c r="R36" s="103">
        <v>328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32</v>
      </c>
      <c r="B37" s="102" t="s">
        <v>342</v>
      </c>
      <c r="C37" s="101" t="s">
        <v>343</v>
      </c>
      <c r="D37" s="103">
        <f>+SUM(E37,+I37)</f>
        <v>32614</v>
      </c>
      <c r="E37" s="103">
        <f>+SUM(G37,+H37)</f>
        <v>104</v>
      </c>
      <c r="F37" s="104">
        <f>IF(D37&gt;0,E37/D37*100,"-")</f>
        <v>0.3188814619488563</v>
      </c>
      <c r="G37" s="103">
        <v>104</v>
      </c>
      <c r="H37" s="103">
        <v>0</v>
      </c>
      <c r="I37" s="103">
        <f>+SUM(K37,+M37,+O37)</f>
        <v>32510</v>
      </c>
      <c r="J37" s="104">
        <f>IF(D37&gt;0,I37/D37*100,"-")</f>
        <v>99.681118538051138</v>
      </c>
      <c r="K37" s="103">
        <v>19516</v>
      </c>
      <c r="L37" s="104">
        <f>IF(D37&gt;0,K37/D37*100,"-")</f>
        <v>59.839332801864231</v>
      </c>
      <c r="M37" s="103">
        <v>0</v>
      </c>
      <c r="N37" s="104">
        <f>IF(D37&gt;0,M37/D37*100,"-")</f>
        <v>0</v>
      </c>
      <c r="O37" s="103">
        <v>12994</v>
      </c>
      <c r="P37" s="103">
        <v>2807</v>
      </c>
      <c r="Q37" s="104">
        <f>IF(D37&gt;0,O37/D37*100,"-")</f>
        <v>39.841785736186914</v>
      </c>
      <c r="R37" s="103">
        <v>1112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32</v>
      </c>
      <c r="B38" s="102" t="s">
        <v>345</v>
      </c>
      <c r="C38" s="101" t="s">
        <v>346</v>
      </c>
      <c r="D38" s="103">
        <f>+SUM(E38,+I38)</f>
        <v>43232</v>
      </c>
      <c r="E38" s="103">
        <f>+SUM(G38,+H38)</f>
        <v>288</v>
      </c>
      <c r="F38" s="104">
        <f>IF(D38&gt;0,E38/D38*100,"-")</f>
        <v>0.66617320503330868</v>
      </c>
      <c r="G38" s="103">
        <v>288</v>
      </c>
      <c r="H38" s="103">
        <v>0</v>
      </c>
      <c r="I38" s="103">
        <f>+SUM(K38,+M38,+O38)</f>
        <v>42944</v>
      </c>
      <c r="J38" s="104">
        <f>IF(D38&gt;0,I38/D38*100,"-")</f>
        <v>99.333826794966697</v>
      </c>
      <c r="K38" s="103">
        <v>30809</v>
      </c>
      <c r="L38" s="104">
        <f>IF(D38&gt;0,K38/D38*100,"-")</f>
        <v>71.264341228719459</v>
      </c>
      <c r="M38" s="103">
        <v>0</v>
      </c>
      <c r="N38" s="104">
        <f>IF(D38&gt;0,M38/D38*100,"-")</f>
        <v>0</v>
      </c>
      <c r="O38" s="103">
        <v>12135</v>
      </c>
      <c r="P38" s="103">
        <v>5458</v>
      </c>
      <c r="Q38" s="104">
        <f>IF(D38&gt;0,O38/D38*100,"-")</f>
        <v>28.069485566247227</v>
      </c>
      <c r="R38" s="103">
        <v>371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32</v>
      </c>
      <c r="B39" s="102" t="s">
        <v>348</v>
      </c>
      <c r="C39" s="101" t="s">
        <v>349</v>
      </c>
      <c r="D39" s="103">
        <f>+SUM(E39,+I39)</f>
        <v>18931</v>
      </c>
      <c r="E39" s="103">
        <f>+SUM(G39,+H39)</f>
        <v>614</v>
      </c>
      <c r="F39" s="104">
        <f>IF(D39&gt;0,E39/D39*100,"-")</f>
        <v>3.2433574560245102</v>
      </c>
      <c r="G39" s="103">
        <v>614</v>
      </c>
      <c r="H39" s="103">
        <v>0</v>
      </c>
      <c r="I39" s="103">
        <f>+SUM(K39,+M39,+O39)</f>
        <v>18317</v>
      </c>
      <c r="J39" s="104">
        <f>IF(D39&gt;0,I39/D39*100,"-")</f>
        <v>96.756642543975488</v>
      </c>
      <c r="K39" s="103">
        <v>4271</v>
      </c>
      <c r="L39" s="104">
        <f>IF(D39&gt;0,K39/D39*100,"-")</f>
        <v>22.560878981564631</v>
      </c>
      <c r="M39" s="103">
        <v>0</v>
      </c>
      <c r="N39" s="104">
        <f>IF(D39&gt;0,M39/D39*100,"-")</f>
        <v>0</v>
      </c>
      <c r="O39" s="103">
        <v>14046</v>
      </c>
      <c r="P39" s="103">
        <v>7492</v>
      </c>
      <c r="Q39" s="104">
        <f>IF(D39&gt;0,O39/D39*100,"-")</f>
        <v>74.19576356241086</v>
      </c>
      <c r="R39" s="103">
        <v>154</v>
      </c>
      <c r="S39" s="101"/>
      <c r="T39" s="101"/>
      <c r="U39" s="101"/>
      <c r="V39" s="101" t="s">
        <v>256</v>
      </c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32</v>
      </c>
      <c r="B40" s="102" t="s">
        <v>351</v>
      </c>
      <c r="C40" s="101" t="s">
        <v>352</v>
      </c>
      <c r="D40" s="103">
        <f>+SUM(E40,+I40)</f>
        <v>29669</v>
      </c>
      <c r="E40" s="103">
        <f>+SUM(G40,+H40)</f>
        <v>759</v>
      </c>
      <c r="F40" s="104">
        <f>IF(D40&gt;0,E40/D40*100,"-")</f>
        <v>2.5582257575246894</v>
      </c>
      <c r="G40" s="103">
        <v>759</v>
      </c>
      <c r="H40" s="103">
        <v>0</v>
      </c>
      <c r="I40" s="103">
        <f>+SUM(K40,+M40,+O40)</f>
        <v>28910</v>
      </c>
      <c r="J40" s="104">
        <f>IF(D40&gt;0,I40/D40*100,"-")</f>
        <v>97.441774242475304</v>
      </c>
      <c r="K40" s="103">
        <v>11860</v>
      </c>
      <c r="L40" s="104">
        <f>IF(D40&gt;0,K40/D40*100,"-")</f>
        <v>39.974384037210555</v>
      </c>
      <c r="M40" s="103">
        <v>0</v>
      </c>
      <c r="N40" s="104">
        <f>IF(D40&gt;0,M40/D40*100,"-")</f>
        <v>0</v>
      </c>
      <c r="O40" s="103">
        <v>17050</v>
      </c>
      <c r="P40" s="103">
        <v>10722</v>
      </c>
      <c r="Q40" s="104">
        <f>IF(D40&gt;0,O40/D40*100,"-")</f>
        <v>57.467390205264756</v>
      </c>
      <c r="R40" s="103">
        <v>1259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32</v>
      </c>
      <c r="B41" s="102" t="s">
        <v>354</v>
      </c>
      <c r="C41" s="101" t="s">
        <v>355</v>
      </c>
      <c r="D41" s="103">
        <f>+SUM(E41,+I41)</f>
        <v>7185</v>
      </c>
      <c r="E41" s="103">
        <f>+SUM(G41,+H41)</f>
        <v>69</v>
      </c>
      <c r="F41" s="104">
        <f>IF(D41&gt;0,E41/D41*100,"-")</f>
        <v>0.9603340292275574</v>
      </c>
      <c r="G41" s="103">
        <v>69</v>
      </c>
      <c r="H41" s="103">
        <v>0</v>
      </c>
      <c r="I41" s="103">
        <f>+SUM(K41,+M41,+O41)</f>
        <v>7116</v>
      </c>
      <c r="J41" s="104">
        <f>IF(D41&gt;0,I41/D41*100,"-")</f>
        <v>99.039665970772433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7116</v>
      </c>
      <c r="P41" s="103">
        <v>3671</v>
      </c>
      <c r="Q41" s="104">
        <f>IF(D41&gt;0,O41/D41*100,"-")</f>
        <v>99.039665970772433</v>
      </c>
      <c r="R41" s="103">
        <v>83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32</v>
      </c>
      <c r="B42" s="102" t="s">
        <v>357</v>
      </c>
      <c r="C42" s="101" t="s">
        <v>358</v>
      </c>
      <c r="D42" s="103">
        <f>+SUM(E42,+I42)</f>
        <v>18611</v>
      </c>
      <c r="E42" s="103">
        <f>+SUM(G42,+H42)</f>
        <v>880</v>
      </c>
      <c r="F42" s="104">
        <f>IF(D42&gt;0,E42/D42*100,"-")</f>
        <v>4.7283864381279894</v>
      </c>
      <c r="G42" s="103">
        <v>678</v>
      </c>
      <c r="H42" s="103">
        <v>202</v>
      </c>
      <c r="I42" s="103">
        <f>+SUM(K42,+M42,+O42)</f>
        <v>17731</v>
      </c>
      <c r="J42" s="104">
        <f>IF(D42&gt;0,I42/D42*100,"-")</f>
        <v>95.271613561872016</v>
      </c>
      <c r="K42" s="103">
        <v>2644</v>
      </c>
      <c r="L42" s="104">
        <f>IF(D42&gt;0,K42/D42*100,"-")</f>
        <v>14.20665198001182</v>
      </c>
      <c r="M42" s="103">
        <v>0</v>
      </c>
      <c r="N42" s="104">
        <f>IF(D42&gt;0,M42/D42*100,"-")</f>
        <v>0</v>
      </c>
      <c r="O42" s="103">
        <v>15087</v>
      </c>
      <c r="P42" s="103">
        <v>4683</v>
      </c>
      <c r="Q42" s="104">
        <f>IF(D42&gt;0,O42/D42*100,"-")</f>
        <v>81.064961581860189</v>
      </c>
      <c r="R42" s="103">
        <v>291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静岡県</v>
      </c>
      <c r="B7" s="107" t="str">
        <f>水洗化人口等!B7</f>
        <v>22000</v>
      </c>
      <c r="C7" s="106" t="s">
        <v>200</v>
      </c>
      <c r="D7" s="108">
        <f>SUM(E7,+H7,+K7)</f>
        <v>944944</v>
      </c>
      <c r="E7" s="108">
        <f>SUM(F7:G7)</f>
        <v>35213</v>
      </c>
      <c r="F7" s="108">
        <f>SUM(F$8:F$207)</f>
        <v>2432</v>
      </c>
      <c r="G7" s="108">
        <f>SUM(G$8:G$207)</f>
        <v>32781</v>
      </c>
      <c r="H7" s="108">
        <f>SUM(I7:J7)</f>
        <v>4656</v>
      </c>
      <c r="I7" s="108">
        <f>SUM(I$8:I$207)</f>
        <v>4246</v>
      </c>
      <c r="J7" s="108">
        <f>SUM(J$8:J$207)</f>
        <v>410</v>
      </c>
      <c r="K7" s="108">
        <f>SUM(L7:M7)</f>
        <v>905075</v>
      </c>
      <c r="L7" s="108">
        <f>SUM(L$8:L$207)</f>
        <v>49862</v>
      </c>
      <c r="M7" s="108">
        <f>SUM(M$8:M$207)</f>
        <v>855213</v>
      </c>
      <c r="N7" s="108">
        <f>SUM(O7,+V7,+AC7)</f>
        <v>959328</v>
      </c>
      <c r="O7" s="108">
        <f>SUM(P7:U7)</f>
        <v>56540</v>
      </c>
      <c r="P7" s="108">
        <f t="shared" ref="P7:U7" si="0">SUM(P$8:P$207)</f>
        <v>51863</v>
      </c>
      <c r="Q7" s="108">
        <f t="shared" si="0"/>
        <v>0</v>
      </c>
      <c r="R7" s="108">
        <f t="shared" si="0"/>
        <v>0</v>
      </c>
      <c r="S7" s="108">
        <f t="shared" si="0"/>
        <v>4677</v>
      </c>
      <c r="T7" s="108">
        <f t="shared" si="0"/>
        <v>0</v>
      </c>
      <c r="U7" s="108">
        <f t="shared" si="0"/>
        <v>0</v>
      </c>
      <c r="V7" s="108">
        <f>SUM(W7:AB7)</f>
        <v>888404</v>
      </c>
      <c r="W7" s="108">
        <f t="shared" ref="W7:AB7" si="1">SUM(W$8:W$207)</f>
        <v>829350</v>
      </c>
      <c r="X7" s="108">
        <f t="shared" si="1"/>
        <v>0</v>
      </c>
      <c r="Y7" s="108">
        <f t="shared" si="1"/>
        <v>0</v>
      </c>
      <c r="Z7" s="108">
        <f t="shared" si="1"/>
        <v>53832</v>
      </c>
      <c r="AA7" s="108">
        <f t="shared" si="1"/>
        <v>0</v>
      </c>
      <c r="AB7" s="108">
        <f t="shared" si="1"/>
        <v>5222</v>
      </c>
      <c r="AC7" s="108">
        <f>SUM(AD7:AE7)</f>
        <v>14384</v>
      </c>
      <c r="AD7" s="108">
        <f>SUM(AD$8:AD$207)</f>
        <v>1666</v>
      </c>
      <c r="AE7" s="108">
        <f>SUM(AE$8:AE$207)</f>
        <v>12718</v>
      </c>
      <c r="AF7" s="108">
        <f>SUM(AG7:AI7)</f>
        <v>16433</v>
      </c>
      <c r="AG7" s="108">
        <f>SUM(AG$8:AG$207)</f>
        <v>16433</v>
      </c>
      <c r="AH7" s="108">
        <f>SUM(AH$8:AH$207)</f>
        <v>0</v>
      </c>
      <c r="AI7" s="108">
        <f>SUM(AI$8:AI$207)</f>
        <v>0</v>
      </c>
      <c r="AJ7" s="108">
        <f>SUM(AK7:AS7)</f>
        <v>73719</v>
      </c>
      <c r="AK7" s="108">
        <f t="shared" ref="AK7:AS7" si="2">SUM(AK$8:AK$207)</f>
        <v>59058</v>
      </c>
      <c r="AL7" s="108">
        <f t="shared" si="2"/>
        <v>54</v>
      </c>
      <c r="AM7" s="108">
        <f t="shared" si="2"/>
        <v>12244</v>
      </c>
      <c r="AN7" s="108">
        <f t="shared" si="2"/>
        <v>512</v>
      </c>
      <c r="AO7" s="108">
        <f t="shared" si="2"/>
        <v>0</v>
      </c>
      <c r="AP7" s="108">
        <f t="shared" si="2"/>
        <v>0</v>
      </c>
      <c r="AQ7" s="108">
        <f t="shared" si="2"/>
        <v>575</v>
      </c>
      <c r="AR7" s="108">
        <f t="shared" si="2"/>
        <v>161</v>
      </c>
      <c r="AS7" s="108">
        <f t="shared" si="2"/>
        <v>1115</v>
      </c>
      <c r="AT7" s="108">
        <f>SUM(AU7:AY7)</f>
        <v>2063</v>
      </c>
      <c r="AU7" s="108">
        <f>SUM(AU$8:AU$207)</f>
        <v>662</v>
      </c>
      <c r="AV7" s="108">
        <f>SUM(AV$8:AV$207)</f>
        <v>1164</v>
      </c>
      <c r="AW7" s="108">
        <f>SUM(AW$8:AW$207)</f>
        <v>237</v>
      </c>
      <c r="AX7" s="108">
        <f>SUM(AX$8:AX$207)</f>
        <v>0</v>
      </c>
      <c r="AY7" s="108">
        <f>SUM(AY$8:AY$207)</f>
        <v>0</v>
      </c>
      <c r="AZ7" s="108">
        <f>SUM(BA7:BC7)</f>
        <v>217</v>
      </c>
      <c r="BA7" s="108">
        <f>SUM(BA$8:BA$207)</f>
        <v>217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32</v>
      </c>
      <c r="B8" s="113" t="s">
        <v>254</v>
      </c>
      <c r="C8" s="101" t="s">
        <v>255</v>
      </c>
      <c r="D8" s="103">
        <f>SUM(E8,+H8,+K8)</f>
        <v>112158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112158</v>
      </c>
      <c r="L8" s="103">
        <v>8081</v>
      </c>
      <c r="M8" s="103">
        <v>104077</v>
      </c>
      <c r="N8" s="103">
        <f>SUM(O8,+V8,+AC8)</f>
        <v>112432</v>
      </c>
      <c r="O8" s="103">
        <f>SUM(P8:U8)</f>
        <v>8081</v>
      </c>
      <c r="P8" s="103">
        <v>8081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104077</v>
      </c>
      <c r="W8" s="103">
        <v>104077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274</v>
      </c>
      <c r="AD8" s="103">
        <v>274</v>
      </c>
      <c r="AE8" s="103">
        <v>0</v>
      </c>
      <c r="AF8" s="103">
        <f>SUM(AG8:AI8)</f>
        <v>3454</v>
      </c>
      <c r="AG8" s="103">
        <v>3454</v>
      </c>
      <c r="AH8" s="103">
        <v>0</v>
      </c>
      <c r="AI8" s="103">
        <v>0</v>
      </c>
      <c r="AJ8" s="103">
        <f>SUM(AK8:AS8)</f>
        <v>3454</v>
      </c>
      <c r="AK8" s="103">
        <v>0</v>
      </c>
      <c r="AL8" s="103">
        <v>0</v>
      </c>
      <c r="AM8" s="103">
        <v>3454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32</v>
      </c>
      <c r="B9" s="113" t="s">
        <v>258</v>
      </c>
      <c r="C9" s="101" t="s">
        <v>259</v>
      </c>
      <c r="D9" s="103">
        <f>SUM(E9,+H9,+K9)</f>
        <v>113138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113138</v>
      </c>
      <c r="L9" s="103">
        <v>11891</v>
      </c>
      <c r="M9" s="103">
        <v>101247</v>
      </c>
      <c r="N9" s="103">
        <f>SUM(O9,+V9,+AC9)</f>
        <v>113471</v>
      </c>
      <c r="O9" s="103">
        <f>SUM(P9:U9)</f>
        <v>11891</v>
      </c>
      <c r="P9" s="103">
        <v>7214</v>
      </c>
      <c r="Q9" s="103">
        <v>0</v>
      </c>
      <c r="R9" s="103">
        <v>0</v>
      </c>
      <c r="S9" s="103">
        <v>4677</v>
      </c>
      <c r="T9" s="103">
        <v>0</v>
      </c>
      <c r="U9" s="103">
        <v>0</v>
      </c>
      <c r="V9" s="103">
        <f>SUM(W9:AB9)</f>
        <v>101247</v>
      </c>
      <c r="W9" s="103">
        <v>51874</v>
      </c>
      <c r="X9" s="103">
        <v>0</v>
      </c>
      <c r="Y9" s="103">
        <v>0</v>
      </c>
      <c r="Z9" s="103">
        <v>49373</v>
      </c>
      <c r="AA9" s="103">
        <v>0</v>
      </c>
      <c r="AB9" s="103">
        <v>0</v>
      </c>
      <c r="AC9" s="103">
        <f>SUM(AD9:AE9)</f>
        <v>333</v>
      </c>
      <c r="AD9" s="103">
        <v>333</v>
      </c>
      <c r="AE9" s="103">
        <v>0</v>
      </c>
      <c r="AF9" s="103">
        <f>SUM(AG9:AI9)</f>
        <v>576</v>
      </c>
      <c r="AG9" s="103">
        <v>576</v>
      </c>
      <c r="AH9" s="103">
        <v>0</v>
      </c>
      <c r="AI9" s="103">
        <v>0</v>
      </c>
      <c r="AJ9" s="103">
        <f>SUM(AK9:AS9)</f>
        <v>565</v>
      </c>
      <c r="AK9" s="103">
        <v>0</v>
      </c>
      <c r="AL9" s="103">
        <v>0</v>
      </c>
      <c r="AM9" s="103">
        <v>67</v>
      </c>
      <c r="AN9" s="103">
        <v>0</v>
      </c>
      <c r="AO9" s="103">
        <v>0</v>
      </c>
      <c r="AP9" s="103">
        <v>0</v>
      </c>
      <c r="AQ9" s="103">
        <v>351</v>
      </c>
      <c r="AR9" s="103">
        <v>147</v>
      </c>
      <c r="AS9" s="103">
        <v>0</v>
      </c>
      <c r="AT9" s="103">
        <f>SUM(AU9:AY9)</f>
        <v>11</v>
      </c>
      <c r="AU9" s="103">
        <v>11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32</v>
      </c>
      <c r="B10" s="113" t="s">
        <v>261</v>
      </c>
      <c r="C10" s="101" t="s">
        <v>262</v>
      </c>
      <c r="D10" s="103">
        <f>SUM(E10,+H10,+K10)</f>
        <v>46397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46397</v>
      </c>
      <c r="L10" s="103">
        <v>2633</v>
      </c>
      <c r="M10" s="103">
        <v>43764</v>
      </c>
      <c r="N10" s="103">
        <f>SUM(O10,+V10,+AC10)</f>
        <v>46397</v>
      </c>
      <c r="O10" s="103">
        <f>SUM(P10:U10)</f>
        <v>2633</v>
      </c>
      <c r="P10" s="103">
        <v>2633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43764</v>
      </c>
      <c r="W10" s="103">
        <v>43764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591</v>
      </c>
      <c r="AG10" s="103">
        <v>591</v>
      </c>
      <c r="AH10" s="103">
        <v>0</v>
      </c>
      <c r="AI10" s="103">
        <v>0</v>
      </c>
      <c r="AJ10" s="103">
        <f>SUM(AK10:AS10)</f>
        <v>591</v>
      </c>
      <c r="AK10" s="103">
        <v>0</v>
      </c>
      <c r="AL10" s="103">
        <v>0</v>
      </c>
      <c r="AM10" s="103">
        <v>79</v>
      </c>
      <c r="AN10" s="103">
        <v>512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32</v>
      </c>
      <c r="B11" s="113" t="s">
        <v>264</v>
      </c>
      <c r="C11" s="101" t="s">
        <v>265</v>
      </c>
      <c r="D11" s="103">
        <f>SUM(E11,+H11,+K11)</f>
        <v>8688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8688</v>
      </c>
      <c r="L11" s="103">
        <v>297</v>
      </c>
      <c r="M11" s="103">
        <v>8391</v>
      </c>
      <c r="N11" s="103">
        <f>SUM(O11,+V11,+AC11)</f>
        <v>8688</v>
      </c>
      <c r="O11" s="103">
        <f>SUM(P11:U11)</f>
        <v>297</v>
      </c>
      <c r="P11" s="103">
        <v>297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8391</v>
      </c>
      <c r="W11" s="103">
        <v>8391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374</v>
      </c>
      <c r="AG11" s="103">
        <v>374</v>
      </c>
      <c r="AH11" s="103">
        <v>0</v>
      </c>
      <c r="AI11" s="103">
        <v>0</v>
      </c>
      <c r="AJ11" s="103">
        <f>SUM(AK11:AS11)</f>
        <v>374</v>
      </c>
      <c r="AK11" s="103">
        <v>0</v>
      </c>
      <c r="AL11" s="103">
        <v>0</v>
      </c>
      <c r="AM11" s="103">
        <v>371</v>
      </c>
      <c r="AN11" s="103">
        <v>0</v>
      </c>
      <c r="AO11" s="103">
        <v>0</v>
      </c>
      <c r="AP11" s="103">
        <v>0</v>
      </c>
      <c r="AQ11" s="103">
        <v>0</v>
      </c>
      <c r="AR11" s="103">
        <v>3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32</v>
      </c>
      <c r="B12" s="113" t="s">
        <v>267</v>
      </c>
      <c r="C12" s="101" t="s">
        <v>268</v>
      </c>
      <c r="D12" s="103">
        <f>SUM(E12,+H12,+K12)</f>
        <v>13125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13125</v>
      </c>
      <c r="L12" s="103">
        <v>407</v>
      </c>
      <c r="M12" s="103">
        <v>12718</v>
      </c>
      <c r="N12" s="103">
        <f>SUM(O12,+V12,+AC12)</f>
        <v>26250</v>
      </c>
      <c r="O12" s="103">
        <f>SUM(P12:U12)</f>
        <v>407</v>
      </c>
      <c r="P12" s="103">
        <v>407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12718</v>
      </c>
      <c r="W12" s="103">
        <v>12718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13125</v>
      </c>
      <c r="AD12" s="103">
        <v>407</v>
      </c>
      <c r="AE12" s="103">
        <v>12718</v>
      </c>
      <c r="AF12" s="103">
        <f>SUM(AG12:AI12)</f>
        <v>81</v>
      </c>
      <c r="AG12" s="103">
        <v>81</v>
      </c>
      <c r="AH12" s="103">
        <v>0</v>
      </c>
      <c r="AI12" s="103">
        <v>0</v>
      </c>
      <c r="AJ12" s="103">
        <f>SUM(AK12:AS12)</f>
        <v>630</v>
      </c>
      <c r="AK12" s="103">
        <v>573</v>
      </c>
      <c r="AL12" s="103">
        <v>0</v>
      </c>
      <c r="AM12" s="103">
        <v>57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26</v>
      </c>
      <c r="AU12" s="103">
        <v>24</v>
      </c>
      <c r="AV12" s="103">
        <v>0</v>
      </c>
      <c r="AW12" s="103">
        <v>2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32</v>
      </c>
      <c r="B13" s="113" t="s">
        <v>270</v>
      </c>
      <c r="C13" s="101" t="s">
        <v>271</v>
      </c>
      <c r="D13" s="103">
        <f>SUM(E13,+H13,+K13)</f>
        <v>45819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45819</v>
      </c>
      <c r="L13" s="103">
        <v>3099</v>
      </c>
      <c r="M13" s="103">
        <v>42720</v>
      </c>
      <c r="N13" s="103">
        <f>SUM(O13,+V13,+AC13)</f>
        <v>45819</v>
      </c>
      <c r="O13" s="103">
        <f>SUM(P13:U13)</f>
        <v>3099</v>
      </c>
      <c r="P13" s="103">
        <v>3099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42720</v>
      </c>
      <c r="W13" s="103">
        <v>42720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1469</v>
      </c>
      <c r="AG13" s="103">
        <v>1469</v>
      </c>
      <c r="AH13" s="103">
        <v>0</v>
      </c>
      <c r="AI13" s="103">
        <v>0</v>
      </c>
      <c r="AJ13" s="103">
        <f>SUM(AK13:AS13)</f>
        <v>1469</v>
      </c>
      <c r="AK13" s="103">
        <v>0</v>
      </c>
      <c r="AL13" s="103">
        <v>0</v>
      </c>
      <c r="AM13" s="103">
        <v>1469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32</v>
      </c>
      <c r="B14" s="113" t="s">
        <v>273</v>
      </c>
      <c r="C14" s="101" t="s">
        <v>274</v>
      </c>
      <c r="D14" s="103">
        <f>SUM(E14,+H14,+K14)</f>
        <v>27929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27929</v>
      </c>
      <c r="L14" s="103">
        <v>13</v>
      </c>
      <c r="M14" s="103">
        <v>27916</v>
      </c>
      <c r="N14" s="103">
        <f>SUM(O14,+V14,+AC14)</f>
        <v>27929</v>
      </c>
      <c r="O14" s="103">
        <f>SUM(P14:U14)</f>
        <v>13</v>
      </c>
      <c r="P14" s="103">
        <v>13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27916</v>
      </c>
      <c r="W14" s="103">
        <v>27916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</v>
      </c>
      <c r="AG14" s="103">
        <v>6</v>
      </c>
      <c r="AH14" s="103">
        <v>0</v>
      </c>
      <c r="AI14" s="103">
        <v>0</v>
      </c>
      <c r="AJ14" s="103">
        <f>SUM(AK14:AS14)</f>
        <v>6</v>
      </c>
      <c r="AK14" s="103">
        <v>0</v>
      </c>
      <c r="AL14" s="103">
        <v>0</v>
      </c>
      <c r="AM14" s="103">
        <v>3</v>
      </c>
      <c r="AN14" s="103">
        <v>0</v>
      </c>
      <c r="AO14" s="103">
        <v>0</v>
      </c>
      <c r="AP14" s="103">
        <v>0</v>
      </c>
      <c r="AQ14" s="103">
        <v>0</v>
      </c>
      <c r="AR14" s="103">
        <v>3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32</v>
      </c>
      <c r="B15" s="113" t="s">
        <v>276</v>
      </c>
      <c r="C15" s="101" t="s">
        <v>277</v>
      </c>
      <c r="D15" s="103">
        <f>SUM(E15,+H15,+K15)</f>
        <v>52600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52600</v>
      </c>
      <c r="L15" s="103">
        <v>2864</v>
      </c>
      <c r="M15" s="103">
        <v>49736</v>
      </c>
      <c r="N15" s="103">
        <f>SUM(O15,+V15,+AC15)</f>
        <v>52616</v>
      </c>
      <c r="O15" s="103">
        <f>SUM(P15:U15)</f>
        <v>2864</v>
      </c>
      <c r="P15" s="103">
        <v>2864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49736</v>
      </c>
      <c r="W15" s="103">
        <v>49736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16</v>
      </c>
      <c r="AD15" s="103">
        <v>16</v>
      </c>
      <c r="AE15" s="103">
        <v>0</v>
      </c>
      <c r="AF15" s="103">
        <f>SUM(AG15:AI15)</f>
        <v>148</v>
      </c>
      <c r="AG15" s="103">
        <v>148</v>
      </c>
      <c r="AH15" s="103">
        <v>0</v>
      </c>
      <c r="AI15" s="103">
        <v>0</v>
      </c>
      <c r="AJ15" s="103">
        <f>SUM(AK15:AS15)</f>
        <v>10520</v>
      </c>
      <c r="AK15" s="103">
        <v>10483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37</v>
      </c>
      <c r="AR15" s="103">
        <v>0</v>
      </c>
      <c r="AS15" s="103">
        <v>0</v>
      </c>
      <c r="AT15" s="103">
        <f>SUM(AU15:AY15)</f>
        <v>111</v>
      </c>
      <c r="AU15" s="103">
        <v>111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37</v>
      </c>
      <c r="BA15" s="103">
        <v>37</v>
      </c>
      <c r="BB15" s="103">
        <v>0</v>
      </c>
      <c r="BC15" s="103">
        <v>0</v>
      </c>
    </row>
    <row r="16" spans="1:55" s="105" customFormat="1" ht="13.5" customHeight="1">
      <c r="A16" s="115" t="s">
        <v>32</v>
      </c>
      <c r="B16" s="113" t="s">
        <v>279</v>
      </c>
      <c r="C16" s="101" t="s">
        <v>280</v>
      </c>
      <c r="D16" s="103">
        <f>SUM(E16,+H16,+K16)</f>
        <v>60803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60803</v>
      </c>
      <c r="L16" s="103">
        <v>3084</v>
      </c>
      <c r="M16" s="103">
        <v>57719</v>
      </c>
      <c r="N16" s="103">
        <f>SUM(O16,+V16,+AC16)</f>
        <v>60803</v>
      </c>
      <c r="O16" s="103">
        <f>SUM(P16:U16)</f>
        <v>3084</v>
      </c>
      <c r="P16" s="103">
        <v>3084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57719</v>
      </c>
      <c r="W16" s="103">
        <v>57719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1482</v>
      </c>
      <c r="AG16" s="103">
        <v>1482</v>
      </c>
      <c r="AH16" s="103">
        <v>0</v>
      </c>
      <c r="AI16" s="103">
        <v>0</v>
      </c>
      <c r="AJ16" s="103">
        <f>SUM(AK16:AS16)</f>
        <v>1482</v>
      </c>
      <c r="AK16" s="103">
        <v>0</v>
      </c>
      <c r="AL16" s="103">
        <v>0</v>
      </c>
      <c r="AM16" s="103">
        <v>1482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155</v>
      </c>
      <c r="AU16" s="103">
        <v>0</v>
      </c>
      <c r="AV16" s="103">
        <v>0</v>
      </c>
      <c r="AW16" s="103">
        <v>155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32</v>
      </c>
      <c r="B17" s="113" t="s">
        <v>282</v>
      </c>
      <c r="C17" s="101" t="s">
        <v>283</v>
      </c>
      <c r="D17" s="103">
        <f>SUM(E17,+H17,+K17)</f>
        <v>28834</v>
      </c>
      <c r="E17" s="103">
        <f>SUM(F17:G17)</f>
        <v>31</v>
      </c>
      <c r="F17" s="103">
        <v>31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28803</v>
      </c>
      <c r="L17" s="103">
        <v>3492</v>
      </c>
      <c r="M17" s="103">
        <v>25311</v>
      </c>
      <c r="N17" s="103">
        <f>SUM(O17,+V17,+AC17)</f>
        <v>28834</v>
      </c>
      <c r="O17" s="103">
        <f>SUM(P17:U17)</f>
        <v>3523</v>
      </c>
      <c r="P17" s="103">
        <v>3523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25311</v>
      </c>
      <c r="W17" s="103">
        <v>25311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729</v>
      </c>
      <c r="AG17" s="103">
        <v>729</v>
      </c>
      <c r="AH17" s="103">
        <v>0</v>
      </c>
      <c r="AI17" s="103">
        <v>0</v>
      </c>
      <c r="AJ17" s="103">
        <f>SUM(AK17:AS17)</f>
        <v>729</v>
      </c>
      <c r="AK17" s="103">
        <v>0</v>
      </c>
      <c r="AL17" s="103">
        <v>0</v>
      </c>
      <c r="AM17" s="103">
        <v>722</v>
      </c>
      <c r="AN17" s="103">
        <v>0</v>
      </c>
      <c r="AO17" s="103">
        <v>0</v>
      </c>
      <c r="AP17" s="103">
        <v>0</v>
      </c>
      <c r="AQ17" s="103">
        <v>0</v>
      </c>
      <c r="AR17" s="103">
        <v>7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32</v>
      </c>
      <c r="B18" s="113" t="s">
        <v>285</v>
      </c>
      <c r="C18" s="101" t="s">
        <v>286</v>
      </c>
      <c r="D18" s="103">
        <f>SUM(E18,+H18,+K18)</f>
        <v>44188</v>
      </c>
      <c r="E18" s="103">
        <f>SUM(F18:G18)</f>
        <v>35182</v>
      </c>
      <c r="F18" s="103">
        <v>2401</v>
      </c>
      <c r="G18" s="103">
        <v>32781</v>
      </c>
      <c r="H18" s="103">
        <f>SUM(I18:J18)</f>
        <v>0</v>
      </c>
      <c r="I18" s="103">
        <v>0</v>
      </c>
      <c r="J18" s="103">
        <v>0</v>
      </c>
      <c r="K18" s="103">
        <f>SUM(L18:M18)</f>
        <v>9006</v>
      </c>
      <c r="L18" s="103">
        <v>0</v>
      </c>
      <c r="M18" s="103">
        <v>9006</v>
      </c>
      <c r="N18" s="103">
        <f>SUM(O18,+V18,+AC18)</f>
        <v>44188</v>
      </c>
      <c r="O18" s="103">
        <f>SUM(P18:U18)</f>
        <v>2401</v>
      </c>
      <c r="P18" s="103">
        <v>2401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41787</v>
      </c>
      <c r="W18" s="103">
        <v>37328</v>
      </c>
      <c r="X18" s="103">
        <v>0</v>
      </c>
      <c r="Y18" s="103">
        <v>0</v>
      </c>
      <c r="Z18" s="103">
        <v>4459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130</v>
      </c>
      <c r="AG18" s="103">
        <v>130</v>
      </c>
      <c r="AH18" s="103">
        <v>0</v>
      </c>
      <c r="AI18" s="103">
        <v>0</v>
      </c>
      <c r="AJ18" s="103">
        <f>SUM(AK18:AS18)</f>
        <v>44188</v>
      </c>
      <c r="AK18" s="103">
        <v>44188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130</v>
      </c>
      <c r="AU18" s="103">
        <v>130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32</v>
      </c>
      <c r="B19" s="113" t="s">
        <v>288</v>
      </c>
      <c r="C19" s="101" t="s">
        <v>289</v>
      </c>
      <c r="D19" s="103">
        <f>SUM(E19,+H19,+K19)</f>
        <v>60248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60248</v>
      </c>
      <c r="L19" s="103">
        <v>2256</v>
      </c>
      <c r="M19" s="103">
        <v>57992</v>
      </c>
      <c r="N19" s="103">
        <f>SUM(O19,+V19,+AC19)</f>
        <v>60273</v>
      </c>
      <c r="O19" s="103">
        <f>SUM(P19:U19)</f>
        <v>2256</v>
      </c>
      <c r="P19" s="103">
        <v>2256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57992</v>
      </c>
      <c r="W19" s="103">
        <v>57992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25</v>
      </c>
      <c r="AD19" s="103">
        <v>25</v>
      </c>
      <c r="AE19" s="103">
        <v>0</v>
      </c>
      <c r="AF19" s="103">
        <f>SUM(AG19:AI19)</f>
        <v>1226</v>
      </c>
      <c r="AG19" s="103">
        <v>1226</v>
      </c>
      <c r="AH19" s="103">
        <v>0</v>
      </c>
      <c r="AI19" s="103">
        <v>0</v>
      </c>
      <c r="AJ19" s="103">
        <f>SUM(AK19:AS19)</f>
        <v>2361</v>
      </c>
      <c r="AK19" s="103">
        <v>1248</v>
      </c>
      <c r="AL19" s="103">
        <v>0</v>
      </c>
      <c r="AM19" s="103">
        <v>1029</v>
      </c>
      <c r="AN19" s="103">
        <v>0</v>
      </c>
      <c r="AO19" s="103">
        <v>0</v>
      </c>
      <c r="AP19" s="103">
        <v>0</v>
      </c>
      <c r="AQ19" s="103">
        <v>33</v>
      </c>
      <c r="AR19" s="103">
        <v>0</v>
      </c>
      <c r="AS19" s="103">
        <v>51</v>
      </c>
      <c r="AT19" s="103">
        <f>SUM(AU19:AY19)</f>
        <v>113</v>
      </c>
      <c r="AU19" s="103">
        <v>113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33</v>
      </c>
      <c r="BA19" s="103">
        <v>33</v>
      </c>
      <c r="BB19" s="103">
        <v>0</v>
      </c>
      <c r="BC19" s="103">
        <v>0</v>
      </c>
    </row>
    <row r="20" spans="1:55" s="105" customFormat="1" ht="13.5" customHeight="1">
      <c r="A20" s="115" t="s">
        <v>32</v>
      </c>
      <c r="B20" s="113" t="s">
        <v>291</v>
      </c>
      <c r="C20" s="101" t="s">
        <v>292</v>
      </c>
      <c r="D20" s="103">
        <f>SUM(E20,+H20,+K20)</f>
        <v>46799</v>
      </c>
      <c r="E20" s="103">
        <f>SUM(F20:G20)</f>
        <v>0</v>
      </c>
      <c r="F20" s="103">
        <v>0</v>
      </c>
      <c r="G20" s="103">
        <v>0</v>
      </c>
      <c r="H20" s="103">
        <f>SUM(I20:J20)</f>
        <v>1492</v>
      </c>
      <c r="I20" s="103">
        <v>1492</v>
      </c>
      <c r="J20" s="103">
        <v>0</v>
      </c>
      <c r="K20" s="103">
        <f>SUM(L20:M20)</f>
        <v>45307</v>
      </c>
      <c r="L20" s="103">
        <v>548</v>
      </c>
      <c r="M20" s="103">
        <v>44759</v>
      </c>
      <c r="N20" s="103">
        <f>SUM(O20,+V20,+AC20)</f>
        <v>46799</v>
      </c>
      <c r="O20" s="103">
        <f>SUM(P20:U20)</f>
        <v>2040</v>
      </c>
      <c r="P20" s="103">
        <v>2040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44759</v>
      </c>
      <c r="W20" s="103">
        <v>39537</v>
      </c>
      <c r="X20" s="103">
        <v>0</v>
      </c>
      <c r="Y20" s="103">
        <v>0</v>
      </c>
      <c r="Z20" s="103">
        <v>0</v>
      </c>
      <c r="AA20" s="103">
        <v>0</v>
      </c>
      <c r="AB20" s="103">
        <v>5222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122</v>
      </c>
      <c r="AG20" s="103">
        <v>122</v>
      </c>
      <c r="AH20" s="103">
        <v>0</v>
      </c>
      <c r="AI20" s="103">
        <v>0</v>
      </c>
      <c r="AJ20" s="103">
        <f>SUM(AK20:AS20)</f>
        <v>1708</v>
      </c>
      <c r="AK20" s="103">
        <v>1708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122</v>
      </c>
      <c r="AU20" s="103">
        <v>122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32</v>
      </c>
      <c r="B21" s="113" t="s">
        <v>294</v>
      </c>
      <c r="C21" s="101" t="s">
        <v>295</v>
      </c>
      <c r="D21" s="103">
        <f>SUM(E21,+H21,+K21)</f>
        <v>32994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32994</v>
      </c>
      <c r="L21" s="103">
        <v>2740</v>
      </c>
      <c r="M21" s="103">
        <v>30254</v>
      </c>
      <c r="N21" s="103">
        <f>SUM(O21,+V21,+AC21)</f>
        <v>32994</v>
      </c>
      <c r="O21" s="103">
        <f>SUM(P21:U21)</f>
        <v>2740</v>
      </c>
      <c r="P21" s="103">
        <v>2740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30254</v>
      </c>
      <c r="W21" s="103">
        <v>30254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1223</v>
      </c>
      <c r="AG21" s="103">
        <v>1223</v>
      </c>
      <c r="AH21" s="103">
        <v>0</v>
      </c>
      <c r="AI21" s="103">
        <v>0</v>
      </c>
      <c r="AJ21" s="103">
        <f>SUM(AK21:AS21)</f>
        <v>1223</v>
      </c>
      <c r="AK21" s="103">
        <v>0</v>
      </c>
      <c r="AL21" s="103">
        <v>0</v>
      </c>
      <c r="AM21" s="103">
        <v>1223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32</v>
      </c>
      <c r="B22" s="113" t="s">
        <v>297</v>
      </c>
      <c r="C22" s="101" t="s">
        <v>298</v>
      </c>
      <c r="D22" s="103">
        <f>SUM(E22,+H22,+K22)</f>
        <v>42020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42020</v>
      </c>
      <c r="L22" s="103">
        <v>1472</v>
      </c>
      <c r="M22" s="103">
        <v>40548</v>
      </c>
      <c r="N22" s="103">
        <f>SUM(O22,+V22,+AC22)</f>
        <v>42020</v>
      </c>
      <c r="O22" s="103">
        <f>SUM(P22:U22)</f>
        <v>1472</v>
      </c>
      <c r="P22" s="103">
        <v>1472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40548</v>
      </c>
      <c r="W22" s="103">
        <v>40548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1164</v>
      </c>
      <c r="AG22" s="103">
        <v>1164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1164</v>
      </c>
      <c r="AU22" s="103">
        <v>0</v>
      </c>
      <c r="AV22" s="103">
        <v>1164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32</v>
      </c>
      <c r="B23" s="113" t="s">
        <v>300</v>
      </c>
      <c r="C23" s="101" t="s">
        <v>301</v>
      </c>
      <c r="D23" s="103">
        <f>SUM(E23,+H23,+K23)</f>
        <v>7738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7738</v>
      </c>
      <c r="L23" s="103">
        <v>269</v>
      </c>
      <c r="M23" s="103">
        <v>7469</v>
      </c>
      <c r="N23" s="103">
        <f>SUM(O23,+V23,+AC23)</f>
        <v>8147</v>
      </c>
      <c r="O23" s="103">
        <f>SUM(P23:U23)</f>
        <v>269</v>
      </c>
      <c r="P23" s="103">
        <v>269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7469</v>
      </c>
      <c r="W23" s="103">
        <v>7469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409</v>
      </c>
      <c r="AD23" s="103">
        <v>409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54</v>
      </c>
      <c r="AK23" s="103">
        <v>0</v>
      </c>
      <c r="AL23" s="103">
        <v>54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54</v>
      </c>
      <c r="BA23" s="103">
        <v>54</v>
      </c>
      <c r="BB23" s="103">
        <v>0</v>
      </c>
      <c r="BC23" s="103">
        <v>0</v>
      </c>
    </row>
    <row r="24" spans="1:55" s="105" customFormat="1" ht="13.5" customHeight="1">
      <c r="A24" s="115" t="s">
        <v>32</v>
      </c>
      <c r="B24" s="113" t="s">
        <v>303</v>
      </c>
      <c r="C24" s="101" t="s">
        <v>304</v>
      </c>
      <c r="D24" s="103">
        <f>SUM(E24,+H24,+K24)</f>
        <v>16278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16278</v>
      </c>
      <c r="L24" s="103">
        <v>439</v>
      </c>
      <c r="M24" s="103">
        <v>15839</v>
      </c>
      <c r="N24" s="103">
        <f>SUM(O24,+V24,+AC24)</f>
        <v>16278</v>
      </c>
      <c r="O24" s="103">
        <f>SUM(P24:U24)</f>
        <v>439</v>
      </c>
      <c r="P24" s="103">
        <v>439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15839</v>
      </c>
      <c r="W24" s="103">
        <v>15839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602</v>
      </c>
      <c r="AG24" s="103">
        <v>602</v>
      </c>
      <c r="AH24" s="103">
        <v>0</v>
      </c>
      <c r="AI24" s="103">
        <v>0</v>
      </c>
      <c r="AJ24" s="103">
        <f>SUM(AK24:AS24)</f>
        <v>602</v>
      </c>
      <c r="AK24" s="103">
        <v>0</v>
      </c>
      <c r="AL24" s="103">
        <v>0</v>
      </c>
      <c r="AM24" s="103">
        <v>602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32</v>
      </c>
      <c r="B25" s="113" t="s">
        <v>306</v>
      </c>
      <c r="C25" s="101" t="s">
        <v>307</v>
      </c>
      <c r="D25" s="103">
        <f>SUM(E25,+H25,+K25)</f>
        <v>28803</v>
      </c>
      <c r="E25" s="103">
        <f>SUM(F25:G25)</f>
        <v>0</v>
      </c>
      <c r="F25" s="103">
        <v>0</v>
      </c>
      <c r="G25" s="103">
        <v>0</v>
      </c>
      <c r="H25" s="103">
        <f>SUM(I25:J25)</f>
        <v>1768</v>
      </c>
      <c r="I25" s="103">
        <v>1768</v>
      </c>
      <c r="J25" s="103">
        <v>0</v>
      </c>
      <c r="K25" s="103">
        <f>SUM(L25:M25)</f>
        <v>27035</v>
      </c>
      <c r="L25" s="103">
        <v>142</v>
      </c>
      <c r="M25" s="103">
        <v>26893</v>
      </c>
      <c r="N25" s="103">
        <f>SUM(O25,+V25,+AC25)</f>
        <v>28803</v>
      </c>
      <c r="O25" s="103">
        <f>SUM(P25:U25)</f>
        <v>1910</v>
      </c>
      <c r="P25" s="103">
        <v>1910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26893</v>
      </c>
      <c r="W25" s="103">
        <v>26893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692</v>
      </c>
      <c r="AG25" s="103">
        <v>692</v>
      </c>
      <c r="AH25" s="103">
        <v>0</v>
      </c>
      <c r="AI25" s="103">
        <v>0</v>
      </c>
      <c r="AJ25" s="103">
        <f>SUM(AK25:AS25)</f>
        <v>692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692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32</v>
      </c>
      <c r="B26" s="113" t="s">
        <v>309</v>
      </c>
      <c r="C26" s="101" t="s">
        <v>310</v>
      </c>
      <c r="D26" s="103">
        <f>SUM(E26,+H26,+K26)</f>
        <v>7998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7998</v>
      </c>
      <c r="L26" s="103">
        <v>146</v>
      </c>
      <c r="M26" s="103">
        <v>7852</v>
      </c>
      <c r="N26" s="103">
        <f>SUM(O26,+V26,+AC26)</f>
        <v>7998</v>
      </c>
      <c r="O26" s="103">
        <f>SUM(P26:U26)</f>
        <v>146</v>
      </c>
      <c r="P26" s="103">
        <v>146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7852</v>
      </c>
      <c r="W26" s="103">
        <v>7852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347</v>
      </c>
      <c r="AG26" s="103">
        <v>347</v>
      </c>
      <c r="AH26" s="103">
        <v>0</v>
      </c>
      <c r="AI26" s="103">
        <v>0</v>
      </c>
      <c r="AJ26" s="103">
        <f>SUM(AK26:AS26)</f>
        <v>347</v>
      </c>
      <c r="AK26" s="103">
        <v>0</v>
      </c>
      <c r="AL26" s="103">
        <v>0</v>
      </c>
      <c r="AM26" s="103">
        <v>10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337</v>
      </c>
      <c r="AT26" s="103">
        <f>SUM(AU26:AY26)</f>
        <v>1</v>
      </c>
      <c r="AU26" s="103">
        <v>0</v>
      </c>
      <c r="AV26" s="103">
        <v>0</v>
      </c>
      <c r="AW26" s="103">
        <v>1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32</v>
      </c>
      <c r="B27" s="113" t="s">
        <v>312</v>
      </c>
      <c r="C27" s="101" t="s">
        <v>313</v>
      </c>
      <c r="D27" s="103">
        <f>SUM(E27,+H27,+K27)</f>
        <v>14083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14083</v>
      </c>
      <c r="L27" s="103">
        <v>646</v>
      </c>
      <c r="M27" s="103">
        <v>13437</v>
      </c>
      <c r="N27" s="103">
        <f>SUM(O27,+V27,+AC27)</f>
        <v>14083</v>
      </c>
      <c r="O27" s="103">
        <f>SUM(P27:U27)</f>
        <v>646</v>
      </c>
      <c r="P27" s="103">
        <v>646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13437</v>
      </c>
      <c r="W27" s="103">
        <v>13437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60</v>
      </c>
      <c r="AG27" s="103">
        <v>60</v>
      </c>
      <c r="AH27" s="103">
        <v>0</v>
      </c>
      <c r="AI27" s="103">
        <v>0</v>
      </c>
      <c r="AJ27" s="103">
        <f>SUM(AK27:AS27)</f>
        <v>221</v>
      </c>
      <c r="AK27" s="103">
        <v>184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37</v>
      </c>
      <c r="AR27" s="103">
        <v>0</v>
      </c>
      <c r="AS27" s="103">
        <v>0</v>
      </c>
      <c r="AT27" s="103">
        <f>SUM(AU27:AY27)</f>
        <v>23</v>
      </c>
      <c r="AU27" s="103">
        <v>23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32</v>
      </c>
      <c r="B28" s="113" t="s">
        <v>315</v>
      </c>
      <c r="C28" s="101" t="s">
        <v>316</v>
      </c>
      <c r="D28" s="103">
        <f>SUM(E28,+H28,+K28)</f>
        <v>26482</v>
      </c>
      <c r="E28" s="103">
        <f>SUM(F28:G28)</f>
        <v>0</v>
      </c>
      <c r="F28" s="103">
        <v>0</v>
      </c>
      <c r="G28" s="103">
        <v>0</v>
      </c>
      <c r="H28" s="103">
        <f>SUM(I28:J28)</f>
        <v>979</v>
      </c>
      <c r="I28" s="103">
        <v>979</v>
      </c>
      <c r="J28" s="103">
        <v>0</v>
      </c>
      <c r="K28" s="103">
        <f>SUM(L28:M28)</f>
        <v>25503</v>
      </c>
      <c r="L28" s="103">
        <v>430</v>
      </c>
      <c r="M28" s="103">
        <v>25073</v>
      </c>
      <c r="N28" s="103">
        <f>SUM(O28,+V28,+AC28)</f>
        <v>26482</v>
      </c>
      <c r="O28" s="103">
        <f>SUM(P28:U28)</f>
        <v>1409</v>
      </c>
      <c r="P28" s="103">
        <v>1409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25073</v>
      </c>
      <c r="W28" s="103">
        <v>25073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114</v>
      </c>
      <c r="AG28" s="103">
        <v>114</v>
      </c>
      <c r="AH28" s="103">
        <v>0</v>
      </c>
      <c r="AI28" s="103">
        <v>0</v>
      </c>
      <c r="AJ28" s="103">
        <f>SUM(AK28:AS28)</f>
        <v>424</v>
      </c>
      <c r="AK28" s="103">
        <v>353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71</v>
      </c>
      <c r="AR28" s="103">
        <v>0</v>
      </c>
      <c r="AS28" s="103">
        <v>0</v>
      </c>
      <c r="AT28" s="103">
        <f>SUM(AU28:AY28)</f>
        <v>43</v>
      </c>
      <c r="AU28" s="103">
        <v>43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71</v>
      </c>
      <c r="BA28" s="103">
        <v>71</v>
      </c>
      <c r="BB28" s="103">
        <v>0</v>
      </c>
      <c r="BC28" s="103">
        <v>0</v>
      </c>
    </row>
    <row r="29" spans="1:55" s="105" customFormat="1" ht="13.5" customHeight="1">
      <c r="A29" s="115" t="s">
        <v>32</v>
      </c>
      <c r="B29" s="113" t="s">
        <v>318</v>
      </c>
      <c r="C29" s="101" t="s">
        <v>319</v>
      </c>
      <c r="D29" s="103">
        <f>SUM(E29,+H29,+K29)</f>
        <v>8158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8158</v>
      </c>
      <c r="L29" s="103">
        <v>239</v>
      </c>
      <c r="M29" s="103">
        <v>7919</v>
      </c>
      <c r="N29" s="103">
        <f>SUM(O29,+V29,+AC29)</f>
        <v>8158</v>
      </c>
      <c r="O29" s="103">
        <f>SUM(P29:U29)</f>
        <v>239</v>
      </c>
      <c r="P29" s="103">
        <v>239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7919</v>
      </c>
      <c r="W29" s="103">
        <v>7919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296</v>
      </c>
      <c r="AG29" s="103">
        <v>296</v>
      </c>
      <c r="AH29" s="103">
        <v>0</v>
      </c>
      <c r="AI29" s="103">
        <v>0</v>
      </c>
      <c r="AJ29" s="103">
        <f>SUM(AK29:AS29)</f>
        <v>296</v>
      </c>
      <c r="AK29" s="103">
        <v>0</v>
      </c>
      <c r="AL29" s="103">
        <v>0</v>
      </c>
      <c r="AM29" s="103">
        <v>296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32</v>
      </c>
      <c r="B30" s="113" t="s">
        <v>321</v>
      </c>
      <c r="C30" s="101" t="s">
        <v>322</v>
      </c>
      <c r="D30" s="103">
        <f>SUM(E30,+H30,+K30)</f>
        <v>27793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27793</v>
      </c>
      <c r="L30" s="103">
        <v>1589</v>
      </c>
      <c r="M30" s="103">
        <v>26204</v>
      </c>
      <c r="N30" s="103">
        <f>SUM(O30,+V30,+AC30)</f>
        <v>27793</v>
      </c>
      <c r="O30" s="103">
        <f>SUM(P30:U30)</f>
        <v>1589</v>
      </c>
      <c r="P30" s="103">
        <v>1589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26204</v>
      </c>
      <c r="W30" s="103">
        <v>26204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96</v>
      </c>
      <c r="AG30" s="103">
        <v>96</v>
      </c>
      <c r="AH30" s="103">
        <v>0</v>
      </c>
      <c r="AI30" s="103">
        <v>0</v>
      </c>
      <c r="AJ30" s="103">
        <f>SUM(AK30:AS30)</f>
        <v>293</v>
      </c>
      <c r="AK30" s="103">
        <v>252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41</v>
      </c>
      <c r="AR30" s="103">
        <v>0</v>
      </c>
      <c r="AS30" s="103">
        <v>0</v>
      </c>
      <c r="AT30" s="103">
        <f>SUM(AU30:AY30)</f>
        <v>55</v>
      </c>
      <c r="AU30" s="103">
        <v>55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32</v>
      </c>
      <c r="B31" s="113" t="s">
        <v>324</v>
      </c>
      <c r="C31" s="101" t="s">
        <v>325</v>
      </c>
      <c r="D31" s="103">
        <f>SUM(E31,+H31,+K31)</f>
        <v>6618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6618</v>
      </c>
      <c r="L31" s="103">
        <v>78</v>
      </c>
      <c r="M31" s="103">
        <v>6540</v>
      </c>
      <c r="N31" s="103">
        <f>SUM(O31,+V31,+AC31)</f>
        <v>6618</v>
      </c>
      <c r="O31" s="103">
        <f>SUM(P31:U31)</f>
        <v>78</v>
      </c>
      <c r="P31" s="103">
        <v>78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6540</v>
      </c>
      <c r="W31" s="103">
        <v>6540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279</v>
      </c>
      <c r="AG31" s="103">
        <v>279</v>
      </c>
      <c r="AH31" s="103">
        <v>0</v>
      </c>
      <c r="AI31" s="103">
        <v>0</v>
      </c>
      <c r="AJ31" s="103">
        <f>SUM(AK31:AS31)</f>
        <v>279</v>
      </c>
      <c r="AK31" s="103">
        <v>0</v>
      </c>
      <c r="AL31" s="103">
        <v>0</v>
      </c>
      <c r="AM31" s="103">
        <v>279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27</v>
      </c>
      <c r="AU31" s="103">
        <v>0</v>
      </c>
      <c r="AV31" s="103">
        <v>0</v>
      </c>
      <c r="AW31" s="103">
        <v>27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32</v>
      </c>
      <c r="B32" s="113" t="s">
        <v>327</v>
      </c>
      <c r="C32" s="101" t="s">
        <v>328</v>
      </c>
      <c r="D32" s="103">
        <f>SUM(E32,+H32,+K32)</f>
        <v>4951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4951</v>
      </c>
      <c r="L32" s="103">
        <v>125</v>
      </c>
      <c r="M32" s="103">
        <v>4826</v>
      </c>
      <c r="N32" s="103">
        <f>SUM(O32,+V32,+AC32)</f>
        <v>4951</v>
      </c>
      <c r="O32" s="103">
        <f>SUM(P32:U32)</f>
        <v>125</v>
      </c>
      <c r="P32" s="103">
        <v>125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4826</v>
      </c>
      <c r="W32" s="103">
        <v>4826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209</v>
      </c>
      <c r="AG32" s="103">
        <v>209</v>
      </c>
      <c r="AH32" s="103">
        <v>0</v>
      </c>
      <c r="AI32" s="103">
        <v>0</v>
      </c>
      <c r="AJ32" s="103">
        <f>SUM(AK32:AS32)</f>
        <v>209</v>
      </c>
      <c r="AK32" s="103">
        <v>0</v>
      </c>
      <c r="AL32" s="103">
        <v>0</v>
      </c>
      <c r="AM32" s="103">
        <v>209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28</v>
      </c>
      <c r="AU32" s="103">
        <v>0</v>
      </c>
      <c r="AV32" s="103">
        <v>0</v>
      </c>
      <c r="AW32" s="103">
        <v>28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32</v>
      </c>
      <c r="B33" s="113" t="s">
        <v>330</v>
      </c>
      <c r="C33" s="101" t="s">
        <v>331</v>
      </c>
      <c r="D33" s="103">
        <f>SUM(E33,+H33,+K33)</f>
        <v>3378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3378</v>
      </c>
      <c r="L33" s="103">
        <v>78</v>
      </c>
      <c r="M33" s="103">
        <v>3300</v>
      </c>
      <c r="N33" s="103">
        <f>SUM(O33,+V33,+AC33)</f>
        <v>3378</v>
      </c>
      <c r="O33" s="103">
        <f>SUM(P33:U33)</f>
        <v>78</v>
      </c>
      <c r="P33" s="103">
        <v>78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3300</v>
      </c>
      <c r="W33" s="103">
        <v>3300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22</v>
      </c>
      <c r="BA33" s="103">
        <v>22</v>
      </c>
      <c r="BB33" s="103">
        <v>0</v>
      </c>
      <c r="BC33" s="103">
        <v>0</v>
      </c>
    </row>
    <row r="34" spans="1:55" s="105" customFormat="1" ht="13.5" customHeight="1">
      <c r="A34" s="115" t="s">
        <v>32</v>
      </c>
      <c r="B34" s="113" t="s">
        <v>333</v>
      </c>
      <c r="C34" s="101" t="s">
        <v>334</v>
      </c>
      <c r="D34" s="103">
        <f>SUM(E34,+H34,+K34)</f>
        <v>4463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4463</v>
      </c>
      <c r="L34" s="103">
        <v>214</v>
      </c>
      <c r="M34" s="103">
        <v>4249</v>
      </c>
      <c r="N34" s="103">
        <f>SUM(O34,+V34,+AC34)</f>
        <v>4463</v>
      </c>
      <c r="O34" s="103">
        <f>SUM(P34:U34)</f>
        <v>214</v>
      </c>
      <c r="P34" s="103">
        <v>214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4249</v>
      </c>
      <c r="W34" s="103">
        <v>4249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103</v>
      </c>
      <c r="AG34" s="103">
        <v>103</v>
      </c>
      <c r="AH34" s="103">
        <v>0</v>
      </c>
      <c r="AI34" s="103">
        <v>0</v>
      </c>
      <c r="AJ34" s="103">
        <f>SUM(AK34:AS34)</f>
        <v>103</v>
      </c>
      <c r="AK34" s="103">
        <v>0</v>
      </c>
      <c r="AL34" s="103">
        <v>0</v>
      </c>
      <c r="AM34" s="103">
        <v>103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3</v>
      </c>
      <c r="AU34" s="103">
        <v>0</v>
      </c>
      <c r="AV34" s="103">
        <v>0</v>
      </c>
      <c r="AW34" s="103">
        <v>3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32</v>
      </c>
      <c r="B35" s="113" t="s">
        <v>336</v>
      </c>
      <c r="C35" s="101" t="s">
        <v>337</v>
      </c>
      <c r="D35" s="103">
        <f>SUM(E35,+H35,+K35)</f>
        <v>7280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7280</v>
      </c>
      <c r="L35" s="103">
        <v>337</v>
      </c>
      <c r="M35" s="103">
        <v>6943</v>
      </c>
      <c r="N35" s="103">
        <f>SUM(O35,+V35,+AC35)</f>
        <v>7280</v>
      </c>
      <c r="O35" s="103">
        <f>SUM(P35:U35)</f>
        <v>337</v>
      </c>
      <c r="P35" s="103">
        <v>337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6943</v>
      </c>
      <c r="W35" s="103">
        <v>6943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197</v>
      </c>
      <c r="AG35" s="103">
        <v>197</v>
      </c>
      <c r="AH35" s="103">
        <v>0</v>
      </c>
      <c r="AI35" s="103">
        <v>0</v>
      </c>
      <c r="AJ35" s="103">
        <f>SUM(AK35:AS35)</f>
        <v>197</v>
      </c>
      <c r="AK35" s="103">
        <v>0</v>
      </c>
      <c r="AL35" s="103">
        <v>0</v>
      </c>
      <c r="AM35" s="103">
        <v>197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20</v>
      </c>
      <c r="AU35" s="103">
        <v>0</v>
      </c>
      <c r="AV35" s="103">
        <v>0</v>
      </c>
      <c r="AW35" s="103">
        <v>20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32</v>
      </c>
      <c r="B36" s="113" t="s">
        <v>339</v>
      </c>
      <c r="C36" s="101" t="s">
        <v>340</v>
      </c>
      <c r="D36" s="103">
        <f>SUM(E36,+H36,+K36)</f>
        <v>3380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3380</v>
      </c>
      <c r="L36" s="103">
        <v>158</v>
      </c>
      <c r="M36" s="103">
        <v>3222</v>
      </c>
      <c r="N36" s="103">
        <f>SUM(O36,+V36,+AC36)</f>
        <v>3380</v>
      </c>
      <c r="O36" s="103">
        <f>SUM(P36:U36)</f>
        <v>158</v>
      </c>
      <c r="P36" s="103">
        <v>158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3222</v>
      </c>
      <c r="W36" s="103">
        <v>3222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17</v>
      </c>
      <c r="AG36" s="103">
        <v>17</v>
      </c>
      <c r="AH36" s="103">
        <v>0</v>
      </c>
      <c r="AI36" s="103">
        <v>0</v>
      </c>
      <c r="AJ36" s="103">
        <f>SUM(AK36:AS36)</f>
        <v>17</v>
      </c>
      <c r="AK36" s="103">
        <v>0</v>
      </c>
      <c r="AL36" s="103">
        <v>0</v>
      </c>
      <c r="AM36" s="103">
        <v>17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32</v>
      </c>
      <c r="B37" s="113" t="s">
        <v>342</v>
      </c>
      <c r="C37" s="101" t="s">
        <v>343</v>
      </c>
      <c r="D37" s="103">
        <f>SUM(E37,+H37,+K37)</f>
        <v>4677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4677</v>
      </c>
      <c r="L37" s="103">
        <v>190</v>
      </c>
      <c r="M37" s="103">
        <v>4487</v>
      </c>
      <c r="N37" s="103">
        <f>SUM(O37,+V37,+AC37)</f>
        <v>4677</v>
      </c>
      <c r="O37" s="103">
        <f>SUM(P37:U37)</f>
        <v>190</v>
      </c>
      <c r="P37" s="103">
        <v>190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4487</v>
      </c>
      <c r="W37" s="103">
        <v>4487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6</v>
      </c>
      <c r="AG37" s="103">
        <v>6</v>
      </c>
      <c r="AH37" s="103">
        <v>0</v>
      </c>
      <c r="AI37" s="103">
        <v>0</v>
      </c>
      <c r="AJ37" s="103">
        <f>SUM(AK37:AS37)</f>
        <v>6</v>
      </c>
      <c r="AK37" s="103">
        <v>0</v>
      </c>
      <c r="AL37" s="103">
        <v>0</v>
      </c>
      <c r="AM37" s="103">
        <v>6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32</v>
      </c>
      <c r="B38" s="113" t="s">
        <v>345</v>
      </c>
      <c r="C38" s="101" t="s">
        <v>346</v>
      </c>
      <c r="D38" s="103">
        <f>SUM(E38,+H38,+K38)</f>
        <v>6311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6311</v>
      </c>
      <c r="L38" s="103">
        <v>227</v>
      </c>
      <c r="M38" s="103">
        <v>6084</v>
      </c>
      <c r="N38" s="103">
        <f>SUM(O38,+V38,+AC38)</f>
        <v>6311</v>
      </c>
      <c r="O38" s="103">
        <f>SUM(P38:U38)</f>
        <v>227</v>
      </c>
      <c r="P38" s="103">
        <v>227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6084</v>
      </c>
      <c r="W38" s="103">
        <v>6084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24</v>
      </c>
      <c r="AG38" s="103">
        <v>24</v>
      </c>
      <c r="AH38" s="103">
        <v>0</v>
      </c>
      <c r="AI38" s="103">
        <v>0</v>
      </c>
      <c r="AJ38" s="103">
        <f>SUM(AK38:AS38)</f>
        <v>24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1</v>
      </c>
      <c r="AS38" s="103">
        <v>23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32</v>
      </c>
      <c r="B39" s="113" t="s">
        <v>348</v>
      </c>
      <c r="C39" s="101" t="s">
        <v>349</v>
      </c>
      <c r="D39" s="103">
        <f>SUM(E39,+H39,+K39)</f>
        <v>9595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9595</v>
      </c>
      <c r="L39" s="103">
        <v>338</v>
      </c>
      <c r="M39" s="103">
        <v>9257</v>
      </c>
      <c r="N39" s="103">
        <f>SUM(O39,+V39,+AC39)</f>
        <v>9595</v>
      </c>
      <c r="O39" s="103">
        <f>SUM(P39:U39)</f>
        <v>338</v>
      </c>
      <c r="P39" s="103">
        <v>338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9257</v>
      </c>
      <c r="W39" s="103">
        <v>9257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356</v>
      </c>
      <c r="AG39" s="103">
        <v>356</v>
      </c>
      <c r="AH39" s="103">
        <v>0</v>
      </c>
      <c r="AI39" s="103">
        <v>0</v>
      </c>
      <c r="AJ39" s="103">
        <f>SUM(AK39:AS39)</f>
        <v>356</v>
      </c>
      <c r="AK39" s="103">
        <v>0</v>
      </c>
      <c r="AL39" s="103">
        <v>0</v>
      </c>
      <c r="AM39" s="103">
        <v>344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12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32</v>
      </c>
      <c r="B40" s="113" t="s">
        <v>351</v>
      </c>
      <c r="C40" s="101" t="s">
        <v>352</v>
      </c>
      <c r="D40" s="103">
        <f>SUM(E40,+H40,+K40)</f>
        <v>12904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12904</v>
      </c>
      <c r="L40" s="103">
        <v>530</v>
      </c>
      <c r="M40" s="103">
        <v>12374</v>
      </c>
      <c r="N40" s="103">
        <f>SUM(O40,+V40,+AC40)</f>
        <v>12904</v>
      </c>
      <c r="O40" s="103">
        <f>SUM(P40:U40)</f>
        <v>530</v>
      </c>
      <c r="P40" s="103">
        <v>530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12374</v>
      </c>
      <c r="W40" s="103">
        <v>12374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35</v>
      </c>
      <c r="AG40" s="103">
        <v>35</v>
      </c>
      <c r="AH40" s="103">
        <v>0</v>
      </c>
      <c r="AI40" s="103">
        <v>0</v>
      </c>
      <c r="AJ40" s="103">
        <f>SUM(AK40:AS40)</f>
        <v>74</v>
      </c>
      <c r="AK40" s="103">
        <v>69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5</v>
      </c>
      <c r="AR40" s="103">
        <v>0</v>
      </c>
      <c r="AS40" s="103">
        <v>0</v>
      </c>
      <c r="AT40" s="103">
        <f>SUM(AU40:AY40)</f>
        <v>30</v>
      </c>
      <c r="AU40" s="103">
        <v>30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32</v>
      </c>
      <c r="B41" s="113" t="s">
        <v>354</v>
      </c>
      <c r="C41" s="101" t="s">
        <v>355</v>
      </c>
      <c r="D41" s="103">
        <f>SUM(E41,+H41,+K41)</f>
        <v>739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739</v>
      </c>
      <c r="L41" s="103">
        <v>87</v>
      </c>
      <c r="M41" s="103">
        <v>652</v>
      </c>
      <c r="N41" s="103">
        <f>SUM(O41,+V41,+AC41)</f>
        <v>739</v>
      </c>
      <c r="O41" s="103">
        <f>SUM(P41:U41)</f>
        <v>87</v>
      </c>
      <c r="P41" s="103">
        <v>87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652</v>
      </c>
      <c r="W41" s="103">
        <v>652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32</v>
      </c>
      <c r="B42" s="113" t="s">
        <v>357</v>
      </c>
      <c r="C42" s="101" t="s">
        <v>358</v>
      </c>
      <c r="D42" s="103">
        <f>SUM(E42,+H42,+K42)</f>
        <v>7575</v>
      </c>
      <c r="E42" s="103">
        <f>SUM(F42:G42)</f>
        <v>0</v>
      </c>
      <c r="F42" s="103">
        <v>0</v>
      </c>
      <c r="G42" s="103">
        <v>0</v>
      </c>
      <c r="H42" s="103">
        <f>SUM(I42:J42)</f>
        <v>417</v>
      </c>
      <c r="I42" s="103">
        <v>7</v>
      </c>
      <c r="J42" s="103">
        <v>410</v>
      </c>
      <c r="K42" s="103">
        <f>SUM(L42:M42)</f>
        <v>7158</v>
      </c>
      <c r="L42" s="103">
        <v>723</v>
      </c>
      <c r="M42" s="103">
        <v>6435</v>
      </c>
      <c r="N42" s="103">
        <f>SUM(O42,+V42,+AC42)</f>
        <v>7777</v>
      </c>
      <c r="O42" s="103">
        <f>SUM(P42:U42)</f>
        <v>730</v>
      </c>
      <c r="P42" s="103">
        <v>730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6845</v>
      </c>
      <c r="W42" s="103">
        <v>6845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202</v>
      </c>
      <c r="AD42" s="103">
        <v>202</v>
      </c>
      <c r="AE42" s="103">
        <v>0</v>
      </c>
      <c r="AF42" s="103">
        <f>SUM(AG42:AI42)</f>
        <v>225</v>
      </c>
      <c r="AG42" s="103">
        <v>225</v>
      </c>
      <c r="AH42" s="103">
        <v>0</v>
      </c>
      <c r="AI42" s="103">
        <v>0</v>
      </c>
      <c r="AJ42" s="103">
        <f>SUM(AK42:AS42)</f>
        <v>225</v>
      </c>
      <c r="AK42" s="103">
        <v>0</v>
      </c>
      <c r="AL42" s="103">
        <v>0</v>
      </c>
      <c r="AM42" s="103">
        <v>225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</v>
      </c>
      <c r="AU42" s="103">
        <v>0</v>
      </c>
      <c r="AV42" s="103">
        <v>0</v>
      </c>
      <c r="AW42" s="103">
        <v>1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22100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22130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22205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22206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22207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22208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22214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22215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22216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22219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22220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22221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22222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22223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22224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22225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22226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22301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22302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22304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22305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22306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22325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22341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22342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22344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22424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22429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22461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2019-02-19T00:12:08Z</dcterms:modified>
</cp:coreProperties>
</file>