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1岐阜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水洗化人口等!$A$6:$AA$48</definedName>
    <definedName name="_xlnm.Print_Area" localSheetId="2">し尿集計結果!$A$1:$M$36</definedName>
    <definedName name="_xlnm.Print_Area" localSheetId="1">し尿処理状況!$2:$49</definedName>
    <definedName name="_xlnm.Print_Area" localSheetId="0">水洗化人口等!$2:$49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C8" i="2"/>
  <c r="AC9" i="2"/>
  <c r="AC10" i="2"/>
  <c r="AC11" i="2"/>
  <c r="AC12" i="2"/>
  <c r="AC13" i="2"/>
  <c r="N13" i="2" s="1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N45" i="2" s="1"/>
  <c r="AC46" i="2"/>
  <c r="AC47" i="2"/>
  <c r="AC48" i="2"/>
  <c r="AC49" i="2"/>
  <c r="V8" i="2"/>
  <c r="V9" i="2"/>
  <c r="V10" i="2"/>
  <c r="N10" i="2" s="1"/>
  <c r="V11" i="2"/>
  <c r="N11" i="2" s="1"/>
  <c r="V12" i="2"/>
  <c r="V13" i="2"/>
  <c r="V14" i="2"/>
  <c r="N14" i="2" s="1"/>
  <c r="V15" i="2"/>
  <c r="N15" i="2" s="1"/>
  <c r="V16" i="2"/>
  <c r="V17" i="2"/>
  <c r="V18" i="2"/>
  <c r="V19" i="2"/>
  <c r="N19" i="2" s="1"/>
  <c r="V20" i="2"/>
  <c r="V21" i="2"/>
  <c r="V22" i="2"/>
  <c r="V23" i="2"/>
  <c r="V24" i="2"/>
  <c r="V25" i="2"/>
  <c r="V26" i="2"/>
  <c r="N26" i="2" s="1"/>
  <c r="V27" i="2"/>
  <c r="N27" i="2" s="1"/>
  <c r="V28" i="2"/>
  <c r="V29" i="2"/>
  <c r="V30" i="2"/>
  <c r="N30" i="2" s="1"/>
  <c r="V31" i="2"/>
  <c r="N31" i="2" s="1"/>
  <c r="V32" i="2"/>
  <c r="V33" i="2"/>
  <c r="V34" i="2"/>
  <c r="V35" i="2"/>
  <c r="N35" i="2" s="1"/>
  <c r="V36" i="2"/>
  <c r="V37" i="2"/>
  <c r="V38" i="2"/>
  <c r="V39" i="2"/>
  <c r="V40" i="2"/>
  <c r="V41" i="2"/>
  <c r="V42" i="2"/>
  <c r="N42" i="2" s="1"/>
  <c r="V43" i="2"/>
  <c r="N43" i="2" s="1"/>
  <c r="V44" i="2"/>
  <c r="V45" i="2"/>
  <c r="V46" i="2"/>
  <c r="N46" i="2" s="1"/>
  <c r="V47" i="2"/>
  <c r="N47" i="2" s="1"/>
  <c r="V48" i="2"/>
  <c r="V4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N18" i="2"/>
  <c r="N22" i="2"/>
  <c r="N23" i="2"/>
  <c r="N34" i="2"/>
  <c r="N38" i="2"/>
  <c r="N39" i="2"/>
  <c r="K8" i="2"/>
  <c r="K9" i="2"/>
  <c r="K10" i="2"/>
  <c r="K11" i="2"/>
  <c r="K12" i="2"/>
  <c r="K13" i="2"/>
  <c r="K14" i="2"/>
  <c r="K15" i="2"/>
  <c r="K16" i="2"/>
  <c r="K17" i="2"/>
  <c r="K18" i="2"/>
  <c r="K19" i="2"/>
  <c r="D19" i="2" s="1"/>
  <c r="K20" i="2"/>
  <c r="K21" i="2"/>
  <c r="K22" i="2"/>
  <c r="K23" i="2"/>
  <c r="D23" i="2" s="1"/>
  <c r="K24" i="2"/>
  <c r="K25" i="2"/>
  <c r="K26" i="2"/>
  <c r="K27" i="2"/>
  <c r="K28" i="2"/>
  <c r="K29" i="2"/>
  <c r="K30" i="2"/>
  <c r="K31" i="2"/>
  <c r="K32" i="2"/>
  <c r="K33" i="2"/>
  <c r="K34" i="2"/>
  <c r="K35" i="2"/>
  <c r="D35" i="2" s="1"/>
  <c r="K36" i="2"/>
  <c r="K37" i="2"/>
  <c r="K38" i="2"/>
  <c r="K39" i="2"/>
  <c r="D39" i="2" s="1"/>
  <c r="K40" i="2"/>
  <c r="K41" i="2"/>
  <c r="K42" i="2"/>
  <c r="K43" i="2"/>
  <c r="K44" i="2"/>
  <c r="K45" i="2"/>
  <c r="K46" i="2"/>
  <c r="K47" i="2"/>
  <c r="K48" i="2"/>
  <c r="K49" i="2"/>
  <c r="H8" i="2"/>
  <c r="H9" i="2"/>
  <c r="D9" i="2" s="1"/>
  <c r="H10" i="2"/>
  <c r="D10" i="2" s="1"/>
  <c r="H11" i="2"/>
  <c r="H12" i="2"/>
  <c r="H13" i="2"/>
  <c r="D13" i="2" s="1"/>
  <c r="H14" i="2"/>
  <c r="D14" i="2" s="1"/>
  <c r="H15" i="2"/>
  <c r="H16" i="2"/>
  <c r="H17" i="2"/>
  <c r="H18" i="2"/>
  <c r="D18" i="2" s="1"/>
  <c r="H19" i="2"/>
  <c r="H20" i="2"/>
  <c r="H21" i="2"/>
  <c r="H22" i="2"/>
  <c r="H23" i="2"/>
  <c r="H24" i="2"/>
  <c r="H25" i="2"/>
  <c r="D25" i="2" s="1"/>
  <c r="H26" i="2"/>
  <c r="D26" i="2" s="1"/>
  <c r="H27" i="2"/>
  <c r="H28" i="2"/>
  <c r="H29" i="2"/>
  <c r="D29" i="2" s="1"/>
  <c r="H30" i="2"/>
  <c r="D30" i="2" s="1"/>
  <c r="H31" i="2"/>
  <c r="H32" i="2"/>
  <c r="H33" i="2"/>
  <c r="H34" i="2"/>
  <c r="D34" i="2" s="1"/>
  <c r="H35" i="2"/>
  <c r="H36" i="2"/>
  <c r="H37" i="2"/>
  <c r="H38" i="2"/>
  <c r="D38" i="2" s="1"/>
  <c r="H39" i="2"/>
  <c r="H40" i="2"/>
  <c r="H41" i="2"/>
  <c r="D41" i="2" s="1"/>
  <c r="H42" i="2"/>
  <c r="D42" i="2" s="1"/>
  <c r="H43" i="2"/>
  <c r="H44" i="2"/>
  <c r="H45" i="2"/>
  <c r="D45" i="2" s="1"/>
  <c r="H46" i="2"/>
  <c r="D46" i="2" s="1"/>
  <c r="H47" i="2"/>
  <c r="H48" i="2"/>
  <c r="H49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D11" i="2"/>
  <c r="D15" i="2"/>
  <c r="D17" i="2"/>
  <c r="D21" i="2"/>
  <c r="D22" i="2"/>
  <c r="D27" i="2"/>
  <c r="D31" i="2"/>
  <c r="D33" i="2"/>
  <c r="D37" i="2"/>
  <c r="D43" i="2"/>
  <c r="D47" i="2"/>
  <c r="D49" i="2"/>
  <c r="Q49" i="1"/>
  <c r="N18" i="1"/>
  <c r="N29" i="1"/>
  <c r="N34" i="1"/>
  <c r="N45" i="1"/>
  <c r="L19" i="1"/>
  <c r="L29" i="1"/>
  <c r="L45" i="1"/>
  <c r="J9" i="1"/>
  <c r="J14" i="1"/>
  <c r="J18" i="1"/>
  <c r="J19" i="1"/>
  <c r="J25" i="1"/>
  <c r="J30" i="1"/>
  <c r="J34" i="1"/>
  <c r="J35" i="1"/>
  <c r="J45" i="1"/>
  <c r="J46" i="1"/>
  <c r="I8" i="1"/>
  <c r="I9" i="1"/>
  <c r="D9" i="1" s="1"/>
  <c r="I10" i="1"/>
  <c r="I11" i="1"/>
  <c r="I12" i="1"/>
  <c r="I13" i="1"/>
  <c r="D13" i="1" s="1"/>
  <c r="I14" i="1"/>
  <c r="I15" i="1"/>
  <c r="I16" i="1"/>
  <c r="I17" i="1"/>
  <c r="I18" i="1"/>
  <c r="I19" i="1"/>
  <c r="I20" i="1"/>
  <c r="I21" i="1"/>
  <c r="I22" i="1"/>
  <c r="I23" i="1"/>
  <c r="D23" i="1" s="1"/>
  <c r="I24" i="1"/>
  <c r="I25" i="1"/>
  <c r="D25" i="1" s="1"/>
  <c r="I26" i="1"/>
  <c r="I27" i="1"/>
  <c r="I28" i="1"/>
  <c r="I29" i="1"/>
  <c r="D29" i="1" s="1"/>
  <c r="Q29" i="1" s="1"/>
  <c r="I30" i="1"/>
  <c r="I31" i="1"/>
  <c r="I32" i="1"/>
  <c r="I33" i="1"/>
  <c r="I34" i="1"/>
  <c r="I35" i="1"/>
  <c r="I36" i="1"/>
  <c r="I37" i="1"/>
  <c r="I38" i="1"/>
  <c r="I39" i="1"/>
  <c r="D39" i="1" s="1"/>
  <c r="L39" i="1" s="1"/>
  <c r="I40" i="1"/>
  <c r="I41" i="1"/>
  <c r="D41" i="1" s="1"/>
  <c r="I42" i="1"/>
  <c r="I43" i="1"/>
  <c r="I44" i="1"/>
  <c r="I45" i="1"/>
  <c r="D45" i="1" s="1"/>
  <c r="Q45" i="1" s="1"/>
  <c r="I46" i="1"/>
  <c r="I47" i="1"/>
  <c r="I48" i="1"/>
  <c r="I49" i="1"/>
  <c r="D49" i="1" s="1"/>
  <c r="F11" i="1"/>
  <c r="F13" i="1"/>
  <c r="F18" i="1"/>
  <c r="F23" i="1"/>
  <c r="F29" i="1"/>
  <c r="F34" i="1"/>
  <c r="F43" i="1"/>
  <c r="F45" i="1"/>
  <c r="E8" i="1"/>
  <c r="E9" i="1"/>
  <c r="E10" i="1"/>
  <c r="E11" i="1"/>
  <c r="E12" i="1"/>
  <c r="E13" i="1"/>
  <c r="E14" i="1"/>
  <c r="E15" i="1"/>
  <c r="E16" i="1"/>
  <c r="E17" i="1"/>
  <c r="E18" i="1"/>
  <c r="E19" i="1"/>
  <c r="D19" i="1" s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D35" i="1" s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D10" i="1"/>
  <c r="D11" i="1"/>
  <c r="D14" i="1"/>
  <c r="D15" i="1"/>
  <c r="D17" i="1"/>
  <c r="D18" i="1"/>
  <c r="D21" i="1"/>
  <c r="D22" i="1"/>
  <c r="D26" i="1"/>
  <c r="D27" i="1"/>
  <c r="D30" i="1"/>
  <c r="D31" i="1"/>
  <c r="D33" i="1"/>
  <c r="D34" i="1"/>
  <c r="D37" i="1"/>
  <c r="D38" i="1"/>
  <c r="D42" i="1"/>
  <c r="D43" i="1"/>
  <c r="D46" i="1"/>
  <c r="D47" i="1"/>
  <c r="D48" i="1"/>
  <c r="N48" i="1" l="1"/>
  <c r="J48" i="1"/>
  <c r="F48" i="1"/>
  <c r="L48" i="1"/>
  <c r="Q48" i="1"/>
  <c r="Q42" i="1"/>
  <c r="L42" i="1"/>
  <c r="J42" i="1"/>
  <c r="N42" i="1"/>
  <c r="F42" i="1"/>
  <c r="J33" i="1"/>
  <c r="N33" i="1"/>
  <c r="L33" i="1"/>
  <c r="Q26" i="1"/>
  <c r="L26" i="1"/>
  <c r="J26" i="1"/>
  <c r="N26" i="1"/>
  <c r="F26" i="1"/>
  <c r="J17" i="1"/>
  <c r="N17" i="1"/>
  <c r="L17" i="1"/>
  <c r="Q10" i="1"/>
  <c r="L10" i="1"/>
  <c r="J10" i="1"/>
  <c r="N10" i="1"/>
  <c r="F10" i="1"/>
  <c r="L23" i="1"/>
  <c r="J23" i="1"/>
  <c r="N49" i="2"/>
  <c r="N37" i="2"/>
  <c r="N33" i="2"/>
  <c r="N21" i="2"/>
  <c r="N17" i="2"/>
  <c r="L47" i="1"/>
  <c r="J47" i="1"/>
  <c r="Q47" i="1"/>
  <c r="N47" i="1"/>
  <c r="F47" i="1"/>
  <c r="Q38" i="1"/>
  <c r="L38" i="1"/>
  <c r="J38" i="1"/>
  <c r="N38" i="1"/>
  <c r="L31" i="1"/>
  <c r="J31" i="1"/>
  <c r="Q31" i="1"/>
  <c r="N31" i="1"/>
  <c r="F31" i="1"/>
  <c r="Q22" i="1"/>
  <c r="L22" i="1"/>
  <c r="J22" i="1"/>
  <c r="N22" i="1"/>
  <c r="L15" i="1"/>
  <c r="J15" i="1"/>
  <c r="Q15" i="1"/>
  <c r="N15" i="1"/>
  <c r="F15" i="1"/>
  <c r="F33" i="1"/>
  <c r="F22" i="1"/>
  <c r="N23" i="1"/>
  <c r="Q23" i="1"/>
  <c r="J37" i="1"/>
  <c r="N37" i="1"/>
  <c r="L37" i="1"/>
  <c r="F37" i="1"/>
  <c r="Q37" i="1"/>
  <c r="J21" i="1"/>
  <c r="N21" i="1"/>
  <c r="L21" i="1"/>
  <c r="F21" i="1"/>
  <c r="Q21" i="1"/>
  <c r="F39" i="1"/>
  <c r="J49" i="1"/>
  <c r="N49" i="1"/>
  <c r="L49" i="1"/>
  <c r="N41" i="1"/>
  <c r="L41" i="1"/>
  <c r="F41" i="1"/>
  <c r="Q41" i="1"/>
  <c r="N25" i="1"/>
  <c r="L25" i="1"/>
  <c r="F25" i="1"/>
  <c r="Q25" i="1"/>
  <c r="Q13" i="1"/>
  <c r="J13" i="1"/>
  <c r="N9" i="1"/>
  <c r="L9" i="1"/>
  <c r="F9" i="1"/>
  <c r="Q9" i="1"/>
  <c r="J41" i="1"/>
  <c r="N39" i="1"/>
  <c r="Q39" i="1"/>
  <c r="Q17" i="1"/>
  <c r="D48" i="2"/>
  <c r="D44" i="2"/>
  <c r="D40" i="2"/>
  <c r="D36" i="2"/>
  <c r="D32" i="2"/>
  <c r="D28" i="2"/>
  <c r="D24" i="2"/>
  <c r="D20" i="2"/>
  <c r="D16" i="2"/>
  <c r="D12" i="2"/>
  <c r="D8" i="2"/>
  <c r="N41" i="2"/>
  <c r="N25" i="2"/>
  <c r="N9" i="2"/>
  <c r="L43" i="1"/>
  <c r="J43" i="1"/>
  <c r="Q43" i="1"/>
  <c r="N43" i="1"/>
  <c r="L27" i="1"/>
  <c r="J27" i="1"/>
  <c r="Q27" i="1"/>
  <c r="N27" i="1"/>
  <c r="L11" i="1"/>
  <c r="J11" i="1"/>
  <c r="Q11" i="1"/>
  <c r="N11" i="1"/>
  <c r="Q35" i="1"/>
  <c r="N35" i="1"/>
  <c r="F35" i="1"/>
  <c r="Q19" i="1"/>
  <c r="N19" i="1"/>
  <c r="F19" i="1"/>
  <c r="F49" i="1"/>
  <c r="F38" i="1"/>
  <c r="F27" i="1"/>
  <c r="F17" i="1"/>
  <c r="D44" i="1"/>
  <c r="D40" i="1"/>
  <c r="D36" i="1"/>
  <c r="D32" i="1"/>
  <c r="D28" i="1"/>
  <c r="D24" i="1"/>
  <c r="D20" i="1"/>
  <c r="D16" i="1"/>
  <c r="D12" i="1"/>
  <c r="D8" i="1"/>
  <c r="J39" i="1"/>
  <c r="J29" i="1"/>
  <c r="L35" i="1"/>
  <c r="L13" i="1"/>
  <c r="N13" i="1"/>
  <c r="Q33" i="1"/>
  <c r="N48" i="2"/>
  <c r="N44" i="2"/>
  <c r="N40" i="2"/>
  <c r="N36" i="2"/>
  <c r="N32" i="2"/>
  <c r="N28" i="2"/>
  <c r="N24" i="2"/>
  <c r="N20" i="2"/>
  <c r="N16" i="2"/>
  <c r="N12" i="2"/>
  <c r="N8" i="2"/>
  <c r="Q46" i="1"/>
  <c r="L46" i="1"/>
  <c r="Q30" i="1"/>
  <c r="L30" i="1"/>
  <c r="Q14" i="1"/>
  <c r="L14" i="1"/>
  <c r="Q34" i="1"/>
  <c r="L34" i="1"/>
  <c r="Q18" i="1"/>
  <c r="L18" i="1"/>
  <c r="F46" i="1"/>
  <c r="F30" i="1"/>
  <c r="F14" i="1"/>
  <c r="N46" i="1"/>
  <c r="N30" i="1"/>
  <c r="N14" i="1"/>
  <c r="A7" i="2"/>
  <c r="N8" i="1" l="1"/>
  <c r="J8" i="1"/>
  <c r="F8" i="1"/>
  <c r="Q8" i="1"/>
  <c r="L8" i="1"/>
  <c r="N24" i="1"/>
  <c r="J24" i="1"/>
  <c r="F24" i="1"/>
  <c r="Q24" i="1"/>
  <c r="L24" i="1"/>
  <c r="N16" i="1"/>
  <c r="J16" i="1"/>
  <c r="F16" i="1"/>
  <c r="L16" i="1"/>
  <c r="Q16" i="1"/>
  <c r="N32" i="1"/>
  <c r="J32" i="1"/>
  <c r="F32" i="1"/>
  <c r="L32" i="1"/>
  <c r="Q32" i="1"/>
  <c r="N20" i="1"/>
  <c r="J20" i="1"/>
  <c r="F20" i="1"/>
  <c r="L20" i="1"/>
  <c r="Q20" i="1"/>
  <c r="N36" i="1"/>
  <c r="J36" i="1"/>
  <c r="F36" i="1"/>
  <c r="L36" i="1"/>
  <c r="Q36" i="1"/>
  <c r="N40" i="1"/>
  <c r="J40" i="1"/>
  <c r="F40" i="1"/>
  <c r="Q40" i="1"/>
  <c r="L40" i="1"/>
  <c r="N12" i="1"/>
  <c r="J12" i="1"/>
  <c r="F12" i="1"/>
  <c r="L12" i="1"/>
  <c r="Q12" i="1"/>
  <c r="N28" i="1"/>
  <c r="J28" i="1"/>
  <c r="F28" i="1"/>
  <c r="L28" i="1"/>
  <c r="Q28" i="1"/>
  <c r="N44" i="1"/>
  <c r="J44" i="1"/>
  <c r="F44" i="1"/>
  <c r="L44" i="1"/>
  <c r="Q44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<sst xmlns="http://schemas.openxmlformats.org/spreadsheetml/2006/main" count="862" uniqueCount="381">
  <si>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</si>
  <si>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</si>
  <si>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</si>
  <si>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</si>
  <si>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</si>
  <si>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</si>
  <si>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</si>
  <si>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</si>
  <si>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</si>
  <si>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</si>
  <si>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</si>
  <si>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</si>
  <si>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</si>
  <si>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</si>
  <si>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</si>
  <si>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</si>
  <si>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</si>
  <si>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</si>
  <si>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</si>
  <si>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</si>
  <si>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</si>
  <si>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</si>
  <si>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</si>
  <si>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</si>
  <si>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</si>
  <si>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</si>
  <si>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</si>
  <si>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</si>
  <si>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</si>
  <si>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</si>
  <si>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</si>
  <si>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</si>
  <si>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</si>
  <si>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</si>
  <si>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</si>
  <si>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</si>
  <si>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</si>
  <si>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</si>
  <si>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</si>
  <si>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</si>
  <si>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</si>
  <si>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</si>
  <si>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</si>
  <si>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</si>
  <si>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</si>
  <si>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</si>
  <si>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</si>
  <si>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</si>
  <si>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</si>
  <si>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</si>
  <si>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</si>
  <si>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</si>
  <si>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</si>
  <si>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</si>
  <si>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</si>
  <si>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</si>
  <si>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</si>
  <si>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</si>
  <si>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</si>
  <si>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</si>
  <si>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</si>
  <si>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</si>
  <si>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</si>
  <si>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</si>
  <si>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</si>
  <si>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</si>
  <si>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</si>
  <si>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</si>
  <si>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</si>
  <si>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</si>
  <si>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</si>
  <si>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</si>
  <si>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</si>
  <si>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</si>
  <si>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</si>
  <si>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</si>
  <si>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</si>
  <si>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</si>
  <si>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</si>
  <si>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</si>
  <si>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</si>
  <si>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</si>
  <si>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</si>
  <si>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</si>
  <si>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</si>
  <si>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</si>
  <si>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</si>
  <si>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</si>
  <si>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</si>
  <si>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</si>
  <si>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</si>
  <si>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</si>
  <si>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</si>
  <si>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</si>
  <si>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</si>
  <si>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</si>
  <si>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</si>
  <si>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</si>
  <si>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</si>
  <si>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</si>
  <si>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</si>
  <si>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</si>
  <si>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</si>
  <si>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</si>
  <si>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</si>
  <si>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</si>
  <si>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</si>
  <si>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</si>
  <si>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</si>
  <si>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</si>
  <si>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</si>
  <si>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</si>
  <si>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</si>
  <si>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</si>
  <si>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</si>
  <si>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</si>
  <si>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</si>
  <si>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</si>
  <si>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</si>
  <si>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</si>
  <si>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</si>
  <si>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</si>
  <si>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</si>
  <si>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</si>
  <si>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</si>
  <si>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</si>
  <si>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</si>
  <si>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</si>
  <si>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</si>
  <si>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</si>
  <si>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</si>
  <si>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</si>
  <si>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</si>
  <si>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</si>
  <si>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</si>
  <si>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</si>
  <si>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</si>
  <si>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</si>
  <si>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</si>
  <si>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</si>
  <si>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</si>
  <si>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</si>
  <si>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</si>
  <si>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</si>
  <si>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</si>
  <si>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</si>
  <si>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</si>
  <si>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</si>
  <si>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</si>
  <si>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</si>
  <si>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</si>
  <si>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</si>
  <si>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</si>
  <si>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</si>
  <si>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</si>
  <si>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</si>
  <si>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</si>
  <si>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</si>
  <si>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</si>
  <si>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</si>
  <si>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</si>
  <si>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</si>
  <si>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</si>
  <si>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</si>
  <si>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</si>
  <si>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</si>
  <si>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</si>
  <si>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</si>
  <si>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</si>
  <si>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</si>
  <si>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</si>
  <si>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</si>
  <si>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</si>
  <si>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</si>
  <si>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</si>
  <si>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</si>
  <si>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</si>
  <si>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</si>
  <si>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</si>
  <si>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</si>
  <si>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</si>
  <si>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</si>
  <si>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</si>
  <si>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</si>
  <si>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</si>
  <si>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</si>
  <si>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</si>
  <si>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</si>
  <si>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</si>
  <si>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</si>
  <si>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</si>
  <si>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</si>
  <si>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</si>
  <si>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</si>
  <si>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</si>
  <si>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</si>
  <si>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</si>
  <si>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</si>
  <si>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</si>
  <si>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</si>
  <si>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</si>
  <si>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</si>
  <si>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</si>
  <si>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</si>
  <si>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</si>
  <si>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</si>
  <si>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</si>
  <si>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</si>
  <si>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</si>
  <si>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</si>
  <si>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</si>
  <si>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</si>
  <si>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</si>
  <si>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</si>
  <si>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</si>
  <si>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</si>
  <si>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</si>
  <si>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</si>
  <si>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</si>
  <si>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</si>
  <si>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</si>
  <si>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</si>
  <si>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</si>
  <si>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</si>
  <si>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</si>
  <si>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</si>
  <si>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</si>
  <si>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</si>
  <si>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</si>
  <si>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</si>
  <si>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</si>
  <si>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</si>
  <si>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</si>
  <si>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</si>
  <si>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</si>
  <si>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</si>
  <si>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</si>
  <si>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</si>
  <si>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</si>
  <si>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</si>
  <si>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</si>
  <si>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</si>
  <si>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</si>
  <si>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</si>
  <si>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</si>
  <si>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</si>
  <si>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</si>
  <si>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</si>
  <si>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</si>
  <si>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</si>
  <si>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</si>
  <si>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21000</t>
  </si>
  <si>
    <t>水洗化人口等（平成29年度実績）</t>
    <phoneticPr fontId="3"/>
  </si>
  <si>
    <t>し尿処理の状況（平成29年度実績）</t>
    <phoneticPr fontId="3"/>
  </si>
  <si>
    <t>21201</t>
  </si>
  <si>
    <t>岐阜市</t>
  </si>
  <si>
    <t>○</t>
  </si>
  <si>
    <t>211060</t>
    <phoneticPr fontId="3"/>
  </si>
  <si>
    <t>21202</t>
  </si>
  <si>
    <t>大垣市</t>
  </si>
  <si>
    <t>211061</t>
    <phoneticPr fontId="3"/>
  </si>
  <si>
    <t>21203</t>
  </si>
  <si>
    <t>高山市</t>
  </si>
  <si>
    <t>211062</t>
    <phoneticPr fontId="3"/>
  </si>
  <si>
    <t>21204</t>
  </si>
  <si>
    <t>多治見市</t>
  </si>
  <si>
    <t>211063</t>
    <phoneticPr fontId="3"/>
  </si>
  <si>
    <t>21205</t>
  </si>
  <si>
    <t>関市</t>
  </si>
  <si>
    <t>211101</t>
    <phoneticPr fontId="3"/>
  </si>
  <si>
    <t>21206</t>
  </si>
  <si>
    <t>中津川市</t>
  </si>
  <si>
    <t>211065</t>
    <phoneticPr fontId="3"/>
  </si>
  <si>
    <t>21207</t>
  </si>
  <si>
    <t>美濃市</t>
  </si>
  <si>
    <t>211102</t>
    <phoneticPr fontId="3"/>
  </si>
  <si>
    <t>21208</t>
  </si>
  <si>
    <t>瑞浪市</t>
  </si>
  <si>
    <t>211067</t>
    <phoneticPr fontId="3"/>
  </si>
  <si>
    <t>21209</t>
  </si>
  <si>
    <t>羽島市</t>
  </si>
  <si>
    <t>211103</t>
    <phoneticPr fontId="3"/>
  </si>
  <si>
    <t>21210</t>
  </si>
  <si>
    <t>恵那市</t>
  </si>
  <si>
    <t>211069</t>
    <phoneticPr fontId="3"/>
  </si>
  <si>
    <t>21211</t>
  </si>
  <si>
    <t>美濃加茂市</t>
  </si>
  <si>
    <t>211104</t>
    <phoneticPr fontId="3"/>
  </si>
  <si>
    <t>21212</t>
  </si>
  <si>
    <t>土岐市</t>
  </si>
  <si>
    <t>211071</t>
    <phoneticPr fontId="3"/>
  </si>
  <si>
    <t>21213</t>
  </si>
  <si>
    <t>各務原市</t>
  </si>
  <si>
    <t>211072</t>
    <phoneticPr fontId="3"/>
  </si>
  <si>
    <t>21214</t>
  </si>
  <si>
    <t>可児市</t>
  </si>
  <si>
    <t>211105</t>
    <phoneticPr fontId="3"/>
  </si>
  <si>
    <t>21215</t>
  </si>
  <si>
    <t>山県市</t>
  </si>
  <si>
    <t>211074</t>
    <phoneticPr fontId="3"/>
  </si>
  <si>
    <t>21216</t>
  </si>
  <si>
    <t>瑞穂市</t>
  </si>
  <si>
    <t>211059</t>
    <phoneticPr fontId="3"/>
  </si>
  <si>
    <t>21217</t>
  </si>
  <si>
    <t>飛騨市</t>
  </si>
  <si>
    <t>211075</t>
    <phoneticPr fontId="3"/>
  </si>
  <si>
    <t>21218</t>
  </si>
  <si>
    <t>本巣市</t>
  </si>
  <si>
    <t>211076</t>
    <phoneticPr fontId="3"/>
  </si>
  <si>
    <t>21219</t>
  </si>
  <si>
    <t>郡上市</t>
  </si>
  <si>
    <t>211077</t>
    <phoneticPr fontId="3"/>
  </si>
  <si>
    <t>21220</t>
  </si>
  <si>
    <t>下呂市</t>
  </si>
  <si>
    <t>211078</t>
    <phoneticPr fontId="3"/>
  </si>
  <si>
    <t>21221</t>
  </si>
  <si>
    <t>海津市</t>
  </si>
  <si>
    <t>211204</t>
    <phoneticPr fontId="3"/>
  </si>
  <si>
    <t>21302</t>
  </si>
  <si>
    <t>岐南町</t>
  </si>
  <si>
    <t>211205</t>
    <phoneticPr fontId="3"/>
  </si>
  <si>
    <t>21303</t>
  </si>
  <si>
    <t>笠松町</t>
  </si>
  <si>
    <t>211128</t>
    <phoneticPr fontId="3"/>
  </si>
  <si>
    <t>21341</t>
  </si>
  <si>
    <t>養老町</t>
  </si>
  <si>
    <t>211109</t>
    <phoneticPr fontId="3"/>
  </si>
  <si>
    <t>21361</t>
  </si>
  <si>
    <t>垂井町</t>
  </si>
  <si>
    <t>211083</t>
    <phoneticPr fontId="3"/>
  </si>
  <si>
    <t>21362</t>
  </si>
  <si>
    <t>関ケ原町</t>
  </si>
  <si>
    <t>211196</t>
    <phoneticPr fontId="3"/>
  </si>
  <si>
    <t>21381</t>
  </si>
  <si>
    <t>神戸町</t>
  </si>
  <si>
    <t>211197</t>
    <phoneticPr fontId="3"/>
  </si>
  <si>
    <t>21382</t>
  </si>
  <si>
    <t>輪之内町</t>
  </si>
  <si>
    <t>211148</t>
    <phoneticPr fontId="3"/>
  </si>
  <si>
    <t>21383</t>
  </si>
  <si>
    <t>安八町</t>
  </si>
  <si>
    <t>211132</t>
    <phoneticPr fontId="3"/>
  </si>
  <si>
    <t>21401</t>
  </si>
  <si>
    <t>揖斐川町</t>
  </si>
  <si>
    <t>211114</t>
    <phoneticPr fontId="3"/>
  </si>
  <si>
    <t>21403</t>
  </si>
  <si>
    <t>大野町</t>
  </si>
  <si>
    <t>211089</t>
    <phoneticPr fontId="3"/>
  </si>
  <si>
    <t>21404</t>
  </si>
  <si>
    <t>池田町</t>
  </si>
  <si>
    <t>211164</t>
    <phoneticPr fontId="3"/>
  </si>
  <si>
    <t>21421</t>
  </si>
  <si>
    <t>北方町</t>
  </si>
  <si>
    <t>211150</t>
    <phoneticPr fontId="3"/>
  </si>
  <si>
    <t>21501</t>
  </si>
  <si>
    <t>坂祝町</t>
  </si>
  <si>
    <t>211220</t>
    <phoneticPr fontId="3"/>
  </si>
  <si>
    <t>21502</t>
  </si>
  <si>
    <t>富加町</t>
  </si>
  <si>
    <t>211219</t>
    <phoneticPr fontId="3"/>
  </si>
  <si>
    <t>21503</t>
  </si>
  <si>
    <t>川辺町</t>
  </si>
  <si>
    <t>211217</t>
    <phoneticPr fontId="3"/>
  </si>
  <si>
    <t>21504</t>
  </si>
  <si>
    <t>七宗町</t>
  </si>
  <si>
    <t>211214</t>
    <phoneticPr fontId="3"/>
  </si>
  <si>
    <t>21505</t>
  </si>
  <si>
    <t>八百津町</t>
  </si>
  <si>
    <t>211210</t>
    <phoneticPr fontId="3"/>
  </si>
  <si>
    <t>21506</t>
  </si>
  <si>
    <t>白川町</t>
  </si>
  <si>
    <t>211203</t>
    <phoneticPr fontId="3"/>
  </si>
  <si>
    <t>21507</t>
  </si>
  <si>
    <t>東白川村</t>
  </si>
  <si>
    <t>211183</t>
    <phoneticPr fontId="3"/>
  </si>
  <si>
    <t>21521</t>
  </si>
  <si>
    <t>御嵩町</t>
  </si>
  <si>
    <t>211172</t>
    <phoneticPr fontId="3"/>
  </si>
  <si>
    <t>21604</t>
  </si>
  <si>
    <t>白川村</t>
  </si>
  <si>
    <t>211159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</si>
</sst>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33</v>
      </c>
      <c r="B7" s="116" t="s">
        <v>251</v>
      </c>
      <c r="C7" s="109" t="s">
        <v>200</v>
      </c>
      <c r="D7" s="110">
        <f>+SUM(E7,+I7)</f>
        <v>2010698</v>
      </c>
      <c r="E7" s="110">
        <f>+SUM(G7,+H7)</f>
        <v>90753</v>
      </c>
      <c r="F7" s="111">
        <f>IF(D7&gt;0,E7/D7*100,"-")</f>
        <v>4.5135072497212407</v>
      </c>
      <c r="G7" s="108">
        <f>SUM(G$8:G$207)</f>
        <v>90353</v>
      </c>
      <c r="H7" s="108">
        <f>SUM(H$8:H$207)</f>
        <v>400</v>
      </c>
      <c r="I7" s="110">
        <f>+SUM(K7,+M7,+O7)</f>
        <v>1919945</v>
      </c>
      <c r="J7" s="111">
        <f>IF(D7&gt;0,I7/D7*100,"-")</f>
        <v>95.486492750278757</v>
      </c>
      <c r="K7" s="108">
        <f>SUM(K$8:K$207)</f>
        <v>1314764</v>
      </c>
      <c r="L7" s="111">
        <f>IF(D7&gt;0,K7/D7*100,"-")</f>
        <v>65.388437249154279</v>
      </c>
      <c r="M7" s="108">
        <f>SUM(M$8:M$207)</f>
        <v>15556</v>
      </c>
      <c r="N7" s="111">
        <f>IF(D7&gt;0,M7/D7*100,"-")</f>
        <v>0.77366168365413401</v>
      </c>
      <c r="O7" s="108">
        <f>SUM(O$8:O$207)</f>
        <v>589625</v>
      </c>
      <c r="P7" s="108">
        <f>SUM(P$8:P$207)</f>
        <v>323406</v>
      </c>
      <c r="Q7" s="111">
        <f>IF(D7&gt;0,O7/D7*100,"-")</f>
        <v>29.324393817470352</v>
      </c>
      <c r="R7" s="108">
        <f>SUM(R$8:R$207)</f>
        <v>48365</v>
      </c>
      <c r="S7" s="112">
        <f t="shared" ref="S7:Z7" si="0">COUNTIF(S$8:S$207,"○")</f>
        <v>4</v>
      </c>
      <c r="T7" s="112">
        <f t="shared" si="0"/>
        <v>3</v>
      </c>
      <c r="U7" s="112">
        <f t="shared" si="0"/>
        <v>0</v>
      </c>
      <c r="V7" s="112">
        <f t="shared" si="0"/>
        <v>35</v>
      </c>
      <c r="W7" s="112">
        <f t="shared" si="0"/>
        <v>1</v>
      </c>
      <c r="X7" s="112">
        <f t="shared" si="0"/>
        <v>0</v>
      </c>
      <c r="Y7" s="112">
        <f t="shared" si="0"/>
        <v>0</v>
      </c>
      <c r="Z7" s="112">
        <f t="shared" si="0"/>
        <v>41</v>
      </c>
      <c r="AA7" s="188"/>
      <c r="AB7" s="188"/>
    </row>
    <row r="8" spans="1:28" s="105" customFormat="1" ht="13.5" customHeight="1">
      <c r="A8" s="101" t="s">
        <v>33</v>
      </c>
      <c r="B8" s="102" t="s">
        <v>254</v>
      </c>
      <c r="C8" s="101" t="s">
        <v>255</v>
      </c>
      <c r="D8" s="103">
        <f>+SUM(E8,+I8)</f>
        <v>404233</v>
      </c>
      <c r="E8" s="103">
        <f>+SUM(G8,+H8)</f>
        <v>3843</v>
      </c>
      <c r="F8" s="104">
        <f>IF(D8&gt;0,E8/D8*100,"-")</f>
        <v>0.95068933016354429</v>
      </c>
      <c r="G8" s="103">
        <v>3843</v>
      </c>
      <c r="H8" s="103">
        <v>0</v>
      </c>
      <c r="I8" s="103">
        <f>+SUM(K8,+M8,+O8)</f>
        <v>400390</v>
      </c>
      <c r="J8" s="104">
        <f>IF(D8&gt;0,I8/D8*100,"-")</f>
        <v>99.049310669836458</v>
      </c>
      <c r="K8" s="103">
        <v>324296</v>
      </c>
      <c r="L8" s="104">
        <f>IF(D8&gt;0,K8/D8*100,"-")</f>
        <v>80.225018739192507</v>
      </c>
      <c r="M8" s="103">
        <v>0</v>
      </c>
      <c r="N8" s="104">
        <f>IF(D8&gt;0,M8/D8*100,"-")</f>
        <v>0</v>
      </c>
      <c r="O8" s="103">
        <v>76094</v>
      </c>
      <c r="P8" s="103">
        <v>22665</v>
      </c>
      <c r="Q8" s="104">
        <f>IF(D8&gt;0,O8/D8*100,"-")</f>
        <v>18.824291930643959</v>
      </c>
      <c r="R8" s="103">
        <v>9009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33</v>
      </c>
      <c r="B9" s="102" t="s">
        <v>258</v>
      </c>
      <c r="C9" s="101" t="s">
        <v>259</v>
      </c>
      <c r="D9" s="103">
        <f>+SUM(E9,+I9)</f>
        <v>159595</v>
      </c>
      <c r="E9" s="103">
        <f>+SUM(G9,+H9)</f>
        <v>1538</v>
      </c>
      <c r="F9" s="104">
        <f>IF(D9&gt;0,E9/D9*100,"-")</f>
        <v>0.96368933863842843</v>
      </c>
      <c r="G9" s="103">
        <v>1517</v>
      </c>
      <c r="H9" s="103">
        <v>21</v>
      </c>
      <c r="I9" s="103">
        <f>+SUM(K9,+M9,+O9)</f>
        <v>158057</v>
      </c>
      <c r="J9" s="104">
        <f>IF(D9&gt;0,I9/D9*100,"-")</f>
        <v>99.036310661361568</v>
      </c>
      <c r="K9" s="103">
        <v>122471</v>
      </c>
      <c r="L9" s="104">
        <f>IF(D9&gt;0,K9/D9*100,"-")</f>
        <v>76.738619630940818</v>
      </c>
      <c r="M9" s="103">
        <v>0</v>
      </c>
      <c r="N9" s="104">
        <f>IF(D9&gt;0,M9/D9*100,"-")</f>
        <v>0</v>
      </c>
      <c r="O9" s="103">
        <v>35586</v>
      </c>
      <c r="P9" s="103">
        <v>18539</v>
      </c>
      <c r="Q9" s="104">
        <f>IF(D9&gt;0,O9/D9*100,"-")</f>
        <v>22.297691030420751</v>
      </c>
      <c r="R9" s="103">
        <v>4615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33</v>
      </c>
      <c r="B10" s="102" t="s">
        <v>261</v>
      </c>
      <c r="C10" s="101" t="s">
        <v>262</v>
      </c>
      <c r="D10" s="103">
        <f>+SUM(E10,+I10)</f>
        <v>87635</v>
      </c>
      <c r="E10" s="103">
        <f>+SUM(G10,+H10)</f>
        <v>3665</v>
      </c>
      <c r="F10" s="104">
        <f>IF(D10&gt;0,E10/D10*100,"-")</f>
        <v>4.1821190163747364</v>
      </c>
      <c r="G10" s="103">
        <v>3665</v>
      </c>
      <c r="H10" s="103">
        <v>0</v>
      </c>
      <c r="I10" s="103">
        <f>+SUM(K10,+M10,+O10)</f>
        <v>83970</v>
      </c>
      <c r="J10" s="104">
        <f>IF(D10&gt;0,I10/D10*100,"-")</f>
        <v>95.817880983625258</v>
      </c>
      <c r="K10" s="103">
        <v>68100</v>
      </c>
      <c r="L10" s="104">
        <f>IF(D10&gt;0,K10/D10*100,"-")</f>
        <v>77.708678039596052</v>
      </c>
      <c r="M10" s="103">
        <v>8821</v>
      </c>
      <c r="N10" s="104">
        <f>IF(D10&gt;0,M10/D10*100,"-")</f>
        <v>10.065613054145034</v>
      </c>
      <c r="O10" s="103">
        <v>7049</v>
      </c>
      <c r="P10" s="103">
        <v>4967</v>
      </c>
      <c r="Q10" s="104">
        <f>IF(D10&gt;0,O10/D10*100,"-")</f>
        <v>8.0435898898841778</v>
      </c>
      <c r="R10" s="103">
        <v>614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33</v>
      </c>
      <c r="B11" s="102" t="s">
        <v>264</v>
      </c>
      <c r="C11" s="101" t="s">
        <v>265</v>
      </c>
      <c r="D11" s="103">
        <f>+SUM(E11,+I11)</f>
        <v>109014</v>
      </c>
      <c r="E11" s="103">
        <f>+SUM(G11,+H11)</f>
        <v>2928</v>
      </c>
      <c r="F11" s="104">
        <f>IF(D11&gt;0,E11/D11*100,"-")</f>
        <v>2.6858935549562442</v>
      </c>
      <c r="G11" s="103">
        <v>2928</v>
      </c>
      <c r="H11" s="103">
        <v>0</v>
      </c>
      <c r="I11" s="103">
        <f>+SUM(K11,+M11,+O11)</f>
        <v>106086</v>
      </c>
      <c r="J11" s="104">
        <f>IF(D11&gt;0,I11/D11*100,"-")</f>
        <v>97.314106445043763</v>
      </c>
      <c r="K11" s="103">
        <v>97103</v>
      </c>
      <c r="L11" s="104">
        <f>IF(D11&gt;0,K11/D11*100,"-")</f>
        <v>89.073880419028754</v>
      </c>
      <c r="M11" s="103">
        <v>0</v>
      </c>
      <c r="N11" s="104">
        <f>IF(D11&gt;0,M11/D11*100,"-")</f>
        <v>0</v>
      </c>
      <c r="O11" s="103">
        <v>8983</v>
      </c>
      <c r="P11" s="103">
        <v>3701</v>
      </c>
      <c r="Q11" s="104">
        <f>IF(D11&gt;0,O11/D11*100,"-")</f>
        <v>8.2402260260150069</v>
      </c>
      <c r="R11" s="103">
        <v>1629</v>
      </c>
      <c r="S11" s="101"/>
      <c r="T11" s="101" t="s">
        <v>256</v>
      </c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33</v>
      </c>
      <c r="B12" s="102" t="s">
        <v>267</v>
      </c>
      <c r="C12" s="101" t="s">
        <v>268</v>
      </c>
      <c r="D12" s="103">
        <f>+SUM(E12,+I12)</f>
        <v>87685</v>
      </c>
      <c r="E12" s="103">
        <f>+SUM(G12,+H12)</f>
        <v>1350</v>
      </c>
      <c r="F12" s="104">
        <f>IF(D12&gt;0,E12/D12*100,"-")</f>
        <v>1.539601984375891</v>
      </c>
      <c r="G12" s="103">
        <v>1350</v>
      </c>
      <c r="H12" s="103">
        <v>0</v>
      </c>
      <c r="I12" s="103">
        <f>+SUM(K12,+M12,+O12)</f>
        <v>86335</v>
      </c>
      <c r="J12" s="104">
        <f>IF(D12&gt;0,I12/D12*100,"-")</f>
        <v>98.460398015624108</v>
      </c>
      <c r="K12" s="103">
        <v>74480</v>
      </c>
      <c r="L12" s="104">
        <f>IF(D12&gt;0,K12/D12*100,"-")</f>
        <v>84.940411700975076</v>
      </c>
      <c r="M12" s="103">
        <v>1244</v>
      </c>
      <c r="N12" s="104">
        <f>IF(D12&gt;0,M12/D12*100,"-")</f>
        <v>1.4187147174545247</v>
      </c>
      <c r="O12" s="103">
        <v>10611</v>
      </c>
      <c r="P12" s="103">
        <v>9607</v>
      </c>
      <c r="Q12" s="104">
        <f>IF(D12&gt;0,O12/D12*100,"-")</f>
        <v>12.101271597194502</v>
      </c>
      <c r="R12" s="103">
        <v>1803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33</v>
      </c>
      <c r="B13" s="102" t="s">
        <v>270</v>
      </c>
      <c r="C13" s="101" t="s">
        <v>271</v>
      </c>
      <c r="D13" s="103">
        <f>+SUM(E13,+I13)</f>
        <v>77579</v>
      </c>
      <c r="E13" s="103">
        <f>+SUM(G13,+H13)</f>
        <v>13911</v>
      </c>
      <c r="F13" s="104">
        <f>IF(D13&gt;0,E13/D13*100,"-")</f>
        <v>17.931398961059049</v>
      </c>
      <c r="G13" s="103">
        <v>13911</v>
      </c>
      <c r="H13" s="103">
        <v>0</v>
      </c>
      <c r="I13" s="103">
        <f>+SUM(K13,+M13,+O13)</f>
        <v>63668</v>
      </c>
      <c r="J13" s="104">
        <f>IF(D13&gt;0,I13/D13*100,"-")</f>
        <v>82.06860103894094</v>
      </c>
      <c r="K13" s="103">
        <v>37830</v>
      </c>
      <c r="L13" s="104">
        <f>IF(D13&gt;0,K13/D13*100,"-")</f>
        <v>48.76319622578275</v>
      </c>
      <c r="M13" s="103">
        <v>0</v>
      </c>
      <c r="N13" s="104">
        <f>IF(D13&gt;0,M13/D13*100,"-")</f>
        <v>0</v>
      </c>
      <c r="O13" s="103">
        <v>25838</v>
      </c>
      <c r="P13" s="103">
        <v>25005</v>
      </c>
      <c r="Q13" s="104">
        <f>IF(D13&gt;0,O13/D13*100,"-")</f>
        <v>33.305404813158205</v>
      </c>
      <c r="R13" s="103">
        <v>1088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33</v>
      </c>
      <c r="B14" s="102" t="s">
        <v>273</v>
      </c>
      <c r="C14" s="101" t="s">
        <v>274</v>
      </c>
      <c r="D14" s="103">
        <f>+SUM(E14,+I14)</f>
        <v>20156</v>
      </c>
      <c r="E14" s="103">
        <f>+SUM(G14,+H14)</f>
        <v>349</v>
      </c>
      <c r="F14" s="104">
        <f>IF(D14&gt;0,E14/D14*100,"-")</f>
        <v>1.7314943441158959</v>
      </c>
      <c r="G14" s="103">
        <v>343</v>
      </c>
      <c r="H14" s="103">
        <v>6</v>
      </c>
      <c r="I14" s="103">
        <f>+SUM(K14,+M14,+O14)</f>
        <v>19807</v>
      </c>
      <c r="J14" s="104">
        <f>IF(D14&gt;0,I14/D14*100,"-")</f>
        <v>98.268505655884113</v>
      </c>
      <c r="K14" s="103">
        <v>10133</v>
      </c>
      <c r="L14" s="104">
        <f>IF(D14&gt;0,K14/D14*100,"-")</f>
        <v>50.272871601508243</v>
      </c>
      <c r="M14" s="103">
        <v>0</v>
      </c>
      <c r="N14" s="104">
        <f>IF(D14&gt;0,M14/D14*100,"-")</f>
        <v>0</v>
      </c>
      <c r="O14" s="103">
        <v>9674</v>
      </c>
      <c r="P14" s="103">
        <v>6457</v>
      </c>
      <c r="Q14" s="104">
        <f>IF(D14&gt;0,O14/D14*100,"-")</f>
        <v>47.99563405437587</v>
      </c>
      <c r="R14" s="103">
        <v>442</v>
      </c>
      <c r="S14" s="101"/>
      <c r="T14" s="101" t="s">
        <v>256</v>
      </c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33</v>
      </c>
      <c r="B15" s="102" t="s">
        <v>276</v>
      </c>
      <c r="C15" s="101" t="s">
        <v>277</v>
      </c>
      <c r="D15" s="103">
        <f>+SUM(E15,+I15)</f>
        <v>37807</v>
      </c>
      <c r="E15" s="103">
        <f>+SUM(G15,+H15)</f>
        <v>4542</v>
      </c>
      <c r="F15" s="104">
        <f>IF(D15&gt;0,E15/D15*100,"-")</f>
        <v>12.013648266194091</v>
      </c>
      <c r="G15" s="103">
        <v>4542</v>
      </c>
      <c r="H15" s="103">
        <v>0</v>
      </c>
      <c r="I15" s="103">
        <f>+SUM(K15,+M15,+O15)</f>
        <v>33265</v>
      </c>
      <c r="J15" s="104">
        <f>IF(D15&gt;0,I15/D15*100,"-")</f>
        <v>87.986351733805918</v>
      </c>
      <c r="K15" s="103">
        <v>25006</v>
      </c>
      <c r="L15" s="104">
        <f>IF(D15&gt;0,K15/D15*100,"-")</f>
        <v>66.141190784775304</v>
      </c>
      <c r="M15" s="103">
        <v>0</v>
      </c>
      <c r="N15" s="104">
        <f>IF(D15&gt;0,M15/D15*100,"-")</f>
        <v>0</v>
      </c>
      <c r="O15" s="103">
        <v>8259</v>
      </c>
      <c r="P15" s="103">
        <v>4326</v>
      </c>
      <c r="Q15" s="104">
        <f>IF(D15&gt;0,O15/D15*100,"-")</f>
        <v>21.845160949030603</v>
      </c>
      <c r="R15" s="103">
        <v>948</v>
      </c>
      <c r="S15" s="101" t="s">
        <v>256</v>
      </c>
      <c r="T15" s="101"/>
      <c r="U15" s="101"/>
      <c r="V15" s="101"/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33</v>
      </c>
      <c r="B16" s="102" t="s">
        <v>279</v>
      </c>
      <c r="C16" s="101" t="s">
        <v>280</v>
      </c>
      <c r="D16" s="103">
        <f>+SUM(E16,+I16)</f>
        <v>67092</v>
      </c>
      <c r="E16" s="103">
        <f>+SUM(G16,+H16)</f>
        <v>4405</v>
      </c>
      <c r="F16" s="104">
        <f>IF(D16&gt;0,E16/D16*100,"-")</f>
        <v>6.5656113992726404</v>
      </c>
      <c r="G16" s="103">
        <v>4405</v>
      </c>
      <c r="H16" s="103">
        <v>0</v>
      </c>
      <c r="I16" s="103">
        <f>+SUM(K16,+M16,+O16)</f>
        <v>62687</v>
      </c>
      <c r="J16" s="104">
        <f>IF(D16&gt;0,I16/D16*100,"-")</f>
        <v>93.43438860072736</v>
      </c>
      <c r="K16" s="103">
        <v>21558</v>
      </c>
      <c r="L16" s="104">
        <f>IF(D16&gt;0,K16/D16*100,"-")</f>
        <v>32.131997853693434</v>
      </c>
      <c r="M16" s="103">
        <v>0</v>
      </c>
      <c r="N16" s="104">
        <f>IF(D16&gt;0,M16/D16*100,"-")</f>
        <v>0</v>
      </c>
      <c r="O16" s="103">
        <v>41129</v>
      </c>
      <c r="P16" s="103">
        <v>21316</v>
      </c>
      <c r="Q16" s="104">
        <f>IF(D16&gt;0,O16/D16*100,"-")</f>
        <v>61.302390747033918</v>
      </c>
      <c r="R16" s="103">
        <v>1124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33</v>
      </c>
      <c r="B17" s="102" t="s">
        <v>282</v>
      </c>
      <c r="C17" s="101" t="s">
        <v>283</v>
      </c>
      <c r="D17" s="103">
        <f>+SUM(E17,+I17)</f>
        <v>49703</v>
      </c>
      <c r="E17" s="103">
        <f>+SUM(G17,+H17)</f>
        <v>6870</v>
      </c>
      <c r="F17" s="104">
        <f>IF(D17&gt;0,E17/D17*100,"-")</f>
        <v>13.822103293563771</v>
      </c>
      <c r="G17" s="103">
        <v>6669</v>
      </c>
      <c r="H17" s="103">
        <v>201</v>
      </c>
      <c r="I17" s="103">
        <f>+SUM(K17,+M17,+O17)</f>
        <v>42833</v>
      </c>
      <c r="J17" s="104">
        <f>IF(D17&gt;0,I17/D17*100,"-")</f>
        <v>86.177896706436229</v>
      </c>
      <c r="K17" s="103">
        <v>27207</v>
      </c>
      <c r="L17" s="104">
        <f>IF(D17&gt;0,K17/D17*100,"-")</f>
        <v>54.739150554292493</v>
      </c>
      <c r="M17" s="103">
        <v>1880</v>
      </c>
      <c r="N17" s="104">
        <f>IF(D17&gt;0,M17/D17*100,"-")</f>
        <v>3.7824678590829524</v>
      </c>
      <c r="O17" s="103">
        <v>13746</v>
      </c>
      <c r="P17" s="103">
        <v>12756</v>
      </c>
      <c r="Q17" s="104">
        <f>IF(D17&gt;0,O17/D17*100,"-")</f>
        <v>27.656278293060783</v>
      </c>
      <c r="R17" s="103">
        <v>674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33</v>
      </c>
      <c r="B18" s="102" t="s">
        <v>285</v>
      </c>
      <c r="C18" s="101" t="s">
        <v>286</v>
      </c>
      <c r="D18" s="103">
        <f>+SUM(E18,+I18)</f>
        <v>56183</v>
      </c>
      <c r="E18" s="103">
        <f>+SUM(G18,+H18)</f>
        <v>2103</v>
      </c>
      <c r="F18" s="104">
        <f>IF(D18&gt;0,E18/D18*100,"-")</f>
        <v>3.7431251446166991</v>
      </c>
      <c r="G18" s="103">
        <v>2103</v>
      </c>
      <c r="H18" s="103">
        <v>0</v>
      </c>
      <c r="I18" s="103">
        <f>+SUM(K18,+M18,+O18)</f>
        <v>54080</v>
      </c>
      <c r="J18" s="104">
        <f>IF(D18&gt;0,I18/D18*100,"-")</f>
        <v>96.256874855383302</v>
      </c>
      <c r="K18" s="103">
        <v>46017</v>
      </c>
      <c r="L18" s="104">
        <f>IF(D18&gt;0,K18/D18*100,"-")</f>
        <v>81.905558620935153</v>
      </c>
      <c r="M18" s="103">
        <v>0</v>
      </c>
      <c r="N18" s="104">
        <f>IF(D18&gt;0,M18/D18*100,"-")</f>
        <v>0</v>
      </c>
      <c r="O18" s="103">
        <v>8063</v>
      </c>
      <c r="P18" s="103">
        <v>5321</v>
      </c>
      <c r="Q18" s="104">
        <f>IF(D18&gt;0,O18/D18*100,"-")</f>
        <v>14.351316234448142</v>
      </c>
      <c r="R18" s="103">
        <v>4541</v>
      </c>
      <c r="S18" s="101"/>
      <c r="T18" s="101"/>
      <c r="U18" s="101"/>
      <c r="V18" s="101" t="s">
        <v>256</v>
      </c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33</v>
      </c>
      <c r="B19" s="102" t="s">
        <v>288</v>
      </c>
      <c r="C19" s="101" t="s">
        <v>289</v>
      </c>
      <c r="D19" s="103">
        <f>+SUM(E19,+I19)</f>
        <v>56938</v>
      </c>
      <c r="E19" s="103">
        <f>+SUM(G19,+H19)</f>
        <v>6226</v>
      </c>
      <c r="F19" s="104">
        <f>IF(D19&gt;0,E19/D19*100,"-")</f>
        <v>10.93470090273631</v>
      </c>
      <c r="G19" s="103">
        <v>6202</v>
      </c>
      <c r="H19" s="103">
        <v>24</v>
      </c>
      <c r="I19" s="103">
        <f>+SUM(K19,+M19,+O19)</f>
        <v>50712</v>
      </c>
      <c r="J19" s="104">
        <f>IF(D19&gt;0,I19/D19*100,"-")</f>
        <v>89.06529909726369</v>
      </c>
      <c r="K19" s="103">
        <v>40602</v>
      </c>
      <c r="L19" s="104">
        <f>IF(D19&gt;0,K19/D19*100,"-")</f>
        <v>71.309143278653977</v>
      </c>
      <c r="M19" s="103">
        <v>0</v>
      </c>
      <c r="N19" s="104">
        <f>IF(D19&gt;0,M19/D19*100,"-")</f>
        <v>0</v>
      </c>
      <c r="O19" s="103">
        <v>10110</v>
      </c>
      <c r="P19" s="103">
        <v>7237</v>
      </c>
      <c r="Q19" s="104">
        <f>IF(D19&gt;0,O19/D19*100,"-")</f>
        <v>17.756155818609713</v>
      </c>
      <c r="R19" s="103">
        <v>1718</v>
      </c>
      <c r="S19" s="101" t="s">
        <v>256</v>
      </c>
      <c r="T19" s="101"/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33</v>
      </c>
      <c r="B20" s="102" t="s">
        <v>291</v>
      </c>
      <c r="C20" s="101" t="s">
        <v>292</v>
      </c>
      <c r="D20" s="103">
        <f>+SUM(E20,+I20)</f>
        <v>144468</v>
      </c>
      <c r="E20" s="103">
        <f>+SUM(G20,+H20)</f>
        <v>7236</v>
      </c>
      <c r="F20" s="104">
        <f>IF(D20&gt;0,E20/D20*100,"-")</f>
        <v>5.0087216546224766</v>
      </c>
      <c r="G20" s="103">
        <v>7236</v>
      </c>
      <c r="H20" s="103">
        <v>0</v>
      </c>
      <c r="I20" s="103">
        <f>+SUM(K20,+M20,+O20)</f>
        <v>137232</v>
      </c>
      <c r="J20" s="104">
        <f>IF(D20&gt;0,I20/D20*100,"-")</f>
        <v>94.991278345377523</v>
      </c>
      <c r="K20" s="103">
        <v>102853</v>
      </c>
      <c r="L20" s="104">
        <f>IF(D20&gt;0,K20/D20*100,"-")</f>
        <v>71.194312927430289</v>
      </c>
      <c r="M20" s="103">
        <v>0</v>
      </c>
      <c r="N20" s="104">
        <f>IF(D20&gt;0,M20/D20*100,"-")</f>
        <v>0</v>
      </c>
      <c r="O20" s="103">
        <v>34379</v>
      </c>
      <c r="P20" s="103">
        <v>20264</v>
      </c>
      <c r="Q20" s="104">
        <f>IF(D20&gt;0,O20/D20*100,"-")</f>
        <v>23.796965417947227</v>
      </c>
      <c r="R20" s="103">
        <v>3013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33</v>
      </c>
      <c r="B21" s="102" t="s">
        <v>294</v>
      </c>
      <c r="C21" s="101" t="s">
        <v>295</v>
      </c>
      <c r="D21" s="103">
        <f>+SUM(E21,+I21)</f>
        <v>99282</v>
      </c>
      <c r="E21" s="103">
        <f>+SUM(G21,+H21)</f>
        <v>3473</v>
      </c>
      <c r="F21" s="104">
        <f>IF(D21&gt;0,E21/D21*100,"-")</f>
        <v>3.4981164762998325</v>
      </c>
      <c r="G21" s="103">
        <v>3473</v>
      </c>
      <c r="H21" s="103">
        <v>0</v>
      </c>
      <c r="I21" s="103">
        <f>+SUM(K21,+M21,+O21)</f>
        <v>95809</v>
      </c>
      <c r="J21" s="104">
        <f>IF(D21&gt;0,I21/D21*100,"-")</f>
        <v>96.501883523700172</v>
      </c>
      <c r="K21" s="103">
        <v>87000</v>
      </c>
      <c r="L21" s="104">
        <f>IF(D21&gt;0,K21/D21*100,"-")</f>
        <v>87.629177494409859</v>
      </c>
      <c r="M21" s="103">
        <v>0</v>
      </c>
      <c r="N21" s="104">
        <f>IF(D21&gt;0,M21/D21*100,"-")</f>
        <v>0</v>
      </c>
      <c r="O21" s="103">
        <v>8809</v>
      </c>
      <c r="P21" s="103">
        <v>2481</v>
      </c>
      <c r="Q21" s="104">
        <f>IF(D21&gt;0,O21/D21*100,"-")</f>
        <v>8.8727060292903044</v>
      </c>
      <c r="R21" s="103">
        <v>6457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33</v>
      </c>
      <c r="B22" s="102" t="s">
        <v>297</v>
      </c>
      <c r="C22" s="101" t="s">
        <v>298</v>
      </c>
      <c r="D22" s="103">
        <f>+SUM(E22,+I22)</f>
        <v>26454</v>
      </c>
      <c r="E22" s="103">
        <f>+SUM(G22,+H22)</f>
        <v>2640</v>
      </c>
      <c r="F22" s="104">
        <f>IF(D22&gt;0,E22/D22*100,"-")</f>
        <v>9.9795872079836698</v>
      </c>
      <c r="G22" s="103">
        <v>2640</v>
      </c>
      <c r="H22" s="103">
        <v>0</v>
      </c>
      <c r="I22" s="103">
        <f>+SUM(K22,+M22,+O22)</f>
        <v>23814</v>
      </c>
      <c r="J22" s="104">
        <f>IF(D22&gt;0,I22/D22*100,"-")</f>
        <v>90.02041279201633</v>
      </c>
      <c r="K22" s="103">
        <v>4448</v>
      </c>
      <c r="L22" s="104">
        <f>IF(D22&gt;0,K22/D22*100,"-")</f>
        <v>16.814092386784608</v>
      </c>
      <c r="M22" s="103">
        <v>0</v>
      </c>
      <c r="N22" s="104">
        <f>IF(D22&gt;0,M22/D22*100,"-")</f>
        <v>0</v>
      </c>
      <c r="O22" s="103">
        <v>19366</v>
      </c>
      <c r="P22" s="103">
        <v>12324</v>
      </c>
      <c r="Q22" s="104">
        <f>IF(D22&gt;0,O22/D22*100,"-")</f>
        <v>73.206320405231722</v>
      </c>
      <c r="R22" s="103">
        <v>575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33</v>
      </c>
      <c r="B23" s="102" t="s">
        <v>300</v>
      </c>
      <c r="C23" s="101" t="s">
        <v>301</v>
      </c>
      <c r="D23" s="103">
        <f>+SUM(E23,+I23)</f>
        <v>55033</v>
      </c>
      <c r="E23" s="103">
        <f>+SUM(G23,+H23)</f>
        <v>882</v>
      </c>
      <c r="F23" s="104">
        <f>IF(D23&gt;0,E23/D23*100,"-")</f>
        <v>1.602674758781095</v>
      </c>
      <c r="G23" s="103">
        <v>882</v>
      </c>
      <c r="H23" s="103">
        <v>0</v>
      </c>
      <c r="I23" s="103">
        <f>+SUM(K23,+M23,+O23)</f>
        <v>54151</v>
      </c>
      <c r="J23" s="104">
        <f>IF(D23&gt;0,I23/D23*100,"-")</f>
        <v>98.397325241218908</v>
      </c>
      <c r="K23" s="103">
        <v>2949</v>
      </c>
      <c r="L23" s="104">
        <f>IF(D23&gt;0,K23/D23*100,"-")</f>
        <v>5.3586030200061776</v>
      </c>
      <c r="M23" s="103">
        <v>1962</v>
      </c>
      <c r="N23" s="104">
        <f>IF(D23&gt;0,M23/D23*100,"-")</f>
        <v>3.5651336470844766</v>
      </c>
      <c r="O23" s="103">
        <v>49240</v>
      </c>
      <c r="P23" s="103">
        <v>25121</v>
      </c>
      <c r="Q23" s="104">
        <f>IF(D23&gt;0,O23/D23*100,"-")</f>
        <v>89.473588574128243</v>
      </c>
      <c r="R23" s="103">
        <v>2128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33</v>
      </c>
      <c r="B24" s="102" t="s">
        <v>303</v>
      </c>
      <c r="C24" s="101" t="s">
        <v>304</v>
      </c>
      <c r="D24" s="103">
        <f>+SUM(E24,+I24)</f>
        <v>23857</v>
      </c>
      <c r="E24" s="103">
        <f>+SUM(G24,+H24)</f>
        <v>1132</v>
      </c>
      <c r="F24" s="104">
        <f>IF(D24&gt;0,E24/D24*100,"-")</f>
        <v>4.7449385924466609</v>
      </c>
      <c r="G24" s="103">
        <v>1132</v>
      </c>
      <c r="H24" s="103">
        <v>0</v>
      </c>
      <c r="I24" s="103">
        <f>+SUM(K24,+M24,+O24)</f>
        <v>22725</v>
      </c>
      <c r="J24" s="104">
        <f>IF(D24&gt;0,I24/D24*100,"-")</f>
        <v>95.255061407553342</v>
      </c>
      <c r="K24" s="103">
        <v>15439</v>
      </c>
      <c r="L24" s="104">
        <f>IF(D24&gt;0,K24/D24*100,"-")</f>
        <v>64.714758771010608</v>
      </c>
      <c r="M24" s="103">
        <v>0</v>
      </c>
      <c r="N24" s="104">
        <f>IF(D24&gt;0,M24/D24*100,"-")</f>
        <v>0</v>
      </c>
      <c r="O24" s="103">
        <v>7286</v>
      </c>
      <c r="P24" s="103">
        <v>5462</v>
      </c>
      <c r="Q24" s="104">
        <f>IF(D24&gt;0,O24/D24*100,"-")</f>
        <v>30.540302636542734</v>
      </c>
      <c r="R24" s="103">
        <v>122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33</v>
      </c>
      <c r="B25" s="102" t="s">
        <v>306</v>
      </c>
      <c r="C25" s="101" t="s">
        <v>307</v>
      </c>
      <c r="D25" s="103">
        <f>+SUM(E25,+I25)</f>
        <v>33507</v>
      </c>
      <c r="E25" s="103">
        <f>+SUM(G25,+H25)</f>
        <v>1234</v>
      </c>
      <c r="F25" s="104">
        <f>IF(D25&gt;0,E25/D25*100,"-")</f>
        <v>3.6828125466320474</v>
      </c>
      <c r="G25" s="103">
        <v>1139</v>
      </c>
      <c r="H25" s="103">
        <v>95</v>
      </c>
      <c r="I25" s="103">
        <f>+SUM(K25,+M25,+O25)</f>
        <v>32273</v>
      </c>
      <c r="J25" s="104">
        <f>IF(D25&gt;0,I25/D25*100,"-")</f>
        <v>96.317187453367964</v>
      </c>
      <c r="K25" s="103">
        <v>5500</v>
      </c>
      <c r="L25" s="104">
        <f>IF(D25&gt;0,K25/D25*100,"-")</f>
        <v>16.414480556301669</v>
      </c>
      <c r="M25" s="103">
        <v>0</v>
      </c>
      <c r="N25" s="104">
        <f>IF(D25&gt;0,M25/D25*100,"-")</f>
        <v>0</v>
      </c>
      <c r="O25" s="103">
        <v>26773</v>
      </c>
      <c r="P25" s="103">
        <v>8572</v>
      </c>
      <c r="Q25" s="104">
        <f>IF(D25&gt;0,O25/D25*100,"-")</f>
        <v>79.902706897066295</v>
      </c>
      <c r="R25" s="103">
        <v>545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33</v>
      </c>
      <c r="B26" s="102" t="s">
        <v>309</v>
      </c>
      <c r="C26" s="101" t="s">
        <v>310</v>
      </c>
      <c r="D26" s="103">
        <f>+SUM(E26,+I26)</f>
        <v>40820</v>
      </c>
      <c r="E26" s="103">
        <f>+SUM(G26,+H26)</f>
        <v>1764</v>
      </c>
      <c r="F26" s="104">
        <f>IF(D26&gt;0,E26/D26*100,"-")</f>
        <v>4.3214110730034294</v>
      </c>
      <c r="G26" s="103">
        <v>1764</v>
      </c>
      <c r="H26" s="103">
        <v>0</v>
      </c>
      <c r="I26" s="103">
        <f>+SUM(K26,+M26,+O26)</f>
        <v>39056</v>
      </c>
      <c r="J26" s="104">
        <f>IF(D26&gt;0,I26/D26*100,"-")</f>
        <v>95.678588926996568</v>
      </c>
      <c r="K26" s="103">
        <v>17961</v>
      </c>
      <c r="L26" s="104">
        <f>IF(D26&gt;0,K26/D26*100,"-")</f>
        <v>44.000489955903973</v>
      </c>
      <c r="M26" s="103">
        <v>0</v>
      </c>
      <c r="N26" s="104">
        <f>IF(D26&gt;0,M26/D26*100,"-")</f>
        <v>0</v>
      </c>
      <c r="O26" s="103">
        <v>21095</v>
      </c>
      <c r="P26" s="103">
        <v>13712</v>
      </c>
      <c r="Q26" s="104">
        <f>IF(D26&gt;0,O26/D26*100,"-")</f>
        <v>51.678098971092602</v>
      </c>
      <c r="R26" s="103">
        <v>444</v>
      </c>
      <c r="S26" s="101"/>
      <c r="T26" s="101"/>
      <c r="U26" s="101"/>
      <c r="V26" s="101" t="s">
        <v>256</v>
      </c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33</v>
      </c>
      <c r="B27" s="102" t="s">
        <v>312</v>
      </c>
      <c r="C27" s="101" t="s">
        <v>313</v>
      </c>
      <c r="D27" s="103">
        <f>+SUM(E27,+I27)</f>
        <v>32399</v>
      </c>
      <c r="E27" s="103">
        <f>+SUM(G27,+H27)</f>
        <v>1751</v>
      </c>
      <c r="F27" s="104">
        <f>IF(D27&gt;0,E27/D27*100,"-")</f>
        <v>5.4044877928331116</v>
      </c>
      <c r="G27" s="103">
        <v>1751</v>
      </c>
      <c r="H27" s="103">
        <v>0</v>
      </c>
      <c r="I27" s="103">
        <f>+SUM(K27,+M27,+O27)</f>
        <v>30648</v>
      </c>
      <c r="J27" s="104">
        <f>IF(D27&gt;0,I27/D27*100,"-")</f>
        <v>94.595512207166891</v>
      </c>
      <c r="K27" s="103">
        <v>17144</v>
      </c>
      <c r="L27" s="104">
        <f>IF(D27&gt;0,K27/D27*100,"-")</f>
        <v>52.915213432513355</v>
      </c>
      <c r="M27" s="103">
        <v>0</v>
      </c>
      <c r="N27" s="104">
        <f>IF(D27&gt;0,M27/D27*100,"-")</f>
        <v>0</v>
      </c>
      <c r="O27" s="103">
        <v>13504</v>
      </c>
      <c r="P27" s="103">
        <v>11026</v>
      </c>
      <c r="Q27" s="104">
        <f>IF(D27&gt;0,O27/D27*100,"-")</f>
        <v>41.680298774653544</v>
      </c>
      <c r="R27" s="103">
        <v>366</v>
      </c>
      <c r="S27" s="101"/>
      <c r="T27" s="101"/>
      <c r="U27" s="101"/>
      <c r="V27" s="101" t="s">
        <v>256</v>
      </c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>
      <c r="A28" s="101" t="s">
        <v>33</v>
      </c>
      <c r="B28" s="102" t="s">
        <v>315</v>
      </c>
      <c r="C28" s="101" t="s">
        <v>316</v>
      </c>
      <c r="D28" s="103">
        <f>+SUM(E28,+I28)</f>
        <v>34019</v>
      </c>
      <c r="E28" s="103">
        <f>+SUM(G28,+H28)</f>
        <v>676</v>
      </c>
      <c r="F28" s="104">
        <f>IF(D28&gt;0,E28/D28*100,"-")</f>
        <v>1.9871248420000587</v>
      </c>
      <c r="G28" s="103">
        <v>676</v>
      </c>
      <c r="H28" s="103">
        <v>0</v>
      </c>
      <c r="I28" s="103">
        <f>+SUM(K28,+M28,+O28)</f>
        <v>33343</v>
      </c>
      <c r="J28" s="104">
        <f>IF(D28&gt;0,I28/D28*100,"-")</f>
        <v>98.012875157999943</v>
      </c>
      <c r="K28" s="103">
        <v>16952</v>
      </c>
      <c r="L28" s="104">
        <f>IF(D28&gt;0,K28/D28*100,"-")</f>
        <v>49.8309768070784</v>
      </c>
      <c r="M28" s="103">
        <v>0</v>
      </c>
      <c r="N28" s="104">
        <f>IF(D28&gt;0,M28/D28*100,"-")</f>
        <v>0</v>
      </c>
      <c r="O28" s="103">
        <v>16391</v>
      </c>
      <c r="P28" s="103">
        <v>3648</v>
      </c>
      <c r="Q28" s="104">
        <f>IF(D28&gt;0,O28/D28*100,"-")</f>
        <v>48.181898350921543</v>
      </c>
      <c r="R28" s="103">
        <v>616</v>
      </c>
      <c r="S28" s="101"/>
      <c r="T28" s="101"/>
      <c r="U28" s="101"/>
      <c r="V28" s="101" t="s">
        <v>256</v>
      </c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>
      <c r="A29" s="101" t="s">
        <v>33</v>
      </c>
      <c r="B29" s="102" t="s">
        <v>318</v>
      </c>
      <c r="C29" s="101" t="s">
        <v>319</v>
      </c>
      <c r="D29" s="103">
        <f>+SUM(E29,+I29)</f>
        <v>25142</v>
      </c>
      <c r="E29" s="103">
        <f>+SUM(G29,+H29)</f>
        <v>565</v>
      </c>
      <c r="F29" s="104">
        <f>IF(D29&gt;0,E29/D29*100,"-")</f>
        <v>2.2472357012170869</v>
      </c>
      <c r="G29" s="103">
        <v>565</v>
      </c>
      <c r="H29" s="103">
        <v>0</v>
      </c>
      <c r="I29" s="103">
        <f>+SUM(K29,+M29,+O29)</f>
        <v>24577</v>
      </c>
      <c r="J29" s="104">
        <f>IF(D29&gt;0,I29/D29*100,"-")</f>
        <v>97.752764298782907</v>
      </c>
      <c r="K29" s="103">
        <v>22399</v>
      </c>
      <c r="L29" s="104">
        <f>IF(D29&gt;0,K29/D29*100,"-")</f>
        <v>89.08996897621509</v>
      </c>
      <c r="M29" s="103">
        <v>0</v>
      </c>
      <c r="N29" s="104">
        <f>IF(D29&gt;0,M29/D29*100,"-")</f>
        <v>0</v>
      </c>
      <c r="O29" s="103">
        <v>2178</v>
      </c>
      <c r="P29" s="103">
        <v>721</v>
      </c>
      <c r="Q29" s="104">
        <f>IF(D29&gt;0,O29/D29*100,"-")</f>
        <v>8.6627953225678151</v>
      </c>
      <c r="R29" s="103">
        <v>520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33</v>
      </c>
      <c r="B30" s="102" t="s">
        <v>321</v>
      </c>
      <c r="C30" s="101" t="s">
        <v>322</v>
      </c>
      <c r="D30" s="103">
        <f>+SUM(E30,+I30)</f>
        <v>22640</v>
      </c>
      <c r="E30" s="103">
        <f>+SUM(G30,+H30)</f>
        <v>1657</v>
      </c>
      <c r="F30" s="104">
        <f>IF(D30&gt;0,E30/D30*100,"-")</f>
        <v>7.3189045936395765</v>
      </c>
      <c r="G30" s="103">
        <v>1657</v>
      </c>
      <c r="H30" s="103">
        <v>0</v>
      </c>
      <c r="I30" s="103">
        <f>+SUM(K30,+M30,+O30)</f>
        <v>20983</v>
      </c>
      <c r="J30" s="104">
        <f>IF(D30&gt;0,I30/D30*100,"-")</f>
        <v>92.681095406360427</v>
      </c>
      <c r="K30" s="103">
        <v>16279</v>
      </c>
      <c r="L30" s="104">
        <f>IF(D30&gt;0,K30/D30*100,"-")</f>
        <v>71.903710247349835</v>
      </c>
      <c r="M30" s="103">
        <v>0</v>
      </c>
      <c r="N30" s="104">
        <f>IF(D30&gt;0,M30/D30*100,"-")</f>
        <v>0</v>
      </c>
      <c r="O30" s="103">
        <v>4704</v>
      </c>
      <c r="P30" s="103">
        <v>1124</v>
      </c>
      <c r="Q30" s="104">
        <f>IF(D30&gt;0,O30/D30*100,"-")</f>
        <v>20.777385159010599</v>
      </c>
      <c r="R30" s="103">
        <v>292</v>
      </c>
      <c r="S30" s="101"/>
      <c r="T30" s="101"/>
      <c r="U30" s="101"/>
      <c r="V30" s="101" t="s">
        <v>256</v>
      </c>
      <c r="W30" s="101"/>
      <c r="X30" s="101"/>
      <c r="Y30" s="101"/>
      <c r="Z30" s="101" t="s">
        <v>256</v>
      </c>
      <c r="AA30" s="189" t="s">
        <v>323</v>
      </c>
      <c r="AB30" s="190"/>
    </row>
    <row r="31" spans="1:28" s="105" customFormat="1" ht="13.5" customHeight="1">
      <c r="A31" s="101" t="s">
        <v>33</v>
      </c>
      <c r="B31" s="102" t="s">
        <v>324</v>
      </c>
      <c r="C31" s="101" t="s">
        <v>325</v>
      </c>
      <c r="D31" s="103">
        <f>+SUM(E31,+I31)</f>
        <v>27978</v>
      </c>
      <c r="E31" s="103">
        <f>+SUM(G31,+H31)</f>
        <v>3486</v>
      </c>
      <c r="F31" s="104">
        <f>IF(D31&gt;0,E31/D31*100,"-")</f>
        <v>12.459789834870255</v>
      </c>
      <c r="G31" s="103">
        <v>3486</v>
      </c>
      <c r="H31" s="103">
        <v>0</v>
      </c>
      <c r="I31" s="103">
        <f>+SUM(K31,+M31,+O31)</f>
        <v>24492</v>
      </c>
      <c r="J31" s="104">
        <f>IF(D31&gt;0,I31/D31*100,"-")</f>
        <v>87.540210165129736</v>
      </c>
      <c r="K31" s="103">
        <v>7390</v>
      </c>
      <c r="L31" s="104">
        <f>IF(D31&gt;0,K31/D31*100,"-")</f>
        <v>26.413610694116805</v>
      </c>
      <c r="M31" s="103">
        <v>917</v>
      </c>
      <c r="N31" s="104">
        <f>IF(D31&gt;0,M31/D31*100,"-")</f>
        <v>3.2775752376867535</v>
      </c>
      <c r="O31" s="103">
        <v>16185</v>
      </c>
      <c r="P31" s="103">
        <v>7654</v>
      </c>
      <c r="Q31" s="104">
        <f>IF(D31&gt;0,O31/D31*100,"-")</f>
        <v>57.849024233326183</v>
      </c>
      <c r="R31" s="103">
        <v>524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 t="s">
        <v>33</v>
      </c>
      <c r="B32" s="102" t="s">
        <v>327</v>
      </c>
      <c r="C32" s="101" t="s">
        <v>328</v>
      </c>
      <c r="D32" s="103">
        <f>+SUM(E32,+I32)</f>
        <v>27304</v>
      </c>
      <c r="E32" s="103">
        <f>+SUM(G32,+H32)</f>
        <v>1188</v>
      </c>
      <c r="F32" s="104">
        <f>IF(D32&gt;0,E32/D32*100,"-")</f>
        <v>4.3510108409024317</v>
      </c>
      <c r="G32" s="103">
        <v>1165</v>
      </c>
      <c r="H32" s="103">
        <v>23</v>
      </c>
      <c r="I32" s="103">
        <f>+SUM(K32,+M32,+O32)</f>
        <v>26116</v>
      </c>
      <c r="J32" s="104">
        <f>IF(D32&gt;0,I32/D32*100,"-")</f>
        <v>95.648989159097567</v>
      </c>
      <c r="K32" s="103">
        <v>10946</v>
      </c>
      <c r="L32" s="104">
        <f>IF(D32&gt;0,K32/D32*100,"-")</f>
        <v>40.08936419572224</v>
      </c>
      <c r="M32" s="103">
        <v>0</v>
      </c>
      <c r="N32" s="104">
        <f>IF(D32&gt;0,M32/D32*100,"-")</f>
        <v>0</v>
      </c>
      <c r="O32" s="103">
        <v>15170</v>
      </c>
      <c r="P32" s="103">
        <v>7749</v>
      </c>
      <c r="Q32" s="104">
        <f>IF(D32&gt;0,O32/D32*100,"-")</f>
        <v>55.559624963375335</v>
      </c>
      <c r="R32" s="103">
        <v>793</v>
      </c>
      <c r="S32" s="101"/>
      <c r="T32" s="101"/>
      <c r="U32" s="101"/>
      <c r="V32" s="101" t="s">
        <v>256</v>
      </c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33</v>
      </c>
      <c r="B33" s="102" t="s">
        <v>330</v>
      </c>
      <c r="C33" s="101" t="s">
        <v>331</v>
      </c>
      <c r="D33" s="103">
        <f>+SUM(E33,+I33)</f>
        <v>7054</v>
      </c>
      <c r="E33" s="103">
        <f>+SUM(G33,+H33)</f>
        <v>236</v>
      </c>
      <c r="F33" s="104">
        <f>IF(D33&gt;0,E33/D33*100,"-")</f>
        <v>3.3456195066628864</v>
      </c>
      <c r="G33" s="103">
        <v>236</v>
      </c>
      <c r="H33" s="103">
        <v>0</v>
      </c>
      <c r="I33" s="103">
        <f>+SUM(K33,+M33,+O33)</f>
        <v>6818</v>
      </c>
      <c r="J33" s="104">
        <f>IF(D33&gt;0,I33/D33*100,"-")</f>
        <v>96.654380493337115</v>
      </c>
      <c r="K33" s="103">
        <v>4033</v>
      </c>
      <c r="L33" s="104">
        <f>IF(D33&gt;0,K33/D33*100,"-")</f>
        <v>57.173235043946704</v>
      </c>
      <c r="M33" s="103">
        <v>0</v>
      </c>
      <c r="N33" s="104">
        <f>IF(D33&gt;0,M33/D33*100,"-")</f>
        <v>0</v>
      </c>
      <c r="O33" s="103">
        <v>2785</v>
      </c>
      <c r="P33" s="103">
        <v>2008</v>
      </c>
      <c r="Q33" s="104">
        <f>IF(D33&gt;0,O33/D33*100,"-")</f>
        <v>39.481145449390418</v>
      </c>
      <c r="R33" s="103">
        <v>129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>
      <c r="A34" s="101" t="s">
        <v>33</v>
      </c>
      <c r="B34" s="102" t="s">
        <v>333</v>
      </c>
      <c r="C34" s="101" t="s">
        <v>334</v>
      </c>
      <c r="D34" s="103">
        <f>+SUM(E34,+I34)</f>
        <v>19074</v>
      </c>
      <c r="E34" s="103">
        <f>+SUM(G34,+H34)</f>
        <v>1635</v>
      </c>
      <c r="F34" s="104">
        <f>IF(D34&gt;0,E34/D34*100,"-")</f>
        <v>8.5718779490405801</v>
      </c>
      <c r="G34" s="103">
        <v>1635</v>
      </c>
      <c r="H34" s="103">
        <v>0</v>
      </c>
      <c r="I34" s="103">
        <f>+SUM(K34,+M34,+O34)</f>
        <v>17439</v>
      </c>
      <c r="J34" s="104">
        <f>IF(D34&gt;0,I34/D34*100,"-")</f>
        <v>91.428122050959431</v>
      </c>
      <c r="K34" s="103">
        <v>7155</v>
      </c>
      <c r="L34" s="104">
        <f>IF(D34&gt;0,K34/D34*100,"-")</f>
        <v>37.511796162315193</v>
      </c>
      <c r="M34" s="103">
        <v>0</v>
      </c>
      <c r="N34" s="104">
        <f>IF(D34&gt;0,M34/D34*100,"-")</f>
        <v>0</v>
      </c>
      <c r="O34" s="103">
        <v>10284</v>
      </c>
      <c r="P34" s="103">
        <v>4284</v>
      </c>
      <c r="Q34" s="104">
        <f>IF(D34&gt;0,O34/D34*100,"-")</f>
        <v>53.916325888644224</v>
      </c>
      <c r="R34" s="103">
        <v>350</v>
      </c>
      <c r="S34" s="101"/>
      <c r="T34" s="101"/>
      <c r="U34" s="101"/>
      <c r="V34" s="101" t="s">
        <v>256</v>
      </c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33</v>
      </c>
      <c r="B35" s="102" t="s">
        <v>336</v>
      </c>
      <c r="C35" s="101" t="s">
        <v>337</v>
      </c>
      <c r="D35" s="103">
        <f>+SUM(E35,+I35)</f>
        <v>9813</v>
      </c>
      <c r="E35" s="103">
        <f>+SUM(G35,+H35)</f>
        <v>423</v>
      </c>
      <c r="F35" s="104">
        <f>IF(D35&gt;0,E35/D35*100,"-")</f>
        <v>4.3106083766432279</v>
      </c>
      <c r="G35" s="103">
        <v>423</v>
      </c>
      <c r="H35" s="103">
        <v>0</v>
      </c>
      <c r="I35" s="103">
        <f>+SUM(K35,+M35,+O35)</f>
        <v>9390</v>
      </c>
      <c r="J35" s="104">
        <f>IF(D35&gt;0,I35/D35*100,"-")</f>
        <v>95.689391623356769</v>
      </c>
      <c r="K35" s="103">
        <v>3333</v>
      </c>
      <c r="L35" s="104">
        <f>IF(D35&gt;0,K35/D35*100,"-")</f>
        <v>33.96514827269948</v>
      </c>
      <c r="M35" s="103">
        <v>0</v>
      </c>
      <c r="N35" s="104">
        <f>IF(D35&gt;0,M35/D35*100,"-")</f>
        <v>0</v>
      </c>
      <c r="O35" s="103">
        <v>6057</v>
      </c>
      <c r="P35" s="103">
        <v>2539</v>
      </c>
      <c r="Q35" s="104">
        <f>IF(D35&gt;0,O35/D35*100,"-")</f>
        <v>61.724243350657289</v>
      </c>
      <c r="R35" s="103">
        <v>327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33</v>
      </c>
      <c r="B36" s="102" t="s">
        <v>339</v>
      </c>
      <c r="C36" s="101" t="s">
        <v>340</v>
      </c>
      <c r="D36" s="103">
        <f>+SUM(E36,+I36)</f>
        <v>14636</v>
      </c>
      <c r="E36" s="103">
        <f>+SUM(G36,+H36)</f>
        <v>255</v>
      </c>
      <c r="F36" s="104">
        <f>IF(D36&gt;0,E36/D36*100,"-")</f>
        <v>1.742279311287237</v>
      </c>
      <c r="G36" s="103">
        <v>255</v>
      </c>
      <c r="H36" s="103">
        <v>0</v>
      </c>
      <c r="I36" s="103">
        <f>+SUM(K36,+M36,+O36)</f>
        <v>14381</v>
      </c>
      <c r="J36" s="104">
        <f>IF(D36&gt;0,I36/D36*100,"-")</f>
        <v>98.257720688712766</v>
      </c>
      <c r="K36" s="103">
        <v>12114</v>
      </c>
      <c r="L36" s="104">
        <f>IF(D36&gt;0,K36/D36*100,"-")</f>
        <v>82.768515987974851</v>
      </c>
      <c r="M36" s="103">
        <v>0</v>
      </c>
      <c r="N36" s="104">
        <f>IF(D36&gt;0,M36/D36*100,"-")</f>
        <v>0</v>
      </c>
      <c r="O36" s="103">
        <v>2267</v>
      </c>
      <c r="P36" s="103">
        <v>765</v>
      </c>
      <c r="Q36" s="104">
        <f>IF(D36&gt;0,O36/D36*100,"-")</f>
        <v>15.489204700737908</v>
      </c>
      <c r="R36" s="103">
        <v>202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33</v>
      </c>
      <c r="B37" s="102" t="s">
        <v>342</v>
      </c>
      <c r="C37" s="101" t="s">
        <v>343</v>
      </c>
      <c r="D37" s="103">
        <f>+SUM(E37,+I37)</f>
        <v>20695</v>
      </c>
      <c r="E37" s="103">
        <f>+SUM(G37,+H37)</f>
        <v>1120</v>
      </c>
      <c r="F37" s="104">
        <f>IF(D37&gt;0,E37/D37*100,"-")</f>
        <v>5.4119352500604014</v>
      </c>
      <c r="G37" s="103">
        <v>1120</v>
      </c>
      <c r="H37" s="103">
        <v>0</v>
      </c>
      <c r="I37" s="103">
        <f>+SUM(K37,+M37,+O37)</f>
        <v>19575</v>
      </c>
      <c r="J37" s="104">
        <f>IF(D37&gt;0,I37/D37*100,"-")</f>
        <v>94.588064749939605</v>
      </c>
      <c r="K37" s="103">
        <v>6986</v>
      </c>
      <c r="L37" s="104">
        <f>IF(D37&gt;0,K37/D37*100,"-")</f>
        <v>33.756946122251755</v>
      </c>
      <c r="M37" s="103">
        <v>0</v>
      </c>
      <c r="N37" s="104">
        <f>IF(D37&gt;0,M37/D37*100,"-")</f>
        <v>0</v>
      </c>
      <c r="O37" s="103">
        <v>12589</v>
      </c>
      <c r="P37" s="103">
        <v>7539</v>
      </c>
      <c r="Q37" s="104">
        <f>IF(D37&gt;0,O37/D37*100,"-")</f>
        <v>60.83111862768785</v>
      </c>
      <c r="R37" s="103">
        <v>159</v>
      </c>
      <c r="S37" s="101"/>
      <c r="T37" s="101"/>
      <c r="U37" s="101"/>
      <c r="V37" s="101" t="s">
        <v>256</v>
      </c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 t="s">
        <v>33</v>
      </c>
      <c r="B38" s="102" t="s">
        <v>345</v>
      </c>
      <c r="C38" s="101" t="s">
        <v>346</v>
      </c>
      <c r="D38" s="103">
        <f>+SUM(E38,+I38)</f>
        <v>22991</v>
      </c>
      <c r="E38" s="103">
        <f>+SUM(G38,+H38)</f>
        <v>1284</v>
      </c>
      <c r="F38" s="104">
        <f>IF(D38&gt;0,E38/D38*100,"-")</f>
        <v>5.5847940498455912</v>
      </c>
      <c r="G38" s="103">
        <v>1284</v>
      </c>
      <c r="H38" s="103">
        <v>0</v>
      </c>
      <c r="I38" s="103">
        <f>+SUM(K38,+M38,+O38)</f>
        <v>21707</v>
      </c>
      <c r="J38" s="104">
        <f>IF(D38&gt;0,I38/D38*100,"-")</f>
        <v>94.415205950154416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21707</v>
      </c>
      <c r="P38" s="103">
        <v>15811</v>
      </c>
      <c r="Q38" s="104">
        <f>IF(D38&gt;0,O38/D38*100,"-")</f>
        <v>94.415205950154416</v>
      </c>
      <c r="R38" s="103">
        <v>258</v>
      </c>
      <c r="S38" s="101"/>
      <c r="T38" s="101"/>
      <c r="U38" s="101"/>
      <c r="V38" s="101" t="s">
        <v>256</v>
      </c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33</v>
      </c>
      <c r="B39" s="102" t="s">
        <v>348</v>
      </c>
      <c r="C39" s="101" t="s">
        <v>349</v>
      </c>
      <c r="D39" s="103">
        <f>+SUM(E39,+I39)</f>
        <v>23926</v>
      </c>
      <c r="E39" s="103">
        <f>+SUM(G39,+H39)</f>
        <v>520</v>
      </c>
      <c r="F39" s="104">
        <f>IF(D39&gt;0,E39/D39*100,"-")</f>
        <v>2.1733678843099558</v>
      </c>
      <c r="G39" s="103">
        <v>490</v>
      </c>
      <c r="H39" s="103">
        <v>30</v>
      </c>
      <c r="I39" s="103">
        <f>+SUM(K39,+M39,+O39)</f>
        <v>23406</v>
      </c>
      <c r="J39" s="104">
        <f>IF(D39&gt;0,I39/D39*100,"-")</f>
        <v>97.826632115690046</v>
      </c>
      <c r="K39" s="103">
        <v>7477</v>
      </c>
      <c r="L39" s="104">
        <f>IF(D39&gt;0,K39/D39*100,"-")</f>
        <v>31.250522444202961</v>
      </c>
      <c r="M39" s="103">
        <v>0</v>
      </c>
      <c r="N39" s="104">
        <f>IF(D39&gt;0,M39/D39*100,"-")</f>
        <v>0</v>
      </c>
      <c r="O39" s="103">
        <v>15929</v>
      </c>
      <c r="P39" s="103">
        <v>9244</v>
      </c>
      <c r="Q39" s="104">
        <f>IF(D39&gt;0,O39/D39*100,"-")</f>
        <v>66.576109671487089</v>
      </c>
      <c r="R39" s="103">
        <v>337</v>
      </c>
      <c r="S39" s="101"/>
      <c r="T39" s="101"/>
      <c r="U39" s="101"/>
      <c r="V39" s="101" t="s">
        <v>256</v>
      </c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>
      <c r="A40" s="101" t="s">
        <v>33</v>
      </c>
      <c r="B40" s="102" t="s">
        <v>351</v>
      </c>
      <c r="C40" s="101" t="s">
        <v>352</v>
      </c>
      <c r="D40" s="103">
        <f>+SUM(E40,+I40)</f>
        <v>18314</v>
      </c>
      <c r="E40" s="103">
        <f>+SUM(G40,+H40)</f>
        <v>154</v>
      </c>
      <c r="F40" s="104">
        <f>IF(D40&gt;0,E40/D40*100,"-")</f>
        <v>0.84088675330348372</v>
      </c>
      <c r="G40" s="103">
        <v>154</v>
      </c>
      <c r="H40" s="103">
        <v>0</v>
      </c>
      <c r="I40" s="103">
        <f>+SUM(K40,+M40,+O40)</f>
        <v>18160</v>
      </c>
      <c r="J40" s="104">
        <f>IF(D40&gt;0,I40/D40*100,"-")</f>
        <v>99.159113246696521</v>
      </c>
      <c r="K40" s="103">
        <v>15367</v>
      </c>
      <c r="L40" s="104">
        <f>IF(D40&gt;0,K40/D40*100,"-")</f>
        <v>83.908485311783338</v>
      </c>
      <c r="M40" s="103">
        <v>0</v>
      </c>
      <c r="N40" s="104">
        <f>IF(D40&gt;0,M40/D40*100,"-")</f>
        <v>0</v>
      </c>
      <c r="O40" s="103">
        <v>2793</v>
      </c>
      <c r="P40" s="103">
        <v>479</v>
      </c>
      <c r="Q40" s="104">
        <f>IF(D40&gt;0,O40/D40*100,"-")</f>
        <v>15.250627934913179</v>
      </c>
      <c r="R40" s="103">
        <v>491</v>
      </c>
      <c r="S40" s="101"/>
      <c r="T40" s="101"/>
      <c r="U40" s="101"/>
      <c r="V40" s="101" t="s">
        <v>256</v>
      </c>
      <c r="W40" s="101"/>
      <c r="X40" s="101"/>
      <c r="Y40" s="101"/>
      <c r="Z40" s="101" t="s">
        <v>256</v>
      </c>
      <c r="AA40" s="189" t="s">
        <v>353</v>
      </c>
      <c r="AB40" s="190"/>
    </row>
    <row r="41" spans="1:28" s="105" customFormat="1" ht="13.5" customHeight="1">
      <c r="A41" s="101" t="s">
        <v>33</v>
      </c>
      <c r="B41" s="102" t="s">
        <v>354</v>
      </c>
      <c r="C41" s="101" t="s">
        <v>355</v>
      </c>
      <c r="D41" s="103">
        <f>+SUM(E41,+I41)</f>
        <v>8227</v>
      </c>
      <c r="E41" s="103">
        <f>+SUM(G41,+H41)</f>
        <v>66</v>
      </c>
      <c r="F41" s="104">
        <f>IF(D41&gt;0,E41/D41*100,"-")</f>
        <v>0.80223653822778651</v>
      </c>
      <c r="G41" s="103">
        <v>66</v>
      </c>
      <c r="H41" s="103">
        <v>0</v>
      </c>
      <c r="I41" s="103">
        <f>+SUM(K41,+M41,+O41)</f>
        <v>8161</v>
      </c>
      <c r="J41" s="104">
        <f>IF(D41&gt;0,I41/D41*100,"-")</f>
        <v>99.197763461772212</v>
      </c>
      <c r="K41" s="103">
        <v>5746</v>
      </c>
      <c r="L41" s="104">
        <f>IF(D41&gt;0,K41/D41*100,"-")</f>
        <v>69.843199222073665</v>
      </c>
      <c r="M41" s="103">
        <v>0</v>
      </c>
      <c r="N41" s="104">
        <f>IF(D41&gt;0,M41/D41*100,"-")</f>
        <v>0</v>
      </c>
      <c r="O41" s="103">
        <v>2415</v>
      </c>
      <c r="P41" s="103">
        <v>325</v>
      </c>
      <c r="Q41" s="104">
        <f>IF(D41&gt;0,O41/D41*100,"-")</f>
        <v>29.354564239698554</v>
      </c>
      <c r="R41" s="103">
        <v>524</v>
      </c>
      <c r="S41" s="101"/>
      <c r="T41" s="101"/>
      <c r="U41" s="101"/>
      <c r="V41" s="101" t="s">
        <v>256</v>
      </c>
      <c r="W41" s="101"/>
      <c r="X41" s="101"/>
      <c r="Y41" s="101"/>
      <c r="Z41" s="101" t="s">
        <v>256</v>
      </c>
      <c r="AA41" s="189" t="s">
        <v>356</v>
      </c>
      <c r="AB41" s="190"/>
    </row>
    <row r="42" spans="1:28" s="105" customFormat="1" ht="13.5" customHeight="1">
      <c r="A42" s="101" t="s">
        <v>33</v>
      </c>
      <c r="B42" s="102" t="s">
        <v>357</v>
      </c>
      <c r="C42" s="101" t="s">
        <v>358</v>
      </c>
      <c r="D42" s="103">
        <f>+SUM(E42,+I42)</f>
        <v>5581</v>
      </c>
      <c r="E42" s="103">
        <f>+SUM(G42,+H42)</f>
        <v>107</v>
      </c>
      <c r="F42" s="104">
        <f>IF(D42&gt;0,E42/D42*100,"-")</f>
        <v>1.9172191363554918</v>
      </c>
      <c r="G42" s="103">
        <v>107</v>
      </c>
      <c r="H42" s="103">
        <v>0</v>
      </c>
      <c r="I42" s="103">
        <f>+SUM(K42,+M42,+O42)</f>
        <v>5474</v>
      </c>
      <c r="J42" s="104">
        <f>IF(D42&gt;0,I42/D42*100,"-")</f>
        <v>98.082780863644501</v>
      </c>
      <c r="K42" s="103">
        <v>3371</v>
      </c>
      <c r="L42" s="104">
        <f>IF(D42&gt;0,K42/D42*100,"-")</f>
        <v>60.401361763124882</v>
      </c>
      <c r="M42" s="103">
        <v>0</v>
      </c>
      <c r="N42" s="104">
        <f>IF(D42&gt;0,M42/D42*100,"-")</f>
        <v>0</v>
      </c>
      <c r="O42" s="103">
        <v>2103</v>
      </c>
      <c r="P42" s="103">
        <v>2076</v>
      </c>
      <c r="Q42" s="104">
        <f>IF(D42&gt;0,O42/D42*100,"-")</f>
        <v>37.681419100519619</v>
      </c>
      <c r="R42" s="103">
        <v>125</v>
      </c>
      <c r="S42" s="101"/>
      <c r="T42" s="101"/>
      <c r="U42" s="101"/>
      <c r="V42" s="101" t="s">
        <v>256</v>
      </c>
      <c r="W42" s="101"/>
      <c r="X42" s="101"/>
      <c r="Y42" s="101"/>
      <c r="Z42" s="101" t="s">
        <v>256</v>
      </c>
      <c r="AA42" s="189" t="s">
        <v>359</v>
      </c>
      <c r="AB42" s="190"/>
    </row>
    <row r="43" spans="1:28" s="105" customFormat="1" ht="13.5" customHeight="1">
      <c r="A43" s="101" t="s">
        <v>33</v>
      </c>
      <c r="B43" s="102" t="s">
        <v>360</v>
      </c>
      <c r="C43" s="101" t="s">
        <v>361</v>
      </c>
      <c r="D43" s="103">
        <f>+SUM(E43,+I43)</f>
        <v>10005</v>
      </c>
      <c r="E43" s="103">
        <f>+SUM(G43,+H43)</f>
        <v>577</v>
      </c>
      <c r="F43" s="104">
        <f>IF(D43&gt;0,E43/D43*100,"-")</f>
        <v>5.7671164417791108</v>
      </c>
      <c r="G43" s="103">
        <v>577</v>
      </c>
      <c r="H43" s="103">
        <v>0</v>
      </c>
      <c r="I43" s="103">
        <f>+SUM(K43,+M43,+O43)</f>
        <v>9428</v>
      </c>
      <c r="J43" s="104">
        <f>IF(D43&gt;0,I43/D43*100,"-")</f>
        <v>94.232883558220891</v>
      </c>
      <c r="K43" s="103">
        <v>7970</v>
      </c>
      <c r="L43" s="104">
        <f>IF(D43&gt;0,K43/D43*100,"-")</f>
        <v>79.660169915042474</v>
      </c>
      <c r="M43" s="103">
        <v>0</v>
      </c>
      <c r="N43" s="104">
        <f>IF(D43&gt;0,M43/D43*100,"-")</f>
        <v>0</v>
      </c>
      <c r="O43" s="103">
        <v>1458</v>
      </c>
      <c r="P43" s="103">
        <v>796</v>
      </c>
      <c r="Q43" s="104">
        <f>IF(D43&gt;0,O43/D43*100,"-")</f>
        <v>14.572713643178412</v>
      </c>
      <c r="R43" s="103">
        <v>158</v>
      </c>
      <c r="S43" s="101"/>
      <c r="T43" s="101"/>
      <c r="U43" s="101"/>
      <c r="V43" s="101" t="s">
        <v>256</v>
      </c>
      <c r="W43" s="101"/>
      <c r="X43" s="101"/>
      <c r="Y43" s="101"/>
      <c r="Z43" s="101" t="s">
        <v>256</v>
      </c>
      <c r="AA43" s="189" t="s">
        <v>362</v>
      </c>
      <c r="AB43" s="190"/>
    </row>
    <row r="44" spans="1:28" s="105" customFormat="1" ht="13.5" customHeight="1">
      <c r="A44" s="101" t="s">
        <v>33</v>
      </c>
      <c r="B44" s="102" t="s">
        <v>363</v>
      </c>
      <c r="C44" s="101" t="s">
        <v>364</v>
      </c>
      <c r="D44" s="103">
        <f>+SUM(E44,+I44)</f>
        <v>3656</v>
      </c>
      <c r="E44" s="103">
        <f>+SUM(G44,+H44)</f>
        <v>490</v>
      </c>
      <c r="F44" s="104">
        <f>IF(D44&gt;0,E44/D44*100,"-")</f>
        <v>13.402625820568929</v>
      </c>
      <c r="G44" s="103">
        <v>490</v>
      </c>
      <c r="H44" s="103">
        <v>0</v>
      </c>
      <c r="I44" s="103">
        <f>+SUM(K44,+M44,+O44)</f>
        <v>3166</v>
      </c>
      <c r="J44" s="104">
        <f>IF(D44&gt;0,I44/D44*100,"-")</f>
        <v>86.597374179431071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3166</v>
      </c>
      <c r="P44" s="103">
        <v>2675</v>
      </c>
      <c r="Q44" s="104">
        <f>IF(D44&gt;0,O44/D44*100,"-")</f>
        <v>86.597374179431071</v>
      </c>
      <c r="R44" s="103">
        <v>24</v>
      </c>
      <c r="S44" s="101"/>
      <c r="T44" s="101"/>
      <c r="U44" s="101"/>
      <c r="V44" s="101" t="s">
        <v>256</v>
      </c>
      <c r="W44" s="101"/>
      <c r="X44" s="101"/>
      <c r="Y44" s="101"/>
      <c r="Z44" s="101" t="s">
        <v>256</v>
      </c>
      <c r="AA44" s="189" t="s">
        <v>365</v>
      </c>
      <c r="AB44" s="190"/>
    </row>
    <row r="45" spans="1:28" s="105" customFormat="1" ht="13.5" customHeight="1">
      <c r="A45" s="101" t="s">
        <v>33</v>
      </c>
      <c r="B45" s="102" t="s">
        <v>366</v>
      </c>
      <c r="C45" s="101" t="s">
        <v>367</v>
      </c>
      <c r="D45" s="103">
        <f>+SUM(E45,+I45)</f>
        <v>10678</v>
      </c>
      <c r="E45" s="103">
        <f>+SUM(G45,+H45)</f>
        <v>657</v>
      </c>
      <c r="F45" s="104">
        <f>IF(D45&gt;0,E45/D45*100,"-")</f>
        <v>6.1528376100393336</v>
      </c>
      <c r="G45" s="103">
        <v>657</v>
      </c>
      <c r="H45" s="103">
        <v>0</v>
      </c>
      <c r="I45" s="103">
        <f>+SUM(K45,+M45,+O45)</f>
        <v>10021</v>
      </c>
      <c r="J45" s="104">
        <f>IF(D45&gt;0,I45/D45*100,"-")</f>
        <v>93.847162389960673</v>
      </c>
      <c r="K45" s="103">
        <v>7361</v>
      </c>
      <c r="L45" s="104">
        <f>IF(D45&gt;0,K45/D45*100,"-")</f>
        <v>68.93613036149091</v>
      </c>
      <c r="M45" s="103">
        <v>732</v>
      </c>
      <c r="N45" s="104">
        <f>IF(D45&gt;0,M45/D45*100,"-")</f>
        <v>6.8552163326465632</v>
      </c>
      <c r="O45" s="103">
        <v>1928</v>
      </c>
      <c r="P45" s="103">
        <v>1232</v>
      </c>
      <c r="Q45" s="104">
        <f>IF(D45&gt;0,O45/D45*100,"-")</f>
        <v>18.055815695823188</v>
      </c>
      <c r="R45" s="103">
        <v>105</v>
      </c>
      <c r="S45" s="101"/>
      <c r="T45" s="101"/>
      <c r="U45" s="101"/>
      <c r="V45" s="101" t="s">
        <v>256</v>
      </c>
      <c r="W45" s="101"/>
      <c r="X45" s="101"/>
      <c r="Y45" s="101"/>
      <c r="Z45" s="101" t="s">
        <v>256</v>
      </c>
      <c r="AA45" s="189" t="s">
        <v>368</v>
      </c>
      <c r="AB45" s="190"/>
    </row>
    <row r="46" spans="1:28" s="105" customFormat="1" ht="13.5" customHeight="1">
      <c r="A46" s="101" t="s">
        <v>33</v>
      </c>
      <c r="B46" s="102" t="s">
        <v>369</v>
      </c>
      <c r="C46" s="101" t="s">
        <v>370</v>
      </c>
      <c r="D46" s="103">
        <f>+SUM(E46,+I46)</f>
        <v>7983</v>
      </c>
      <c r="E46" s="103">
        <f>+SUM(G46,+H46)</f>
        <v>686</v>
      </c>
      <c r="F46" s="104">
        <f>IF(D46&gt;0,E46/D46*100,"-")</f>
        <v>8.5932606789427535</v>
      </c>
      <c r="G46" s="103">
        <v>686</v>
      </c>
      <c r="H46" s="103">
        <v>0</v>
      </c>
      <c r="I46" s="103">
        <f>+SUM(K46,+M46,+O46)</f>
        <v>7297</v>
      </c>
      <c r="J46" s="104">
        <f>IF(D46&gt;0,I46/D46*100,"-")</f>
        <v>91.406739321057245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7297</v>
      </c>
      <c r="P46" s="103">
        <v>6596</v>
      </c>
      <c r="Q46" s="104">
        <f>IF(D46&gt;0,O46/D46*100,"-")</f>
        <v>91.406739321057245</v>
      </c>
      <c r="R46" s="103">
        <v>103</v>
      </c>
      <c r="S46" s="101"/>
      <c r="T46" s="101"/>
      <c r="U46" s="101"/>
      <c r="V46" s="101" t="s">
        <v>256</v>
      </c>
      <c r="W46" s="101"/>
      <c r="X46" s="101"/>
      <c r="Y46" s="101"/>
      <c r="Z46" s="101" t="s">
        <v>256</v>
      </c>
      <c r="AA46" s="189" t="s">
        <v>371</v>
      </c>
      <c r="AB46" s="190"/>
    </row>
    <row r="47" spans="1:28" s="105" customFormat="1" ht="13.5" customHeight="1">
      <c r="A47" s="101" t="s">
        <v>33</v>
      </c>
      <c r="B47" s="102" t="s">
        <v>372</v>
      </c>
      <c r="C47" s="101" t="s">
        <v>373</v>
      </c>
      <c r="D47" s="103">
        <f>+SUM(E47,+I47)</f>
        <v>2149</v>
      </c>
      <c r="E47" s="103">
        <f>+SUM(G47,+H47)</f>
        <v>87</v>
      </c>
      <c r="F47" s="104">
        <f>IF(D47&gt;0,E47/D47*100,"-")</f>
        <v>4.0483946021405304</v>
      </c>
      <c r="G47" s="103">
        <v>87</v>
      </c>
      <c r="H47" s="103">
        <v>0</v>
      </c>
      <c r="I47" s="103">
        <f>+SUM(K47,+M47,+O47)</f>
        <v>2062</v>
      </c>
      <c r="J47" s="104">
        <f>IF(D47&gt;0,I47/D47*100,"-")</f>
        <v>95.951605397859481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2062</v>
      </c>
      <c r="P47" s="103">
        <v>1883</v>
      </c>
      <c r="Q47" s="104">
        <f>IF(D47&gt;0,O47/D47*100,"-")</f>
        <v>95.951605397859481</v>
      </c>
      <c r="R47" s="103">
        <v>14</v>
      </c>
      <c r="S47" s="101"/>
      <c r="T47" s="101"/>
      <c r="U47" s="101"/>
      <c r="V47" s="101" t="s">
        <v>256</v>
      </c>
      <c r="W47" s="101"/>
      <c r="X47" s="101"/>
      <c r="Y47" s="101"/>
      <c r="Z47" s="101" t="s">
        <v>256</v>
      </c>
      <c r="AA47" s="189" t="s">
        <v>374</v>
      </c>
      <c r="AB47" s="190"/>
    </row>
    <row r="48" spans="1:28" s="105" customFormat="1" ht="13.5" customHeight="1">
      <c r="A48" s="101" t="s">
        <v>33</v>
      </c>
      <c r="B48" s="102" t="s">
        <v>375</v>
      </c>
      <c r="C48" s="101" t="s">
        <v>376</v>
      </c>
      <c r="D48" s="103">
        <f>+SUM(E48,+I48)</f>
        <v>17817</v>
      </c>
      <c r="E48" s="103">
        <f>+SUM(G48,+H48)</f>
        <v>2940</v>
      </c>
      <c r="F48" s="104">
        <f>IF(D48&gt;0,E48/D48*100,"-")</f>
        <v>16.501094460346859</v>
      </c>
      <c r="G48" s="103">
        <v>2940</v>
      </c>
      <c r="H48" s="103">
        <v>0</v>
      </c>
      <c r="I48" s="103">
        <f>+SUM(K48,+M48,+O48)</f>
        <v>14877</v>
      </c>
      <c r="J48" s="104">
        <f>IF(D48&gt;0,I48/D48*100,"-")</f>
        <v>83.498905539653151</v>
      </c>
      <c r="K48" s="103">
        <v>10459</v>
      </c>
      <c r="L48" s="104">
        <f>IF(D48&gt;0,K48/D48*100,"-")</f>
        <v>58.702362911825787</v>
      </c>
      <c r="M48" s="103">
        <v>0</v>
      </c>
      <c r="N48" s="104">
        <f>IF(D48&gt;0,M48/D48*100,"-")</f>
        <v>0</v>
      </c>
      <c r="O48" s="103">
        <v>4418</v>
      </c>
      <c r="P48" s="103">
        <v>3368</v>
      </c>
      <c r="Q48" s="104">
        <f>IF(D48&gt;0,O48/D48*100,"-")</f>
        <v>24.796542627827357</v>
      </c>
      <c r="R48" s="103">
        <v>438</v>
      </c>
      <c r="S48" s="101"/>
      <c r="T48" s="101"/>
      <c r="U48" s="101"/>
      <c r="V48" s="101" t="s">
        <v>256</v>
      </c>
      <c r="W48" s="101"/>
      <c r="X48" s="101"/>
      <c r="Y48" s="101"/>
      <c r="Z48" s="101" t="s">
        <v>256</v>
      </c>
      <c r="AA48" s="189" t="s">
        <v>377</v>
      </c>
      <c r="AB48" s="190"/>
    </row>
    <row r="49" spans="1:28" s="105" customFormat="1" ht="13.5" customHeight="1">
      <c r="A49" s="101" t="s">
        <v>33</v>
      </c>
      <c r="B49" s="102" t="s">
        <v>378</v>
      </c>
      <c r="C49" s="101" t="s">
        <v>379</v>
      </c>
      <c r="D49" s="103">
        <f>+SUM(E49,+I49)</f>
        <v>1576</v>
      </c>
      <c r="E49" s="103">
        <f>+SUM(G49,+H49)</f>
        <v>102</v>
      </c>
      <c r="F49" s="104">
        <f>IF(D49&gt;0,E49/D49*100,"-")</f>
        <v>6.4720812182741119</v>
      </c>
      <c r="G49" s="103">
        <v>102</v>
      </c>
      <c r="H49" s="103">
        <v>0</v>
      </c>
      <c r="I49" s="103">
        <f>+SUM(K49,+M49,+O49)</f>
        <v>1474</v>
      </c>
      <c r="J49" s="104">
        <f>IF(D49&gt;0,I49/D49*100,"-")</f>
        <v>93.527918781725887</v>
      </c>
      <c r="K49" s="103">
        <v>1329</v>
      </c>
      <c r="L49" s="104">
        <f>IF(D49&gt;0,K49/D49*100,"-")</f>
        <v>84.327411167512693</v>
      </c>
      <c r="M49" s="103">
        <v>0</v>
      </c>
      <c r="N49" s="104">
        <f>IF(D49&gt;0,M49/D49*100,"-")</f>
        <v>0</v>
      </c>
      <c r="O49" s="103">
        <v>145</v>
      </c>
      <c r="P49" s="103">
        <v>31</v>
      </c>
      <c r="Q49" s="104">
        <f>IF(D49&gt;0,O49/D49*100,"-")</f>
        <v>9.2005076142131976</v>
      </c>
      <c r="R49" s="103">
        <v>21</v>
      </c>
      <c r="S49" s="101"/>
      <c r="T49" s="101"/>
      <c r="U49" s="101"/>
      <c r="V49" s="101" t="s">
        <v>256</v>
      </c>
      <c r="W49" s="101"/>
      <c r="X49" s="101"/>
      <c r="Y49" s="101"/>
      <c r="Z49" s="101" t="s">
        <v>256</v>
      </c>
      <c r="AA49" s="189" t="s">
        <v>380</v>
      </c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9">
    <sortCondition ref="A8:A49"/>
    <sortCondition ref="B8:B49"/>
    <sortCondition ref="C8:C49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岐阜県</v>
      </c>
      <c r="B7" s="107" t="str">
        <f>水洗化人口等!B7</f>
        <v>21000</v>
      </c>
      <c r="C7" s="106" t="s">
        <v>200</v>
      </c>
      <c r="D7" s="108">
        <f>SUM(E7,+H7,+K7)</f>
        <v>562652</v>
      </c>
      <c r="E7" s="108">
        <f>SUM(F7:G7)</f>
        <v>4280</v>
      </c>
      <c r="F7" s="108">
        <f>SUM(F$8:F$207)</f>
        <v>4280</v>
      </c>
      <c r="G7" s="108">
        <f>SUM(G$8:G$207)</f>
        <v>0</v>
      </c>
      <c r="H7" s="108">
        <f>SUM(I7:J7)</f>
        <v>36549</v>
      </c>
      <c r="I7" s="108">
        <f>SUM(I$8:I$207)</f>
        <v>22490</v>
      </c>
      <c r="J7" s="108">
        <f>SUM(J$8:J$207)</f>
        <v>14059</v>
      </c>
      <c r="K7" s="108">
        <f>SUM(L7:M7)</f>
        <v>521823</v>
      </c>
      <c r="L7" s="108">
        <f>SUM(L$8:L$207)</f>
        <v>46577</v>
      </c>
      <c r="M7" s="108">
        <f>SUM(M$8:M$207)</f>
        <v>475246</v>
      </c>
      <c r="N7" s="108">
        <f>SUM(O7,+V7,+AC7)</f>
        <v>562825</v>
      </c>
      <c r="O7" s="108">
        <f>SUM(P7:U7)</f>
        <v>73347</v>
      </c>
      <c r="P7" s="108">
        <f t="shared" ref="P7:U7" si="0">SUM(P$8:P$207)</f>
        <v>73232</v>
      </c>
      <c r="Q7" s="108">
        <f t="shared" si="0"/>
        <v>0</v>
      </c>
      <c r="R7" s="108">
        <f t="shared" si="0"/>
        <v>0</v>
      </c>
      <c r="S7" s="108">
        <f t="shared" si="0"/>
        <v>115</v>
      </c>
      <c r="T7" s="108">
        <f t="shared" si="0"/>
        <v>0</v>
      </c>
      <c r="U7" s="108">
        <f t="shared" si="0"/>
        <v>0</v>
      </c>
      <c r="V7" s="108">
        <f>SUM(W7:AB7)</f>
        <v>489305</v>
      </c>
      <c r="W7" s="108">
        <f t="shared" ref="W7:AB7" si="1">SUM(W$8:W$207)</f>
        <v>488919</v>
      </c>
      <c r="X7" s="108">
        <f t="shared" si="1"/>
        <v>0</v>
      </c>
      <c r="Y7" s="108">
        <f t="shared" si="1"/>
        <v>0</v>
      </c>
      <c r="Z7" s="108">
        <f t="shared" si="1"/>
        <v>386</v>
      </c>
      <c r="AA7" s="108">
        <f t="shared" si="1"/>
        <v>0</v>
      </c>
      <c r="AB7" s="108">
        <f t="shared" si="1"/>
        <v>0</v>
      </c>
      <c r="AC7" s="108">
        <f>SUM(AD7:AE7)</f>
        <v>173</v>
      </c>
      <c r="AD7" s="108">
        <f>SUM(AD$8:AD$207)</f>
        <v>173</v>
      </c>
      <c r="AE7" s="108">
        <f>SUM(AE$8:AE$207)</f>
        <v>0</v>
      </c>
      <c r="AF7" s="108">
        <f>SUM(AG7:AI7)</f>
        <v>9098</v>
      </c>
      <c r="AG7" s="108">
        <f>SUM(AG$8:AG$207)</f>
        <v>9098</v>
      </c>
      <c r="AH7" s="108">
        <f>SUM(AH$8:AH$207)</f>
        <v>0</v>
      </c>
      <c r="AI7" s="108">
        <f>SUM(AI$8:AI$207)</f>
        <v>0</v>
      </c>
      <c r="AJ7" s="108">
        <f>SUM(AK7:AS7)</f>
        <v>14586</v>
      </c>
      <c r="AK7" s="108">
        <f t="shared" ref="AK7:AS7" si="2">SUM(AK$8:AK$207)</f>
        <v>5780</v>
      </c>
      <c r="AL7" s="108">
        <f t="shared" si="2"/>
        <v>255</v>
      </c>
      <c r="AM7" s="108">
        <f t="shared" si="2"/>
        <v>5991</v>
      </c>
      <c r="AN7" s="108">
        <f t="shared" si="2"/>
        <v>943</v>
      </c>
      <c r="AO7" s="108">
        <f t="shared" si="2"/>
        <v>0</v>
      </c>
      <c r="AP7" s="108">
        <f t="shared" si="2"/>
        <v>278</v>
      </c>
      <c r="AQ7" s="108">
        <f t="shared" si="2"/>
        <v>0</v>
      </c>
      <c r="AR7" s="108">
        <f t="shared" si="2"/>
        <v>0</v>
      </c>
      <c r="AS7" s="108">
        <f t="shared" si="2"/>
        <v>1339</v>
      </c>
      <c r="AT7" s="108">
        <f>SUM(AU7:AY7)</f>
        <v>749</v>
      </c>
      <c r="AU7" s="108">
        <f>SUM(AU$8:AU$207)</f>
        <v>543</v>
      </c>
      <c r="AV7" s="108">
        <f>SUM(AV$8:AV$207)</f>
        <v>4</v>
      </c>
      <c r="AW7" s="108">
        <f>SUM(AW$8:AW$207)</f>
        <v>202</v>
      </c>
      <c r="AX7" s="108">
        <f>SUM(AX$8:AX$207)</f>
        <v>0</v>
      </c>
      <c r="AY7" s="108">
        <f>SUM(AY$8:AY$207)</f>
        <v>0</v>
      </c>
      <c r="AZ7" s="108">
        <f>SUM(BA7:BC7)</f>
        <v>457</v>
      </c>
      <c r="BA7" s="108">
        <f>SUM(BA$8:BA$207)</f>
        <v>457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33</v>
      </c>
      <c r="B8" s="113" t="s">
        <v>254</v>
      </c>
      <c r="C8" s="101" t="s">
        <v>255</v>
      </c>
      <c r="D8" s="103">
        <f>SUM(E8,+H8,+K8)</f>
        <v>50878</v>
      </c>
      <c r="E8" s="103">
        <f>SUM(F8:G8)</f>
        <v>1136</v>
      </c>
      <c r="F8" s="103">
        <v>1136</v>
      </c>
      <c r="G8" s="103">
        <v>0</v>
      </c>
      <c r="H8" s="103">
        <f>SUM(I8:J8)</f>
        <v>3930</v>
      </c>
      <c r="I8" s="103">
        <v>3930</v>
      </c>
      <c r="J8" s="103">
        <v>0</v>
      </c>
      <c r="K8" s="103">
        <f>SUM(L8:M8)</f>
        <v>45812</v>
      </c>
      <c r="L8" s="103">
        <v>0</v>
      </c>
      <c r="M8" s="103">
        <v>45812</v>
      </c>
      <c r="N8" s="103">
        <f>SUM(O8,+V8,+AC8)</f>
        <v>50878</v>
      </c>
      <c r="O8" s="103">
        <f>SUM(P8:U8)</f>
        <v>5066</v>
      </c>
      <c r="P8" s="103">
        <v>5066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45812</v>
      </c>
      <c r="W8" s="103">
        <v>45812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1251</v>
      </c>
      <c r="AG8" s="103">
        <v>1251</v>
      </c>
      <c r="AH8" s="103">
        <v>0</v>
      </c>
      <c r="AI8" s="103">
        <v>0</v>
      </c>
      <c r="AJ8" s="103">
        <f>SUM(AK8:AS8)</f>
        <v>1251</v>
      </c>
      <c r="AK8" s="103">
        <v>0</v>
      </c>
      <c r="AL8" s="103">
        <v>0</v>
      </c>
      <c r="AM8" s="103">
        <v>1251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122</v>
      </c>
      <c r="AU8" s="103">
        <v>0</v>
      </c>
      <c r="AV8" s="103">
        <v>0</v>
      </c>
      <c r="AW8" s="103">
        <v>122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33</v>
      </c>
      <c r="B9" s="113" t="s">
        <v>258</v>
      </c>
      <c r="C9" s="101" t="s">
        <v>259</v>
      </c>
      <c r="D9" s="103">
        <f>SUM(E9,+H9,+K9)</f>
        <v>28147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28147</v>
      </c>
      <c r="L9" s="103">
        <v>2157</v>
      </c>
      <c r="M9" s="103">
        <v>25990</v>
      </c>
      <c r="N9" s="103">
        <f>SUM(O9,+V9,+AC9)</f>
        <v>28170</v>
      </c>
      <c r="O9" s="103">
        <f>SUM(P9:U9)</f>
        <v>2157</v>
      </c>
      <c r="P9" s="103">
        <v>2157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25990</v>
      </c>
      <c r="W9" s="103">
        <v>25990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23</v>
      </c>
      <c r="AD9" s="103">
        <v>23</v>
      </c>
      <c r="AE9" s="103">
        <v>0</v>
      </c>
      <c r="AF9" s="103">
        <f>SUM(AG9:AI9)</f>
        <v>641</v>
      </c>
      <c r="AG9" s="103">
        <v>641</v>
      </c>
      <c r="AH9" s="103">
        <v>0</v>
      </c>
      <c r="AI9" s="103">
        <v>0</v>
      </c>
      <c r="AJ9" s="103">
        <f>SUM(AK9:AS9)</f>
        <v>641</v>
      </c>
      <c r="AK9" s="103">
        <v>0</v>
      </c>
      <c r="AL9" s="103">
        <v>0</v>
      </c>
      <c r="AM9" s="103">
        <v>235</v>
      </c>
      <c r="AN9" s="103">
        <v>237</v>
      </c>
      <c r="AO9" s="103">
        <v>0</v>
      </c>
      <c r="AP9" s="103">
        <v>0</v>
      </c>
      <c r="AQ9" s="103">
        <v>0</v>
      </c>
      <c r="AR9" s="103">
        <v>0</v>
      </c>
      <c r="AS9" s="103">
        <v>169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33</v>
      </c>
      <c r="B10" s="113" t="s">
        <v>261</v>
      </c>
      <c r="C10" s="101" t="s">
        <v>262</v>
      </c>
      <c r="D10" s="103">
        <f>SUM(E10,+H10,+K10)</f>
        <v>21970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21970</v>
      </c>
      <c r="L10" s="103">
        <v>5024</v>
      </c>
      <c r="M10" s="103">
        <v>16946</v>
      </c>
      <c r="N10" s="103">
        <f>SUM(O10,+V10,+AC10)</f>
        <v>21970</v>
      </c>
      <c r="O10" s="103">
        <f>SUM(P10:U10)</f>
        <v>5024</v>
      </c>
      <c r="P10" s="103">
        <v>5024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16946</v>
      </c>
      <c r="W10" s="103">
        <v>16946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193</v>
      </c>
      <c r="AG10" s="103">
        <v>193</v>
      </c>
      <c r="AH10" s="103">
        <v>0</v>
      </c>
      <c r="AI10" s="103">
        <v>0</v>
      </c>
      <c r="AJ10" s="103">
        <f>SUM(AK10:AS10)</f>
        <v>193</v>
      </c>
      <c r="AK10" s="103">
        <v>0</v>
      </c>
      <c r="AL10" s="103">
        <v>0</v>
      </c>
      <c r="AM10" s="103">
        <v>33</v>
      </c>
      <c r="AN10" s="103">
        <v>0</v>
      </c>
      <c r="AO10" s="103">
        <v>0</v>
      </c>
      <c r="AP10" s="103">
        <v>160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33</v>
      </c>
      <c r="B11" s="113" t="s">
        <v>264</v>
      </c>
      <c r="C11" s="101" t="s">
        <v>265</v>
      </c>
      <c r="D11" s="103">
        <f>SUM(E11,+H11,+K11)</f>
        <v>9579</v>
      </c>
      <c r="E11" s="103">
        <f>SUM(F11:G11)</f>
        <v>0</v>
      </c>
      <c r="F11" s="103">
        <v>0</v>
      </c>
      <c r="G11" s="103">
        <v>0</v>
      </c>
      <c r="H11" s="103">
        <f>SUM(I11:J11)</f>
        <v>2660</v>
      </c>
      <c r="I11" s="103">
        <v>2634</v>
      </c>
      <c r="J11" s="103">
        <v>26</v>
      </c>
      <c r="K11" s="103">
        <f>SUM(L11:M11)</f>
        <v>6919</v>
      </c>
      <c r="L11" s="103">
        <v>0</v>
      </c>
      <c r="M11" s="103">
        <v>6919</v>
      </c>
      <c r="N11" s="103">
        <f>SUM(O11,+V11,+AC11)</f>
        <v>9579</v>
      </c>
      <c r="O11" s="103">
        <f>SUM(P11:U11)</f>
        <v>2634</v>
      </c>
      <c r="P11" s="103">
        <v>2634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6945</v>
      </c>
      <c r="W11" s="103">
        <v>6945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258</v>
      </c>
      <c r="AG11" s="103">
        <v>258</v>
      </c>
      <c r="AH11" s="103">
        <v>0</v>
      </c>
      <c r="AI11" s="103">
        <v>0</v>
      </c>
      <c r="AJ11" s="103">
        <f>SUM(AK11:AS11)</f>
        <v>258</v>
      </c>
      <c r="AK11" s="103">
        <v>0</v>
      </c>
      <c r="AL11" s="103">
        <v>0</v>
      </c>
      <c r="AM11" s="103">
        <v>258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33</v>
      </c>
      <c r="B12" s="113" t="s">
        <v>267</v>
      </c>
      <c r="C12" s="101" t="s">
        <v>268</v>
      </c>
      <c r="D12" s="103">
        <f>SUM(E12,+H12,+K12)</f>
        <v>11610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11610</v>
      </c>
      <c r="L12" s="103">
        <v>1477</v>
      </c>
      <c r="M12" s="103">
        <v>10133</v>
      </c>
      <c r="N12" s="103">
        <f>SUM(O12,+V12,+AC12)</f>
        <v>11610</v>
      </c>
      <c r="O12" s="103">
        <f>SUM(P12:U12)</f>
        <v>1477</v>
      </c>
      <c r="P12" s="103">
        <v>1477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10133</v>
      </c>
      <c r="W12" s="103">
        <v>10133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104</v>
      </c>
      <c r="AG12" s="103">
        <v>104</v>
      </c>
      <c r="AH12" s="103">
        <v>0</v>
      </c>
      <c r="AI12" s="103">
        <v>0</v>
      </c>
      <c r="AJ12" s="103">
        <f>SUM(AK12:AS12)</f>
        <v>104</v>
      </c>
      <c r="AK12" s="103">
        <v>0</v>
      </c>
      <c r="AL12" s="103">
        <v>0</v>
      </c>
      <c r="AM12" s="103">
        <v>104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8</v>
      </c>
      <c r="AU12" s="103">
        <v>0</v>
      </c>
      <c r="AV12" s="103">
        <v>0</v>
      </c>
      <c r="AW12" s="103">
        <v>8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33</v>
      </c>
      <c r="B13" s="113" t="s">
        <v>270</v>
      </c>
      <c r="C13" s="101" t="s">
        <v>271</v>
      </c>
      <c r="D13" s="103">
        <f>SUM(E13,+H13,+K13)</f>
        <v>22412</v>
      </c>
      <c r="E13" s="103">
        <f>SUM(F13:G13)</f>
        <v>0</v>
      </c>
      <c r="F13" s="103">
        <v>0</v>
      </c>
      <c r="G13" s="103">
        <v>0</v>
      </c>
      <c r="H13" s="103">
        <f>SUM(I13:J13)</f>
        <v>6923</v>
      </c>
      <c r="I13" s="103">
        <v>6923</v>
      </c>
      <c r="J13" s="103">
        <v>0</v>
      </c>
      <c r="K13" s="103">
        <f>SUM(L13:M13)</f>
        <v>15489</v>
      </c>
      <c r="L13" s="103">
        <v>3122</v>
      </c>
      <c r="M13" s="103">
        <v>12367</v>
      </c>
      <c r="N13" s="103">
        <f>SUM(O13,+V13,+AC13)</f>
        <v>22412</v>
      </c>
      <c r="O13" s="103">
        <f>SUM(P13:U13)</f>
        <v>10045</v>
      </c>
      <c r="P13" s="103">
        <v>10045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12367</v>
      </c>
      <c r="W13" s="103">
        <v>12367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331</v>
      </c>
      <c r="AG13" s="103">
        <v>331</v>
      </c>
      <c r="AH13" s="103">
        <v>0</v>
      </c>
      <c r="AI13" s="103">
        <v>0</v>
      </c>
      <c r="AJ13" s="103">
        <f>SUM(AK13:AS13)</f>
        <v>1073</v>
      </c>
      <c r="AK13" s="103">
        <v>565</v>
      </c>
      <c r="AL13" s="103">
        <v>177</v>
      </c>
      <c r="AM13" s="103">
        <v>30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301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177</v>
      </c>
      <c r="BA13" s="103">
        <v>177</v>
      </c>
      <c r="BB13" s="103">
        <v>0</v>
      </c>
      <c r="BC13" s="103">
        <v>0</v>
      </c>
    </row>
    <row r="14" spans="1:55" s="105" customFormat="1" ht="13.5" customHeight="1">
      <c r="A14" s="115" t="s">
        <v>33</v>
      </c>
      <c r="B14" s="113" t="s">
        <v>273</v>
      </c>
      <c r="C14" s="101" t="s">
        <v>274</v>
      </c>
      <c r="D14" s="103">
        <f>SUM(E14,+H14,+K14)</f>
        <v>5721</v>
      </c>
      <c r="E14" s="103">
        <f>SUM(F14:G14)</f>
        <v>0</v>
      </c>
      <c r="F14" s="103">
        <v>0</v>
      </c>
      <c r="G14" s="103">
        <v>0</v>
      </c>
      <c r="H14" s="103">
        <f>SUM(I14:J14)</f>
        <v>1209</v>
      </c>
      <c r="I14" s="103">
        <v>1209</v>
      </c>
      <c r="J14" s="103">
        <v>0</v>
      </c>
      <c r="K14" s="103">
        <f>SUM(L14:M14)</f>
        <v>4512</v>
      </c>
      <c r="L14" s="103">
        <v>0</v>
      </c>
      <c r="M14" s="103">
        <v>4512</v>
      </c>
      <c r="N14" s="103">
        <f>SUM(O14,+V14,+AC14)</f>
        <v>5742</v>
      </c>
      <c r="O14" s="103">
        <f>SUM(P14:U14)</f>
        <v>1209</v>
      </c>
      <c r="P14" s="103">
        <v>1209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4512</v>
      </c>
      <c r="W14" s="103">
        <v>4512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21</v>
      </c>
      <c r="AD14" s="103">
        <v>21</v>
      </c>
      <c r="AE14" s="103">
        <v>0</v>
      </c>
      <c r="AF14" s="103">
        <f>SUM(AG14:AI14)</f>
        <v>16</v>
      </c>
      <c r="AG14" s="103">
        <v>16</v>
      </c>
      <c r="AH14" s="103">
        <v>0</v>
      </c>
      <c r="AI14" s="103">
        <v>0</v>
      </c>
      <c r="AJ14" s="103">
        <f>SUM(AK14:AS14)</f>
        <v>10</v>
      </c>
      <c r="AK14" s="103">
        <v>10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16</v>
      </c>
      <c r="AU14" s="103">
        <v>16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33</v>
      </c>
      <c r="B15" s="113" t="s">
        <v>276</v>
      </c>
      <c r="C15" s="101" t="s">
        <v>277</v>
      </c>
      <c r="D15" s="103">
        <f>SUM(E15,+H15,+K15)</f>
        <v>11786</v>
      </c>
      <c r="E15" s="103">
        <f>SUM(F15:G15)</f>
        <v>0</v>
      </c>
      <c r="F15" s="103">
        <v>0</v>
      </c>
      <c r="G15" s="103">
        <v>0</v>
      </c>
      <c r="H15" s="103">
        <f>SUM(I15:J15)</f>
        <v>3125</v>
      </c>
      <c r="I15" s="103">
        <v>3125</v>
      </c>
      <c r="J15" s="103">
        <v>0</v>
      </c>
      <c r="K15" s="103">
        <f>SUM(L15:M15)</f>
        <v>8661</v>
      </c>
      <c r="L15" s="103">
        <v>0</v>
      </c>
      <c r="M15" s="103">
        <v>8661</v>
      </c>
      <c r="N15" s="103">
        <f>SUM(O15,+V15,+AC15)</f>
        <v>11786</v>
      </c>
      <c r="O15" s="103">
        <f>SUM(P15:U15)</f>
        <v>3125</v>
      </c>
      <c r="P15" s="103">
        <v>3125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8661</v>
      </c>
      <c r="W15" s="103">
        <v>8661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24</v>
      </c>
      <c r="AG15" s="103">
        <v>24</v>
      </c>
      <c r="AH15" s="103">
        <v>0</v>
      </c>
      <c r="AI15" s="103">
        <v>0</v>
      </c>
      <c r="AJ15" s="103">
        <f>SUM(AK15:AS15)</f>
        <v>509</v>
      </c>
      <c r="AK15" s="103">
        <v>509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24</v>
      </c>
      <c r="AU15" s="103">
        <v>24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33</v>
      </c>
      <c r="B16" s="113" t="s">
        <v>279</v>
      </c>
      <c r="C16" s="101" t="s">
        <v>280</v>
      </c>
      <c r="D16" s="103">
        <f>SUM(E16,+H16,+K16)</f>
        <v>33270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33270</v>
      </c>
      <c r="L16" s="103">
        <v>2020</v>
      </c>
      <c r="M16" s="103">
        <v>31250</v>
      </c>
      <c r="N16" s="103">
        <f>SUM(O16,+V16,+AC16)</f>
        <v>33270</v>
      </c>
      <c r="O16" s="103">
        <f>SUM(P16:U16)</f>
        <v>2020</v>
      </c>
      <c r="P16" s="103">
        <v>2020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31250</v>
      </c>
      <c r="W16" s="103">
        <v>31250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57</v>
      </c>
      <c r="AG16" s="103">
        <v>57</v>
      </c>
      <c r="AH16" s="103">
        <v>0</v>
      </c>
      <c r="AI16" s="103">
        <v>0</v>
      </c>
      <c r="AJ16" s="103">
        <f>SUM(AK16:AS16)</f>
        <v>972</v>
      </c>
      <c r="AK16" s="103">
        <v>972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57</v>
      </c>
      <c r="AU16" s="103">
        <v>57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33</v>
      </c>
      <c r="B17" s="113" t="s">
        <v>282</v>
      </c>
      <c r="C17" s="101" t="s">
        <v>283</v>
      </c>
      <c r="D17" s="103">
        <f>SUM(E17,+H17,+K17)</f>
        <v>18702</v>
      </c>
      <c r="E17" s="103">
        <f>SUM(F17:G17)</f>
        <v>0</v>
      </c>
      <c r="F17" s="103">
        <v>0</v>
      </c>
      <c r="G17" s="103">
        <v>0</v>
      </c>
      <c r="H17" s="103">
        <f>SUM(I17:J17)</f>
        <v>18702</v>
      </c>
      <c r="I17" s="103">
        <v>4669</v>
      </c>
      <c r="J17" s="103">
        <v>14033</v>
      </c>
      <c r="K17" s="103">
        <f>SUM(L17:M17)</f>
        <v>0</v>
      </c>
      <c r="L17" s="103">
        <v>0</v>
      </c>
      <c r="M17" s="103">
        <v>0</v>
      </c>
      <c r="N17" s="103">
        <f>SUM(O17,+V17,+AC17)</f>
        <v>18717</v>
      </c>
      <c r="O17" s="103">
        <f>SUM(P17:U17)</f>
        <v>4669</v>
      </c>
      <c r="P17" s="103">
        <v>4669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14033</v>
      </c>
      <c r="W17" s="103">
        <v>14033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15</v>
      </c>
      <c r="AD17" s="103">
        <v>15</v>
      </c>
      <c r="AE17" s="103">
        <v>0</v>
      </c>
      <c r="AF17" s="103">
        <f>SUM(AG17:AI17)</f>
        <v>317</v>
      </c>
      <c r="AG17" s="103">
        <v>317</v>
      </c>
      <c r="AH17" s="103">
        <v>0</v>
      </c>
      <c r="AI17" s="103">
        <v>0</v>
      </c>
      <c r="AJ17" s="103">
        <f>SUM(AK17:AS17)</f>
        <v>317</v>
      </c>
      <c r="AK17" s="103">
        <v>32</v>
      </c>
      <c r="AL17" s="103">
        <v>0</v>
      </c>
      <c r="AM17" s="103">
        <v>9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276</v>
      </c>
      <c r="AT17" s="103">
        <f>SUM(AU17:AY17)</f>
        <v>32</v>
      </c>
      <c r="AU17" s="103">
        <v>32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33</v>
      </c>
      <c r="B18" s="113" t="s">
        <v>285</v>
      </c>
      <c r="C18" s="101" t="s">
        <v>286</v>
      </c>
      <c r="D18" s="103">
        <f>SUM(E18,+H18,+K18)</f>
        <v>10820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10820</v>
      </c>
      <c r="L18" s="103">
        <v>1638</v>
      </c>
      <c r="M18" s="103">
        <v>9182</v>
      </c>
      <c r="N18" s="103">
        <f>SUM(O18,+V18,+AC18)</f>
        <v>10820</v>
      </c>
      <c r="O18" s="103">
        <f>SUM(P18:U18)</f>
        <v>1638</v>
      </c>
      <c r="P18" s="103">
        <v>1638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9182</v>
      </c>
      <c r="W18" s="103">
        <v>9182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46</v>
      </c>
      <c r="AG18" s="103">
        <v>46</v>
      </c>
      <c r="AH18" s="103">
        <v>0</v>
      </c>
      <c r="AI18" s="103">
        <v>0</v>
      </c>
      <c r="AJ18" s="103">
        <f>SUM(AK18:AS18)</f>
        <v>103</v>
      </c>
      <c r="AK18" s="103">
        <v>85</v>
      </c>
      <c r="AL18" s="103">
        <v>18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46</v>
      </c>
      <c r="AU18" s="103">
        <v>46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18</v>
      </c>
      <c r="BA18" s="103">
        <v>18</v>
      </c>
      <c r="BB18" s="103">
        <v>0</v>
      </c>
      <c r="BC18" s="103">
        <v>0</v>
      </c>
    </row>
    <row r="19" spans="1:55" s="105" customFormat="1" ht="13.5" customHeight="1">
      <c r="A19" s="115" t="s">
        <v>33</v>
      </c>
      <c r="B19" s="113" t="s">
        <v>288</v>
      </c>
      <c r="C19" s="101" t="s">
        <v>289</v>
      </c>
      <c r="D19" s="103">
        <f>SUM(E19,+H19,+K19)</f>
        <v>11378</v>
      </c>
      <c r="E19" s="103">
        <f>SUM(F19:G19)</f>
        <v>3144</v>
      </c>
      <c r="F19" s="103">
        <v>3144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8234</v>
      </c>
      <c r="L19" s="103">
        <v>0</v>
      </c>
      <c r="M19" s="103">
        <v>8234</v>
      </c>
      <c r="N19" s="103">
        <f>SUM(O19,+V19,+AC19)</f>
        <v>11391</v>
      </c>
      <c r="O19" s="103">
        <f>SUM(P19:U19)</f>
        <v>3144</v>
      </c>
      <c r="P19" s="103">
        <v>3144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8234</v>
      </c>
      <c r="W19" s="103">
        <v>8234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13</v>
      </c>
      <c r="AD19" s="103">
        <v>13</v>
      </c>
      <c r="AE19" s="103">
        <v>0</v>
      </c>
      <c r="AF19" s="103">
        <f>SUM(AG19:AI19)</f>
        <v>41</v>
      </c>
      <c r="AG19" s="103">
        <v>41</v>
      </c>
      <c r="AH19" s="103">
        <v>0</v>
      </c>
      <c r="AI19" s="103">
        <v>0</v>
      </c>
      <c r="AJ19" s="103">
        <f>SUM(AK19:AS19)</f>
        <v>493</v>
      </c>
      <c r="AK19" s="103">
        <v>493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41</v>
      </c>
      <c r="AU19" s="103">
        <v>41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33</v>
      </c>
      <c r="B20" s="113" t="s">
        <v>291</v>
      </c>
      <c r="C20" s="101" t="s">
        <v>292</v>
      </c>
      <c r="D20" s="103">
        <f>SUM(E20,+H20,+K20)</f>
        <v>45655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45655</v>
      </c>
      <c r="L20" s="103">
        <v>3519</v>
      </c>
      <c r="M20" s="103">
        <v>42136</v>
      </c>
      <c r="N20" s="103">
        <f>SUM(O20,+V20,+AC20)</f>
        <v>45655</v>
      </c>
      <c r="O20" s="103">
        <f>SUM(P20:U20)</f>
        <v>3519</v>
      </c>
      <c r="P20" s="103">
        <v>3519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42136</v>
      </c>
      <c r="W20" s="103">
        <v>42136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47</v>
      </c>
      <c r="AG20" s="103">
        <v>47</v>
      </c>
      <c r="AH20" s="103">
        <v>0</v>
      </c>
      <c r="AI20" s="103">
        <v>0</v>
      </c>
      <c r="AJ20" s="103">
        <f>SUM(AK20:AS20)</f>
        <v>1592</v>
      </c>
      <c r="AK20" s="103">
        <v>1545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47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33</v>
      </c>
      <c r="B21" s="113" t="s">
        <v>294</v>
      </c>
      <c r="C21" s="101" t="s">
        <v>295</v>
      </c>
      <c r="D21" s="103">
        <f>SUM(E21,+H21,+K21)</f>
        <v>8762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8762</v>
      </c>
      <c r="L21" s="103">
        <v>1220</v>
      </c>
      <c r="M21" s="103">
        <v>7542</v>
      </c>
      <c r="N21" s="103">
        <f>SUM(O21,+V21,+AC21)</f>
        <v>8762</v>
      </c>
      <c r="O21" s="103">
        <f>SUM(P21:U21)</f>
        <v>1220</v>
      </c>
      <c r="P21" s="103">
        <v>1220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7542</v>
      </c>
      <c r="W21" s="103">
        <v>7542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37</v>
      </c>
      <c r="AG21" s="103">
        <v>37</v>
      </c>
      <c r="AH21" s="103">
        <v>0</v>
      </c>
      <c r="AI21" s="103">
        <v>0</v>
      </c>
      <c r="AJ21" s="103">
        <f>SUM(AK21:AS21)</f>
        <v>86</v>
      </c>
      <c r="AK21" s="103">
        <v>71</v>
      </c>
      <c r="AL21" s="103">
        <v>15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37</v>
      </c>
      <c r="AU21" s="103">
        <v>37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15</v>
      </c>
      <c r="BA21" s="103">
        <v>15</v>
      </c>
      <c r="BB21" s="103">
        <v>0</v>
      </c>
      <c r="BC21" s="103">
        <v>0</v>
      </c>
    </row>
    <row r="22" spans="1:55" s="105" customFormat="1" ht="13.5" customHeight="1">
      <c r="A22" s="115" t="s">
        <v>33</v>
      </c>
      <c r="B22" s="113" t="s">
        <v>297</v>
      </c>
      <c r="C22" s="101" t="s">
        <v>298</v>
      </c>
      <c r="D22" s="103">
        <f>SUM(E22,+H22,+K22)</f>
        <v>18317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18317</v>
      </c>
      <c r="L22" s="103">
        <v>1758</v>
      </c>
      <c r="M22" s="103">
        <v>16559</v>
      </c>
      <c r="N22" s="103">
        <f>SUM(O22,+V22,+AC22)</f>
        <v>18317</v>
      </c>
      <c r="O22" s="103">
        <f>SUM(P22:U22)</f>
        <v>1758</v>
      </c>
      <c r="P22" s="103">
        <v>1758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16559</v>
      </c>
      <c r="W22" s="103">
        <v>16559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739</v>
      </c>
      <c r="AG22" s="103">
        <v>739</v>
      </c>
      <c r="AH22" s="103">
        <v>0</v>
      </c>
      <c r="AI22" s="103">
        <v>0</v>
      </c>
      <c r="AJ22" s="103">
        <f>SUM(AK22:AS22)</f>
        <v>739</v>
      </c>
      <c r="AK22" s="103">
        <v>0</v>
      </c>
      <c r="AL22" s="103">
        <v>0</v>
      </c>
      <c r="AM22" s="103">
        <v>739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60</v>
      </c>
      <c r="AU22" s="103">
        <v>0</v>
      </c>
      <c r="AV22" s="103">
        <v>0</v>
      </c>
      <c r="AW22" s="103">
        <v>60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33</v>
      </c>
      <c r="B23" s="113" t="s">
        <v>300</v>
      </c>
      <c r="C23" s="101" t="s">
        <v>301</v>
      </c>
      <c r="D23" s="103">
        <f>SUM(E23,+H23,+K23)</f>
        <v>34368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34368</v>
      </c>
      <c r="L23" s="103">
        <v>664</v>
      </c>
      <c r="M23" s="103">
        <v>33704</v>
      </c>
      <c r="N23" s="103">
        <f>SUM(O23,+V23,+AC23)</f>
        <v>34368</v>
      </c>
      <c r="O23" s="103">
        <f>SUM(P23:U23)</f>
        <v>664</v>
      </c>
      <c r="P23" s="103">
        <v>664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33704</v>
      </c>
      <c r="W23" s="103">
        <v>33704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40</v>
      </c>
      <c r="AK23" s="103">
        <v>40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33</v>
      </c>
      <c r="B24" s="113" t="s">
        <v>303</v>
      </c>
      <c r="C24" s="101" t="s">
        <v>304</v>
      </c>
      <c r="D24" s="103">
        <f>SUM(E24,+H24,+K24)</f>
        <v>8549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8549</v>
      </c>
      <c r="L24" s="103">
        <v>1722</v>
      </c>
      <c r="M24" s="103">
        <v>6827</v>
      </c>
      <c r="N24" s="103">
        <f>SUM(O24,+V24,+AC24)</f>
        <v>8549</v>
      </c>
      <c r="O24" s="103">
        <f>SUM(P24:U24)</f>
        <v>1722</v>
      </c>
      <c r="P24" s="103">
        <v>1722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6827</v>
      </c>
      <c r="W24" s="103">
        <v>6827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123</v>
      </c>
      <c r="AG24" s="103">
        <v>123</v>
      </c>
      <c r="AH24" s="103">
        <v>0</v>
      </c>
      <c r="AI24" s="103">
        <v>0</v>
      </c>
      <c r="AJ24" s="103">
        <f>SUM(AK24:AS24)</f>
        <v>291</v>
      </c>
      <c r="AK24" s="103">
        <v>173</v>
      </c>
      <c r="AL24" s="103">
        <v>0</v>
      </c>
      <c r="AM24" s="103">
        <v>0</v>
      </c>
      <c r="AN24" s="103">
        <v>0</v>
      </c>
      <c r="AO24" s="103">
        <v>0</v>
      </c>
      <c r="AP24" s="103">
        <v>118</v>
      </c>
      <c r="AQ24" s="103">
        <v>0</v>
      </c>
      <c r="AR24" s="103">
        <v>0</v>
      </c>
      <c r="AS24" s="103">
        <v>0</v>
      </c>
      <c r="AT24" s="103">
        <f>SUM(AU24:AY24)</f>
        <v>5</v>
      </c>
      <c r="AU24" s="103">
        <v>5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14</v>
      </c>
      <c r="BA24" s="103">
        <v>14</v>
      </c>
      <c r="BB24" s="103">
        <v>0</v>
      </c>
      <c r="BC24" s="103">
        <v>0</v>
      </c>
    </row>
    <row r="25" spans="1:55" s="105" customFormat="1" ht="13.5" customHeight="1">
      <c r="A25" s="115" t="s">
        <v>33</v>
      </c>
      <c r="B25" s="113" t="s">
        <v>306</v>
      </c>
      <c r="C25" s="101" t="s">
        <v>307</v>
      </c>
      <c r="D25" s="103">
        <f>SUM(E25,+H25,+K25)</f>
        <v>26542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26542</v>
      </c>
      <c r="L25" s="103">
        <v>794</v>
      </c>
      <c r="M25" s="103">
        <v>25748</v>
      </c>
      <c r="N25" s="103">
        <f>SUM(O25,+V25,+AC25)</f>
        <v>26616</v>
      </c>
      <c r="O25" s="103">
        <f>SUM(P25:U25)</f>
        <v>794</v>
      </c>
      <c r="P25" s="103">
        <v>794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25748</v>
      </c>
      <c r="W25" s="103">
        <v>25748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74</v>
      </c>
      <c r="AD25" s="103">
        <v>74</v>
      </c>
      <c r="AE25" s="103">
        <v>0</v>
      </c>
      <c r="AF25" s="103">
        <f>SUM(AG25:AI25)</f>
        <v>30</v>
      </c>
      <c r="AG25" s="103">
        <v>30</v>
      </c>
      <c r="AH25" s="103">
        <v>0</v>
      </c>
      <c r="AI25" s="103">
        <v>0</v>
      </c>
      <c r="AJ25" s="103">
        <f>SUM(AK25:AS25)</f>
        <v>754</v>
      </c>
      <c r="AK25" s="103">
        <v>754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30</v>
      </c>
      <c r="AU25" s="103">
        <v>30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33</v>
      </c>
      <c r="B26" s="113" t="s">
        <v>309</v>
      </c>
      <c r="C26" s="101" t="s">
        <v>310</v>
      </c>
      <c r="D26" s="103">
        <f>SUM(E26,+H26,+K26)</f>
        <v>19223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19223</v>
      </c>
      <c r="L26" s="103">
        <v>2907</v>
      </c>
      <c r="M26" s="103">
        <v>16316</v>
      </c>
      <c r="N26" s="103">
        <f>SUM(O26,+V26,+AC26)</f>
        <v>19223</v>
      </c>
      <c r="O26" s="103">
        <f>SUM(P26:U26)</f>
        <v>2907</v>
      </c>
      <c r="P26" s="103">
        <v>2907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16316</v>
      </c>
      <c r="W26" s="103">
        <v>16316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19</v>
      </c>
      <c r="AG26" s="103">
        <v>19</v>
      </c>
      <c r="AH26" s="103">
        <v>0</v>
      </c>
      <c r="AI26" s="103">
        <v>0</v>
      </c>
      <c r="AJ26" s="103">
        <f>SUM(AK26:AS26)</f>
        <v>19</v>
      </c>
      <c r="AK26" s="103">
        <v>0</v>
      </c>
      <c r="AL26" s="103">
        <v>0</v>
      </c>
      <c r="AM26" s="103">
        <v>19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64</v>
      </c>
      <c r="BA26" s="103">
        <v>64</v>
      </c>
      <c r="BB26" s="103">
        <v>0</v>
      </c>
      <c r="BC26" s="103">
        <v>0</v>
      </c>
    </row>
    <row r="27" spans="1:55" s="105" customFormat="1" ht="13.5" customHeight="1">
      <c r="A27" s="115" t="s">
        <v>33</v>
      </c>
      <c r="B27" s="113" t="s">
        <v>312</v>
      </c>
      <c r="C27" s="101" t="s">
        <v>313</v>
      </c>
      <c r="D27" s="103">
        <f>SUM(E27,+H27,+K27)</f>
        <v>11470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11470</v>
      </c>
      <c r="L27" s="103">
        <v>1937</v>
      </c>
      <c r="M27" s="103">
        <v>9533</v>
      </c>
      <c r="N27" s="103">
        <f>SUM(O27,+V27,+AC27)</f>
        <v>11470</v>
      </c>
      <c r="O27" s="103">
        <f>SUM(P27:U27)</f>
        <v>1937</v>
      </c>
      <c r="P27" s="103">
        <v>1937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9533</v>
      </c>
      <c r="W27" s="103">
        <v>9533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57</v>
      </c>
      <c r="AG27" s="103">
        <v>57</v>
      </c>
      <c r="AH27" s="103">
        <v>0</v>
      </c>
      <c r="AI27" s="103">
        <v>0</v>
      </c>
      <c r="AJ27" s="103">
        <f>SUM(AK27:AS27)</f>
        <v>360</v>
      </c>
      <c r="AK27" s="103">
        <v>320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40</v>
      </c>
      <c r="AT27" s="103">
        <f>SUM(AU27:AY27)</f>
        <v>17</v>
      </c>
      <c r="AU27" s="103">
        <v>17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33</v>
      </c>
      <c r="B28" s="113" t="s">
        <v>315</v>
      </c>
      <c r="C28" s="101" t="s">
        <v>316</v>
      </c>
      <c r="D28" s="103">
        <f>SUM(E28,+H28,+K28)</f>
        <v>10466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10466</v>
      </c>
      <c r="L28" s="103">
        <v>1668</v>
      </c>
      <c r="M28" s="103">
        <v>8798</v>
      </c>
      <c r="N28" s="103">
        <f>SUM(O28,+V28,+AC28)</f>
        <v>10466</v>
      </c>
      <c r="O28" s="103">
        <f>SUM(P28:U28)</f>
        <v>1668</v>
      </c>
      <c r="P28" s="103">
        <v>1668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8798</v>
      </c>
      <c r="W28" s="103">
        <v>8798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310</v>
      </c>
      <c r="AG28" s="103">
        <v>310</v>
      </c>
      <c r="AH28" s="103">
        <v>0</v>
      </c>
      <c r="AI28" s="103">
        <v>0</v>
      </c>
      <c r="AJ28" s="103">
        <f>SUM(AK28:AS28)</f>
        <v>310</v>
      </c>
      <c r="AK28" s="103">
        <v>0</v>
      </c>
      <c r="AL28" s="103">
        <v>0</v>
      </c>
      <c r="AM28" s="103">
        <v>310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12</v>
      </c>
      <c r="AU28" s="103">
        <v>0</v>
      </c>
      <c r="AV28" s="103">
        <v>0</v>
      </c>
      <c r="AW28" s="103">
        <v>12</v>
      </c>
      <c r="AX28" s="103">
        <v>0</v>
      </c>
      <c r="AY28" s="103">
        <v>0</v>
      </c>
      <c r="AZ28" s="103">
        <f>SUM(BA28:BC28)</f>
        <v>124</v>
      </c>
      <c r="BA28" s="103">
        <v>124</v>
      </c>
      <c r="BB28" s="103">
        <v>0</v>
      </c>
      <c r="BC28" s="103">
        <v>0</v>
      </c>
    </row>
    <row r="29" spans="1:55" s="105" customFormat="1" ht="13.5" customHeight="1">
      <c r="A29" s="115" t="s">
        <v>33</v>
      </c>
      <c r="B29" s="113" t="s">
        <v>318</v>
      </c>
      <c r="C29" s="101" t="s">
        <v>319</v>
      </c>
      <c r="D29" s="103">
        <f>SUM(E29,+H29,+K29)</f>
        <v>3917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3917</v>
      </c>
      <c r="L29" s="103">
        <v>453</v>
      </c>
      <c r="M29" s="103">
        <v>3464</v>
      </c>
      <c r="N29" s="103">
        <f>SUM(O29,+V29,+AC29)</f>
        <v>3917</v>
      </c>
      <c r="O29" s="103">
        <f>SUM(P29:U29)</f>
        <v>453</v>
      </c>
      <c r="P29" s="103">
        <v>453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3464</v>
      </c>
      <c r="W29" s="103">
        <v>3464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124</v>
      </c>
      <c r="AG29" s="103">
        <v>124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124</v>
      </c>
      <c r="AU29" s="103">
        <v>124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33</v>
      </c>
      <c r="B30" s="113" t="s">
        <v>321</v>
      </c>
      <c r="C30" s="101" t="s">
        <v>322</v>
      </c>
      <c r="D30" s="103">
        <f>SUM(E30,+H30,+K30)</f>
        <v>4794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4794</v>
      </c>
      <c r="L30" s="103">
        <v>612</v>
      </c>
      <c r="M30" s="103">
        <v>4182</v>
      </c>
      <c r="N30" s="103">
        <f>SUM(O30,+V30,+AC30)</f>
        <v>4794</v>
      </c>
      <c r="O30" s="103">
        <f>SUM(P30:U30)</f>
        <v>612</v>
      </c>
      <c r="P30" s="103">
        <v>612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4182</v>
      </c>
      <c r="W30" s="103">
        <v>4182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1701</v>
      </c>
      <c r="AG30" s="103">
        <v>1701</v>
      </c>
      <c r="AH30" s="103">
        <v>0</v>
      </c>
      <c r="AI30" s="103">
        <v>0</v>
      </c>
      <c r="AJ30" s="103">
        <f>SUM(AK30:AS30)</f>
        <v>1701</v>
      </c>
      <c r="AK30" s="103">
        <v>0</v>
      </c>
      <c r="AL30" s="103">
        <v>0</v>
      </c>
      <c r="AM30" s="103">
        <v>1701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33</v>
      </c>
      <c r="B31" s="113" t="s">
        <v>324</v>
      </c>
      <c r="C31" s="101" t="s">
        <v>325</v>
      </c>
      <c r="D31" s="103">
        <f>SUM(E31,+H31,+K31)</f>
        <v>20265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20265</v>
      </c>
      <c r="L31" s="103">
        <v>4175</v>
      </c>
      <c r="M31" s="103">
        <v>16090</v>
      </c>
      <c r="N31" s="103">
        <f>SUM(O31,+V31,+AC31)</f>
        <v>20265</v>
      </c>
      <c r="O31" s="103">
        <f>SUM(P31:U31)</f>
        <v>4175</v>
      </c>
      <c r="P31" s="103">
        <v>4175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16090</v>
      </c>
      <c r="W31" s="103">
        <v>16090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599</v>
      </c>
      <c r="AG31" s="103">
        <v>599</v>
      </c>
      <c r="AH31" s="103">
        <v>0</v>
      </c>
      <c r="AI31" s="103">
        <v>0</v>
      </c>
      <c r="AJ31" s="103">
        <f>SUM(AK31:AS31)</f>
        <v>599</v>
      </c>
      <c r="AK31" s="103">
        <v>0</v>
      </c>
      <c r="AL31" s="103">
        <v>0</v>
      </c>
      <c r="AM31" s="103">
        <v>599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33</v>
      </c>
      <c r="B32" s="113" t="s">
        <v>327</v>
      </c>
      <c r="C32" s="101" t="s">
        <v>328</v>
      </c>
      <c r="D32" s="103">
        <f>SUM(E32,+H32,+K32)</f>
        <v>12724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12724</v>
      </c>
      <c r="L32" s="103">
        <v>1280</v>
      </c>
      <c r="M32" s="103">
        <v>11444</v>
      </c>
      <c r="N32" s="103">
        <f>SUM(O32,+V32,+AC32)</f>
        <v>12749</v>
      </c>
      <c r="O32" s="103">
        <f>SUM(P32:U32)</f>
        <v>1280</v>
      </c>
      <c r="P32" s="103">
        <v>1280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11444</v>
      </c>
      <c r="W32" s="103">
        <v>11444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25</v>
      </c>
      <c r="AD32" s="103">
        <v>25</v>
      </c>
      <c r="AE32" s="103">
        <v>0</v>
      </c>
      <c r="AF32" s="103">
        <f>SUM(AG32:AI32)</f>
        <v>290</v>
      </c>
      <c r="AG32" s="103">
        <v>290</v>
      </c>
      <c r="AH32" s="103">
        <v>0</v>
      </c>
      <c r="AI32" s="103">
        <v>0</v>
      </c>
      <c r="AJ32" s="103">
        <f>SUM(AK32:AS32)</f>
        <v>290</v>
      </c>
      <c r="AK32" s="103">
        <v>0</v>
      </c>
      <c r="AL32" s="103">
        <v>0</v>
      </c>
      <c r="AM32" s="103">
        <v>106</v>
      </c>
      <c r="AN32" s="103">
        <v>107</v>
      </c>
      <c r="AO32" s="103">
        <v>0</v>
      </c>
      <c r="AP32" s="103">
        <v>0</v>
      </c>
      <c r="AQ32" s="103">
        <v>0</v>
      </c>
      <c r="AR32" s="103">
        <v>0</v>
      </c>
      <c r="AS32" s="103">
        <v>77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33</v>
      </c>
      <c r="B33" s="113" t="s">
        <v>330</v>
      </c>
      <c r="C33" s="101" t="s">
        <v>331</v>
      </c>
      <c r="D33" s="103">
        <f>SUM(E33,+H33,+K33)</f>
        <v>2187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2187</v>
      </c>
      <c r="L33" s="103">
        <v>571</v>
      </c>
      <c r="M33" s="103">
        <v>1616</v>
      </c>
      <c r="N33" s="103">
        <f>SUM(O33,+V33,+AC33)</f>
        <v>2187</v>
      </c>
      <c r="O33" s="103">
        <f>SUM(P33:U33)</f>
        <v>571</v>
      </c>
      <c r="P33" s="103">
        <v>571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1616</v>
      </c>
      <c r="W33" s="103">
        <v>1616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50</v>
      </c>
      <c r="AG33" s="103">
        <v>50</v>
      </c>
      <c r="AH33" s="103">
        <v>0</v>
      </c>
      <c r="AI33" s="103">
        <v>0</v>
      </c>
      <c r="AJ33" s="103">
        <f>SUM(AK33:AS33)</f>
        <v>50</v>
      </c>
      <c r="AK33" s="103">
        <v>0</v>
      </c>
      <c r="AL33" s="103">
        <v>0</v>
      </c>
      <c r="AM33" s="103">
        <v>18</v>
      </c>
      <c r="AN33" s="103">
        <v>19</v>
      </c>
      <c r="AO33" s="103">
        <v>0</v>
      </c>
      <c r="AP33" s="103">
        <v>0</v>
      </c>
      <c r="AQ33" s="103">
        <v>0</v>
      </c>
      <c r="AR33" s="103">
        <v>0</v>
      </c>
      <c r="AS33" s="103">
        <v>13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33</v>
      </c>
      <c r="B34" s="113" t="s">
        <v>333</v>
      </c>
      <c r="C34" s="101" t="s">
        <v>334</v>
      </c>
      <c r="D34" s="103">
        <f>SUM(E34,+H34,+K34)</f>
        <v>9925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9925</v>
      </c>
      <c r="L34" s="103">
        <v>543</v>
      </c>
      <c r="M34" s="103">
        <v>9382</v>
      </c>
      <c r="N34" s="103">
        <f>SUM(O34,+V34,+AC34)</f>
        <v>9925</v>
      </c>
      <c r="O34" s="103">
        <f>SUM(P34:U34)</f>
        <v>543</v>
      </c>
      <c r="P34" s="103">
        <v>543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9382</v>
      </c>
      <c r="W34" s="103">
        <v>9382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226</v>
      </c>
      <c r="AG34" s="103">
        <v>226</v>
      </c>
      <c r="AH34" s="103">
        <v>0</v>
      </c>
      <c r="AI34" s="103">
        <v>0</v>
      </c>
      <c r="AJ34" s="103">
        <f>SUM(AK34:AS34)</f>
        <v>226</v>
      </c>
      <c r="AK34" s="103">
        <v>0</v>
      </c>
      <c r="AL34" s="103">
        <v>0</v>
      </c>
      <c r="AM34" s="103">
        <v>83</v>
      </c>
      <c r="AN34" s="103">
        <v>83</v>
      </c>
      <c r="AO34" s="103">
        <v>0</v>
      </c>
      <c r="AP34" s="103">
        <v>0</v>
      </c>
      <c r="AQ34" s="103">
        <v>0</v>
      </c>
      <c r="AR34" s="103">
        <v>0</v>
      </c>
      <c r="AS34" s="103">
        <v>60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33</v>
      </c>
      <c r="B35" s="113" t="s">
        <v>336</v>
      </c>
      <c r="C35" s="101" t="s">
        <v>337</v>
      </c>
      <c r="D35" s="103">
        <f>SUM(E35,+H35,+K35)</f>
        <v>5212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5212</v>
      </c>
      <c r="L35" s="103">
        <v>430</v>
      </c>
      <c r="M35" s="103">
        <v>4782</v>
      </c>
      <c r="N35" s="103">
        <f>SUM(O35,+V35,+AC35)</f>
        <v>5212</v>
      </c>
      <c r="O35" s="103">
        <f>SUM(P35:U35)</f>
        <v>430</v>
      </c>
      <c r="P35" s="103">
        <v>430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4782</v>
      </c>
      <c r="W35" s="103">
        <v>4782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119</v>
      </c>
      <c r="AG35" s="103">
        <v>119</v>
      </c>
      <c r="AH35" s="103">
        <v>0</v>
      </c>
      <c r="AI35" s="103">
        <v>0</v>
      </c>
      <c r="AJ35" s="103">
        <f>SUM(AK35:AS35)</f>
        <v>119</v>
      </c>
      <c r="AK35" s="103">
        <v>0</v>
      </c>
      <c r="AL35" s="103">
        <v>0</v>
      </c>
      <c r="AM35" s="103">
        <v>44</v>
      </c>
      <c r="AN35" s="103">
        <v>44</v>
      </c>
      <c r="AO35" s="103">
        <v>0</v>
      </c>
      <c r="AP35" s="103">
        <v>0</v>
      </c>
      <c r="AQ35" s="103">
        <v>0</v>
      </c>
      <c r="AR35" s="103">
        <v>0</v>
      </c>
      <c r="AS35" s="103">
        <v>31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33</v>
      </c>
      <c r="B36" s="113" t="s">
        <v>339</v>
      </c>
      <c r="C36" s="101" t="s">
        <v>340</v>
      </c>
      <c r="D36" s="103">
        <f>SUM(E36,+H36,+K36)</f>
        <v>2434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2434</v>
      </c>
      <c r="L36" s="103">
        <v>344</v>
      </c>
      <c r="M36" s="103">
        <v>2090</v>
      </c>
      <c r="N36" s="103">
        <f>SUM(O36,+V36,+AC36)</f>
        <v>2434</v>
      </c>
      <c r="O36" s="103">
        <f>SUM(P36:U36)</f>
        <v>344</v>
      </c>
      <c r="P36" s="103">
        <v>344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2090</v>
      </c>
      <c r="W36" s="103">
        <v>2090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55</v>
      </c>
      <c r="AG36" s="103">
        <v>55</v>
      </c>
      <c r="AH36" s="103">
        <v>0</v>
      </c>
      <c r="AI36" s="103">
        <v>0</v>
      </c>
      <c r="AJ36" s="103">
        <f>SUM(AK36:AS36)</f>
        <v>55</v>
      </c>
      <c r="AK36" s="103">
        <v>0</v>
      </c>
      <c r="AL36" s="103">
        <v>0</v>
      </c>
      <c r="AM36" s="103">
        <v>20</v>
      </c>
      <c r="AN36" s="103">
        <v>20</v>
      </c>
      <c r="AO36" s="103">
        <v>0</v>
      </c>
      <c r="AP36" s="103">
        <v>0</v>
      </c>
      <c r="AQ36" s="103">
        <v>0</v>
      </c>
      <c r="AR36" s="103">
        <v>0</v>
      </c>
      <c r="AS36" s="103">
        <v>15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33</v>
      </c>
      <c r="B37" s="113" t="s">
        <v>342</v>
      </c>
      <c r="C37" s="101" t="s">
        <v>343</v>
      </c>
      <c r="D37" s="103">
        <f>SUM(E37,+H37,+K37)</f>
        <v>17433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17433</v>
      </c>
      <c r="L37" s="103">
        <v>1033</v>
      </c>
      <c r="M37" s="103">
        <v>16400</v>
      </c>
      <c r="N37" s="103">
        <f>SUM(O37,+V37,+AC37)</f>
        <v>17433</v>
      </c>
      <c r="O37" s="103">
        <f>SUM(P37:U37)</f>
        <v>1033</v>
      </c>
      <c r="P37" s="103">
        <v>1033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16400</v>
      </c>
      <c r="W37" s="103">
        <v>16400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397</v>
      </c>
      <c r="AG37" s="103">
        <v>397</v>
      </c>
      <c r="AH37" s="103">
        <v>0</v>
      </c>
      <c r="AI37" s="103">
        <v>0</v>
      </c>
      <c r="AJ37" s="103">
        <f>SUM(AK37:AS37)</f>
        <v>397</v>
      </c>
      <c r="AK37" s="103">
        <v>0</v>
      </c>
      <c r="AL37" s="103">
        <v>0</v>
      </c>
      <c r="AM37" s="103">
        <v>145</v>
      </c>
      <c r="AN37" s="103">
        <v>147</v>
      </c>
      <c r="AO37" s="103">
        <v>0</v>
      </c>
      <c r="AP37" s="103">
        <v>0</v>
      </c>
      <c r="AQ37" s="103">
        <v>0</v>
      </c>
      <c r="AR37" s="103">
        <v>0</v>
      </c>
      <c r="AS37" s="103">
        <v>105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33</v>
      </c>
      <c r="B38" s="113" t="s">
        <v>345</v>
      </c>
      <c r="C38" s="101" t="s">
        <v>346</v>
      </c>
      <c r="D38" s="103">
        <f>SUM(E38,+H38,+K38)</f>
        <v>17740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17740</v>
      </c>
      <c r="L38" s="103">
        <v>494</v>
      </c>
      <c r="M38" s="103">
        <v>17246</v>
      </c>
      <c r="N38" s="103">
        <f>SUM(O38,+V38,+AC38)</f>
        <v>17740</v>
      </c>
      <c r="O38" s="103">
        <f>SUM(P38:U38)</f>
        <v>494</v>
      </c>
      <c r="P38" s="103">
        <v>494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17246</v>
      </c>
      <c r="W38" s="103">
        <v>17246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404</v>
      </c>
      <c r="AG38" s="103">
        <v>404</v>
      </c>
      <c r="AH38" s="103">
        <v>0</v>
      </c>
      <c r="AI38" s="103">
        <v>0</v>
      </c>
      <c r="AJ38" s="103">
        <f>SUM(AK38:AS38)</f>
        <v>404</v>
      </c>
      <c r="AK38" s="103">
        <v>0</v>
      </c>
      <c r="AL38" s="103">
        <v>0</v>
      </c>
      <c r="AM38" s="103">
        <v>148</v>
      </c>
      <c r="AN38" s="103">
        <v>149</v>
      </c>
      <c r="AO38" s="103">
        <v>0</v>
      </c>
      <c r="AP38" s="103">
        <v>0</v>
      </c>
      <c r="AQ38" s="103">
        <v>0</v>
      </c>
      <c r="AR38" s="103">
        <v>0</v>
      </c>
      <c r="AS38" s="103">
        <v>107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33</v>
      </c>
      <c r="B39" s="113" t="s">
        <v>348</v>
      </c>
      <c r="C39" s="101" t="s">
        <v>349</v>
      </c>
      <c r="D39" s="103">
        <f>SUM(E39,+H39,+K39)</f>
        <v>16288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16288</v>
      </c>
      <c r="L39" s="103">
        <v>1031</v>
      </c>
      <c r="M39" s="103">
        <v>15257</v>
      </c>
      <c r="N39" s="103">
        <f>SUM(O39,+V39,+AC39)</f>
        <v>16290</v>
      </c>
      <c r="O39" s="103">
        <f>SUM(P39:U39)</f>
        <v>1031</v>
      </c>
      <c r="P39" s="103">
        <v>1031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15257</v>
      </c>
      <c r="W39" s="103">
        <v>15257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2</v>
      </c>
      <c r="AD39" s="103">
        <v>2</v>
      </c>
      <c r="AE39" s="103">
        <v>0</v>
      </c>
      <c r="AF39" s="103">
        <f>SUM(AG39:AI39)</f>
        <v>371</v>
      </c>
      <c r="AG39" s="103">
        <v>371</v>
      </c>
      <c r="AH39" s="103">
        <v>0</v>
      </c>
      <c r="AI39" s="103">
        <v>0</v>
      </c>
      <c r="AJ39" s="103">
        <f>SUM(AK39:AS39)</f>
        <v>371</v>
      </c>
      <c r="AK39" s="103">
        <v>0</v>
      </c>
      <c r="AL39" s="103">
        <v>0</v>
      </c>
      <c r="AM39" s="103">
        <v>136</v>
      </c>
      <c r="AN39" s="103">
        <v>137</v>
      </c>
      <c r="AO39" s="103">
        <v>0</v>
      </c>
      <c r="AP39" s="103">
        <v>0</v>
      </c>
      <c r="AQ39" s="103">
        <v>0</v>
      </c>
      <c r="AR39" s="103">
        <v>0</v>
      </c>
      <c r="AS39" s="103">
        <v>98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33</v>
      </c>
      <c r="B40" s="113" t="s">
        <v>351</v>
      </c>
      <c r="C40" s="101" t="s">
        <v>352</v>
      </c>
      <c r="D40" s="103">
        <f>SUM(E40,+H40,+K40)</f>
        <v>2513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2513</v>
      </c>
      <c r="L40" s="103">
        <v>123</v>
      </c>
      <c r="M40" s="103">
        <v>2390</v>
      </c>
      <c r="N40" s="103">
        <f>SUM(O40,+V40,+AC40)</f>
        <v>2513</v>
      </c>
      <c r="O40" s="103">
        <f>SUM(P40:U40)</f>
        <v>123</v>
      </c>
      <c r="P40" s="103">
        <v>123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2390</v>
      </c>
      <c r="W40" s="103">
        <v>2390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</v>
      </c>
      <c r="AG40" s="103">
        <v>3</v>
      </c>
      <c r="AH40" s="103">
        <v>0</v>
      </c>
      <c r="AI40" s="103">
        <v>0</v>
      </c>
      <c r="AJ40" s="103">
        <f>SUM(AK40:AS40)</f>
        <v>3</v>
      </c>
      <c r="AK40" s="103">
        <v>0</v>
      </c>
      <c r="AL40" s="103">
        <v>0</v>
      </c>
      <c r="AM40" s="103">
        <v>3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33</v>
      </c>
      <c r="B41" s="113" t="s">
        <v>354</v>
      </c>
      <c r="C41" s="101" t="s">
        <v>355</v>
      </c>
      <c r="D41" s="103">
        <f>SUM(E41,+H41,+K41)</f>
        <v>2226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2226</v>
      </c>
      <c r="L41" s="103">
        <v>103</v>
      </c>
      <c r="M41" s="103">
        <v>2123</v>
      </c>
      <c r="N41" s="103">
        <f>SUM(O41,+V41,+AC41)</f>
        <v>2226</v>
      </c>
      <c r="O41" s="103">
        <f>SUM(P41:U41)</f>
        <v>103</v>
      </c>
      <c r="P41" s="103">
        <v>103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2123</v>
      </c>
      <c r="W41" s="103">
        <v>2123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9</v>
      </c>
      <c r="AG41" s="103">
        <v>9</v>
      </c>
      <c r="AH41" s="103">
        <v>0</v>
      </c>
      <c r="AI41" s="103">
        <v>0</v>
      </c>
      <c r="AJ41" s="103">
        <f>SUM(AK41:AS41)</f>
        <v>23</v>
      </c>
      <c r="AK41" s="103">
        <v>19</v>
      </c>
      <c r="AL41" s="103">
        <v>4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9</v>
      </c>
      <c r="AU41" s="103">
        <v>9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4</v>
      </c>
      <c r="BA41" s="103">
        <v>4</v>
      </c>
      <c r="BB41" s="103">
        <v>0</v>
      </c>
      <c r="BC41" s="103">
        <v>0</v>
      </c>
    </row>
    <row r="42" spans="1:55" s="105" customFormat="1" ht="13.5" customHeight="1">
      <c r="A42" s="115" t="s">
        <v>33</v>
      </c>
      <c r="B42" s="113" t="s">
        <v>357</v>
      </c>
      <c r="C42" s="101" t="s">
        <v>358</v>
      </c>
      <c r="D42" s="103">
        <f>SUM(E42,+H42,+K42)</f>
        <v>1695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1695</v>
      </c>
      <c r="L42" s="103">
        <v>94</v>
      </c>
      <c r="M42" s="103">
        <v>1601</v>
      </c>
      <c r="N42" s="103">
        <f>SUM(O42,+V42,+AC42)</f>
        <v>1695</v>
      </c>
      <c r="O42" s="103">
        <f>SUM(P42:U42)</f>
        <v>94</v>
      </c>
      <c r="P42" s="103">
        <v>94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1601</v>
      </c>
      <c r="W42" s="103">
        <v>1601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7</v>
      </c>
      <c r="AG42" s="103">
        <v>7</v>
      </c>
      <c r="AH42" s="103">
        <v>0</v>
      </c>
      <c r="AI42" s="103">
        <v>0</v>
      </c>
      <c r="AJ42" s="103">
        <f>SUM(AK42:AS42)</f>
        <v>17</v>
      </c>
      <c r="AK42" s="103">
        <v>14</v>
      </c>
      <c r="AL42" s="103">
        <v>3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7</v>
      </c>
      <c r="AU42" s="103">
        <v>7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3</v>
      </c>
      <c r="BA42" s="103">
        <v>3</v>
      </c>
      <c r="BB42" s="103">
        <v>0</v>
      </c>
      <c r="BC42" s="103">
        <v>0</v>
      </c>
    </row>
    <row r="43" spans="1:55" s="105" customFormat="1" ht="13.5" customHeight="1">
      <c r="A43" s="115" t="s">
        <v>33</v>
      </c>
      <c r="B43" s="113" t="s">
        <v>360</v>
      </c>
      <c r="C43" s="101" t="s">
        <v>361</v>
      </c>
      <c r="D43" s="103">
        <f>SUM(E43,+H43,+K43)</f>
        <v>1522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1522</v>
      </c>
      <c r="L43" s="103">
        <v>321</v>
      </c>
      <c r="M43" s="103">
        <v>1201</v>
      </c>
      <c r="N43" s="103">
        <f>SUM(O43,+V43,+AC43)</f>
        <v>1522</v>
      </c>
      <c r="O43" s="103">
        <f>SUM(P43:U43)</f>
        <v>321</v>
      </c>
      <c r="P43" s="103">
        <v>321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1201</v>
      </c>
      <c r="W43" s="103">
        <v>1201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7</v>
      </c>
      <c r="AG43" s="103">
        <v>7</v>
      </c>
      <c r="AH43" s="103">
        <v>0</v>
      </c>
      <c r="AI43" s="103">
        <v>0</v>
      </c>
      <c r="AJ43" s="103">
        <f>SUM(AK43:AS43)</f>
        <v>11</v>
      </c>
      <c r="AK43" s="103">
        <v>9</v>
      </c>
      <c r="AL43" s="103">
        <v>2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7</v>
      </c>
      <c r="AU43" s="103">
        <v>7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2</v>
      </c>
      <c r="BA43" s="103">
        <v>2</v>
      </c>
      <c r="BB43" s="103">
        <v>0</v>
      </c>
      <c r="BC43" s="103">
        <v>0</v>
      </c>
    </row>
    <row r="44" spans="1:55" s="105" customFormat="1" ht="13.5" customHeight="1">
      <c r="A44" s="115" t="s">
        <v>33</v>
      </c>
      <c r="B44" s="113" t="s">
        <v>363</v>
      </c>
      <c r="C44" s="101" t="s">
        <v>364</v>
      </c>
      <c r="D44" s="103">
        <f>SUM(E44,+H44,+K44)</f>
        <v>3321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3321</v>
      </c>
      <c r="L44" s="103">
        <v>304</v>
      </c>
      <c r="M44" s="103">
        <v>3017</v>
      </c>
      <c r="N44" s="103">
        <f>SUM(O44,+V44,+AC44)</f>
        <v>3321</v>
      </c>
      <c r="O44" s="103">
        <f>SUM(P44:U44)</f>
        <v>304</v>
      </c>
      <c r="P44" s="103">
        <v>304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3017</v>
      </c>
      <c r="W44" s="103">
        <v>3017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14</v>
      </c>
      <c r="AG44" s="103">
        <v>14</v>
      </c>
      <c r="AH44" s="103">
        <v>0</v>
      </c>
      <c r="AI44" s="103">
        <v>0</v>
      </c>
      <c r="AJ44" s="103">
        <f>SUM(AK44:AS44)</f>
        <v>28</v>
      </c>
      <c r="AK44" s="103">
        <v>23</v>
      </c>
      <c r="AL44" s="103">
        <v>5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14</v>
      </c>
      <c r="AU44" s="103">
        <v>14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5</v>
      </c>
      <c r="BA44" s="103">
        <v>5</v>
      </c>
      <c r="BB44" s="103">
        <v>0</v>
      </c>
      <c r="BC44" s="103">
        <v>0</v>
      </c>
    </row>
    <row r="45" spans="1:55" s="105" customFormat="1" ht="13.5" customHeight="1">
      <c r="A45" s="115" t="s">
        <v>33</v>
      </c>
      <c r="B45" s="113" t="s">
        <v>366</v>
      </c>
      <c r="C45" s="101" t="s">
        <v>367</v>
      </c>
      <c r="D45" s="103">
        <f>SUM(E45,+H45,+K45)</f>
        <v>2523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2523</v>
      </c>
      <c r="L45" s="103">
        <v>734</v>
      </c>
      <c r="M45" s="103">
        <v>1789</v>
      </c>
      <c r="N45" s="103">
        <f>SUM(O45,+V45,+AC45)</f>
        <v>2523</v>
      </c>
      <c r="O45" s="103">
        <f>SUM(P45:U45)</f>
        <v>734</v>
      </c>
      <c r="P45" s="103">
        <v>734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1789</v>
      </c>
      <c r="W45" s="103">
        <v>1789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11</v>
      </c>
      <c r="AG45" s="103">
        <v>11</v>
      </c>
      <c r="AH45" s="103">
        <v>0</v>
      </c>
      <c r="AI45" s="103">
        <v>0</v>
      </c>
      <c r="AJ45" s="103">
        <f>SUM(AK45:AS45)</f>
        <v>23</v>
      </c>
      <c r="AK45" s="103">
        <v>19</v>
      </c>
      <c r="AL45" s="103">
        <v>4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11</v>
      </c>
      <c r="AU45" s="103">
        <v>11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4</v>
      </c>
      <c r="BA45" s="103">
        <v>4</v>
      </c>
      <c r="BB45" s="103">
        <v>0</v>
      </c>
      <c r="BC45" s="103">
        <v>0</v>
      </c>
    </row>
    <row r="46" spans="1:55" s="105" customFormat="1" ht="13.5" customHeight="1">
      <c r="A46" s="115" t="s">
        <v>33</v>
      </c>
      <c r="B46" s="113" t="s">
        <v>369</v>
      </c>
      <c r="C46" s="101" t="s">
        <v>370</v>
      </c>
      <c r="D46" s="103">
        <f>SUM(E46,+H46,+K46)</f>
        <v>8353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8353</v>
      </c>
      <c r="L46" s="103">
        <v>740</v>
      </c>
      <c r="M46" s="103">
        <v>7613</v>
      </c>
      <c r="N46" s="103">
        <f>SUM(O46,+V46,+AC46)</f>
        <v>8353</v>
      </c>
      <c r="O46" s="103">
        <f>SUM(P46:U46)</f>
        <v>740</v>
      </c>
      <c r="P46" s="103">
        <v>740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7613</v>
      </c>
      <c r="W46" s="103">
        <v>7613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35</v>
      </c>
      <c r="AG46" s="103">
        <v>35</v>
      </c>
      <c r="AH46" s="103">
        <v>0</v>
      </c>
      <c r="AI46" s="103">
        <v>0</v>
      </c>
      <c r="AJ46" s="103">
        <f>SUM(AK46:AS46)</f>
        <v>80</v>
      </c>
      <c r="AK46" s="103">
        <v>66</v>
      </c>
      <c r="AL46" s="103">
        <v>14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35</v>
      </c>
      <c r="AU46" s="103">
        <v>35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14</v>
      </c>
      <c r="BA46" s="103">
        <v>14</v>
      </c>
      <c r="BB46" s="103">
        <v>0</v>
      </c>
      <c r="BC46" s="103">
        <v>0</v>
      </c>
    </row>
    <row r="47" spans="1:55" s="105" customFormat="1" ht="13.5" customHeight="1">
      <c r="A47" s="115" t="s">
        <v>33</v>
      </c>
      <c r="B47" s="113" t="s">
        <v>372</v>
      </c>
      <c r="C47" s="101" t="s">
        <v>373</v>
      </c>
      <c r="D47" s="103">
        <f>SUM(E47,+H47,+K47)</f>
        <v>2157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2157</v>
      </c>
      <c r="L47" s="103">
        <v>109</v>
      </c>
      <c r="M47" s="103">
        <v>2048</v>
      </c>
      <c r="N47" s="103">
        <f>SUM(O47,+V47,+AC47)</f>
        <v>2157</v>
      </c>
      <c r="O47" s="103">
        <f>SUM(P47:U47)</f>
        <v>109</v>
      </c>
      <c r="P47" s="103">
        <v>109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2048</v>
      </c>
      <c r="W47" s="103">
        <v>2048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13</v>
      </c>
      <c r="AG47" s="103">
        <v>13</v>
      </c>
      <c r="AH47" s="103">
        <v>0</v>
      </c>
      <c r="AI47" s="103">
        <v>0</v>
      </c>
      <c r="AJ47" s="103">
        <f>SUM(AK47:AS47)</f>
        <v>23</v>
      </c>
      <c r="AK47" s="103">
        <v>19</v>
      </c>
      <c r="AL47" s="103">
        <v>4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13</v>
      </c>
      <c r="AU47" s="103">
        <v>9</v>
      </c>
      <c r="AV47" s="103">
        <v>4</v>
      </c>
      <c r="AW47" s="103">
        <v>0</v>
      </c>
      <c r="AX47" s="103">
        <v>0</v>
      </c>
      <c r="AY47" s="103">
        <v>0</v>
      </c>
      <c r="AZ47" s="103">
        <f>SUM(BA47:BC47)</f>
        <v>4</v>
      </c>
      <c r="BA47" s="103">
        <v>4</v>
      </c>
      <c r="BB47" s="103">
        <v>0</v>
      </c>
      <c r="BC47" s="103">
        <v>0</v>
      </c>
    </row>
    <row r="48" spans="1:55" s="105" customFormat="1" ht="13.5" customHeight="1">
      <c r="A48" s="115" t="s">
        <v>33</v>
      </c>
      <c r="B48" s="113" t="s">
        <v>375</v>
      </c>
      <c r="C48" s="101" t="s">
        <v>376</v>
      </c>
      <c r="D48" s="103">
        <f>SUM(E48,+H48,+K48)</f>
        <v>5297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5297</v>
      </c>
      <c r="L48" s="103">
        <v>1341</v>
      </c>
      <c r="M48" s="103">
        <v>3956</v>
      </c>
      <c r="N48" s="103">
        <f>SUM(O48,+V48,+AC48)</f>
        <v>5297</v>
      </c>
      <c r="O48" s="103">
        <f>SUM(P48:U48)</f>
        <v>1341</v>
      </c>
      <c r="P48" s="103">
        <v>1341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3956</v>
      </c>
      <c r="W48" s="103">
        <v>3956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22</v>
      </c>
      <c r="AG48" s="103">
        <v>22</v>
      </c>
      <c r="AH48" s="103">
        <v>0</v>
      </c>
      <c r="AI48" s="103">
        <v>0</v>
      </c>
      <c r="AJ48" s="103">
        <f>SUM(AK48:AS48)</f>
        <v>51</v>
      </c>
      <c r="AK48" s="103">
        <v>42</v>
      </c>
      <c r="AL48" s="103">
        <v>9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22</v>
      </c>
      <c r="AU48" s="103">
        <v>22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9</v>
      </c>
      <c r="BA48" s="103">
        <v>9</v>
      </c>
      <c r="BB48" s="103">
        <v>0</v>
      </c>
      <c r="BC48" s="103">
        <v>0</v>
      </c>
    </row>
    <row r="49" spans="1:55" s="105" customFormat="1" ht="13.5" customHeight="1">
      <c r="A49" s="115" t="s">
        <v>33</v>
      </c>
      <c r="B49" s="113" t="s">
        <v>378</v>
      </c>
      <c r="C49" s="101" t="s">
        <v>379</v>
      </c>
      <c r="D49" s="103">
        <f>SUM(E49,+H49,+K49)</f>
        <v>501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501</v>
      </c>
      <c r="L49" s="103">
        <v>115</v>
      </c>
      <c r="M49" s="103">
        <v>386</v>
      </c>
      <c r="N49" s="103">
        <f>SUM(O49,+V49,+AC49)</f>
        <v>501</v>
      </c>
      <c r="O49" s="103">
        <f>SUM(P49:U49)</f>
        <v>115</v>
      </c>
      <c r="P49" s="103">
        <v>0</v>
      </c>
      <c r="Q49" s="103">
        <v>0</v>
      </c>
      <c r="R49" s="103">
        <v>0</v>
      </c>
      <c r="S49" s="103">
        <v>115</v>
      </c>
      <c r="T49" s="103">
        <v>0</v>
      </c>
      <c r="U49" s="103">
        <v>0</v>
      </c>
      <c r="V49" s="103">
        <f>SUM(W49:AB49)</f>
        <v>386</v>
      </c>
      <c r="W49" s="103">
        <v>0</v>
      </c>
      <c r="X49" s="103">
        <v>0</v>
      </c>
      <c r="Y49" s="103">
        <v>0</v>
      </c>
      <c r="Z49" s="103">
        <v>386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9">
    <sortCondition ref="A8:A49"/>
    <sortCondition ref="B8:B49"/>
    <sortCondition ref="C8:C49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21201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21211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21212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21213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21214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21215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21216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21217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21218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21219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21220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21221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21302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21303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21341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21361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21362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21381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21382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21383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21401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21403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21404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21421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21501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21502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21503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21504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21505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21506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21507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21521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21604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2019-02-08T07:19:22Z</dcterms:modified>
</cp:coreProperties>
</file>