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8福井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N9" i="2" s="1"/>
  <c r="AC10" i="2"/>
  <c r="AC11" i="2"/>
  <c r="N11" i="2" s="1"/>
  <c r="AC12" i="2"/>
  <c r="AC13" i="2"/>
  <c r="N13" i="2" s="1"/>
  <c r="AC14" i="2"/>
  <c r="AC15" i="2"/>
  <c r="N15" i="2" s="1"/>
  <c r="AC16" i="2"/>
  <c r="AC17" i="2"/>
  <c r="N17" i="2" s="1"/>
  <c r="AC18" i="2"/>
  <c r="AC19" i="2"/>
  <c r="N19" i="2" s="1"/>
  <c r="AC20" i="2"/>
  <c r="AC21" i="2"/>
  <c r="N21" i="2" s="1"/>
  <c r="AC22" i="2"/>
  <c r="AC23" i="2"/>
  <c r="N23" i="2" s="1"/>
  <c r="AC2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8" i="2"/>
  <c r="N10" i="2"/>
  <c r="N12" i="2"/>
  <c r="N14" i="2"/>
  <c r="N16" i="2"/>
  <c r="N18" i="2"/>
  <c r="N20" i="2"/>
  <c r="N22" i="2"/>
  <c r="N24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K23" i="2"/>
  <c r="D23" i="2" s="1"/>
  <c r="K2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8" i="2"/>
  <c r="D10" i="2"/>
  <c r="D12" i="2"/>
  <c r="D14" i="2"/>
  <c r="D16" i="2"/>
  <c r="D18" i="2"/>
  <c r="D20" i="2"/>
  <c r="D22" i="2"/>
  <c r="D24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8" i="1"/>
  <c r="D10" i="1"/>
  <c r="D12" i="1"/>
  <c r="D14" i="1"/>
  <c r="D16" i="1"/>
  <c r="D18" i="1"/>
  <c r="D20" i="1"/>
  <c r="D22" i="1"/>
  <c r="D24" i="1"/>
  <c r="Q24" i="1" l="1"/>
  <c r="L24" i="1"/>
  <c r="N24" i="1"/>
  <c r="Q20" i="1"/>
  <c r="L20" i="1"/>
  <c r="N20" i="1"/>
  <c r="Q16" i="1"/>
  <c r="L16" i="1"/>
  <c r="N16" i="1"/>
  <c r="Q12" i="1"/>
  <c r="L12" i="1"/>
  <c r="N12" i="1"/>
  <c r="Q8" i="1"/>
  <c r="L8" i="1"/>
  <c r="N8" i="1"/>
  <c r="F24" i="1"/>
  <c r="F20" i="1"/>
  <c r="F16" i="1"/>
  <c r="F12" i="1"/>
  <c r="F8" i="1"/>
  <c r="D23" i="1"/>
  <c r="D21" i="1"/>
  <c r="D19" i="1"/>
  <c r="D17" i="1"/>
  <c r="D15" i="1"/>
  <c r="D13" i="1"/>
  <c r="D11" i="1"/>
  <c r="D9" i="1"/>
  <c r="J24" i="1"/>
  <c r="J20" i="1"/>
  <c r="J16" i="1"/>
  <c r="J12" i="1"/>
  <c r="J8" i="1"/>
  <c r="Q22" i="1"/>
  <c r="L22" i="1"/>
  <c r="N22" i="1"/>
  <c r="Q18" i="1"/>
  <c r="L18" i="1"/>
  <c r="N18" i="1"/>
  <c r="Q14" i="1"/>
  <c r="L14" i="1"/>
  <c r="N14" i="1"/>
  <c r="Q10" i="1"/>
  <c r="L10" i="1"/>
  <c r="N10" i="1"/>
  <c r="F22" i="1"/>
  <c r="F18" i="1"/>
  <c r="F14" i="1"/>
  <c r="F10" i="1"/>
  <c r="J22" i="1"/>
  <c r="J18" i="1"/>
  <c r="J14" i="1"/>
  <c r="J10" i="1"/>
  <c r="A7" i="2"/>
  <c r="N9" i="1" l="1"/>
  <c r="J9" i="1"/>
  <c r="F9" i="1"/>
  <c r="Q9" i="1"/>
  <c r="L9" i="1"/>
  <c r="N13" i="1"/>
  <c r="J13" i="1"/>
  <c r="F13" i="1"/>
  <c r="Q13" i="1"/>
  <c r="L13" i="1"/>
  <c r="N17" i="1"/>
  <c r="J17" i="1"/>
  <c r="F17" i="1"/>
  <c r="Q17" i="1"/>
  <c r="L17" i="1"/>
  <c r="N21" i="1"/>
  <c r="J21" i="1"/>
  <c r="F21" i="1"/>
  <c r="Q21" i="1"/>
  <c r="L21" i="1"/>
  <c r="N11" i="1"/>
  <c r="J11" i="1"/>
  <c r="F11" i="1"/>
  <c r="Q11" i="1"/>
  <c r="L11" i="1"/>
  <c r="N15" i="1"/>
  <c r="J15" i="1"/>
  <c r="F15" i="1"/>
  <c r="Q15" i="1"/>
  <c r="L15" i="1"/>
  <c r="N19" i="1"/>
  <c r="J19" i="1"/>
  <c r="F19" i="1"/>
  <c r="Q19" i="1"/>
  <c r="L19" i="1"/>
  <c r="N23" i="1"/>
  <c r="J23" i="1"/>
  <c r="F23" i="1"/>
  <c r="Q23" i="1"/>
  <c r="L23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<sst xmlns="http://schemas.openxmlformats.org/spreadsheetml/2006/main" count="637" uniqueCount="306">
  <si>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</si>
  <si>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</si>
  <si>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</si>
  <si>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</si>
  <si>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</si>
  <si>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</si>
  <si>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</si>
  <si>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</si>
  <si>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</si>
  <si>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</si>
  <si>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</si>
  <si>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</si>
  <si>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</si>
  <si>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</si>
  <si>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</si>
  <si>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</si>
  <si>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</si>
  <si>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</si>
  <si>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</si>
  <si>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</si>
  <si>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</si>
  <si>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</si>
  <si>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</si>
  <si>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</si>
  <si>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</si>
  <si>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</si>
  <si>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</si>
  <si>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</si>
  <si>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</si>
  <si>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</si>
  <si>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</si>
  <si>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</si>
  <si>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</si>
  <si>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</si>
  <si>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</si>
  <si>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</si>
  <si>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</si>
  <si>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</si>
  <si>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</si>
  <si>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</si>
  <si>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</si>
  <si>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</si>
  <si>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</si>
  <si>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</si>
  <si>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</si>
  <si>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</si>
  <si>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</si>
  <si>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</si>
  <si>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</si>
  <si>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</si>
  <si>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</si>
  <si>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</si>
  <si>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</si>
  <si>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</si>
  <si>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</si>
  <si>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</si>
  <si>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</si>
  <si>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</si>
  <si>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</si>
  <si>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</si>
  <si>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</si>
  <si>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</si>
  <si>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</si>
  <si>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</si>
  <si>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</si>
  <si>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</si>
  <si>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</si>
  <si>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</si>
  <si>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</si>
  <si>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</si>
  <si>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</si>
  <si>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</si>
  <si>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</si>
  <si>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</si>
  <si>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</si>
  <si>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</si>
  <si>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</si>
  <si>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</si>
  <si>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</si>
  <si>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</si>
  <si>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</si>
  <si>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</si>
  <si>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</si>
  <si>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</si>
  <si>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</si>
  <si>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</si>
  <si>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</si>
  <si>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</si>
  <si>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</si>
  <si>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</si>
  <si>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</si>
  <si>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</si>
  <si>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</si>
  <si>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</si>
  <si>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</si>
  <si>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</si>
  <si>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</si>
  <si>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</si>
  <si>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</si>
  <si>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</si>
  <si>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</si>
  <si>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</si>
  <si>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</si>
  <si>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</si>
  <si>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</si>
  <si>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</si>
  <si>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</si>
  <si>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</si>
  <si>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</si>
  <si>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</si>
  <si>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</si>
  <si>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</si>
  <si>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</si>
  <si>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</si>
  <si>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</si>
  <si>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</si>
  <si>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</si>
  <si>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</si>
  <si>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</si>
  <si>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</si>
  <si>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</si>
  <si>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</si>
  <si>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</si>
  <si>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</si>
  <si>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</si>
  <si>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</si>
  <si>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</si>
  <si>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</si>
  <si>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</si>
  <si>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</si>
  <si>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</si>
  <si>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</si>
  <si>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</si>
  <si>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</si>
  <si>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</si>
  <si>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</si>
  <si>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</si>
  <si>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</si>
  <si>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</si>
  <si>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</si>
  <si>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</si>
  <si>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</si>
  <si>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</si>
  <si>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</si>
  <si>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</si>
  <si>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</si>
  <si>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</si>
  <si>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</si>
  <si>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</si>
  <si>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</si>
  <si>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</si>
  <si>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</si>
  <si>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</si>
  <si>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</si>
  <si>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</si>
  <si>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</si>
  <si>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</si>
  <si>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</si>
  <si>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</si>
  <si>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</si>
  <si>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</si>
  <si>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</si>
  <si>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</si>
  <si>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</si>
  <si>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</si>
  <si>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</si>
  <si>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</si>
  <si>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</si>
  <si>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</si>
  <si>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</si>
  <si>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</si>
  <si>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</si>
  <si>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</si>
  <si>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</si>
  <si>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</si>
  <si>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</si>
  <si>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</si>
  <si>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</si>
  <si>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</si>
  <si>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</si>
  <si>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</si>
  <si>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</si>
  <si>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</si>
  <si>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</si>
  <si>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</si>
  <si>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</si>
  <si>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</si>
  <si>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</si>
  <si>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</si>
  <si>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</si>
  <si>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</si>
  <si>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</si>
  <si>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</si>
  <si>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</si>
  <si>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</si>
  <si>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</si>
  <si>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</si>
  <si>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</si>
  <si>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</si>
  <si>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</si>
  <si>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</si>
  <si>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</si>
  <si>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</si>
  <si>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</si>
  <si>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</si>
  <si>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</si>
  <si>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</si>
  <si>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</si>
  <si>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</si>
  <si>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</si>
  <si>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</si>
  <si>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</si>
  <si>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</si>
  <si>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</si>
  <si>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</si>
  <si>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</si>
  <si>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</si>
  <si>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</si>
  <si>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</si>
  <si>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</si>
  <si>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</si>
  <si>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</si>
  <si>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</si>
  <si>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</si>
  <si>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</si>
  <si>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</si>
  <si>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</si>
  <si>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</si>
  <si>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</si>
  <si>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</si>
  <si>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</si>
  <si>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</si>
  <si>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</si>
  <si>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</si>
  <si>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</si>
  <si>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</si>
  <si>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</si>
  <si>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</si>
  <si>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</si>
  <si>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</si>
  <si>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</si>
  <si>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</si>
  <si>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</si>
  <si>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</si>
  <si>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</si>
  <si>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</si>
  <si>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</si>
  <si>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</si>
  <si>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</si>
  <si>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</si>
  <si>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</si>
  <si>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18000</t>
  </si>
  <si>
    <t>水洗化人口等（平成29年度実績）</t>
    <phoneticPr fontId="3"/>
  </si>
  <si>
    <t>し尿処理の状況（平成29年度実績）</t>
    <phoneticPr fontId="3"/>
  </si>
  <si>
    <t>18201</t>
  </si>
  <si>
    <t>福井市</t>
  </si>
  <si>
    <t>○</t>
  </si>
  <si>
    <t>181019</t>
    <phoneticPr fontId="3"/>
  </si>
  <si>
    <t>18202</t>
  </si>
  <si>
    <t>敦賀市</t>
  </si>
  <si>
    <t>181020</t>
    <phoneticPr fontId="3"/>
  </si>
  <si>
    <t>18204</t>
  </si>
  <si>
    <t>小浜市</t>
  </si>
  <si>
    <t>181021</t>
    <phoneticPr fontId="3"/>
  </si>
  <si>
    <t>18205</t>
  </si>
  <si>
    <t>大野市</t>
  </si>
  <si>
    <t>181042</t>
    <phoneticPr fontId="3"/>
  </si>
  <si>
    <t>18206</t>
  </si>
  <si>
    <t>勝山市</t>
  </si>
  <si>
    <t>181043</t>
    <phoneticPr fontId="3"/>
  </si>
  <si>
    <t>18207</t>
  </si>
  <si>
    <t>鯖江市</t>
  </si>
  <si>
    <t>181063</t>
    <phoneticPr fontId="3"/>
  </si>
  <si>
    <t>18208</t>
  </si>
  <si>
    <t>あわら市</t>
  </si>
  <si>
    <t>181062</t>
    <phoneticPr fontId="3"/>
  </si>
  <si>
    <t>18209</t>
  </si>
  <si>
    <t>越前市</t>
  </si>
  <si>
    <t>181064</t>
    <phoneticPr fontId="3"/>
  </si>
  <si>
    <t>18210</t>
  </si>
  <si>
    <t>坂井市</t>
  </si>
  <si>
    <t>181061</t>
    <phoneticPr fontId="3"/>
  </si>
  <si>
    <t>18322</t>
  </si>
  <si>
    <t>永平寺町</t>
  </si>
  <si>
    <t>181059</t>
    <phoneticPr fontId="3"/>
  </si>
  <si>
    <t>18382</t>
  </si>
  <si>
    <t>池田町</t>
  </si>
  <si>
    <t>181065</t>
    <phoneticPr fontId="3"/>
  </si>
  <si>
    <t>18404</t>
  </si>
  <si>
    <t>南越前町</t>
  </si>
  <si>
    <t>181056</t>
    <phoneticPr fontId="3"/>
  </si>
  <si>
    <t>18423</t>
  </si>
  <si>
    <t>越前町</t>
  </si>
  <si>
    <t>181048</t>
    <phoneticPr fontId="3"/>
  </si>
  <si>
    <t>18442</t>
  </si>
  <si>
    <t>美浜町</t>
  </si>
  <si>
    <t>181040</t>
    <phoneticPr fontId="3"/>
  </si>
  <si>
    <t>18481</t>
  </si>
  <si>
    <t>高浜町</t>
  </si>
  <si>
    <t>181030</t>
    <phoneticPr fontId="3"/>
  </si>
  <si>
    <t>18483</t>
  </si>
  <si>
    <t>おおい町</t>
  </si>
  <si>
    <t>181031</t>
    <phoneticPr fontId="3"/>
  </si>
  <si>
    <t>18501</t>
  </si>
  <si>
    <t>若狭町</t>
  </si>
  <si>
    <t>181041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</si>
</sst>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36</v>
      </c>
      <c r="B7" s="116" t="s">
        <v>251</v>
      </c>
      <c r="C7" s="109" t="s">
        <v>200</v>
      </c>
      <c r="D7" s="110">
        <f>+SUM(E7,+I7)</f>
        <v>791505</v>
      </c>
      <c r="E7" s="110">
        <f>+SUM(G7,+H7)</f>
        <v>30508</v>
      </c>
      <c r="F7" s="111">
        <f>IF(D7&gt;0,E7/D7*100,"-")</f>
        <v>3.8544292202828787</v>
      </c>
      <c r="G7" s="108">
        <f>SUM(G$8:G$207)</f>
        <v>28927</v>
      </c>
      <c r="H7" s="108">
        <f>SUM(H$8:H$207)</f>
        <v>1581</v>
      </c>
      <c r="I7" s="110">
        <f>+SUM(K7,+M7,+O7)</f>
        <v>760997</v>
      </c>
      <c r="J7" s="111">
        <f>IF(D7&gt;0,I7/D7*100,"-")</f>
        <v>96.145570779717133</v>
      </c>
      <c r="K7" s="108">
        <f>SUM(K$8:K$207)</f>
        <v>581243</v>
      </c>
      <c r="L7" s="111">
        <f>IF(D7&gt;0,K7/D7*100,"-")</f>
        <v>73.435164654676854</v>
      </c>
      <c r="M7" s="108">
        <f>SUM(M$8:M$207)</f>
        <v>0</v>
      </c>
      <c r="N7" s="111">
        <f>IF(D7&gt;0,M7/D7*100,"-")</f>
        <v>0</v>
      </c>
      <c r="O7" s="108">
        <f>SUM(O$8:O$207)</f>
        <v>179754</v>
      </c>
      <c r="P7" s="108">
        <f>SUM(P$8:P$207)</f>
        <v>99816</v>
      </c>
      <c r="Q7" s="111">
        <f>IF(D7&gt;0,O7/D7*100,"-")</f>
        <v>22.710406125040272</v>
      </c>
      <c r="R7" s="108">
        <f>SUM(R$8:R$207)</f>
        <v>13327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5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36</v>
      </c>
      <c r="B8" s="102" t="s">
        <v>254</v>
      </c>
      <c r="C8" s="101" t="s">
        <v>255</v>
      </c>
      <c r="D8" s="103">
        <f>+SUM(E8,+I8)</f>
        <v>265298</v>
      </c>
      <c r="E8" s="103">
        <f>+SUM(G8,+H8)</f>
        <v>1542</v>
      </c>
      <c r="F8" s="104">
        <f>IF(D8&gt;0,E8/D8*100,"-")</f>
        <v>0.58123317929271989</v>
      </c>
      <c r="G8" s="103">
        <v>1487</v>
      </c>
      <c r="H8" s="103">
        <v>55</v>
      </c>
      <c r="I8" s="103">
        <f>+SUM(K8,+M8,+O8)</f>
        <v>263756</v>
      </c>
      <c r="J8" s="104">
        <f>IF(D8&gt;0,I8/D8*100,"-")</f>
        <v>99.418766820707276</v>
      </c>
      <c r="K8" s="103">
        <v>219147</v>
      </c>
      <c r="L8" s="104">
        <f>IF(D8&gt;0,K8/D8*100,"-")</f>
        <v>82.604090494462838</v>
      </c>
      <c r="M8" s="103">
        <v>0</v>
      </c>
      <c r="N8" s="104">
        <f>IF(D8&gt;0,M8/D8*100,"-")</f>
        <v>0</v>
      </c>
      <c r="O8" s="103">
        <v>44609</v>
      </c>
      <c r="P8" s="103">
        <v>9202</v>
      </c>
      <c r="Q8" s="104">
        <f>IF(D8&gt;0,O8/D8*100,"-")</f>
        <v>16.814676326244449</v>
      </c>
      <c r="R8" s="103">
        <v>4127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36</v>
      </c>
      <c r="B9" s="102" t="s">
        <v>258</v>
      </c>
      <c r="C9" s="101" t="s">
        <v>259</v>
      </c>
      <c r="D9" s="103">
        <f>+SUM(E9,+I9)</f>
        <v>66560</v>
      </c>
      <c r="E9" s="103">
        <f>+SUM(G9,+H9)</f>
        <v>4487</v>
      </c>
      <c r="F9" s="104">
        <f>IF(D9&gt;0,E9/D9*100,"-")</f>
        <v>6.7412860576923084</v>
      </c>
      <c r="G9" s="103">
        <v>4487</v>
      </c>
      <c r="H9" s="103">
        <v>0</v>
      </c>
      <c r="I9" s="103">
        <f>+SUM(K9,+M9,+O9)</f>
        <v>62073</v>
      </c>
      <c r="J9" s="104">
        <f>IF(D9&gt;0,I9/D9*100,"-")</f>
        <v>93.258713942307693</v>
      </c>
      <c r="K9" s="103">
        <v>53162</v>
      </c>
      <c r="L9" s="104">
        <f>IF(D9&gt;0,K9/D9*100,"-")</f>
        <v>79.870793269230774</v>
      </c>
      <c r="M9" s="103">
        <v>0</v>
      </c>
      <c r="N9" s="104">
        <f>IF(D9&gt;0,M9/D9*100,"-")</f>
        <v>0</v>
      </c>
      <c r="O9" s="103">
        <v>8911</v>
      </c>
      <c r="P9" s="103">
        <v>5335</v>
      </c>
      <c r="Q9" s="104">
        <f>IF(D9&gt;0,O9/D9*100,"-")</f>
        <v>13.387920673076922</v>
      </c>
      <c r="R9" s="103">
        <v>808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36</v>
      </c>
      <c r="B10" s="102" t="s">
        <v>261</v>
      </c>
      <c r="C10" s="101" t="s">
        <v>262</v>
      </c>
      <c r="D10" s="103">
        <f>+SUM(E10,+I10)</f>
        <v>29838</v>
      </c>
      <c r="E10" s="103">
        <f>+SUM(G10,+H10)</f>
        <v>1931</v>
      </c>
      <c r="F10" s="104">
        <f>IF(D10&gt;0,E10/D10*100,"-")</f>
        <v>6.471613378912795</v>
      </c>
      <c r="G10" s="103">
        <v>1931</v>
      </c>
      <c r="H10" s="103">
        <v>0</v>
      </c>
      <c r="I10" s="103">
        <f>+SUM(K10,+M10,+O10)</f>
        <v>27907</v>
      </c>
      <c r="J10" s="104">
        <f>IF(D10&gt;0,I10/D10*100,"-")</f>
        <v>93.528386621087208</v>
      </c>
      <c r="K10" s="103">
        <v>18237</v>
      </c>
      <c r="L10" s="104">
        <f>IF(D10&gt;0,K10/D10*100,"-")</f>
        <v>61.120048260607284</v>
      </c>
      <c r="M10" s="103">
        <v>0</v>
      </c>
      <c r="N10" s="104">
        <f>IF(D10&gt;0,M10/D10*100,"-")</f>
        <v>0</v>
      </c>
      <c r="O10" s="103">
        <v>9670</v>
      </c>
      <c r="P10" s="103">
        <v>9286</v>
      </c>
      <c r="Q10" s="104">
        <f>IF(D10&gt;0,O10/D10*100,"-")</f>
        <v>32.408338360479924</v>
      </c>
      <c r="R10" s="103">
        <v>326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36</v>
      </c>
      <c r="B11" s="102" t="s">
        <v>264</v>
      </c>
      <c r="C11" s="101" t="s">
        <v>265</v>
      </c>
      <c r="D11" s="103">
        <f>+SUM(E11,+I11)</f>
        <v>34023</v>
      </c>
      <c r="E11" s="103">
        <f>+SUM(G11,+H11)</f>
        <v>5724</v>
      </c>
      <c r="F11" s="104">
        <f>IF(D11&gt;0,E11/D11*100,"-")</f>
        <v>16.823913235164447</v>
      </c>
      <c r="G11" s="103">
        <v>4388</v>
      </c>
      <c r="H11" s="103">
        <v>1336</v>
      </c>
      <c r="I11" s="103">
        <f>+SUM(K11,+M11,+O11)</f>
        <v>28299</v>
      </c>
      <c r="J11" s="104">
        <f>IF(D11&gt;0,I11/D11*100,"-")</f>
        <v>83.17608676483556</v>
      </c>
      <c r="K11" s="103">
        <v>5130</v>
      </c>
      <c r="L11" s="104">
        <f>IF(D11&gt;0,K11/D11*100,"-")</f>
        <v>15.078035446609647</v>
      </c>
      <c r="M11" s="103">
        <v>0</v>
      </c>
      <c r="N11" s="104">
        <f>IF(D11&gt;0,M11/D11*100,"-")</f>
        <v>0</v>
      </c>
      <c r="O11" s="103">
        <v>23169</v>
      </c>
      <c r="P11" s="103">
        <v>12068</v>
      </c>
      <c r="Q11" s="104">
        <f>IF(D11&gt;0,O11/D11*100,"-")</f>
        <v>68.098051318225899</v>
      </c>
      <c r="R11" s="103">
        <v>483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36</v>
      </c>
      <c r="B12" s="102" t="s">
        <v>267</v>
      </c>
      <c r="C12" s="101" t="s">
        <v>268</v>
      </c>
      <c r="D12" s="103">
        <f>+SUM(E12,+I12)</f>
        <v>23836</v>
      </c>
      <c r="E12" s="103">
        <f>+SUM(G12,+H12)</f>
        <v>2222</v>
      </c>
      <c r="F12" s="104">
        <f>IF(D12&gt;0,E12/D12*100,"-")</f>
        <v>9.3220338983050848</v>
      </c>
      <c r="G12" s="103">
        <v>2133</v>
      </c>
      <c r="H12" s="103">
        <v>89</v>
      </c>
      <c r="I12" s="103">
        <f>+SUM(K12,+M12,+O12)</f>
        <v>21614</v>
      </c>
      <c r="J12" s="104">
        <f>IF(D12&gt;0,I12/D12*100,"-")</f>
        <v>90.677966101694921</v>
      </c>
      <c r="K12" s="103">
        <v>17815</v>
      </c>
      <c r="L12" s="104">
        <f>IF(D12&gt;0,K12/D12*100,"-")</f>
        <v>74.739889243161599</v>
      </c>
      <c r="M12" s="103">
        <v>0</v>
      </c>
      <c r="N12" s="104">
        <f>IF(D12&gt;0,M12/D12*100,"-")</f>
        <v>0</v>
      </c>
      <c r="O12" s="103">
        <v>3799</v>
      </c>
      <c r="P12" s="103">
        <v>3137</v>
      </c>
      <c r="Q12" s="104">
        <f>IF(D12&gt;0,O12/D12*100,"-")</f>
        <v>15.938076858533313</v>
      </c>
      <c r="R12" s="103">
        <v>246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36</v>
      </c>
      <c r="B13" s="102" t="s">
        <v>270</v>
      </c>
      <c r="C13" s="101" t="s">
        <v>271</v>
      </c>
      <c r="D13" s="103">
        <f>+SUM(E13,+I13)</f>
        <v>69253</v>
      </c>
      <c r="E13" s="103">
        <f>+SUM(G13,+H13)</f>
        <v>583</v>
      </c>
      <c r="F13" s="104">
        <f>IF(D13&gt;0,E13/D13*100,"-")</f>
        <v>0.84184078668072138</v>
      </c>
      <c r="G13" s="103">
        <v>511</v>
      </c>
      <c r="H13" s="103">
        <v>72</v>
      </c>
      <c r="I13" s="103">
        <f>+SUM(K13,+M13,+O13)</f>
        <v>68670</v>
      </c>
      <c r="J13" s="104">
        <f>IF(D13&gt;0,I13/D13*100,"-")</f>
        <v>99.15815921331928</v>
      </c>
      <c r="K13" s="103">
        <v>47109</v>
      </c>
      <c r="L13" s="104">
        <f>IF(D13&gt;0,K13/D13*100,"-")</f>
        <v>68.024489913794355</v>
      </c>
      <c r="M13" s="103">
        <v>0</v>
      </c>
      <c r="N13" s="104">
        <f>IF(D13&gt;0,M13/D13*100,"-")</f>
        <v>0</v>
      </c>
      <c r="O13" s="103">
        <v>21561</v>
      </c>
      <c r="P13" s="103">
        <v>11859</v>
      </c>
      <c r="Q13" s="104">
        <f>IF(D13&gt;0,O13/D13*100,"-")</f>
        <v>31.133669299524929</v>
      </c>
      <c r="R13" s="103">
        <v>880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36</v>
      </c>
      <c r="B14" s="102" t="s">
        <v>273</v>
      </c>
      <c r="C14" s="101" t="s">
        <v>274</v>
      </c>
      <c r="D14" s="103">
        <f>+SUM(E14,+I14)</f>
        <v>28608</v>
      </c>
      <c r="E14" s="103">
        <f>+SUM(G14,+H14)</f>
        <v>1999</v>
      </c>
      <c r="F14" s="104">
        <f>IF(D14&gt;0,E14/D14*100,"-")</f>
        <v>6.9875559284116333</v>
      </c>
      <c r="G14" s="103">
        <v>1999</v>
      </c>
      <c r="H14" s="103">
        <v>0</v>
      </c>
      <c r="I14" s="103">
        <f>+SUM(K14,+M14,+O14)</f>
        <v>26609</v>
      </c>
      <c r="J14" s="104">
        <f>IF(D14&gt;0,I14/D14*100,"-")</f>
        <v>93.012444071588362</v>
      </c>
      <c r="K14" s="103">
        <v>25279</v>
      </c>
      <c r="L14" s="104">
        <f>IF(D14&gt;0,K14/D14*100,"-")</f>
        <v>88.363394854586133</v>
      </c>
      <c r="M14" s="103">
        <v>0</v>
      </c>
      <c r="N14" s="104">
        <f>IF(D14&gt;0,M14/D14*100,"-")</f>
        <v>0</v>
      </c>
      <c r="O14" s="103">
        <v>1330</v>
      </c>
      <c r="P14" s="103">
        <v>337</v>
      </c>
      <c r="Q14" s="104">
        <f>IF(D14&gt;0,O14/D14*100,"-")</f>
        <v>4.6490492170022373</v>
      </c>
      <c r="R14" s="103">
        <v>389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36</v>
      </c>
      <c r="B15" s="102" t="s">
        <v>276</v>
      </c>
      <c r="C15" s="101" t="s">
        <v>277</v>
      </c>
      <c r="D15" s="103">
        <f>+SUM(E15,+I15)</f>
        <v>83184</v>
      </c>
      <c r="E15" s="103">
        <f>+SUM(G15,+H15)</f>
        <v>5372</v>
      </c>
      <c r="F15" s="104">
        <f>IF(D15&gt;0,E15/D15*100,"-")</f>
        <v>6.4579726870552019</v>
      </c>
      <c r="G15" s="103">
        <v>5372</v>
      </c>
      <c r="H15" s="103">
        <v>0</v>
      </c>
      <c r="I15" s="103">
        <f>+SUM(K15,+M15,+O15)</f>
        <v>77812</v>
      </c>
      <c r="J15" s="104">
        <f>IF(D15&gt;0,I15/D15*100,"-")</f>
        <v>93.542027312944796</v>
      </c>
      <c r="K15" s="103">
        <v>54055</v>
      </c>
      <c r="L15" s="104">
        <f>IF(D15&gt;0,K15/D15*100,"-")</f>
        <v>64.982448547797659</v>
      </c>
      <c r="M15" s="103">
        <v>0</v>
      </c>
      <c r="N15" s="104">
        <f>IF(D15&gt;0,M15/D15*100,"-")</f>
        <v>0</v>
      </c>
      <c r="O15" s="103">
        <v>23757</v>
      </c>
      <c r="P15" s="103">
        <v>12867</v>
      </c>
      <c r="Q15" s="104">
        <f>IF(D15&gt;0,O15/D15*100,"-")</f>
        <v>28.559578765147144</v>
      </c>
      <c r="R15" s="103">
        <v>3813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36</v>
      </c>
      <c r="B16" s="102" t="s">
        <v>279</v>
      </c>
      <c r="C16" s="101" t="s">
        <v>280</v>
      </c>
      <c r="D16" s="103">
        <f>+SUM(E16,+I16)</f>
        <v>92506</v>
      </c>
      <c r="E16" s="103">
        <f>+SUM(G16,+H16)</f>
        <v>2598</v>
      </c>
      <c r="F16" s="104">
        <f>IF(D16&gt;0,E16/D16*100,"-")</f>
        <v>2.8084664778500854</v>
      </c>
      <c r="G16" s="103">
        <v>2598</v>
      </c>
      <c r="H16" s="103">
        <v>0</v>
      </c>
      <c r="I16" s="103">
        <f>+SUM(K16,+M16,+O16)</f>
        <v>89908</v>
      </c>
      <c r="J16" s="104">
        <f>IF(D16&gt;0,I16/D16*100,"-")</f>
        <v>97.191533522149925</v>
      </c>
      <c r="K16" s="103">
        <v>85022</v>
      </c>
      <c r="L16" s="104">
        <f>IF(D16&gt;0,K16/D16*100,"-")</f>
        <v>91.909713964499602</v>
      </c>
      <c r="M16" s="103">
        <v>0</v>
      </c>
      <c r="N16" s="104">
        <f>IF(D16&gt;0,M16/D16*100,"-")</f>
        <v>0</v>
      </c>
      <c r="O16" s="103">
        <v>4886</v>
      </c>
      <c r="P16" s="103">
        <v>1003</v>
      </c>
      <c r="Q16" s="104">
        <f>IF(D16&gt;0,O16/D16*100,"-")</f>
        <v>5.2818195576503149</v>
      </c>
      <c r="R16" s="103">
        <v>1360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36</v>
      </c>
      <c r="B17" s="102" t="s">
        <v>282</v>
      </c>
      <c r="C17" s="101" t="s">
        <v>283</v>
      </c>
      <c r="D17" s="103">
        <f>+SUM(E17,+I17)</f>
        <v>18815</v>
      </c>
      <c r="E17" s="103">
        <f>+SUM(G17,+H17)</f>
        <v>118</v>
      </c>
      <c r="F17" s="104">
        <f>IF(D17&gt;0,E17/D17*100,"-")</f>
        <v>0.62715918150411909</v>
      </c>
      <c r="G17" s="103">
        <v>118</v>
      </c>
      <c r="H17" s="103">
        <v>0</v>
      </c>
      <c r="I17" s="103">
        <f>+SUM(K17,+M17,+O17)</f>
        <v>18697</v>
      </c>
      <c r="J17" s="104">
        <f>IF(D17&gt;0,I17/D17*100,"-")</f>
        <v>99.372840818495874</v>
      </c>
      <c r="K17" s="103">
        <v>17293</v>
      </c>
      <c r="L17" s="104">
        <f>IF(D17&gt;0,K17/D17*100,"-")</f>
        <v>91.910709540260427</v>
      </c>
      <c r="M17" s="103">
        <v>0</v>
      </c>
      <c r="N17" s="104">
        <f>IF(D17&gt;0,M17/D17*100,"-")</f>
        <v>0</v>
      </c>
      <c r="O17" s="103">
        <v>1404</v>
      </c>
      <c r="P17" s="103">
        <v>616</v>
      </c>
      <c r="Q17" s="104">
        <f>IF(D17&gt;0,O17/D17*100,"-")</f>
        <v>7.462131278235451</v>
      </c>
      <c r="R17" s="103">
        <v>254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36</v>
      </c>
      <c r="B18" s="102" t="s">
        <v>285</v>
      </c>
      <c r="C18" s="101" t="s">
        <v>286</v>
      </c>
      <c r="D18" s="103">
        <f>+SUM(E18,+I18)</f>
        <v>2668</v>
      </c>
      <c r="E18" s="103">
        <f>+SUM(G18,+H18)</f>
        <v>480</v>
      </c>
      <c r="F18" s="104">
        <f>IF(D18&gt;0,E18/D18*100,"-")</f>
        <v>17.991004497751124</v>
      </c>
      <c r="G18" s="103">
        <v>480</v>
      </c>
      <c r="H18" s="103">
        <v>0</v>
      </c>
      <c r="I18" s="103">
        <f>+SUM(K18,+M18,+O18)</f>
        <v>2188</v>
      </c>
      <c r="J18" s="104">
        <f>IF(D18&gt;0,I18/D18*100,"-")</f>
        <v>82.008995502248865</v>
      </c>
      <c r="K18" s="103">
        <v>2102</v>
      </c>
      <c r="L18" s="104">
        <f>IF(D18&gt;0,K18/D18*100,"-")</f>
        <v>78.785607196401799</v>
      </c>
      <c r="M18" s="103">
        <v>0</v>
      </c>
      <c r="N18" s="104">
        <f>IF(D18&gt;0,M18/D18*100,"-")</f>
        <v>0</v>
      </c>
      <c r="O18" s="103">
        <v>86</v>
      </c>
      <c r="P18" s="103">
        <v>77</v>
      </c>
      <c r="Q18" s="104">
        <f>IF(D18&gt;0,O18/D18*100,"-")</f>
        <v>3.2233883058470769</v>
      </c>
      <c r="R18" s="103">
        <v>10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36</v>
      </c>
      <c r="B19" s="102" t="s">
        <v>288</v>
      </c>
      <c r="C19" s="101" t="s">
        <v>289</v>
      </c>
      <c r="D19" s="103">
        <f>+SUM(E19,+I19)</f>
        <v>10909</v>
      </c>
      <c r="E19" s="103">
        <f>+SUM(G19,+H19)</f>
        <v>121</v>
      </c>
      <c r="F19" s="104">
        <f>IF(D19&gt;0,E19/D19*100,"-")</f>
        <v>1.1091759097992484</v>
      </c>
      <c r="G19" s="103">
        <v>121</v>
      </c>
      <c r="H19" s="103">
        <v>0</v>
      </c>
      <c r="I19" s="103">
        <f>+SUM(K19,+M19,+O19)</f>
        <v>10788</v>
      </c>
      <c r="J19" s="104">
        <f>IF(D19&gt;0,I19/D19*100,"-")</f>
        <v>98.890824090200752</v>
      </c>
      <c r="K19" s="103">
        <v>4249</v>
      </c>
      <c r="L19" s="104">
        <f>IF(D19&gt;0,K19/D19*100,"-")</f>
        <v>38.949491245760385</v>
      </c>
      <c r="M19" s="103">
        <v>0</v>
      </c>
      <c r="N19" s="104">
        <f>IF(D19&gt;0,M19/D19*100,"-")</f>
        <v>0</v>
      </c>
      <c r="O19" s="103">
        <v>6539</v>
      </c>
      <c r="P19" s="103">
        <v>6430</v>
      </c>
      <c r="Q19" s="104">
        <f>IF(D19&gt;0,O19/D19*100,"-")</f>
        <v>59.941332844440367</v>
      </c>
      <c r="R19" s="103">
        <v>68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36</v>
      </c>
      <c r="B20" s="102" t="s">
        <v>291</v>
      </c>
      <c r="C20" s="101" t="s">
        <v>292</v>
      </c>
      <c r="D20" s="103">
        <f>+SUM(E20,+I20)</f>
        <v>22062</v>
      </c>
      <c r="E20" s="103">
        <f>+SUM(G20,+H20)</f>
        <v>1261</v>
      </c>
      <c r="F20" s="104">
        <f>IF(D20&gt;0,E20/D20*100,"-")</f>
        <v>5.7157102710543013</v>
      </c>
      <c r="G20" s="103">
        <v>1261</v>
      </c>
      <c r="H20" s="103">
        <v>0</v>
      </c>
      <c r="I20" s="103">
        <f>+SUM(K20,+M20,+O20)</f>
        <v>20801</v>
      </c>
      <c r="J20" s="104">
        <f>IF(D20&gt;0,I20/D20*100,"-")</f>
        <v>94.284289728945708</v>
      </c>
      <c r="K20" s="103">
        <v>13996</v>
      </c>
      <c r="L20" s="104">
        <f>IF(D20&gt;0,K20/D20*100,"-")</f>
        <v>63.439398060012685</v>
      </c>
      <c r="M20" s="103">
        <v>0</v>
      </c>
      <c r="N20" s="104">
        <f>IF(D20&gt;0,M20/D20*100,"-")</f>
        <v>0</v>
      </c>
      <c r="O20" s="103">
        <v>6805</v>
      </c>
      <c r="P20" s="103">
        <v>6315</v>
      </c>
      <c r="Q20" s="104">
        <f>IF(D20&gt;0,O20/D20*100,"-")</f>
        <v>30.844891668933005</v>
      </c>
      <c r="R20" s="103">
        <v>198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36</v>
      </c>
      <c r="B21" s="102" t="s">
        <v>294</v>
      </c>
      <c r="C21" s="101" t="s">
        <v>295</v>
      </c>
      <c r="D21" s="103">
        <f>+SUM(E21,+I21)</f>
        <v>9757</v>
      </c>
      <c r="E21" s="103">
        <f>+SUM(G21,+H21)</f>
        <v>1063</v>
      </c>
      <c r="F21" s="104">
        <f>IF(D21&gt;0,E21/D21*100,"-")</f>
        <v>10.894742236343138</v>
      </c>
      <c r="G21" s="103">
        <v>1063</v>
      </c>
      <c r="H21" s="103">
        <v>0</v>
      </c>
      <c r="I21" s="103">
        <f>+SUM(K21,+M21,+O21)</f>
        <v>8694</v>
      </c>
      <c r="J21" s="104">
        <f>IF(D21&gt;0,I21/D21*100,"-")</f>
        <v>89.105257763656866</v>
      </c>
      <c r="K21" s="103">
        <v>4391</v>
      </c>
      <c r="L21" s="104">
        <f>IF(D21&gt;0,K21/D21*100,"-")</f>
        <v>45.003587168186939</v>
      </c>
      <c r="M21" s="103">
        <v>0</v>
      </c>
      <c r="N21" s="104">
        <f>IF(D21&gt;0,M21/D21*100,"-")</f>
        <v>0</v>
      </c>
      <c r="O21" s="103">
        <v>4303</v>
      </c>
      <c r="P21" s="103">
        <v>3713</v>
      </c>
      <c r="Q21" s="104">
        <f>IF(D21&gt;0,O21/D21*100,"-")</f>
        <v>44.101670595469919</v>
      </c>
      <c r="R21" s="103">
        <v>52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36</v>
      </c>
      <c r="B22" s="102" t="s">
        <v>297</v>
      </c>
      <c r="C22" s="101" t="s">
        <v>298</v>
      </c>
      <c r="D22" s="103">
        <f>+SUM(E22,+I22)</f>
        <v>10581</v>
      </c>
      <c r="E22" s="103">
        <f>+SUM(G22,+H22)</f>
        <v>455</v>
      </c>
      <c r="F22" s="104">
        <f>IF(D22&gt;0,E22/D22*100,"-")</f>
        <v>4.3001606653435402</v>
      </c>
      <c r="G22" s="103">
        <v>455</v>
      </c>
      <c r="H22" s="103">
        <v>0</v>
      </c>
      <c r="I22" s="103">
        <f>+SUM(K22,+M22,+O22)</f>
        <v>10126</v>
      </c>
      <c r="J22" s="104">
        <f>IF(D22&gt;0,I22/D22*100,"-")</f>
        <v>95.69983933465646</v>
      </c>
      <c r="K22" s="103">
        <v>7016</v>
      </c>
      <c r="L22" s="104">
        <f>IF(D22&gt;0,K22/D22*100,"-")</f>
        <v>66.307532369341274</v>
      </c>
      <c r="M22" s="103">
        <v>0</v>
      </c>
      <c r="N22" s="104">
        <f>IF(D22&gt;0,M22/D22*100,"-")</f>
        <v>0</v>
      </c>
      <c r="O22" s="103">
        <v>3110</v>
      </c>
      <c r="P22" s="103">
        <v>2986</v>
      </c>
      <c r="Q22" s="104">
        <f>IF(D22&gt;0,O22/D22*100,"-")</f>
        <v>29.392306965315189</v>
      </c>
      <c r="R22" s="103">
        <v>165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36</v>
      </c>
      <c r="B23" s="102" t="s">
        <v>300</v>
      </c>
      <c r="C23" s="101" t="s">
        <v>301</v>
      </c>
      <c r="D23" s="103">
        <f>+SUM(E23,+I23)</f>
        <v>8316</v>
      </c>
      <c r="E23" s="103">
        <f>+SUM(G23,+H23)</f>
        <v>56</v>
      </c>
      <c r="F23" s="104">
        <f>IF(D23&gt;0,E23/D23*100,"-")</f>
        <v>0.67340067340067333</v>
      </c>
      <c r="G23" s="103">
        <v>56</v>
      </c>
      <c r="H23" s="103">
        <v>0</v>
      </c>
      <c r="I23" s="103">
        <f>+SUM(K23,+M23,+O23)</f>
        <v>8260</v>
      </c>
      <c r="J23" s="104">
        <f>IF(D23&gt;0,I23/D23*100,"-")</f>
        <v>99.326599326599336</v>
      </c>
      <c r="K23" s="103">
        <v>1313</v>
      </c>
      <c r="L23" s="104">
        <f>IF(D23&gt;0,K23/D23*100,"-")</f>
        <v>15.788840788840789</v>
      </c>
      <c r="M23" s="103">
        <v>0</v>
      </c>
      <c r="N23" s="104">
        <f>IF(D23&gt;0,M23/D23*100,"-")</f>
        <v>0</v>
      </c>
      <c r="O23" s="103">
        <v>6947</v>
      </c>
      <c r="P23" s="103">
        <v>6756</v>
      </c>
      <c r="Q23" s="104">
        <f>IF(D23&gt;0,O23/D23*100,"-")</f>
        <v>83.537758537758535</v>
      </c>
      <c r="R23" s="103">
        <v>77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36</v>
      </c>
      <c r="B24" s="102" t="s">
        <v>303</v>
      </c>
      <c r="C24" s="101" t="s">
        <v>304</v>
      </c>
      <c r="D24" s="103">
        <f>+SUM(E24,+I24)</f>
        <v>15291</v>
      </c>
      <c r="E24" s="103">
        <f>+SUM(G24,+H24)</f>
        <v>496</v>
      </c>
      <c r="F24" s="104">
        <f>IF(D24&gt;0,E24/D24*100,"-")</f>
        <v>3.2437381466221957</v>
      </c>
      <c r="G24" s="103">
        <v>467</v>
      </c>
      <c r="H24" s="103">
        <v>29</v>
      </c>
      <c r="I24" s="103">
        <f>+SUM(K24,+M24,+O24)</f>
        <v>14795</v>
      </c>
      <c r="J24" s="104">
        <f>IF(D24&gt;0,I24/D24*100,"-")</f>
        <v>96.756261853377794</v>
      </c>
      <c r="K24" s="103">
        <v>5927</v>
      </c>
      <c r="L24" s="104">
        <f>IF(D24&gt;0,K24/D24*100,"-")</f>
        <v>38.761362893205153</v>
      </c>
      <c r="M24" s="103">
        <v>0</v>
      </c>
      <c r="N24" s="104">
        <f>IF(D24&gt;0,M24/D24*100,"-")</f>
        <v>0</v>
      </c>
      <c r="O24" s="103">
        <v>8868</v>
      </c>
      <c r="P24" s="103">
        <v>7829</v>
      </c>
      <c r="Q24" s="104">
        <f>IF(D24&gt;0,O24/D24*100,"-")</f>
        <v>57.994898960172648</v>
      </c>
      <c r="R24" s="103">
        <v>71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福井県</v>
      </c>
      <c r="B7" s="107" t="str">
        <f>水洗化人口等!B7</f>
        <v>18000</v>
      </c>
      <c r="C7" s="106" t="s">
        <v>200</v>
      </c>
      <c r="D7" s="108">
        <f>SUM(E7,+H7,+K7)</f>
        <v>136455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3484</v>
      </c>
      <c r="I7" s="108">
        <f>SUM(I$8:I$207)</f>
        <v>80</v>
      </c>
      <c r="J7" s="108">
        <f>SUM(J$8:J$207)</f>
        <v>3404</v>
      </c>
      <c r="K7" s="108">
        <f>SUM(L7:M7)</f>
        <v>132971</v>
      </c>
      <c r="L7" s="108">
        <f>SUM(L$8:L$207)</f>
        <v>22046</v>
      </c>
      <c r="M7" s="108">
        <f>SUM(M$8:M$207)</f>
        <v>110925</v>
      </c>
      <c r="N7" s="108">
        <f>SUM(O7,+V7,+AC7)</f>
        <v>137398</v>
      </c>
      <c r="O7" s="108">
        <f>SUM(P7:U7)</f>
        <v>22126</v>
      </c>
      <c r="P7" s="108">
        <f t="shared" ref="P7:U7" si="0">SUM(P$8:P$207)</f>
        <v>16846</v>
      </c>
      <c r="Q7" s="108">
        <f t="shared" si="0"/>
        <v>0</v>
      </c>
      <c r="R7" s="108">
        <f t="shared" si="0"/>
        <v>0</v>
      </c>
      <c r="S7" s="108">
        <f t="shared" si="0"/>
        <v>5275</v>
      </c>
      <c r="T7" s="108">
        <f t="shared" si="0"/>
        <v>0</v>
      </c>
      <c r="U7" s="108">
        <f t="shared" si="0"/>
        <v>5</v>
      </c>
      <c r="V7" s="108">
        <f>SUM(W7:AB7)</f>
        <v>114329</v>
      </c>
      <c r="W7" s="108">
        <f t="shared" ref="W7:AB7" si="1">SUM(W$8:W$207)</f>
        <v>71106</v>
      </c>
      <c r="X7" s="108">
        <f t="shared" si="1"/>
        <v>0</v>
      </c>
      <c r="Y7" s="108">
        <f t="shared" si="1"/>
        <v>0</v>
      </c>
      <c r="Z7" s="108">
        <f t="shared" si="1"/>
        <v>43198</v>
      </c>
      <c r="AA7" s="108">
        <f t="shared" si="1"/>
        <v>0</v>
      </c>
      <c r="AB7" s="108">
        <f t="shared" si="1"/>
        <v>25</v>
      </c>
      <c r="AC7" s="108">
        <f>SUM(AD7:AE7)</f>
        <v>943</v>
      </c>
      <c r="AD7" s="108">
        <f>SUM(AD$8:AD$207)</f>
        <v>886</v>
      </c>
      <c r="AE7" s="108">
        <f>SUM(AE$8:AE$207)</f>
        <v>57</v>
      </c>
      <c r="AF7" s="108">
        <f>SUM(AG7:AI7)</f>
        <v>517</v>
      </c>
      <c r="AG7" s="108">
        <f>SUM(AG$8:AG$207)</f>
        <v>517</v>
      </c>
      <c r="AH7" s="108">
        <f>SUM(AH$8:AH$207)</f>
        <v>0</v>
      </c>
      <c r="AI7" s="108">
        <f>SUM(AI$8:AI$207)</f>
        <v>0</v>
      </c>
      <c r="AJ7" s="108">
        <f>SUM(AK7:AS7)</f>
        <v>5101</v>
      </c>
      <c r="AK7" s="108">
        <f t="shared" ref="AK7:AS7" si="2">SUM(AK$8:AK$207)</f>
        <v>1211</v>
      </c>
      <c r="AL7" s="108">
        <f t="shared" si="2"/>
        <v>3595</v>
      </c>
      <c r="AM7" s="108">
        <f t="shared" si="2"/>
        <v>154</v>
      </c>
      <c r="AN7" s="108">
        <f t="shared" si="2"/>
        <v>27</v>
      </c>
      <c r="AO7" s="108">
        <f t="shared" si="2"/>
        <v>0</v>
      </c>
      <c r="AP7" s="108">
        <f t="shared" si="2"/>
        <v>0</v>
      </c>
      <c r="AQ7" s="108">
        <f t="shared" si="2"/>
        <v>24</v>
      </c>
      <c r="AR7" s="108">
        <f t="shared" si="2"/>
        <v>0</v>
      </c>
      <c r="AS7" s="108">
        <f t="shared" si="2"/>
        <v>90</v>
      </c>
      <c r="AT7" s="108">
        <f>SUM(AU7:AY7)</f>
        <v>222</v>
      </c>
      <c r="AU7" s="108">
        <f>SUM(AU$8:AU$207)</f>
        <v>222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80</v>
      </c>
      <c r="BA7" s="108">
        <f>SUM(BA$8:BA$207)</f>
        <v>80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36</v>
      </c>
      <c r="B8" s="113" t="s">
        <v>254</v>
      </c>
      <c r="C8" s="101" t="s">
        <v>255</v>
      </c>
      <c r="D8" s="103">
        <f>SUM(E8,+H8,+K8)</f>
        <v>33680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33680</v>
      </c>
      <c r="L8" s="103">
        <v>2169</v>
      </c>
      <c r="M8" s="103">
        <v>31511</v>
      </c>
      <c r="N8" s="103">
        <f>SUM(O8,+V8,+AC8)</f>
        <v>33687</v>
      </c>
      <c r="O8" s="103">
        <f>SUM(P8:U8)</f>
        <v>2169</v>
      </c>
      <c r="P8" s="103">
        <v>0</v>
      </c>
      <c r="Q8" s="103">
        <v>0</v>
      </c>
      <c r="R8" s="103">
        <v>0</v>
      </c>
      <c r="S8" s="103">
        <v>2169</v>
      </c>
      <c r="T8" s="103">
        <v>0</v>
      </c>
      <c r="U8" s="103">
        <v>0</v>
      </c>
      <c r="V8" s="103">
        <f>SUM(W8:AB8)</f>
        <v>31511</v>
      </c>
      <c r="W8" s="103">
        <v>0</v>
      </c>
      <c r="X8" s="103">
        <v>0</v>
      </c>
      <c r="Y8" s="103">
        <v>0</v>
      </c>
      <c r="Z8" s="103">
        <v>31511</v>
      </c>
      <c r="AA8" s="103">
        <v>0</v>
      </c>
      <c r="AB8" s="103">
        <v>0</v>
      </c>
      <c r="AC8" s="103">
        <f>SUM(AD8:AE8)</f>
        <v>7</v>
      </c>
      <c r="AD8" s="103">
        <v>7</v>
      </c>
      <c r="AE8" s="103">
        <v>0</v>
      </c>
      <c r="AF8" s="103">
        <f>SUM(AG8:AI8)</f>
        <v>57</v>
      </c>
      <c r="AG8" s="103">
        <v>57</v>
      </c>
      <c r="AH8" s="103">
        <v>0</v>
      </c>
      <c r="AI8" s="103">
        <v>0</v>
      </c>
      <c r="AJ8" s="103">
        <f>SUM(AK8:AS8)</f>
        <v>57</v>
      </c>
      <c r="AK8" s="103">
        <v>0</v>
      </c>
      <c r="AL8" s="103">
        <v>0</v>
      </c>
      <c r="AM8" s="103">
        <v>57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36</v>
      </c>
      <c r="B9" s="113" t="s">
        <v>258</v>
      </c>
      <c r="C9" s="101" t="s">
        <v>259</v>
      </c>
      <c r="D9" s="103">
        <f>SUM(E9,+H9,+K9)</f>
        <v>17060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17060</v>
      </c>
      <c r="L9" s="103">
        <v>4158</v>
      </c>
      <c r="M9" s="103">
        <v>12902</v>
      </c>
      <c r="N9" s="103">
        <f>SUM(O9,+V9,+AC9)</f>
        <v>17060</v>
      </c>
      <c r="O9" s="103">
        <f>SUM(P9:U9)</f>
        <v>4158</v>
      </c>
      <c r="P9" s="103">
        <v>4158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12902</v>
      </c>
      <c r="W9" s="103">
        <v>12902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27</v>
      </c>
      <c r="AG9" s="103">
        <v>27</v>
      </c>
      <c r="AH9" s="103">
        <v>0</v>
      </c>
      <c r="AI9" s="103">
        <v>0</v>
      </c>
      <c r="AJ9" s="103">
        <f>SUM(AK9:AS9)</f>
        <v>27</v>
      </c>
      <c r="AK9" s="103">
        <v>0</v>
      </c>
      <c r="AL9" s="103">
        <v>0</v>
      </c>
      <c r="AM9" s="103">
        <v>27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36</v>
      </c>
      <c r="B10" s="113" t="s">
        <v>261</v>
      </c>
      <c r="C10" s="101" t="s">
        <v>262</v>
      </c>
      <c r="D10" s="103">
        <f>SUM(E10,+H10,+K10)</f>
        <v>5589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5589</v>
      </c>
      <c r="L10" s="103">
        <v>1738</v>
      </c>
      <c r="M10" s="103">
        <v>3851</v>
      </c>
      <c r="N10" s="103">
        <f>SUM(O10,+V10,+AC10)</f>
        <v>5589</v>
      </c>
      <c r="O10" s="103">
        <f>SUM(P10:U10)</f>
        <v>1738</v>
      </c>
      <c r="P10" s="103">
        <v>1738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3851</v>
      </c>
      <c r="W10" s="103">
        <v>3851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36</v>
      </c>
      <c r="B11" s="113" t="s">
        <v>264</v>
      </c>
      <c r="C11" s="101" t="s">
        <v>265</v>
      </c>
      <c r="D11" s="103">
        <f>SUM(E11,+H11,+K11)</f>
        <v>16260</v>
      </c>
      <c r="E11" s="103">
        <f>SUM(F11:G11)</f>
        <v>0</v>
      </c>
      <c r="F11" s="103">
        <v>0</v>
      </c>
      <c r="G11" s="103">
        <v>0</v>
      </c>
      <c r="H11" s="103">
        <f>SUM(I11:J11)</f>
        <v>80</v>
      </c>
      <c r="I11" s="103">
        <v>80</v>
      </c>
      <c r="J11" s="103">
        <v>0</v>
      </c>
      <c r="K11" s="103">
        <f>SUM(L11:M11)</f>
        <v>16180</v>
      </c>
      <c r="L11" s="103">
        <v>3379</v>
      </c>
      <c r="M11" s="103">
        <v>12801</v>
      </c>
      <c r="N11" s="103">
        <f>SUM(O11,+V11,+AC11)</f>
        <v>16943</v>
      </c>
      <c r="O11" s="103">
        <f>SUM(P11:U11)</f>
        <v>3459</v>
      </c>
      <c r="P11" s="103">
        <v>3459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12801</v>
      </c>
      <c r="W11" s="103">
        <v>12801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683</v>
      </c>
      <c r="AD11" s="103">
        <v>683</v>
      </c>
      <c r="AE11" s="103">
        <v>0</v>
      </c>
      <c r="AF11" s="103">
        <f>SUM(AG11:AI11)</f>
        <v>30</v>
      </c>
      <c r="AG11" s="103">
        <v>30</v>
      </c>
      <c r="AH11" s="103">
        <v>0</v>
      </c>
      <c r="AI11" s="103">
        <v>0</v>
      </c>
      <c r="AJ11" s="103">
        <f>SUM(AK11:AS11)</f>
        <v>156</v>
      </c>
      <c r="AK11" s="103">
        <v>156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30</v>
      </c>
      <c r="AU11" s="103">
        <v>30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36</v>
      </c>
      <c r="B12" s="113" t="s">
        <v>267</v>
      </c>
      <c r="C12" s="101" t="s">
        <v>268</v>
      </c>
      <c r="D12" s="103">
        <f>SUM(E12,+H12,+K12)</f>
        <v>3708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3708</v>
      </c>
      <c r="L12" s="103">
        <v>1521</v>
      </c>
      <c r="M12" s="103">
        <v>2187</v>
      </c>
      <c r="N12" s="103">
        <f>SUM(O12,+V12,+AC12)</f>
        <v>3825</v>
      </c>
      <c r="O12" s="103">
        <f>SUM(P12:U12)</f>
        <v>1521</v>
      </c>
      <c r="P12" s="103">
        <v>1521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2187</v>
      </c>
      <c r="W12" s="103">
        <v>2187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117</v>
      </c>
      <c r="AD12" s="103">
        <v>63</v>
      </c>
      <c r="AE12" s="103">
        <v>54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36</v>
      </c>
      <c r="B13" s="113" t="s">
        <v>270</v>
      </c>
      <c r="C13" s="101" t="s">
        <v>271</v>
      </c>
      <c r="D13" s="103">
        <f>SUM(E13,+H13,+K13)</f>
        <v>8681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8681</v>
      </c>
      <c r="L13" s="103">
        <v>935</v>
      </c>
      <c r="M13" s="103">
        <v>7746</v>
      </c>
      <c r="N13" s="103">
        <f>SUM(O13,+V13,+AC13)</f>
        <v>8813</v>
      </c>
      <c r="O13" s="103">
        <f>SUM(P13:U13)</f>
        <v>935</v>
      </c>
      <c r="P13" s="103">
        <v>0</v>
      </c>
      <c r="Q13" s="103">
        <v>0</v>
      </c>
      <c r="R13" s="103">
        <v>0</v>
      </c>
      <c r="S13" s="103">
        <v>935</v>
      </c>
      <c r="T13" s="103">
        <v>0</v>
      </c>
      <c r="U13" s="103">
        <v>0</v>
      </c>
      <c r="V13" s="103">
        <f>SUM(W13:AB13)</f>
        <v>7746</v>
      </c>
      <c r="W13" s="103">
        <v>0</v>
      </c>
      <c r="X13" s="103">
        <v>0</v>
      </c>
      <c r="Y13" s="103">
        <v>0</v>
      </c>
      <c r="Z13" s="103">
        <v>7746</v>
      </c>
      <c r="AA13" s="103">
        <v>0</v>
      </c>
      <c r="AB13" s="103">
        <v>0</v>
      </c>
      <c r="AC13" s="103">
        <f>SUM(AD13:AE13)</f>
        <v>132</v>
      </c>
      <c r="AD13" s="103">
        <v>132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36</v>
      </c>
      <c r="B14" s="113" t="s">
        <v>273</v>
      </c>
      <c r="C14" s="101" t="s">
        <v>274</v>
      </c>
      <c r="D14" s="103">
        <f>SUM(E14,+H14,+K14)</f>
        <v>4078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4078</v>
      </c>
      <c r="L14" s="103">
        <v>928</v>
      </c>
      <c r="M14" s="103">
        <v>3150</v>
      </c>
      <c r="N14" s="103">
        <f>SUM(O14,+V14,+AC14)</f>
        <v>4078</v>
      </c>
      <c r="O14" s="103">
        <f>SUM(P14:U14)</f>
        <v>928</v>
      </c>
      <c r="P14" s="103">
        <v>928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3150</v>
      </c>
      <c r="W14" s="103">
        <v>3150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32</v>
      </c>
      <c r="AG14" s="103">
        <v>32</v>
      </c>
      <c r="AH14" s="103">
        <v>0</v>
      </c>
      <c r="AI14" s="103">
        <v>0</v>
      </c>
      <c r="AJ14" s="103">
        <f>SUM(AK14:AS14)</f>
        <v>27</v>
      </c>
      <c r="AK14" s="103">
        <v>0</v>
      </c>
      <c r="AL14" s="103">
        <v>0</v>
      </c>
      <c r="AM14" s="103">
        <v>0</v>
      </c>
      <c r="AN14" s="103">
        <v>27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5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27</v>
      </c>
      <c r="BA14" s="103">
        <v>27</v>
      </c>
      <c r="BB14" s="103">
        <v>0</v>
      </c>
      <c r="BC14" s="103">
        <v>0</v>
      </c>
    </row>
    <row r="15" spans="1:55" s="105" customFormat="1" ht="13.5" customHeight="1">
      <c r="A15" s="115" t="s">
        <v>36</v>
      </c>
      <c r="B15" s="113" t="s">
        <v>276</v>
      </c>
      <c r="C15" s="101" t="s">
        <v>277</v>
      </c>
      <c r="D15" s="103">
        <f>SUM(E15,+H15,+K15)</f>
        <v>20675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20675</v>
      </c>
      <c r="L15" s="103">
        <v>2065</v>
      </c>
      <c r="M15" s="103">
        <v>18610</v>
      </c>
      <c r="N15" s="103">
        <f>SUM(O15,+V15,+AC15)</f>
        <v>20675</v>
      </c>
      <c r="O15" s="103">
        <f>SUM(P15:U15)</f>
        <v>2065</v>
      </c>
      <c r="P15" s="103">
        <v>2065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18610</v>
      </c>
      <c r="W15" s="103">
        <v>18610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122</v>
      </c>
      <c r="AG15" s="103">
        <v>122</v>
      </c>
      <c r="AH15" s="103">
        <v>0</v>
      </c>
      <c r="AI15" s="103">
        <v>0</v>
      </c>
      <c r="AJ15" s="103">
        <f>SUM(AK15:AS15)</f>
        <v>980</v>
      </c>
      <c r="AK15" s="103">
        <v>912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68</v>
      </c>
      <c r="AT15" s="103">
        <f>SUM(AU15:AY15)</f>
        <v>54</v>
      </c>
      <c r="AU15" s="103">
        <v>54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36</v>
      </c>
      <c r="B16" s="113" t="s">
        <v>279</v>
      </c>
      <c r="C16" s="101" t="s">
        <v>280</v>
      </c>
      <c r="D16" s="103">
        <f>SUM(E16,+H16,+K16)</f>
        <v>8177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8177</v>
      </c>
      <c r="L16" s="103">
        <v>1817</v>
      </c>
      <c r="M16" s="103">
        <v>6360</v>
      </c>
      <c r="N16" s="103">
        <f>SUM(O16,+V16,+AC16)</f>
        <v>8177</v>
      </c>
      <c r="O16" s="103">
        <f>SUM(P16:U16)</f>
        <v>1817</v>
      </c>
      <c r="P16" s="103">
        <v>1817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6360</v>
      </c>
      <c r="W16" s="103">
        <v>6360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11</v>
      </c>
      <c r="AG16" s="103">
        <v>11</v>
      </c>
      <c r="AH16" s="103">
        <v>0</v>
      </c>
      <c r="AI16" s="103">
        <v>0</v>
      </c>
      <c r="AJ16" s="103">
        <f>SUM(AK16:AS16)</f>
        <v>202</v>
      </c>
      <c r="AK16" s="103">
        <v>0</v>
      </c>
      <c r="AL16" s="103">
        <v>191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11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53</v>
      </c>
      <c r="BA16" s="103">
        <v>53</v>
      </c>
      <c r="BB16" s="103">
        <v>0</v>
      </c>
      <c r="BC16" s="103">
        <v>0</v>
      </c>
    </row>
    <row r="17" spans="1:55" s="105" customFormat="1" ht="13.5" customHeight="1">
      <c r="A17" s="115" t="s">
        <v>36</v>
      </c>
      <c r="B17" s="113" t="s">
        <v>282</v>
      </c>
      <c r="C17" s="101" t="s">
        <v>283</v>
      </c>
      <c r="D17" s="103">
        <f>SUM(E17,+H17,+K17)</f>
        <v>876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876</v>
      </c>
      <c r="L17" s="103">
        <v>80</v>
      </c>
      <c r="M17" s="103">
        <v>796</v>
      </c>
      <c r="N17" s="103">
        <f>SUM(O17,+V17,+AC17)</f>
        <v>876</v>
      </c>
      <c r="O17" s="103">
        <f>SUM(P17:U17)</f>
        <v>80</v>
      </c>
      <c r="P17" s="103">
        <v>80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796</v>
      </c>
      <c r="W17" s="103">
        <v>796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36</v>
      </c>
      <c r="B18" s="113" t="s">
        <v>285</v>
      </c>
      <c r="C18" s="101" t="s">
        <v>286</v>
      </c>
      <c r="D18" s="103">
        <f>SUM(E18,+H18,+K18)</f>
        <v>160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160</v>
      </c>
      <c r="L18" s="103">
        <v>112</v>
      </c>
      <c r="M18" s="103">
        <v>48</v>
      </c>
      <c r="N18" s="103">
        <f>SUM(O18,+V18,+AC18)</f>
        <v>160</v>
      </c>
      <c r="O18" s="103">
        <f>SUM(P18:U18)</f>
        <v>112</v>
      </c>
      <c r="P18" s="103">
        <v>0</v>
      </c>
      <c r="Q18" s="103">
        <v>0</v>
      </c>
      <c r="R18" s="103">
        <v>0</v>
      </c>
      <c r="S18" s="103">
        <v>112</v>
      </c>
      <c r="T18" s="103">
        <v>0</v>
      </c>
      <c r="U18" s="103">
        <v>0</v>
      </c>
      <c r="V18" s="103">
        <f>SUM(W18:AB18)</f>
        <v>48</v>
      </c>
      <c r="W18" s="103">
        <v>0</v>
      </c>
      <c r="X18" s="103">
        <v>0</v>
      </c>
      <c r="Y18" s="103">
        <v>0</v>
      </c>
      <c r="Z18" s="103">
        <v>48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36</v>
      </c>
      <c r="B19" s="113" t="s">
        <v>288</v>
      </c>
      <c r="C19" s="101" t="s">
        <v>289</v>
      </c>
      <c r="D19" s="103">
        <f>SUM(E19,+H19,+K19)</f>
        <v>3243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3243</v>
      </c>
      <c r="L19" s="103">
        <v>188</v>
      </c>
      <c r="M19" s="103">
        <v>3055</v>
      </c>
      <c r="N19" s="103">
        <f>SUM(O19,+V19,+AC19)</f>
        <v>3243</v>
      </c>
      <c r="O19" s="103">
        <f>SUM(P19:U19)</f>
        <v>188</v>
      </c>
      <c r="P19" s="103">
        <v>188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3055</v>
      </c>
      <c r="W19" s="103">
        <v>3055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19</v>
      </c>
      <c r="AG19" s="103">
        <v>19</v>
      </c>
      <c r="AH19" s="103">
        <v>0</v>
      </c>
      <c r="AI19" s="103">
        <v>0</v>
      </c>
      <c r="AJ19" s="103">
        <f>SUM(AK19:AS19)</f>
        <v>154</v>
      </c>
      <c r="AK19" s="103">
        <v>143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11</v>
      </c>
      <c r="AT19" s="103">
        <f>SUM(AU19:AY19)</f>
        <v>8</v>
      </c>
      <c r="AU19" s="103">
        <v>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36</v>
      </c>
      <c r="B20" s="113" t="s">
        <v>291</v>
      </c>
      <c r="C20" s="101" t="s">
        <v>292</v>
      </c>
      <c r="D20" s="103">
        <f>SUM(E20,+H20,+K20)</f>
        <v>2525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2525</v>
      </c>
      <c r="L20" s="103">
        <v>390</v>
      </c>
      <c r="M20" s="103">
        <v>2135</v>
      </c>
      <c r="N20" s="103">
        <f>SUM(O20,+V20,+AC20)</f>
        <v>2525</v>
      </c>
      <c r="O20" s="103">
        <f>SUM(P20:U20)</f>
        <v>390</v>
      </c>
      <c r="P20" s="103">
        <v>0</v>
      </c>
      <c r="Q20" s="103">
        <v>0</v>
      </c>
      <c r="R20" s="103">
        <v>0</v>
      </c>
      <c r="S20" s="103">
        <v>390</v>
      </c>
      <c r="T20" s="103">
        <v>0</v>
      </c>
      <c r="U20" s="103">
        <v>0</v>
      </c>
      <c r="V20" s="103">
        <f>SUM(W20:AB20)</f>
        <v>2135</v>
      </c>
      <c r="W20" s="103">
        <v>0</v>
      </c>
      <c r="X20" s="103">
        <v>0</v>
      </c>
      <c r="Y20" s="103">
        <v>0</v>
      </c>
      <c r="Z20" s="103">
        <v>2135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36</v>
      </c>
      <c r="B21" s="113" t="s">
        <v>294</v>
      </c>
      <c r="C21" s="101" t="s">
        <v>295</v>
      </c>
      <c r="D21" s="103">
        <f>SUM(E21,+H21,+K21)</f>
        <v>2841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2841</v>
      </c>
      <c r="L21" s="103">
        <v>319</v>
      </c>
      <c r="M21" s="103">
        <v>2522</v>
      </c>
      <c r="N21" s="103">
        <f>SUM(O21,+V21,+AC21)</f>
        <v>2841</v>
      </c>
      <c r="O21" s="103">
        <f>SUM(P21:U21)</f>
        <v>319</v>
      </c>
      <c r="P21" s="103">
        <v>317</v>
      </c>
      <c r="Q21" s="103">
        <v>0</v>
      </c>
      <c r="R21" s="103">
        <v>0</v>
      </c>
      <c r="S21" s="103">
        <v>0</v>
      </c>
      <c r="T21" s="103">
        <v>0</v>
      </c>
      <c r="U21" s="103">
        <v>2</v>
      </c>
      <c r="V21" s="103">
        <f>SUM(W21:AB21)</f>
        <v>2522</v>
      </c>
      <c r="W21" s="103">
        <v>2505</v>
      </c>
      <c r="X21" s="103">
        <v>0</v>
      </c>
      <c r="Y21" s="103">
        <v>0</v>
      </c>
      <c r="Z21" s="103">
        <v>0</v>
      </c>
      <c r="AA21" s="103">
        <v>0</v>
      </c>
      <c r="AB21" s="103">
        <v>17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125</v>
      </c>
      <c r="AG21" s="103">
        <v>125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125</v>
      </c>
      <c r="AU21" s="103">
        <v>125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36</v>
      </c>
      <c r="B22" s="113" t="s">
        <v>297</v>
      </c>
      <c r="C22" s="101" t="s">
        <v>298</v>
      </c>
      <c r="D22" s="103">
        <f>SUM(E22,+H22,+K22)</f>
        <v>3058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3058</v>
      </c>
      <c r="L22" s="103">
        <v>1300</v>
      </c>
      <c r="M22" s="103">
        <v>1758</v>
      </c>
      <c r="N22" s="103">
        <f>SUM(O22,+V22,+AC22)</f>
        <v>3058</v>
      </c>
      <c r="O22" s="103">
        <f>SUM(P22:U22)</f>
        <v>1300</v>
      </c>
      <c r="P22" s="103">
        <v>0</v>
      </c>
      <c r="Q22" s="103">
        <v>0</v>
      </c>
      <c r="R22" s="103">
        <v>0</v>
      </c>
      <c r="S22" s="103">
        <v>1300</v>
      </c>
      <c r="T22" s="103">
        <v>0</v>
      </c>
      <c r="U22" s="103">
        <v>0</v>
      </c>
      <c r="V22" s="103">
        <f>SUM(W22:AB22)</f>
        <v>1758</v>
      </c>
      <c r="W22" s="103">
        <v>0</v>
      </c>
      <c r="X22" s="103">
        <v>0</v>
      </c>
      <c r="Y22" s="103">
        <v>0</v>
      </c>
      <c r="Z22" s="103">
        <v>1758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36</v>
      </c>
      <c r="B23" s="113" t="s">
        <v>300</v>
      </c>
      <c r="C23" s="101" t="s">
        <v>301</v>
      </c>
      <c r="D23" s="103">
        <f>SUM(E23,+H23,+K23)</f>
        <v>3773</v>
      </c>
      <c r="E23" s="103">
        <f>SUM(F23:G23)</f>
        <v>0</v>
      </c>
      <c r="F23" s="103">
        <v>0</v>
      </c>
      <c r="G23" s="103">
        <v>0</v>
      </c>
      <c r="H23" s="103">
        <f>SUM(I23:J23)</f>
        <v>3404</v>
      </c>
      <c r="I23" s="103">
        <v>0</v>
      </c>
      <c r="J23" s="103">
        <v>3404</v>
      </c>
      <c r="K23" s="103">
        <f>SUM(L23:M23)</f>
        <v>369</v>
      </c>
      <c r="L23" s="103">
        <v>369</v>
      </c>
      <c r="M23" s="103">
        <v>0</v>
      </c>
      <c r="N23" s="103">
        <f>SUM(O23,+V23,+AC23)</f>
        <v>3773</v>
      </c>
      <c r="O23" s="103">
        <f>SUM(P23:U23)</f>
        <v>369</v>
      </c>
      <c r="P23" s="103">
        <v>0</v>
      </c>
      <c r="Q23" s="103">
        <v>0</v>
      </c>
      <c r="R23" s="103">
        <v>0</v>
      </c>
      <c r="S23" s="103">
        <v>369</v>
      </c>
      <c r="T23" s="103">
        <v>0</v>
      </c>
      <c r="U23" s="103">
        <v>0</v>
      </c>
      <c r="V23" s="103">
        <f>SUM(W23:AB23)</f>
        <v>3404</v>
      </c>
      <c r="W23" s="103">
        <v>3404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24</v>
      </c>
      <c r="AG23" s="103">
        <v>24</v>
      </c>
      <c r="AH23" s="103">
        <v>0</v>
      </c>
      <c r="AI23" s="103">
        <v>0</v>
      </c>
      <c r="AJ23" s="103">
        <f>SUM(AK23:AS23)</f>
        <v>3428</v>
      </c>
      <c r="AK23" s="103">
        <v>0</v>
      </c>
      <c r="AL23" s="103">
        <v>3404</v>
      </c>
      <c r="AM23" s="103">
        <v>0</v>
      </c>
      <c r="AN23" s="103">
        <v>0</v>
      </c>
      <c r="AO23" s="103">
        <v>0</v>
      </c>
      <c r="AP23" s="103">
        <v>0</v>
      </c>
      <c r="AQ23" s="103">
        <v>24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36</v>
      </c>
      <c r="B24" s="113" t="s">
        <v>303</v>
      </c>
      <c r="C24" s="101" t="s">
        <v>304</v>
      </c>
      <c r="D24" s="103">
        <f>SUM(E24,+H24,+K24)</f>
        <v>2071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2071</v>
      </c>
      <c r="L24" s="103">
        <v>578</v>
      </c>
      <c r="M24" s="103">
        <v>1493</v>
      </c>
      <c r="N24" s="103">
        <f>SUM(O24,+V24,+AC24)</f>
        <v>2075</v>
      </c>
      <c r="O24" s="103">
        <f>SUM(P24:U24)</f>
        <v>578</v>
      </c>
      <c r="P24" s="103">
        <v>575</v>
      </c>
      <c r="Q24" s="103">
        <v>0</v>
      </c>
      <c r="R24" s="103">
        <v>0</v>
      </c>
      <c r="S24" s="103">
        <v>0</v>
      </c>
      <c r="T24" s="103">
        <v>0</v>
      </c>
      <c r="U24" s="103">
        <v>3</v>
      </c>
      <c r="V24" s="103">
        <f>SUM(W24:AB24)</f>
        <v>1493</v>
      </c>
      <c r="W24" s="103">
        <v>1485</v>
      </c>
      <c r="X24" s="103">
        <v>0</v>
      </c>
      <c r="Y24" s="103">
        <v>0</v>
      </c>
      <c r="Z24" s="103">
        <v>0</v>
      </c>
      <c r="AA24" s="103">
        <v>0</v>
      </c>
      <c r="AB24" s="103">
        <v>8</v>
      </c>
      <c r="AC24" s="103">
        <f>SUM(AD24:AE24)</f>
        <v>4</v>
      </c>
      <c r="AD24" s="103">
        <v>1</v>
      </c>
      <c r="AE24" s="103">
        <v>3</v>
      </c>
      <c r="AF24" s="103">
        <f>SUM(AG24:AI24)</f>
        <v>70</v>
      </c>
      <c r="AG24" s="103">
        <v>70</v>
      </c>
      <c r="AH24" s="103">
        <v>0</v>
      </c>
      <c r="AI24" s="103">
        <v>0</v>
      </c>
      <c r="AJ24" s="103">
        <f>SUM(AK24:AS24)</f>
        <v>70</v>
      </c>
      <c r="AK24" s="103">
        <v>0</v>
      </c>
      <c r="AL24" s="103">
        <v>0</v>
      </c>
      <c r="AM24" s="103">
        <v>70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18204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18205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18206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18209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18210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18322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18382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18404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18423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18442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18481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18483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18501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2019-02-08T07:29:13Z</dcterms:modified>
</cp:coreProperties>
</file>