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7石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N8" i="2" s="1"/>
  <c r="AC9" i="2"/>
  <c r="AC10" i="2"/>
  <c r="N10" i="2" s="1"/>
  <c r="AC11" i="2"/>
  <c r="AC12" i="2"/>
  <c r="N12" i="2" s="1"/>
  <c r="AC13" i="2"/>
  <c r="AC14" i="2"/>
  <c r="N14" i="2" s="1"/>
  <c r="AC15" i="2"/>
  <c r="AC16" i="2"/>
  <c r="N16" i="2" s="1"/>
  <c r="AC17" i="2"/>
  <c r="AC18" i="2"/>
  <c r="N18" i="2" s="1"/>
  <c r="AC19" i="2"/>
  <c r="AC20" i="2"/>
  <c r="N20" i="2" s="1"/>
  <c r="AC21" i="2"/>
  <c r="AC22" i="2"/>
  <c r="N22" i="2" s="1"/>
  <c r="AC23" i="2"/>
  <c r="AC24" i="2"/>
  <c r="N24" i="2" s="1"/>
  <c r="AC25" i="2"/>
  <c r="AC26" i="2"/>
  <c r="N26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1" i="2"/>
  <c r="N13" i="2"/>
  <c r="N15" i="2"/>
  <c r="N17" i="2"/>
  <c r="N19" i="2"/>
  <c r="N21" i="2"/>
  <c r="N23" i="2"/>
  <c r="N25" i="2"/>
  <c r="K8" i="2"/>
  <c r="D8" i="2" s="1"/>
  <c r="K9" i="2"/>
  <c r="K10" i="2"/>
  <c r="D10" i="2" s="1"/>
  <c r="K11" i="2"/>
  <c r="K12" i="2"/>
  <c r="D12" i="2" s="1"/>
  <c r="K13" i="2"/>
  <c r="K14" i="2"/>
  <c r="D14" i="2" s="1"/>
  <c r="K15" i="2"/>
  <c r="K16" i="2"/>
  <c r="D16" i="2" s="1"/>
  <c r="K17" i="2"/>
  <c r="K18" i="2"/>
  <c r="D18" i="2" s="1"/>
  <c r="K19" i="2"/>
  <c r="K20" i="2"/>
  <c r="D20" i="2" s="1"/>
  <c r="K21" i="2"/>
  <c r="K22" i="2"/>
  <c r="D22" i="2" s="1"/>
  <c r="K23" i="2"/>
  <c r="K24" i="2"/>
  <c r="D24" i="2" s="1"/>
  <c r="K25" i="2"/>
  <c r="K26" i="2"/>
  <c r="D26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1" i="2"/>
  <c r="D13" i="2"/>
  <c r="D15" i="2"/>
  <c r="D17" i="2"/>
  <c r="D19" i="2"/>
  <c r="D21" i="2"/>
  <c r="D23" i="2"/>
  <c r="D25" i="2"/>
  <c r="N9" i="1"/>
  <c r="N13" i="1"/>
  <c r="N17" i="1"/>
  <c r="N21" i="1"/>
  <c r="N2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9" i="1"/>
  <c r="D11" i="1"/>
  <c r="D13" i="1"/>
  <c r="D15" i="1"/>
  <c r="D17" i="1"/>
  <c r="D19" i="1"/>
  <c r="D21" i="1"/>
  <c r="D23" i="1"/>
  <c r="D25" i="1"/>
  <c r="Q23" i="1" l="1"/>
  <c r="L23" i="1"/>
  <c r="Q19" i="1"/>
  <c r="L19" i="1"/>
  <c r="Q15" i="1"/>
  <c r="L15" i="1"/>
  <c r="Q11" i="1"/>
  <c r="L11" i="1"/>
  <c r="F23" i="1"/>
  <c r="F19" i="1"/>
  <c r="F15" i="1"/>
  <c r="F11" i="1"/>
  <c r="D26" i="1"/>
  <c r="D24" i="1"/>
  <c r="D22" i="1"/>
  <c r="D20" i="1"/>
  <c r="D18" i="1"/>
  <c r="D16" i="1"/>
  <c r="D14" i="1"/>
  <c r="D12" i="1"/>
  <c r="D10" i="1"/>
  <c r="D8" i="1"/>
  <c r="J23" i="1"/>
  <c r="J19" i="1"/>
  <c r="J15" i="1"/>
  <c r="J11" i="1"/>
  <c r="Q25" i="1"/>
  <c r="L25" i="1"/>
  <c r="Q21" i="1"/>
  <c r="L21" i="1"/>
  <c r="Q17" i="1"/>
  <c r="L17" i="1"/>
  <c r="Q13" i="1"/>
  <c r="L13" i="1"/>
  <c r="Q9" i="1"/>
  <c r="L9" i="1"/>
  <c r="F25" i="1"/>
  <c r="F21" i="1"/>
  <c r="F17" i="1"/>
  <c r="F13" i="1"/>
  <c r="F9" i="1"/>
  <c r="J25" i="1"/>
  <c r="J21" i="1"/>
  <c r="J17" i="1"/>
  <c r="J13" i="1"/>
  <c r="J9" i="1"/>
  <c r="N23" i="1"/>
  <c r="N19" i="1"/>
  <c r="N15" i="1"/>
  <c r="N11" i="1"/>
  <c r="A7" i="2"/>
  <c r="N8" i="1" l="1"/>
  <c r="J8" i="1"/>
  <c r="F8" i="1"/>
  <c r="Q8" i="1"/>
  <c r="L8" i="1"/>
  <c r="N12" i="1"/>
  <c r="J12" i="1"/>
  <c r="F12" i="1"/>
  <c r="Q12" i="1"/>
  <c r="L12" i="1"/>
  <c r="N16" i="1"/>
  <c r="J16" i="1"/>
  <c r="F16" i="1"/>
  <c r="Q16" i="1"/>
  <c r="L16" i="1"/>
  <c r="N20" i="1"/>
  <c r="J20" i="1"/>
  <c r="F20" i="1"/>
  <c r="Q20" i="1"/>
  <c r="L20" i="1"/>
  <c r="N24" i="1"/>
  <c r="J24" i="1"/>
  <c r="F24" i="1"/>
  <c r="L24" i="1"/>
  <c r="Q24" i="1"/>
  <c r="N10" i="1"/>
  <c r="J10" i="1"/>
  <c r="F10" i="1"/>
  <c r="Q10" i="1"/>
  <c r="L10" i="1"/>
  <c r="N14" i="1"/>
  <c r="J14" i="1"/>
  <c r="F14" i="1"/>
  <c r="Q14" i="1"/>
  <c r="L14" i="1"/>
  <c r="N18" i="1"/>
  <c r="J18" i="1"/>
  <c r="F18" i="1"/>
  <c r="Q18" i="1"/>
  <c r="L18" i="1"/>
  <c r="N22" i="1"/>
  <c r="J22" i="1"/>
  <c r="F22" i="1"/>
  <c r="Q22" i="1"/>
  <c r="L22" i="1"/>
  <c r="N26" i="1"/>
  <c r="J26" i="1"/>
  <c r="F26" i="1"/>
  <c r="Q26" i="1"/>
  <c r="L26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<sst xmlns="http://schemas.openxmlformats.org/spreadsheetml/2006/main" count="655" uniqueCount="312">
  <si>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</si>
  <si>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</si>
  <si>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</si>
  <si>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</si>
  <si>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</si>
  <si>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</si>
  <si>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</si>
  <si>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</si>
  <si>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</si>
  <si>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</si>
  <si>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</si>
  <si>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</si>
  <si>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</si>
  <si>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</si>
  <si>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</si>
  <si>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</si>
  <si>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</si>
  <si>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</si>
  <si>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</si>
  <si>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</si>
  <si>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</si>
  <si>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</si>
  <si>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</si>
  <si>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</si>
  <si>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</si>
  <si>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</si>
  <si>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</si>
  <si>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</si>
  <si>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</si>
  <si>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</si>
  <si>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</si>
  <si>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</si>
  <si>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</si>
  <si>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</si>
  <si>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</si>
  <si>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</si>
  <si>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</si>
  <si>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</si>
  <si>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</si>
  <si>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</si>
  <si>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</si>
  <si>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</si>
  <si>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</si>
  <si>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</si>
  <si>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</si>
  <si>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</si>
  <si>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</si>
  <si>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</si>
  <si>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</si>
  <si>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</si>
  <si>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</si>
  <si>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</si>
  <si>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</si>
  <si>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</si>
  <si>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</si>
  <si>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</si>
  <si>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</si>
  <si>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</si>
  <si>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</si>
  <si>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</si>
  <si>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</si>
  <si>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</si>
  <si>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</si>
  <si>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</si>
  <si>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</si>
  <si>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</si>
  <si>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</si>
  <si>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</si>
  <si>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</si>
  <si>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</si>
  <si>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</si>
  <si>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</si>
  <si>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</si>
  <si>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</si>
  <si>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</si>
  <si>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</si>
  <si>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</si>
  <si>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</si>
  <si>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</si>
  <si>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</si>
  <si>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</si>
  <si>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</si>
  <si>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</si>
  <si>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</si>
  <si>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</si>
  <si>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</si>
  <si>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</si>
  <si>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</si>
  <si>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</si>
  <si>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</si>
  <si>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</si>
  <si>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</si>
  <si>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</si>
  <si>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</si>
  <si>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</si>
  <si>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</si>
  <si>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</si>
  <si>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</si>
  <si>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</si>
  <si>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</si>
  <si>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</si>
  <si>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</si>
  <si>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</si>
  <si>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</si>
  <si>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</si>
  <si>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</si>
  <si>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</si>
  <si>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</si>
  <si>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</si>
  <si>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</si>
  <si>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</si>
  <si>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</si>
  <si>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</si>
  <si>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</si>
  <si>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</si>
  <si>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</si>
  <si>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</si>
  <si>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</si>
  <si>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</si>
  <si>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</si>
  <si>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</si>
  <si>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</si>
  <si>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</si>
  <si>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</si>
  <si>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</si>
  <si>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</si>
  <si>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</si>
  <si>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</si>
  <si>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</si>
  <si>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</si>
  <si>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</si>
  <si>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</si>
  <si>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</si>
  <si>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</si>
  <si>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</si>
  <si>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</si>
  <si>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</si>
  <si>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</si>
  <si>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</si>
  <si>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</si>
  <si>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</si>
  <si>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</si>
  <si>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</si>
  <si>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</si>
  <si>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</si>
  <si>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</si>
  <si>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</si>
  <si>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</si>
  <si>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</si>
  <si>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</si>
  <si>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</si>
  <si>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</si>
  <si>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</si>
  <si>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</si>
  <si>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</si>
  <si>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</si>
  <si>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</si>
  <si>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</si>
  <si>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</si>
  <si>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</si>
  <si>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</si>
  <si>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</si>
  <si>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</si>
  <si>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</si>
  <si>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</si>
  <si>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</si>
  <si>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</si>
  <si>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</si>
  <si>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</si>
  <si>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</si>
  <si>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</si>
  <si>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</si>
  <si>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</si>
  <si>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</si>
  <si>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</si>
  <si>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</si>
  <si>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</si>
  <si>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</si>
  <si>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</si>
  <si>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</si>
  <si>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</si>
  <si>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</si>
  <si>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</si>
  <si>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</si>
  <si>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</si>
  <si>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</si>
  <si>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</si>
  <si>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</si>
  <si>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</si>
  <si>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</si>
  <si>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</si>
  <si>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</si>
  <si>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</si>
  <si>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</si>
  <si>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</si>
  <si>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</si>
  <si>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</si>
  <si>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</si>
  <si>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</si>
  <si>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</si>
  <si>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</si>
  <si>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</si>
  <si>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</si>
  <si>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</si>
  <si>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</si>
  <si>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</si>
  <si>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</si>
  <si>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</si>
  <si>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</si>
  <si>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</si>
  <si>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</si>
  <si>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</si>
  <si>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</si>
  <si>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</si>
  <si>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</si>
  <si>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</si>
  <si>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</si>
  <si>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</si>
  <si>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</si>
  <si>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</si>
  <si>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</si>
  <si>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</si>
  <si>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</si>
  <si>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</si>
  <si>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</si>
  <si>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</si>
  <si>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</si>
  <si>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</si>
  <si>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</si>
  <si>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</si>
  <si>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</si>
  <si>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</si>
  <si>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</si>
  <si>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</si>
  <si>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</si>
  <si>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</si>
  <si>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</si>
  <si>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</si>
  <si>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</si>
  <si>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</si>
  <si>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</si>
  <si>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</si>
  <si>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</si>
  <si>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</si>
  <si>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</si>
  <si>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</si>
  <si>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</si>
  <si>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</si>
  <si>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</si>
  <si>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</si>
  <si>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</si>
  <si>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17000</t>
  </si>
  <si>
    <t>水洗化人口等（平成29年度実績）</t>
    <phoneticPr fontId="3"/>
  </si>
  <si>
    <t>し尿処理の状況（平成29年度実績）</t>
    <phoneticPr fontId="3"/>
  </si>
  <si>
    <t>17201</t>
  </si>
  <si>
    <t>金沢市</t>
  </si>
  <si>
    <t>○</t>
  </si>
  <si>
    <t>171026</t>
    <phoneticPr fontId="3"/>
  </si>
  <si>
    <t>17202</t>
  </si>
  <si>
    <t>七尾市</t>
  </si>
  <si>
    <t>171056</t>
    <phoneticPr fontId="3"/>
  </si>
  <si>
    <t>17203</t>
  </si>
  <si>
    <t>小松市</t>
  </si>
  <si>
    <t>171028</t>
    <phoneticPr fontId="3"/>
  </si>
  <si>
    <t>17204</t>
  </si>
  <si>
    <t>輪島市</t>
  </si>
  <si>
    <t>171029</t>
    <phoneticPr fontId="3"/>
  </si>
  <si>
    <t>17205</t>
  </si>
  <si>
    <t>珠洲市</t>
  </si>
  <si>
    <t>171057</t>
    <phoneticPr fontId="3"/>
  </si>
  <si>
    <t>17206</t>
  </si>
  <si>
    <t>加賀市</t>
  </si>
  <si>
    <t>171031</t>
    <phoneticPr fontId="3"/>
  </si>
  <si>
    <t>17207</t>
  </si>
  <si>
    <t>羽咋市</t>
  </si>
  <si>
    <t>171120</t>
    <phoneticPr fontId="3"/>
  </si>
  <si>
    <t>17209</t>
  </si>
  <si>
    <t>かほく市</t>
  </si>
  <si>
    <t>171111</t>
    <phoneticPr fontId="3"/>
  </si>
  <si>
    <t>17210</t>
  </si>
  <si>
    <t>白山市</t>
  </si>
  <si>
    <t>171098</t>
    <phoneticPr fontId="3"/>
  </si>
  <si>
    <t>17211</t>
  </si>
  <si>
    <t>能美市</t>
  </si>
  <si>
    <t>171035</t>
    <phoneticPr fontId="3"/>
  </si>
  <si>
    <t>17212</t>
  </si>
  <si>
    <t>野々市市</t>
  </si>
  <si>
    <t>171119</t>
    <phoneticPr fontId="3"/>
  </si>
  <si>
    <t>17324</t>
  </si>
  <si>
    <t>川北町</t>
  </si>
  <si>
    <t>171121</t>
    <phoneticPr fontId="3"/>
  </si>
  <si>
    <t>17361</t>
  </si>
  <si>
    <t>津幡町</t>
  </si>
  <si>
    <t>171117</t>
    <phoneticPr fontId="3"/>
  </si>
  <si>
    <t>17365</t>
  </si>
  <si>
    <t>内灘町</t>
  </si>
  <si>
    <t>171114</t>
    <phoneticPr fontId="3"/>
  </si>
  <si>
    <t>17384</t>
  </si>
  <si>
    <t>志賀町</t>
  </si>
  <si>
    <t>171109</t>
    <phoneticPr fontId="3"/>
  </si>
  <si>
    <t>17386</t>
  </si>
  <si>
    <t>宝達志水町</t>
  </si>
  <si>
    <t>171103</t>
    <phoneticPr fontId="3"/>
  </si>
  <si>
    <t>17407</t>
  </si>
  <si>
    <t>中能登町</t>
  </si>
  <si>
    <t>171095</t>
    <phoneticPr fontId="3"/>
  </si>
  <si>
    <t>17461</t>
  </si>
  <si>
    <t>穴水町</t>
  </si>
  <si>
    <t>171077</t>
    <phoneticPr fontId="3"/>
  </si>
  <si>
    <t>17463</t>
  </si>
  <si>
    <t>能登町</t>
  </si>
  <si>
    <t>171043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</si>
</sst>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37</v>
      </c>
      <c r="B7" s="116" t="s">
        <v>251</v>
      </c>
      <c r="C7" s="109" t="s">
        <v>200</v>
      </c>
      <c r="D7" s="110">
        <f>+SUM(E7,+I7)</f>
        <v>1150854</v>
      </c>
      <c r="E7" s="110">
        <f>+SUM(G7,+H7)</f>
        <v>34565</v>
      </c>
      <c r="F7" s="111">
        <f>IF(D7&gt;0,E7/D7*100,"-")</f>
        <v>3.0034218067626304</v>
      </c>
      <c r="G7" s="108">
        <f>SUM(G$8:G$207)</f>
        <v>34553</v>
      </c>
      <c r="H7" s="108">
        <f>SUM(H$8:H$207)</f>
        <v>12</v>
      </c>
      <c r="I7" s="110">
        <f>+SUM(K7,+M7,+O7)</f>
        <v>1116289</v>
      </c>
      <c r="J7" s="111">
        <f>IF(D7&gt;0,I7/D7*100,"-")</f>
        <v>96.996578193237369</v>
      </c>
      <c r="K7" s="108">
        <f>SUM(K$8:K$207)</f>
        <v>880759</v>
      </c>
      <c r="L7" s="111">
        <f>IF(D7&gt;0,K7/D7*100,"-")</f>
        <v>76.530906613697297</v>
      </c>
      <c r="M7" s="108">
        <f>SUM(M$8:M$207)</f>
        <v>3043</v>
      </c>
      <c r="N7" s="111">
        <f>IF(D7&gt;0,M7/D7*100,"-")</f>
        <v>0.26441234074869618</v>
      </c>
      <c r="O7" s="108">
        <f>SUM(O$8:O$207)</f>
        <v>232487</v>
      </c>
      <c r="P7" s="108">
        <f>SUM(P$8:P$207)</f>
        <v>122550</v>
      </c>
      <c r="Q7" s="111">
        <f>IF(D7&gt;0,O7/D7*100,"-")</f>
        <v>20.201259238791366</v>
      </c>
      <c r="R7" s="108">
        <f>SUM(R$8:R$207)</f>
        <v>13063</v>
      </c>
      <c r="S7" s="112">
        <f t="shared" ref="S7:Z7" si="0">COUNTIF(S$8:S$207,"○")</f>
        <v>16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37</v>
      </c>
      <c r="B8" s="102" t="s">
        <v>254</v>
      </c>
      <c r="C8" s="101" t="s">
        <v>255</v>
      </c>
      <c r="D8" s="103">
        <f>+SUM(E8,+I8)</f>
        <v>454411</v>
      </c>
      <c r="E8" s="103">
        <f>+SUM(G8,+H8)</f>
        <v>3258</v>
      </c>
      <c r="F8" s="104">
        <f>IF(D8&gt;0,E8/D8*100,"-")</f>
        <v>0.71697208034136495</v>
      </c>
      <c r="G8" s="103">
        <v>3258</v>
      </c>
      <c r="H8" s="103">
        <v>0</v>
      </c>
      <c r="I8" s="103">
        <f>+SUM(K8,+M8,+O8)</f>
        <v>451153</v>
      </c>
      <c r="J8" s="104">
        <f>IF(D8&gt;0,I8/D8*100,"-")</f>
        <v>99.283027919658636</v>
      </c>
      <c r="K8" s="103">
        <v>429492</v>
      </c>
      <c r="L8" s="104">
        <f>IF(D8&gt;0,K8/D8*100,"-")</f>
        <v>94.516197891336262</v>
      </c>
      <c r="M8" s="103">
        <v>0</v>
      </c>
      <c r="N8" s="104">
        <f>IF(D8&gt;0,M8/D8*100,"-")</f>
        <v>0</v>
      </c>
      <c r="O8" s="103">
        <v>21661</v>
      </c>
      <c r="P8" s="103">
        <v>11578</v>
      </c>
      <c r="Q8" s="104">
        <f>IF(D8&gt;0,O8/D8*100,"-")</f>
        <v>4.7668300283223779</v>
      </c>
      <c r="R8" s="103">
        <v>5168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37</v>
      </c>
      <c r="B9" s="102" t="s">
        <v>258</v>
      </c>
      <c r="C9" s="101" t="s">
        <v>259</v>
      </c>
      <c r="D9" s="103">
        <f>+SUM(E9,+I9)</f>
        <v>54056</v>
      </c>
      <c r="E9" s="103">
        <f>+SUM(G9,+H9)</f>
        <v>2541</v>
      </c>
      <c r="F9" s="104">
        <f>IF(D9&gt;0,E9/D9*100,"-")</f>
        <v>4.7006807754920823</v>
      </c>
      <c r="G9" s="103">
        <v>2541</v>
      </c>
      <c r="H9" s="103">
        <v>0</v>
      </c>
      <c r="I9" s="103">
        <f>+SUM(K9,+M9,+O9)</f>
        <v>51515</v>
      </c>
      <c r="J9" s="104">
        <f>IF(D9&gt;0,I9/D9*100,"-")</f>
        <v>95.299319224507911</v>
      </c>
      <c r="K9" s="103">
        <v>17676</v>
      </c>
      <c r="L9" s="104">
        <f>IF(D9&gt;0,K9/D9*100,"-")</f>
        <v>32.699422820778452</v>
      </c>
      <c r="M9" s="103">
        <v>1297</v>
      </c>
      <c r="N9" s="104">
        <f>IF(D9&gt;0,M9/D9*100,"-")</f>
        <v>2.3993636229095752</v>
      </c>
      <c r="O9" s="103">
        <v>32542</v>
      </c>
      <c r="P9" s="103">
        <v>16920</v>
      </c>
      <c r="Q9" s="104">
        <f>IF(D9&gt;0,O9/D9*100,"-")</f>
        <v>60.200532780819891</v>
      </c>
      <c r="R9" s="103">
        <v>658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37</v>
      </c>
      <c r="B10" s="102" t="s">
        <v>261</v>
      </c>
      <c r="C10" s="101" t="s">
        <v>262</v>
      </c>
      <c r="D10" s="103">
        <f>+SUM(E10,+I10)</f>
        <v>108598</v>
      </c>
      <c r="E10" s="103">
        <f>+SUM(G10,+H10)</f>
        <v>2983</v>
      </c>
      <c r="F10" s="104">
        <f>IF(D10&gt;0,E10/D10*100,"-")</f>
        <v>2.7468277500506453</v>
      </c>
      <c r="G10" s="103">
        <v>2983</v>
      </c>
      <c r="H10" s="103">
        <v>0</v>
      </c>
      <c r="I10" s="103">
        <f>+SUM(K10,+M10,+O10)</f>
        <v>105615</v>
      </c>
      <c r="J10" s="104">
        <f>IF(D10&gt;0,I10/D10*100,"-")</f>
        <v>97.253172249949358</v>
      </c>
      <c r="K10" s="103">
        <v>66233</v>
      </c>
      <c r="L10" s="104">
        <f>IF(D10&gt;0,K10/D10*100,"-")</f>
        <v>60.989152654745027</v>
      </c>
      <c r="M10" s="103">
        <v>0</v>
      </c>
      <c r="N10" s="104">
        <f>IF(D10&gt;0,M10/D10*100,"-")</f>
        <v>0</v>
      </c>
      <c r="O10" s="103">
        <v>39382</v>
      </c>
      <c r="P10" s="103">
        <v>16733</v>
      </c>
      <c r="Q10" s="104">
        <f>IF(D10&gt;0,O10/D10*100,"-")</f>
        <v>36.264019595204331</v>
      </c>
      <c r="R10" s="103">
        <v>1756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37</v>
      </c>
      <c r="B11" s="102" t="s">
        <v>264</v>
      </c>
      <c r="C11" s="101" t="s">
        <v>265</v>
      </c>
      <c r="D11" s="103">
        <f>+SUM(E11,+I11)</f>
        <v>27921</v>
      </c>
      <c r="E11" s="103">
        <f>+SUM(G11,+H11)</f>
        <v>7211</v>
      </c>
      <c r="F11" s="104">
        <f>IF(D11&gt;0,E11/D11*100,"-")</f>
        <v>25.826438881128901</v>
      </c>
      <c r="G11" s="103">
        <v>7211</v>
      </c>
      <c r="H11" s="103">
        <v>0</v>
      </c>
      <c r="I11" s="103">
        <f>+SUM(K11,+M11,+O11)</f>
        <v>20710</v>
      </c>
      <c r="J11" s="104">
        <f>IF(D11&gt;0,I11/D11*100,"-")</f>
        <v>74.173561118871106</v>
      </c>
      <c r="K11" s="103">
        <v>11026</v>
      </c>
      <c r="L11" s="104">
        <f>IF(D11&gt;0,K11/D11*100,"-")</f>
        <v>39.489989613552524</v>
      </c>
      <c r="M11" s="103">
        <v>0</v>
      </c>
      <c r="N11" s="104">
        <f>IF(D11&gt;0,M11/D11*100,"-")</f>
        <v>0</v>
      </c>
      <c r="O11" s="103">
        <v>9684</v>
      </c>
      <c r="P11" s="103">
        <v>5258</v>
      </c>
      <c r="Q11" s="104">
        <f>IF(D11&gt;0,O11/D11*100,"-")</f>
        <v>34.683571505318575</v>
      </c>
      <c r="R11" s="103">
        <v>237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37</v>
      </c>
      <c r="B12" s="102" t="s">
        <v>267</v>
      </c>
      <c r="C12" s="101" t="s">
        <v>268</v>
      </c>
      <c r="D12" s="103">
        <f>+SUM(E12,+I12)</f>
        <v>14853</v>
      </c>
      <c r="E12" s="103">
        <f>+SUM(G12,+H12)</f>
        <v>2822</v>
      </c>
      <c r="F12" s="104">
        <f>IF(D12&gt;0,E12/D12*100,"-")</f>
        <v>18.999528714737764</v>
      </c>
      <c r="G12" s="103">
        <v>2822</v>
      </c>
      <c r="H12" s="103">
        <v>0</v>
      </c>
      <c r="I12" s="103">
        <f>+SUM(K12,+M12,+O12)</f>
        <v>12031</v>
      </c>
      <c r="J12" s="104">
        <f>IF(D12&gt;0,I12/D12*100,"-")</f>
        <v>81.000471285262236</v>
      </c>
      <c r="K12" s="103">
        <v>4388</v>
      </c>
      <c r="L12" s="104">
        <f>IF(D12&gt;0,K12/D12*100,"-")</f>
        <v>29.542853295630511</v>
      </c>
      <c r="M12" s="103">
        <v>0</v>
      </c>
      <c r="N12" s="104">
        <f>IF(D12&gt;0,M12/D12*100,"-")</f>
        <v>0</v>
      </c>
      <c r="O12" s="103">
        <v>7643</v>
      </c>
      <c r="P12" s="103">
        <v>3746</v>
      </c>
      <c r="Q12" s="104">
        <f>IF(D12&gt;0,O12/D12*100,"-")</f>
        <v>51.457617989631721</v>
      </c>
      <c r="R12" s="103">
        <v>90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37</v>
      </c>
      <c r="B13" s="102" t="s">
        <v>270</v>
      </c>
      <c r="C13" s="101" t="s">
        <v>271</v>
      </c>
      <c r="D13" s="103">
        <f>+SUM(E13,+I13)</f>
        <v>68087</v>
      </c>
      <c r="E13" s="103">
        <f>+SUM(G13,+H13)</f>
        <v>2103</v>
      </c>
      <c r="F13" s="104">
        <f>IF(D13&gt;0,E13/D13*100,"-")</f>
        <v>3.0886953456606987</v>
      </c>
      <c r="G13" s="103">
        <v>2093</v>
      </c>
      <c r="H13" s="103">
        <v>10</v>
      </c>
      <c r="I13" s="103">
        <f>+SUM(K13,+M13,+O13)</f>
        <v>65984</v>
      </c>
      <c r="J13" s="104">
        <f>IF(D13&gt;0,I13/D13*100,"-")</f>
        <v>96.911304654339304</v>
      </c>
      <c r="K13" s="103">
        <v>27744</v>
      </c>
      <c r="L13" s="104">
        <f>IF(D13&gt;0,K13/D13*100,"-")</f>
        <v>40.747866699957406</v>
      </c>
      <c r="M13" s="103">
        <v>554</v>
      </c>
      <c r="N13" s="104">
        <f>IF(D13&gt;0,M13/D13*100,"-")</f>
        <v>0.81366486994580467</v>
      </c>
      <c r="O13" s="103">
        <v>37686</v>
      </c>
      <c r="P13" s="103">
        <v>12054</v>
      </c>
      <c r="Q13" s="104">
        <f>IF(D13&gt;0,O13/D13*100,"-")</f>
        <v>55.349773084436094</v>
      </c>
      <c r="R13" s="103">
        <v>882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37</v>
      </c>
      <c r="B14" s="102" t="s">
        <v>273</v>
      </c>
      <c r="C14" s="101" t="s">
        <v>274</v>
      </c>
      <c r="D14" s="103">
        <f>+SUM(E14,+I14)</f>
        <v>22135</v>
      </c>
      <c r="E14" s="103">
        <f>+SUM(G14,+H14)</f>
        <v>1250</v>
      </c>
      <c r="F14" s="104">
        <f>IF(D14&gt;0,E14/D14*100,"-")</f>
        <v>5.6471651231082003</v>
      </c>
      <c r="G14" s="103">
        <v>1250</v>
      </c>
      <c r="H14" s="103">
        <v>0</v>
      </c>
      <c r="I14" s="103">
        <f>+SUM(K14,+M14,+O14)</f>
        <v>20885</v>
      </c>
      <c r="J14" s="104">
        <f>IF(D14&gt;0,I14/D14*100,"-")</f>
        <v>94.352834876891805</v>
      </c>
      <c r="K14" s="103">
        <v>12119</v>
      </c>
      <c r="L14" s="104">
        <f>IF(D14&gt;0,K14/D14*100,"-")</f>
        <v>54.750395301558619</v>
      </c>
      <c r="M14" s="103">
        <v>0</v>
      </c>
      <c r="N14" s="104">
        <f>IF(D14&gt;0,M14/D14*100,"-")</f>
        <v>0</v>
      </c>
      <c r="O14" s="103">
        <v>8766</v>
      </c>
      <c r="P14" s="103">
        <v>3782</v>
      </c>
      <c r="Q14" s="104">
        <f>IF(D14&gt;0,O14/D14*100,"-")</f>
        <v>39.602439575333179</v>
      </c>
      <c r="R14" s="103">
        <v>159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37</v>
      </c>
      <c r="B15" s="102" t="s">
        <v>276</v>
      </c>
      <c r="C15" s="101" t="s">
        <v>277</v>
      </c>
      <c r="D15" s="103">
        <f>+SUM(E15,+I15)</f>
        <v>35154</v>
      </c>
      <c r="E15" s="103">
        <f>+SUM(G15,+H15)</f>
        <v>25</v>
      </c>
      <c r="F15" s="104">
        <f>IF(D15&gt;0,E15/D15*100,"-")</f>
        <v>7.1115662513511979E-2</v>
      </c>
      <c r="G15" s="103">
        <v>25</v>
      </c>
      <c r="H15" s="103">
        <v>0</v>
      </c>
      <c r="I15" s="103">
        <f>+SUM(K15,+M15,+O15)</f>
        <v>35129</v>
      </c>
      <c r="J15" s="104">
        <f>IF(D15&gt;0,I15/D15*100,"-")</f>
        <v>99.928884337486494</v>
      </c>
      <c r="K15" s="103">
        <v>27827</v>
      </c>
      <c r="L15" s="104">
        <f>IF(D15&gt;0,K15/D15*100,"-")</f>
        <v>79.157421630539915</v>
      </c>
      <c r="M15" s="103">
        <v>0</v>
      </c>
      <c r="N15" s="104">
        <f>IF(D15&gt;0,M15/D15*100,"-")</f>
        <v>0</v>
      </c>
      <c r="O15" s="103">
        <v>7302</v>
      </c>
      <c r="P15" s="103">
        <v>4797</v>
      </c>
      <c r="Q15" s="104">
        <f>IF(D15&gt;0,O15/D15*100,"-")</f>
        <v>20.771462706946579</v>
      </c>
      <c r="R15" s="103">
        <v>286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37</v>
      </c>
      <c r="B16" s="102" t="s">
        <v>279</v>
      </c>
      <c r="C16" s="101" t="s">
        <v>280</v>
      </c>
      <c r="D16" s="103">
        <f>+SUM(E16,+I16)</f>
        <v>113276</v>
      </c>
      <c r="E16" s="103">
        <f>+SUM(G16,+H16)</f>
        <v>2241</v>
      </c>
      <c r="F16" s="104">
        <f>IF(D16&gt;0,E16/D16*100,"-")</f>
        <v>1.9783537554292172</v>
      </c>
      <c r="G16" s="103">
        <v>2241</v>
      </c>
      <c r="H16" s="103">
        <v>0</v>
      </c>
      <c r="I16" s="103">
        <f>+SUM(K16,+M16,+O16)</f>
        <v>111035</v>
      </c>
      <c r="J16" s="104">
        <f>IF(D16&gt;0,I16/D16*100,"-")</f>
        <v>98.021646244570775</v>
      </c>
      <c r="K16" s="103">
        <v>99206</v>
      </c>
      <c r="L16" s="104">
        <f>IF(D16&gt;0,K16/D16*100,"-")</f>
        <v>87.57901055828242</v>
      </c>
      <c r="M16" s="103">
        <v>409</v>
      </c>
      <c r="N16" s="104">
        <f>IF(D16&gt;0,M16/D16*100,"-")</f>
        <v>0.36106500935767505</v>
      </c>
      <c r="O16" s="103">
        <v>11420</v>
      </c>
      <c r="P16" s="103">
        <v>7502</v>
      </c>
      <c r="Q16" s="104">
        <f>IF(D16&gt;0,O16/D16*100,"-")</f>
        <v>10.081570676930683</v>
      </c>
      <c r="R16" s="103">
        <v>1109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37</v>
      </c>
      <c r="B17" s="102" t="s">
        <v>282</v>
      </c>
      <c r="C17" s="101" t="s">
        <v>283</v>
      </c>
      <c r="D17" s="103">
        <f>+SUM(E17,+I17)</f>
        <v>50104</v>
      </c>
      <c r="E17" s="103">
        <f>+SUM(G17,+H17)</f>
        <v>924</v>
      </c>
      <c r="F17" s="104">
        <f>IF(D17&gt;0,E17/D17*100,"-")</f>
        <v>1.8441641385917293</v>
      </c>
      <c r="G17" s="103">
        <v>924</v>
      </c>
      <c r="H17" s="103">
        <v>0</v>
      </c>
      <c r="I17" s="103">
        <f>+SUM(K17,+M17,+O17)</f>
        <v>49180</v>
      </c>
      <c r="J17" s="104">
        <f>IF(D17&gt;0,I17/D17*100,"-")</f>
        <v>98.155835861408264</v>
      </c>
      <c r="K17" s="103">
        <v>43120</v>
      </c>
      <c r="L17" s="104">
        <f>IF(D17&gt;0,K17/D17*100,"-")</f>
        <v>86.060993134280693</v>
      </c>
      <c r="M17" s="103">
        <v>0</v>
      </c>
      <c r="N17" s="104">
        <f>IF(D17&gt;0,M17/D17*100,"-")</f>
        <v>0</v>
      </c>
      <c r="O17" s="103">
        <v>6060</v>
      </c>
      <c r="P17" s="103">
        <v>3222</v>
      </c>
      <c r="Q17" s="104">
        <f>IF(D17&gt;0,O17/D17*100,"-")</f>
        <v>12.094842727127574</v>
      </c>
      <c r="R17" s="103">
        <v>1069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37</v>
      </c>
      <c r="B18" s="102" t="s">
        <v>285</v>
      </c>
      <c r="C18" s="101" t="s">
        <v>286</v>
      </c>
      <c r="D18" s="103">
        <f>+SUM(E18,+I18)</f>
        <v>51973</v>
      </c>
      <c r="E18" s="103">
        <f>+SUM(G18,+H18)</f>
        <v>944</v>
      </c>
      <c r="F18" s="104">
        <f>IF(D18&gt;0,E18/D18*100,"-")</f>
        <v>1.8163277086179361</v>
      </c>
      <c r="G18" s="103">
        <v>944</v>
      </c>
      <c r="H18" s="103">
        <v>0</v>
      </c>
      <c r="I18" s="103">
        <f>+SUM(K18,+M18,+O18)</f>
        <v>51029</v>
      </c>
      <c r="J18" s="104">
        <f>IF(D18&gt;0,I18/D18*100,"-")</f>
        <v>98.183672291382067</v>
      </c>
      <c r="K18" s="103">
        <v>43541</v>
      </c>
      <c r="L18" s="104">
        <f>IF(D18&gt;0,K18/D18*100,"-")</f>
        <v>83.776191484039785</v>
      </c>
      <c r="M18" s="103">
        <v>0</v>
      </c>
      <c r="N18" s="104">
        <f>IF(D18&gt;0,M18/D18*100,"-")</f>
        <v>0</v>
      </c>
      <c r="O18" s="103">
        <v>7488</v>
      </c>
      <c r="P18" s="103">
        <v>5952</v>
      </c>
      <c r="Q18" s="104">
        <f>IF(D18&gt;0,O18/D18*100,"-")</f>
        <v>14.407480807342274</v>
      </c>
      <c r="R18" s="103">
        <v>509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37</v>
      </c>
      <c r="B19" s="102" t="s">
        <v>288</v>
      </c>
      <c r="C19" s="101" t="s">
        <v>289</v>
      </c>
      <c r="D19" s="103">
        <f>+SUM(E19,+I19)</f>
        <v>6273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6273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6273</v>
      </c>
      <c r="P19" s="103">
        <v>6273</v>
      </c>
      <c r="Q19" s="104">
        <f>IF(D19&gt;0,O19/D19*100,"-")</f>
        <v>100</v>
      </c>
      <c r="R19" s="103">
        <v>28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37</v>
      </c>
      <c r="B20" s="102" t="s">
        <v>291</v>
      </c>
      <c r="C20" s="101" t="s">
        <v>292</v>
      </c>
      <c r="D20" s="103">
        <f>+SUM(E20,+I20)</f>
        <v>37762</v>
      </c>
      <c r="E20" s="103">
        <f>+SUM(G20,+H20)</f>
        <v>634</v>
      </c>
      <c r="F20" s="104">
        <f>IF(D20&gt;0,E20/D20*100,"-")</f>
        <v>1.6789364970075735</v>
      </c>
      <c r="G20" s="103">
        <v>634</v>
      </c>
      <c r="H20" s="103">
        <v>0</v>
      </c>
      <c r="I20" s="103">
        <f>+SUM(K20,+M20,+O20)</f>
        <v>37128</v>
      </c>
      <c r="J20" s="104">
        <f>IF(D20&gt;0,I20/D20*100,"-")</f>
        <v>98.321063502992416</v>
      </c>
      <c r="K20" s="103">
        <v>30812</v>
      </c>
      <c r="L20" s="104">
        <f>IF(D20&gt;0,K20/D20*100,"-")</f>
        <v>81.59525448863937</v>
      </c>
      <c r="M20" s="103">
        <v>0</v>
      </c>
      <c r="N20" s="104">
        <f>IF(D20&gt;0,M20/D20*100,"-")</f>
        <v>0</v>
      </c>
      <c r="O20" s="103">
        <v>6316</v>
      </c>
      <c r="P20" s="103">
        <v>2987</v>
      </c>
      <c r="Q20" s="104">
        <f>IF(D20&gt;0,O20/D20*100,"-")</f>
        <v>16.725809014353054</v>
      </c>
      <c r="R20" s="103">
        <v>220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37</v>
      </c>
      <c r="B21" s="102" t="s">
        <v>294</v>
      </c>
      <c r="C21" s="101" t="s">
        <v>295</v>
      </c>
      <c r="D21" s="103">
        <f>+SUM(E21,+I21)</f>
        <v>26848</v>
      </c>
      <c r="E21" s="103">
        <f>+SUM(G21,+H21)</f>
        <v>114</v>
      </c>
      <c r="F21" s="104">
        <f>IF(D21&gt;0,E21/D21*100,"-")</f>
        <v>0.42461263408820027</v>
      </c>
      <c r="G21" s="103">
        <v>114</v>
      </c>
      <c r="H21" s="103">
        <v>0</v>
      </c>
      <c r="I21" s="103">
        <f>+SUM(K21,+M21,+O21)</f>
        <v>26734</v>
      </c>
      <c r="J21" s="104">
        <f>IF(D21&gt;0,I21/D21*100,"-")</f>
        <v>99.575387365911809</v>
      </c>
      <c r="K21" s="103">
        <v>26087</v>
      </c>
      <c r="L21" s="104">
        <f>IF(D21&gt;0,K21/D21*100,"-")</f>
        <v>97.165524433849825</v>
      </c>
      <c r="M21" s="103">
        <v>0</v>
      </c>
      <c r="N21" s="104">
        <f>IF(D21&gt;0,M21/D21*100,"-")</f>
        <v>0</v>
      </c>
      <c r="O21" s="103">
        <v>647</v>
      </c>
      <c r="P21" s="103">
        <v>117</v>
      </c>
      <c r="Q21" s="104">
        <f>IF(D21&gt;0,O21/D21*100,"-")</f>
        <v>2.4098629320619782</v>
      </c>
      <c r="R21" s="103">
        <v>240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37</v>
      </c>
      <c r="B22" s="102" t="s">
        <v>297</v>
      </c>
      <c r="C22" s="101" t="s">
        <v>298</v>
      </c>
      <c r="D22" s="103">
        <f>+SUM(E22,+I22)</f>
        <v>21012</v>
      </c>
      <c r="E22" s="103">
        <f>+SUM(G22,+H22)</f>
        <v>662</v>
      </c>
      <c r="F22" s="104">
        <f>IF(D22&gt;0,E22/D22*100,"-")</f>
        <v>3.1505806205977538</v>
      </c>
      <c r="G22" s="103">
        <v>662</v>
      </c>
      <c r="H22" s="103">
        <v>0</v>
      </c>
      <c r="I22" s="103">
        <f>+SUM(K22,+M22,+O22)</f>
        <v>20350</v>
      </c>
      <c r="J22" s="104">
        <f>IF(D22&gt;0,I22/D22*100,"-")</f>
        <v>96.849419379402249</v>
      </c>
      <c r="K22" s="103">
        <v>11189</v>
      </c>
      <c r="L22" s="104">
        <f>IF(D22&gt;0,K22/D22*100,"-")</f>
        <v>53.250523510375025</v>
      </c>
      <c r="M22" s="103">
        <v>783</v>
      </c>
      <c r="N22" s="104">
        <f>IF(D22&gt;0,M22/D22*100,"-")</f>
        <v>3.7264420331239294</v>
      </c>
      <c r="O22" s="103">
        <v>8378</v>
      </c>
      <c r="P22" s="103">
        <v>8378</v>
      </c>
      <c r="Q22" s="104">
        <f>IF(D22&gt;0,O22/D22*100,"-")</f>
        <v>39.872453835903293</v>
      </c>
      <c r="R22" s="103">
        <v>144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37</v>
      </c>
      <c r="B23" s="102" t="s">
        <v>300</v>
      </c>
      <c r="C23" s="101" t="s">
        <v>301</v>
      </c>
      <c r="D23" s="103">
        <f>+SUM(E23,+I23)</f>
        <v>13465</v>
      </c>
      <c r="E23" s="103">
        <f>+SUM(G23,+H23)</f>
        <v>694</v>
      </c>
      <c r="F23" s="104">
        <f>IF(D23&gt;0,E23/D23*100,"-")</f>
        <v>5.1541032305978467</v>
      </c>
      <c r="G23" s="103">
        <v>692</v>
      </c>
      <c r="H23" s="103">
        <v>2</v>
      </c>
      <c r="I23" s="103">
        <f>+SUM(K23,+M23,+O23)</f>
        <v>12771</v>
      </c>
      <c r="J23" s="104">
        <f>IF(D23&gt;0,I23/D23*100,"-")</f>
        <v>94.845896769402145</v>
      </c>
      <c r="K23" s="103">
        <v>7965</v>
      </c>
      <c r="L23" s="104">
        <f>IF(D23&gt;0,K23/D23*100,"-")</f>
        <v>59.153360564426293</v>
      </c>
      <c r="M23" s="103">
        <v>0</v>
      </c>
      <c r="N23" s="104">
        <f>IF(D23&gt;0,M23/D23*100,"-")</f>
        <v>0</v>
      </c>
      <c r="O23" s="103">
        <v>4806</v>
      </c>
      <c r="P23" s="103">
        <v>2856</v>
      </c>
      <c r="Q23" s="104">
        <f>IF(D23&gt;0,O23/D23*100,"-")</f>
        <v>35.692536204975859</v>
      </c>
      <c r="R23" s="103">
        <v>140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37</v>
      </c>
      <c r="B24" s="102" t="s">
        <v>303</v>
      </c>
      <c r="C24" s="101" t="s">
        <v>304</v>
      </c>
      <c r="D24" s="103">
        <f>+SUM(E24,+I24)</f>
        <v>18325</v>
      </c>
      <c r="E24" s="103">
        <f>+SUM(G24,+H24)</f>
        <v>1437</v>
      </c>
      <c r="F24" s="104">
        <f>IF(D24&gt;0,E24/D24*100,"-")</f>
        <v>7.8417462482946805</v>
      </c>
      <c r="G24" s="103">
        <v>1437</v>
      </c>
      <c r="H24" s="103">
        <v>0</v>
      </c>
      <c r="I24" s="103">
        <f>+SUM(K24,+M24,+O24)</f>
        <v>16888</v>
      </c>
      <c r="J24" s="104">
        <f>IF(D24&gt;0,I24/D24*100,"-")</f>
        <v>92.158253751705317</v>
      </c>
      <c r="K24" s="103">
        <v>14050</v>
      </c>
      <c r="L24" s="104">
        <f>IF(D24&gt;0,K24/D24*100,"-")</f>
        <v>76.671214188267385</v>
      </c>
      <c r="M24" s="103">
        <v>0</v>
      </c>
      <c r="N24" s="104">
        <f>IF(D24&gt;0,M24/D24*100,"-")</f>
        <v>0</v>
      </c>
      <c r="O24" s="103">
        <v>2838</v>
      </c>
      <c r="P24" s="103">
        <v>1589</v>
      </c>
      <c r="Q24" s="104">
        <f>IF(D24&gt;0,O24/D24*100,"-")</f>
        <v>15.487039563437927</v>
      </c>
      <c r="R24" s="103">
        <v>194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37</v>
      </c>
      <c r="B25" s="102" t="s">
        <v>306</v>
      </c>
      <c r="C25" s="101" t="s">
        <v>307</v>
      </c>
      <c r="D25" s="103">
        <f>+SUM(E25,+I25)</f>
        <v>8616</v>
      </c>
      <c r="E25" s="103">
        <f>+SUM(G25,+H25)</f>
        <v>161</v>
      </c>
      <c r="F25" s="104">
        <f>IF(D25&gt;0,E25/D25*100,"-")</f>
        <v>1.8686165273909008</v>
      </c>
      <c r="G25" s="103">
        <v>161</v>
      </c>
      <c r="H25" s="103">
        <v>0</v>
      </c>
      <c r="I25" s="103">
        <f>+SUM(K25,+M25,+O25)</f>
        <v>8455</v>
      </c>
      <c r="J25" s="104">
        <f>IF(D25&gt;0,I25/D25*100,"-")</f>
        <v>98.131383472609102</v>
      </c>
      <c r="K25" s="103">
        <v>3322</v>
      </c>
      <c r="L25" s="104">
        <f>IF(D25&gt;0,K25/D25*100,"-")</f>
        <v>38.55617455896008</v>
      </c>
      <c r="M25" s="103">
        <v>0</v>
      </c>
      <c r="N25" s="104">
        <f>IF(D25&gt;0,M25/D25*100,"-")</f>
        <v>0</v>
      </c>
      <c r="O25" s="103">
        <v>5133</v>
      </c>
      <c r="P25" s="103">
        <v>2911</v>
      </c>
      <c r="Q25" s="104">
        <f>IF(D25&gt;0,O25/D25*100,"-")</f>
        <v>59.575208913649021</v>
      </c>
      <c r="R25" s="103">
        <v>38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37</v>
      </c>
      <c r="B26" s="102" t="s">
        <v>309</v>
      </c>
      <c r="C26" s="101" t="s">
        <v>310</v>
      </c>
      <c r="D26" s="103">
        <f>+SUM(E26,+I26)</f>
        <v>17985</v>
      </c>
      <c r="E26" s="103">
        <f>+SUM(G26,+H26)</f>
        <v>4561</v>
      </c>
      <c r="F26" s="104">
        <f>IF(D26&gt;0,E26/D26*100,"-")</f>
        <v>25.360022240756187</v>
      </c>
      <c r="G26" s="103">
        <v>4561</v>
      </c>
      <c r="H26" s="103">
        <v>0</v>
      </c>
      <c r="I26" s="103">
        <f>+SUM(K26,+M26,+O26)</f>
        <v>13424</v>
      </c>
      <c r="J26" s="104">
        <f>IF(D26&gt;0,I26/D26*100,"-")</f>
        <v>74.63997775924382</v>
      </c>
      <c r="K26" s="103">
        <v>4962</v>
      </c>
      <c r="L26" s="104">
        <f>IF(D26&gt;0,K26/D26*100,"-")</f>
        <v>27.589658048373643</v>
      </c>
      <c r="M26" s="103">
        <v>0</v>
      </c>
      <c r="N26" s="104">
        <f>IF(D26&gt;0,M26/D26*100,"-")</f>
        <v>0</v>
      </c>
      <c r="O26" s="103">
        <v>8462</v>
      </c>
      <c r="P26" s="103">
        <v>5895</v>
      </c>
      <c r="Q26" s="104">
        <f>IF(D26&gt;0,O26/D26*100,"-")</f>
        <v>47.05031971087017</v>
      </c>
      <c r="R26" s="103">
        <v>136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石川県</v>
      </c>
      <c r="B7" s="107" t="str">
        <f>水洗化人口等!B7</f>
        <v>17000</v>
      </c>
      <c r="C7" s="106" t="s">
        <v>200</v>
      </c>
      <c r="D7" s="108">
        <f>SUM(E7,+H7,+K7)</f>
        <v>114024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0</v>
      </c>
      <c r="I7" s="108">
        <f>SUM(I$8:I$207)</f>
        <v>0</v>
      </c>
      <c r="J7" s="108">
        <f>SUM(J$8:J$207)</f>
        <v>0</v>
      </c>
      <c r="K7" s="108">
        <f>SUM(L7:M7)</f>
        <v>114024</v>
      </c>
      <c r="L7" s="108">
        <f>SUM(L$8:L$207)</f>
        <v>15553</v>
      </c>
      <c r="M7" s="108">
        <f>SUM(M$8:M$207)</f>
        <v>98471</v>
      </c>
      <c r="N7" s="108">
        <f>SUM(O7,+V7,+AC7)</f>
        <v>114029</v>
      </c>
      <c r="O7" s="108">
        <f>SUM(P7:U7)</f>
        <v>15553</v>
      </c>
      <c r="P7" s="108">
        <f t="shared" ref="P7:U7" si="0">SUM(P$8:P$207)</f>
        <v>13775</v>
      </c>
      <c r="Q7" s="108">
        <f t="shared" si="0"/>
        <v>1196</v>
      </c>
      <c r="R7" s="108">
        <f t="shared" si="0"/>
        <v>582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98471</v>
      </c>
      <c r="W7" s="108">
        <f t="shared" ref="W7:AB7" si="1">SUM(W$8:W$207)</f>
        <v>97628</v>
      </c>
      <c r="X7" s="108">
        <f t="shared" si="1"/>
        <v>0</v>
      </c>
      <c r="Y7" s="108">
        <f t="shared" si="1"/>
        <v>843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5</v>
      </c>
      <c r="AD7" s="108">
        <f>SUM(AD$8:AD$207)</f>
        <v>5</v>
      </c>
      <c r="AE7" s="108">
        <f>SUM(AE$8:AE$207)</f>
        <v>0</v>
      </c>
      <c r="AF7" s="108">
        <f>SUM(AG7:AI7)</f>
        <v>1545</v>
      </c>
      <c r="AG7" s="108">
        <f>SUM(AG$8:AG$207)</f>
        <v>1545</v>
      </c>
      <c r="AH7" s="108">
        <f>SUM(AH$8:AH$207)</f>
        <v>0</v>
      </c>
      <c r="AI7" s="108">
        <f>SUM(AI$8:AI$207)</f>
        <v>0</v>
      </c>
      <c r="AJ7" s="108">
        <f>SUM(AK7:AS7)</f>
        <v>2801</v>
      </c>
      <c r="AK7" s="108">
        <f t="shared" ref="AK7:AS7" si="2">SUM(AK$8:AK$207)</f>
        <v>1213</v>
      </c>
      <c r="AL7" s="108">
        <f t="shared" si="2"/>
        <v>114</v>
      </c>
      <c r="AM7" s="108">
        <f t="shared" si="2"/>
        <v>244</v>
      </c>
      <c r="AN7" s="108">
        <f t="shared" si="2"/>
        <v>0</v>
      </c>
      <c r="AO7" s="108">
        <f t="shared" si="2"/>
        <v>0</v>
      </c>
      <c r="AP7" s="108">
        <f t="shared" si="2"/>
        <v>682</v>
      </c>
      <c r="AQ7" s="108">
        <f t="shared" si="2"/>
        <v>56</v>
      </c>
      <c r="AR7" s="108">
        <f t="shared" si="2"/>
        <v>84</v>
      </c>
      <c r="AS7" s="108">
        <f t="shared" si="2"/>
        <v>408</v>
      </c>
      <c r="AT7" s="108">
        <f>SUM(AU7:AY7)</f>
        <v>76</v>
      </c>
      <c r="AU7" s="108">
        <f>SUM(AU$8:AU$207)</f>
        <v>71</v>
      </c>
      <c r="AV7" s="108">
        <f>SUM(AV$8:AV$207)</f>
        <v>0</v>
      </c>
      <c r="AW7" s="108">
        <f>SUM(AW$8:AW$207)</f>
        <v>5</v>
      </c>
      <c r="AX7" s="108">
        <f>SUM(AX$8:AX$207)</f>
        <v>0</v>
      </c>
      <c r="AY7" s="108">
        <f>SUM(AY$8:AY$207)</f>
        <v>0</v>
      </c>
      <c r="AZ7" s="108">
        <f>SUM(BA7:BC7)</f>
        <v>280</v>
      </c>
      <c r="BA7" s="108">
        <f>SUM(BA$8:BA$207)</f>
        <v>280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37</v>
      </c>
      <c r="B8" s="113" t="s">
        <v>254</v>
      </c>
      <c r="C8" s="101" t="s">
        <v>255</v>
      </c>
      <c r="D8" s="103">
        <f>SUM(E8,+H8,+K8)</f>
        <v>10183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10183</v>
      </c>
      <c r="L8" s="103">
        <v>1604</v>
      </c>
      <c r="M8" s="103">
        <v>8579</v>
      </c>
      <c r="N8" s="103">
        <f>SUM(O8,+V8,+AC8)</f>
        <v>10183</v>
      </c>
      <c r="O8" s="103">
        <f>SUM(P8:U8)</f>
        <v>1604</v>
      </c>
      <c r="P8" s="103">
        <v>1604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8579</v>
      </c>
      <c r="W8" s="103">
        <v>8579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96</v>
      </c>
      <c r="AG8" s="103">
        <v>96</v>
      </c>
      <c r="AH8" s="103">
        <v>0</v>
      </c>
      <c r="AI8" s="103">
        <v>0</v>
      </c>
      <c r="AJ8" s="103">
        <f>SUM(AK8:AS8)</f>
        <v>96</v>
      </c>
      <c r="AK8" s="103">
        <v>0</v>
      </c>
      <c r="AL8" s="103">
        <v>0</v>
      </c>
      <c r="AM8" s="103">
        <v>15</v>
      </c>
      <c r="AN8" s="103">
        <v>0</v>
      </c>
      <c r="AO8" s="103">
        <v>0</v>
      </c>
      <c r="AP8" s="103">
        <v>0</v>
      </c>
      <c r="AQ8" s="103">
        <v>0</v>
      </c>
      <c r="AR8" s="103">
        <v>81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37</v>
      </c>
      <c r="B9" s="113" t="s">
        <v>258</v>
      </c>
      <c r="C9" s="101" t="s">
        <v>259</v>
      </c>
      <c r="D9" s="103">
        <f>SUM(E9,+H9,+K9)</f>
        <v>20970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20970</v>
      </c>
      <c r="L9" s="103">
        <v>2250</v>
      </c>
      <c r="M9" s="103">
        <v>18720</v>
      </c>
      <c r="N9" s="103">
        <f>SUM(O9,+V9,+AC9)</f>
        <v>20970</v>
      </c>
      <c r="O9" s="103">
        <f>SUM(P9:U9)</f>
        <v>2250</v>
      </c>
      <c r="P9" s="103">
        <v>2250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18720</v>
      </c>
      <c r="W9" s="103">
        <v>18720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</v>
      </c>
      <c r="AG9" s="103">
        <v>3</v>
      </c>
      <c r="AH9" s="103">
        <v>0</v>
      </c>
      <c r="AI9" s="103">
        <v>0</v>
      </c>
      <c r="AJ9" s="103">
        <f>SUM(AK9:AS9)</f>
        <v>185</v>
      </c>
      <c r="AK9" s="103">
        <v>185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3</v>
      </c>
      <c r="AU9" s="103">
        <v>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37</v>
      </c>
      <c r="B10" s="113" t="s">
        <v>261</v>
      </c>
      <c r="C10" s="101" t="s">
        <v>262</v>
      </c>
      <c r="D10" s="103">
        <f>SUM(E10,+H10,+K10)</f>
        <v>16192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16192</v>
      </c>
      <c r="L10" s="103">
        <v>1454</v>
      </c>
      <c r="M10" s="103">
        <v>14738</v>
      </c>
      <c r="N10" s="103">
        <f>SUM(O10,+V10,+AC10)</f>
        <v>16192</v>
      </c>
      <c r="O10" s="103">
        <f>SUM(P10:U10)</f>
        <v>1454</v>
      </c>
      <c r="P10" s="103">
        <v>1454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14738</v>
      </c>
      <c r="W10" s="103">
        <v>14738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64</v>
      </c>
      <c r="AG10" s="103">
        <v>64</v>
      </c>
      <c r="AH10" s="103">
        <v>0</v>
      </c>
      <c r="AI10" s="103">
        <v>0</v>
      </c>
      <c r="AJ10" s="103">
        <f>SUM(AK10:AS10)</f>
        <v>119</v>
      </c>
      <c r="AK10" s="103">
        <v>56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63</v>
      </c>
      <c r="AT10" s="103">
        <f>SUM(AU10:AY10)</f>
        <v>1</v>
      </c>
      <c r="AU10" s="103">
        <v>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124</v>
      </c>
      <c r="BA10" s="103">
        <v>124</v>
      </c>
      <c r="BB10" s="103">
        <v>0</v>
      </c>
      <c r="BC10" s="103">
        <v>0</v>
      </c>
    </row>
    <row r="11" spans="1:55" s="105" customFormat="1" ht="13.5" customHeight="1">
      <c r="A11" s="115" t="s">
        <v>37</v>
      </c>
      <c r="B11" s="113" t="s">
        <v>264</v>
      </c>
      <c r="C11" s="101" t="s">
        <v>265</v>
      </c>
      <c r="D11" s="103">
        <f>SUM(E11,+H11,+K11)</f>
        <v>8906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8906</v>
      </c>
      <c r="L11" s="103">
        <v>1852</v>
      </c>
      <c r="M11" s="103">
        <v>7054</v>
      </c>
      <c r="N11" s="103">
        <f>SUM(O11,+V11,+AC11)</f>
        <v>8906</v>
      </c>
      <c r="O11" s="103">
        <f>SUM(P11:U11)</f>
        <v>1852</v>
      </c>
      <c r="P11" s="103">
        <v>1852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7054</v>
      </c>
      <c r="W11" s="103">
        <v>7054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209</v>
      </c>
      <c r="AG11" s="103">
        <v>209</v>
      </c>
      <c r="AH11" s="103">
        <v>0</v>
      </c>
      <c r="AI11" s="103">
        <v>0</v>
      </c>
      <c r="AJ11" s="103">
        <f>SUM(AK11:AS11)</f>
        <v>209</v>
      </c>
      <c r="AK11" s="103">
        <v>0</v>
      </c>
      <c r="AL11" s="103">
        <v>0</v>
      </c>
      <c r="AM11" s="103">
        <v>209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</v>
      </c>
      <c r="AU11" s="103">
        <v>0</v>
      </c>
      <c r="AV11" s="103">
        <v>0</v>
      </c>
      <c r="AW11" s="103">
        <v>5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37</v>
      </c>
      <c r="B12" s="113" t="s">
        <v>267</v>
      </c>
      <c r="C12" s="101" t="s">
        <v>268</v>
      </c>
      <c r="D12" s="103">
        <f>SUM(E12,+H12,+K12)</f>
        <v>3730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3730</v>
      </c>
      <c r="L12" s="103">
        <v>1196</v>
      </c>
      <c r="M12" s="103">
        <v>2534</v>
      </c>
      <c r="N12" s="103">
        <f>SUM(O12,+V12,+AC12)</f>
        <v>3730</v>
      </c>
      <c r="O12" s="103">
        <f>SUM(P12:U12)</f>
        <v>1196</v>
      </c>
      <c r="P12" s="103">
        <v>0</v>
      </c>
      <c r="Q12" s="103">
        <v>1196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2534</v>
      </c>
      <c r="W12" s="103">
        <v>2534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37</v>
      </c>
      <c r="B13" s="113" t="s">
        <v>270</v>
      </c>
      <c r="C13" s="101" t="s">
        <v>271</v>
      </c>
      <c r="D13" s="103">
        <f>SUM(E13,+H13,+K13)</f>
        <v>14789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14789</v>
      </c>
      <c r="L13" s="103">
        <v>766</v>
      </c>
      <c r="M13" s="103">
        <v>14023</v>
      </c>
      <c r="N13" s="103">
        <f>SUM(O13,+V13,+AC13)</f>
        <v>14793</v>
      </c>
      <c r="O13" s="103">
        <f>SUM(P13:U13)</f>
        <v>766</v>
      </c>
      <c r="P13" s="103">
        <v>766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14023</v>
      </c>
      <c r="W13" s="103">
        <v>14023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4</v>
      </c>
      <c r="AD13" s="103">
        <v>4</v>
      </c>
      <c r="AE13" s="103">
        <v>0</v>
      </c>
      <c r="AF13" s="103">
        <f>SUM(AG13:AI13)</f>
        <v>58</v>
      </c>
      <c r="AG13" s="103">
        <v>58</v>
      </c>
      <c r="AH13" s="103">
        <v>0</v>
      </c>
      <c r="AI13" s="103">
        <v>0</v>
      </c>
      <c r="AJ13" s="103">
        <f>SUM(AK13:AS13)</f>
        <v>219</v>
      </c>
      <c r="AK13" s="103">
        <v>48</v>
      </c>
      <c r="AL13" s="103">
        <v>114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57</v>
      </c>
      <c r="AT13" s="103">
        <f>SUM(AU13:AY13)</f>
        <v>1</v>
      </c>
      <c r="AU13" s="103">
        <v>1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114</v>
      </c>
      <c r="BA13" s="103">
        <v>114</v>
      </c>
      <c r="BB13" s="103">
        <v>0</v>
      </c>
      <c r="BC13" s="103">
        <v>0</v>
      </c>
    </row>
    <row r="14" spans="1:55" s="105" customFormat="1" ht="13.5" customHeight="1">
      <c r="A14" s="115" t="s">
        <v>37</v>
      </c>
      <c r="B14" s="113" t="s">
        <v>273</v>
      </c>
      <c r="C14" s="101" t="s">
        <v>274</v>
      </c>
      <c r="D14" s="103">
        <f>SUM(E14,+H14,+K14)</f>
        <v>3547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3547</v>
      </c>
      <c r="L14" s="103">
        <v>511</v>
      </c>
      <c r="M14" s="103">
        <v>3036</v>
      </c>
      <c r="N14" s="103">
        <f>SUM(O14,+V14,+AC14)</f>
        <v>3547</v>
      </c>
      <c r="O14" s="103">
        <f>SUM(P14:U14)</f>
        <v>511</v>
      </c>
      <c r="P14" s="103">
        <v>511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3036</v>
      </c>
      <c r="W14" s="103">
        <v>3036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</v>
      </c>
      <c r="AG14" s="103">
        <v>12</v>
      </c>
      <c r="AH14" s="103">
        <v>0</v>
      </c>
      <c r="AI14" s="103">
        <v>0</v>
      </c>
      <c r="AJ14" s="103">
        <f>SUM(AK14:AS14)</f>
        <v>141</v>
      </c>
      <c r="AK14" s="103">
        <v>141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</v>
      </c>
      <c r="AU14" s="103">
        <v>12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37</v>
      </c>
      <c r="B15" s="113" t="s">
        <v>276</v>
      </c>
      <c r="C15" s="101" t="s">
        <v>277</v>
      </c>
      <c r="D15" s="103">
        <f>SUM(E15,+H15,+K15)</f>
        <v>2616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2616</v>
      </c>
      <c r="L15" s="103">
        <v>442</v>
      </c>
      <c r="M15" s="103">
        <v>2174</v>
      </c>
      <c r="N15" s="103">
        <f>SUM(O15,+V15,+AC15)</f>
        <v>2616</v>
      </c>
      <c r="O15" s="103">
        <f>SUM(P15:U15)</f>
        <v>442</v>
      </c>
      <c r="P15" s="103">
        <v>442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2174</v>
      </c>
      <c r="W15" s="103">
        <v>2174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243</v>
      </c>
      <c r="AG15" s="103">
        <v>243</v>
      </c>
      <c r="AH15" s="103">
        <v>0</v>
      </c>
      <c r="AI15" s="103">
        <v>0</v>
      </c>
      <c r="AJ15" s="103">
        <f>SUM(AK15:AS15)</f>
        <v>243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242</v>
      </c>
      <c r="AQ15" s="103">
        <v>0</v>
      </c>
      <c r="AR15" s="103">
        <v>1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37</v>
      </c>
      <c r="B16" s="113" t="s">
        <v>279</v>
      </c>
      <c r="C16" s="101" t="s">
        <v>280</v>
      </c>
      <c r="D16" s="103">
        <f>SUM(E16,+H16,+K16)</f>
        <v>8186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8186</v>
      </c>
      <c r="L16" s="103">
        <v>1023</v>
      </c>
      <c r="M16" s="103">
        <v>7163</v>
      </c>
      <c r="N16" s="103">
        <f>SUM(O16,+V16,+AC16)</f>
        <v>8186</v>
      </c>
      <c r="O16" s="103">
        <f>SUM(P16:U16)</f>
        <v>1023</v>
      </c>
      <c r="P16" s="103">
        <v>1023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7163</v>
      </c>
      <c r="W16" s="103">
        <v>7163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298</v>
      </c>
      <c r="AG16" s="103">
        <v>298</v>
      </c>
      <c r="AH16" s="103">
        <v>0</v>
      </c>
      <c r="AI16" s="103">
        <v>0</v>
      </c>
      <c r="AJ16" s="103">
        <f>SUM(AK16:AS16)</f>
        <v>408</v>
      </c>
      <c r="AK16" s="103">
        <v>114</v>
      </c>
      <c r="AL16" s="103">
        <v>0</v>
      </c>
      <c r="AM16" s="103">
        <v>14</v>
      </c>
      <c r="AN16" s="103">
        <v>0</v>
      </c>
      <c r="AO16" s="103">
        <v>0</v>
      </c>
      <c r="AP16" s="103">
        <v>127</v>
      </c>
      <c r="AQ16" s="103">
        <v>0</v>
      </c>
      <c r="AR16" s="103">
        <v>0</v>
      </c>
      <c r="AS16" s="103">
        <v>153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37</v>
      </c>
      <c r="B17" s="113" t="s">
        <v>282</v>
      </c>
      <c r="C17" s="101" t="s">
        <v>283</v>
      </c>
      <c r="D17" s="103">
        <f>SUM(E17,+H17,+K17)</f>
        <v>3087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3087</v>
      </c>
      <c r="L17" s="103">
        <v>726</v>
      </c>
      <c r="M17" s="103">
        <v>2361</v>
      </c>
      <c r="N17" s="103">
        <f>SUM(O17,+V17,+AC17)</f>
        <v>3087</v>
      </c>
      <c r="O17" s="103">
        <f>SUM(P17:U17)</f>
        <v>726</v>
      </c>
      <c r="P17" s="103">
        <v>726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2361</v>
      </c>
      <c r="W17" s="103">
        <v>2361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</v>
      </c>
      <c r="AG17" s="103">
        <v>4</v>
      </c>
      <c r="AH17" s="103">
        <v>0</v>
      </c>
      <c r="AI17" s="103">
        <v>0</v>
      </c>
      <c r="AJ17" s="103">
        <f>SUM(AK17:AS17)</f>
        <v>110</v>
      </c>
      <c r="AK17" s="103">
        <v>110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4</v>
      </c>
      <c r="AU17" s="103">
        <v>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37</v>
      </c>
      <c r="B18" s="113" t="s">
        <v>285</v>
      </c>
      <c r="C18" s="101" t="s">
        <v>286</v>
      </c>
      <c r="D18" s="103">
        <f>SUM(E18,+H18,+K18)</f>
        <v>2328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2328</v>
      </c>
      <c r="L18" s="103">
        <v>213</v>
      </c>
      <c r="M18" s="103">
        <v>2115</v>
      </c>
      <c r="N18" s="103">
        <f>SUM(O18,+V18,+AC18)</f>
        <v>2328</v>
      </c>
      <c r="O18" s="103">
        <f>SUM(P18:U18)</f>
        <v>213</v>
      </c>
      <c r="P18" s="103">
        <v>213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2115</v>
      </c>
      <c r="W18" s="103">
        <v>2115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137</v>
      </c>
      <c r="AG18" s="103">
        <v>137</v>
      </c>
      <c r="AH18" s="103">
        <v>0</v>
      </c>
      <c r="AI18" s="103">
        <v>0</v>
      </c>
      <c r="AJ18" s="103">
        <f>SUM(AK18:AS18)</f>
        <v>137</v>
      </c>
      <c r="AK18" s="103">
        <v>0</v>
      </c>
      <c r="AL18" s="103">
        <v>0</v>
      </c>
      <c r="AM18" s="103">
        <v>6</v>
      </c>
      <c r="AN18" s="103">
        <v>0</v>
      </c>
      <c r="AO18" s="103">
        <v>0</v>
      </c>
      <c r="AP18" s="103">
        <v>59</v>
      </c>
      <c r="AQ18" s="103">
        <v>0</v>
      </c>
      <c r="AR18" s="103">
        <v>0</v>
      </c>
      <c r="AS18" s="103">
        <v>72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37</v>
      </c>
      <c r="B19" s="113" t="s">
        <v>288</v>
      </c>
      <c r="C19" s="101" t="s">
        <v>289</v>
      </c>
      <c r="D19" s="103">
        <f>SUM(E19,+H19,+K19)</f>
        <v>1603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1603</v>
      </c>
      <c r="L19" s="103">
        <v>59</v>
      </c>
      <c r="M19" s="103">
        <v>1544</v>
      </c>
      <c r="N19" s="103">
        <f>SUM(O19,+V19,+AC19)</f>
        <v>1603</v>
      </c>
      <c r="O19" s="103">
        <f>SUM(P19:U19)</f>
        <v>59</v>
      </c>
      <c r="P19" s="103">
        <v>59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1544</v>
      </c>
      <c r="W19" s="103">
        <v>1544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57</v>
      </c>
      <c r="AK19" s="103">
        <v>57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37</v>
      </c>
      <c r="B20" s="113" t="s">
        <v>291</v>
      </c>
      <c r="C20" s="101" t="s">
        <v>292</v>
      </c>
      <c r="D20" s="103">
        <f>SUM(E20,+H20,+K20)</f>
        <v>1837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1837</v>
      </c>
      <c r="L20" s="103">
        <v>410</v>
      </c>
      <c r="M20" s="103">
        <v>1427</v>
      </c>
      <c r="N20" s="103">
        <f>SUM(O20,+V20,+AC20)</f>
        <v>1837</v>
      </c>
      <c r="O20" s="103">
        <f>SUM(P20:U20)</f>
        <v>410</v>
      </c>
      <c r="P20" s="103">
        <v>410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1427</v>
      </c>
      <c r="W20" s="103">
        <v>1427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170</v>
      </c>
      <c r="AG20" s="103">
        <v>170</v>
      </c>
      <c r="AH20" s="103">
        <v>0</v>
      </c>
      <c r="AI20" s="103">
        <v>0</v>
      </c>
      <c r="AJ20" s="103">
        <f>SUM(AK20:AS20)</f>
        <v>170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170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37</v>
      </c>
      <c r="B21" s="113" t="s">
        <v>294</v>
      </c>
      <c r="C21" s="101" t="s">
        <v>295</v>
      </c>
      <c r="D21" s="103">
        <f>SUM(E21,+H21,+K21)</f>
        <v>915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915</v>
      </c>
      <c r="L21" s="103">
        <v>59</v>
      </c>
      <c r="M21" s="103">
        <v>856</v>
      </c>
      <c r="N21" s="103">
        <f>SUM(O21,+V21,+AC21)</f>
        <v>915</v>
      </c>
      <c r="O21" s="103">
        <f>SUM(P21:U21)</f>
        <v>59</v>
      </c>
      <c r="P21" s="103">
        <v>59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856</v>
      </c>
      <c r="W21" s="103">
        <v>856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84</v>
      </c>
      <c r="AG21" s="103">
        <v>84</v>
      </c>
      <c r="AH21" s="103">
        <v>0</v>
      </c>
      <c r="AI21" s="103">
        <v>0</v>
      </c>
      <c r="AJ21" s="103">
        <f>SUM(AK21:AS21)</f>
        <v>84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84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37</v>
      </c>
      <c r="B22" s="113" t="s">
        <v>297</v>
      </c>
      <c r="C22" s="101" t="s">
        <v>298</v>
      </c>
      <c r="D22" s="103">
        <f>SUM(E22,+H22,+K22)</f>
        <v>6977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6977</v>
      </c>
      <c r="L22" s="103">
        <v>996</v>
      </c>
      <c r="M22" s="103">
        <v>5981</v>
      </c>
      <c r="N22" s="103">
        <f>SUM(O22,+V22,+AC22)</f>
        <v>6977</v>
      </c>
      <c r="O22" s="103">
        <f>SUM(P22:U22)</f>
        <v>996</v>
      </c>
      <c r="P22" s="103">
        <v>996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5981</v>
      </c>
      <c r="W22" s="103">
        <v>5981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24</v>
      </c>
      <c r="AG22" s="103">
        <v>24</v>
      </c>
      <c r="AH22" s="103">
        <v>0</v>
      </c>
      <c r="AI22" s="103">
        <v>0</v>
      </c>
      <c r="AJ22" s="103">
        <f>SUM(AK22:AS22)</f>
        <v>278</v>
      </c>
      <c r="AK22" s="103">
        <v>278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24</v>
      </c>
      <c r="AU22" s="103">
        <v>24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37</v>
      </c>
      <c r="B23" s="113" t="s">
        <v>300</v>
      </c>
      <c r="C23" s="101" t="s">
        <v>301</v>
      </c>
      <c r="D23" s="103">
        <f>SUM(E23,+H23,+K23)</f>
        <v>1894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1894</v>
      </c>
      <c r="L23" s="103">
        <v>189</v>
      </c>
      <c r="M23" s="103">
        <v>1705</v>
      </c>
      <c r="N23" s="103">
        <f>SUM(O23,+V23,+AC23)</f>
        <v>1895</v>
      </c>
      <c r="O23" s="103">
        <f>SUM(P23:U23)</f>
        <v>189</v>
      </c>
      <c r="P23" s="103">
        <v>189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1705</v>
      </c>
      <c r="W23" s="103">
        <v>1705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</v>
      </c>
      <c r="AD23" s="103">
        <v>1</v>
      </c>
      <c r="AE23" s="103">
        <v>0</v>
      </c>
      <c r="AF23" s="103">
        <f>SUM(AG23:AI23)</f>
        <v>6</v>
      </c>
      <c r="AG23" s="103">
        <v>6</v>
      </c>
      <c r="AH23" s="103">
        <v>0</v>
      </c>
      <c r="AI23" s="103">
        <v>0</v>
      </c>
      <c r="AJ23" s="103">
        <f>SUM(AK23:AS23)</f>
        <v>76</v>
      </c>
      <c r="AK23" s="103">
        <v>76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6</v>
      </c>
      <c r="AU23" s="103">
        <v>6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37</v>
      </c>
      <c r="B24" s="113" t="s">
        <v>303</v>
      </c>
      <c r="C24" s="101" t="s">
        <v>304</v>
      </c>
      <c r="D24" s="103">
        <f>SUM(E24,+H24,+K24)</f>
        <v>1628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1628</v>
      </c>
      <c r="L24" s="103">
        <v>625</v>
      </c>
      <c r="M24" s="103">
        <v>1003</v>
      </c>
      <c r="N24" s="103">
        <f>SUM(O24,+V24,+AC24)</f>
        <v>1628</v>
      </c>
      <c r="O24" s="103">
        <f>SUM(P24:U24)</f>
        <v>625</v>
      </c>
      <c r="P24" s="103">
        <v>43</v>
      </c>
      <c r="Q24" s="103">
        <v>0</v>
      </c>
      <c r="R24" s="103">
        <v>582</v>
      </c>
      <c r="S24" s="103">
        <v>0</v>
      </c>
      <c r="T24" s="103">
        <v>0</v>
      </c>
      <c r="U24" s="103">
        <v>0</v>
      </c>
      <c r="V24" s="103">
        <f>SUM(W24:AB24)</f>
        <v>1003</v>
      </c>
      <c r="W24" s="103">
        <v>160</v>
      </c>
      <c r="X24" s="103">
        <v>0</v>
      </c>
      <c r="Y24" s="103">
        <v>843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2</v>
      </c>
      <c r="AK24" s="103">
        <v>2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37</v>
      </c>
      <c r="B25" s="113" t="s">
        <v>306</v>
      </c>
      <c r="C25" s="101" t="s">
        <v>307</v>
      </c>
      <c r="D25" s="103">
        <f>SUM(E25,+H25,+K25)</f>
        <v>63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63</v>
      </c>
      <c r="L25" s="103">
        <v>5</v>
      </c>
      <c r="M25" s="103">
        <v>58</v>
      </c>
      <c r="N25" s="103">
        <f>SUM(O25,+V25,+AC25)</f>
        <v>63</v>
      </c>
      <c r="O25" s="103">
        <f>SUM(P25:U25)</f>
        <v>5</v>
      </c>
      <c r="P25" s="103">
        <v>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58</v>
      </c>
      <c r="W25" s="103">
        <v>58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44</v>
      </c>
      <c r="AG25" s="103">
        <v>44</v>
      </c>
      <c r="AH25" s="103">
        <v>0</v>
      </c>
      <c r="AI25" s="103">
        <v>0</v>
      </c>
      <c r="AJ25" s="103">
        <f>SUM(AK25:AS25)</f>
        <v>44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42</v>
      </c>
      <c r="AR25" s="103">
        <v>2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42</v>
      </c>
      <c r="BA25" s="103">
        <v>42</v>
      </c>
      <c r="BB25" s="103">
        <v>0</v>
      </c>
      <c r="BC25" s="103">
        <v>0</v>
      </c>
    </row>
    <row r="26" spans="1:55" s="105" customFormat="1" ht="13.5" customHeight="1">
      <c r="A26" s="115" t="s">
        <v>37</v>
      </c>
      <c r="B26" s="113" t="s">
        <v>309</v>
      </c>
      <c r="C26" s="101" t="s">
        <v>310</v>
      </c>
      <c r="D26" s="103">
        <f>SUM(E26,+H26,+K26)</f>
        <v>4573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4573</v>
      </c>
      <c r="L26" s="103">
        <v>1173</v>
      </c>
      <c r="M26" s="103">
        <v>3400</v>
      </c>
      <c r="N26" s="103">
        <f>SUM(O26,+V26,+AC26)</f>
        <v>4573</v>
      </c>
      <c r="O26" s="103">
        <f>SUM(P26:U26)</f>
        <v>1173</v>
      </c>
      <c r="P26" s="103">
        <v>1173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3400</v>
      </c>
      <c r="W26" s="103">
        <v>3400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91</v>
      </c>
      <c r="AG26" s="103">
        <v>91</v>
      </c>
      <c r="AH26" s="103">
        <v>0</v>
      </c>
      <c r="AI26" s="103">
        <v>0</v>
      </c>
      <c r="AJ26" s="103">
        <f>SUM(AK26:AS26)</f>
        <v>223</v>
      </c>
      <c r="AK26" s="103">
        <v>146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14</v>
      </c>
      <c r="AR26" s="103">
        <v>0</v>
      </c>
      <c r="AS26" s="103">
        <v>63</v>
      </c>
      <c r="AT26" s="103">
        <f>SUM(AU26:AY26)</f>
        <v>14</v>
      </c>
      <c r="AU26" s="103">
        <v>14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17324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17361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17365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17384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17386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17407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17461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17463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2019-02-08T07:13:32Z</dcterms:modified>
</cp:coreProperties>
</file>