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5新潟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水洗化人口等!$A$6:$AA$36</definedName>
    <definedName name="_xlnm.Print_Area" localSheetId="2">し尿集計結果!$A$1:$M$36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I8" i="1"/>
  <c r="D8" i="1" s="1"/>
  <c r="I9" i="1"/>
  <c r="I10" i="1"/>
  <c r="D10" i="1" s="1"/>
  <c r="I11" i="1"/>
  <c r="I12" i="1"/>
  <c r="D12" i="1" s="1"/>
  <c r="I13" i="1"/>
  <c r="I14" i="1"/>
  <c r="D14" i="1" s="1"/>
  <c r="I15" i="1"/>
  <c r="I16" i="1"/>
  <c r="D16" i="1" s="1"/>
  <c r="I17" i="1"/>
  <c r="I18" i="1"/>
  <c r="D18" i="1" s="1"/>
  <c r="I19" i="1"/>
  <c r="I20" i="1"/>
  <c r="D20" i="1" s="1"/>
  <c r="I21" i="1"/>
  <c r="I22" i="1"/>
  <c r="D22" i="1" s="1"/>
  <c r="I23" i="1"/>
  <c r="I24" i="1"/>
  <c r="D24" i="1" s="1"/>
  <c r="I25" i="1"/>
  <c r="I26" i="1"/>
  <c r="D26" i="1" s="1"/>
  <c r="I27" i="1"/>
  <c r="I28" i="1"/>
  <c r="D28" i="1" s="1"/>
  <c r="I29" i="1"/>
  <c r="I30" i="1"/>
  <c r="D30" i="1" s="1"/>
  <c r="I31" i="1"/>
  <c r="I32" i="1"/>
  <c r="D32" i="1" s="1"/>
  <c r="I33" i="1"/>
  <c r="I34" i="1"/>
  <c r="D34" i="1" s="1"/>
  <c r="I35" i="1"/>
  <c r="I36" i="1"/>
  <c r="D36" i="1" s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9" i="1"/>
  <c r="Q9" i="1" s="1"/>
  <c r="D11" i="1"/>
  <c r="Q11" i="1" s="1"/>
  <c r="D13" i="1"/>
  <c r="Q13" i="1" s="1"/>
  <c r="D15" i="1"/>
  <c r="Q15" i="1" s="1"/>
  <c r="D17" i="1"/>
  <c r="Q17" i="1" s="1"/>
  <c r="D19" i="1"/>
  <c r="Q19" i="1" s="1"/>
  <c r="D21" i="1"/>
  <c r="Q21" i="1" s="1"/>
  <c r="D23" i="1"/>
  <c r="Q23" i="1" s="1"/>
  <c r="D25" i="1"/>
  <c r="Q25" i="1" s="1"/>
  <c r="D27" i="1"/>
  <c r="Q27" i="1" s="1"/>
  <c r="D29" i="1"/>
  <c r="Q29" i="1" s="1"/>
  <c r="D31" i="1"/>
  <c r="Q31" i="1" s="1"/>
  <c r="D33" i="1"/>
  <c r="Q33" i="1" s="1"/>
  <c r="D35" i="1"/>
  <c r="Q35" i="1" s="1"/>
  <c r="D37" i="1"/>
  <c r="Q37" i="1" s="1"/>
  <c r="N36" i="1" l="1"/>
  <c r="J36" i="1"/>
  <c r="Q36" i="1"/>
  <c r="L36" i="1"/>
  <c r="F36" i="1"/>
  <c r="Q34" i="1"/>
  <c r="L34" i="1"/>
  <c r="F34" i="1"/>
  <c r="N34" i="1"/>
  <c r="J34" i="1"/>
  <c r="N32" i="1"/>
  <c r="J32" i="1"/>
  <c r="Q32" i="1"/>
  <c r="L32" i="1"/>
  <c r="F32" i="1"/>
  <c r="Q30" i="1"/>
  <c r="L30" i="1"/>
  <c r="F30" i="1"/>
  <c r="N30" i="1"/>
  <c r="J30" i="1"/>
  <c r="N28" i="1"/>
  <c r="J28" i="1"/>
  <c r="Q28" i="1"/>
  <c r="L28" i="1"/>
  <c r="F28" i="1"/>
  <c r="Q26" i="1"/>
  <c r="L26" i="1"/>
  <c r="F26" i="1"/>
  <c r="N26" i="1"/>
  <c r="J26" i="1"/>
  <c r="Q24" i="1"/>
  <c r="N24" i="1"/>
  <c r="J24" i="1"/>
  <c r="L24" i="1"/>
  <c r="F24" i="1"/>
  <c r="Q22" i="1"/>
  <c r="L22" i="1"/>
  <c r="F22" i="1"/>
  <c r="N22" i="1"/>
  <c r="J22" i="1"/>
  <c r="Q20" i="1"/>
  <c r="N20" i="1"/>
  <c r="J20" i="1"/>
  <c r="L20" i="1"/>
  <c r="F20" i="1"/>
  <c r="Q18" i="1"/>
  <c r="L18" i="1"/>
  <c r="F18" i="1"/>
  <c r="N18" i="1"/>
  <c r="J18" i="1"/>
  <c r="Q16" i="1"/>
  <c r="N16" i="1"/>
  <c r="J16" i="1"/>
  <c r="L16" i="1"/>
  <c r="F16" i="1"/>
  <c r="Q14" i="1"/>
  <c r="L14" i="1"/>
  <c r="F14" i="1"/>
  <c r="N14" i="1"/>
  <c r="J14" i="1"/>
  <c r="Q12" i="1"/>
  <c r="N12" i="1"/>
  <c r="J12" i="1"/>
  <c r="L12" i="1"/>
  <c r="F12" i="1"/>
  <c r="Q10" i="1"/>
  <c r="L10" i="1"/>
  <c r="F10" i="1"/>
  <c r="N10" i="1"/>
  <c r="J10" i="1"/>
  <c r="Q8" i="1"/>
  <c r="N8" i="1"/>
  <c r="J8" i="1"/>
  <c r="L8" i="1"/>
  <c r="F8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<sst xmlns="http://schemas.openxmlformats.org/spreadsheetml/2006/main" count="754" uniqueCount="345">
  <si>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</si>
  <si>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</si>
  <si>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</si>
  <si>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</si>
  <si>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</si>
  <si>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</si>
  <si>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</si>
  <si>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</si>
  <si>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</si>
  <si>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</si>
  <si>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</si>
  <si>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</si>
  <si>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</si>
  <si>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</si>
  <si>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</si>
  <si>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</si>
  <si>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</si>
  <si>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</si>
  <si>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</si>
  <si>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</si>
  <si>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</si>
  <si>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</si>
  <si>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</si>
  <si>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</si>
  <si>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</si>
  <si>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</si>
  <si>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</si>
  <si>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</si>
  <si>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</si>
  <si>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</si>
  <si>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</si>
  <si>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</si>
  <si>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</si>
  <si>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</si>
  <si>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</si>
  <si>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</si>
  <si>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</si>
  <si>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</si>
  <si>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</si>
  <si>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</si>
  <si>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</si>
  <si>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</si>
  <si>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</si>
  <si>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</si>
  <si>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</si>
  <si>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</si>
  <si>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</si>
  <si>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</si>
  <si>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</si>
  <si>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</si>
  <si>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</si>
  <si>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</si>
  <si>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</si>
  <si>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</si>
  <si>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</si>
  <si>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</si>
  <si>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</si>
  <si>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</si>
  <si>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</si>
  <si>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</si>
  <si>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</si>
  <si>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</si>
  <si>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</si>
  <si>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</si>
  <si>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</si>
  <si>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</si>
  <si>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</si>
  <si>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</si>
  <si>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</si>
  <si>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</si>
  <si>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</si>
  <si>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</si>
  <si>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</si>
  <si>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</si>
  <si>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</si>
  <si>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</si>
  <si>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</si>
  <si>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</si>
  <si>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</si>
  <si>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</si>
  <si>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</si>
  <si>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</si>
  <si>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</si>
  <si>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</si>
  <si>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</si>
  <si>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</si>
  <si>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</si>
  <si>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</si>
  <si>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</si>
  <si>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</si>
  <si>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</si>
  <si>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</si>
  <si>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</si>
  <si>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</si>
  <si>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</si>
  <si>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</si>
  <si>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</si>
  <si>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</si>
  <si>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</si>
  <si>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</si>
  <si>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</si>
  <si>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</si>
  <si>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</si>
  <si>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</si>
  <si>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</si>
  <si>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</si>
  <si>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</si>
  <si>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</si>
  <si>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</si>
  <si>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</si>
  <si>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</si>
  <si>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</si>
  <si>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</si>
  <si>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</si>
  <si>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</si>
  <si>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</si>
  <si>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</si>
  <si>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</si>
  <si>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</si>
  <si>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</si>
  <si>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</si>
  <si>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</si>
  <si>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</si>
  <si>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</si>
  <si>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</si>
  <si>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</si>
  <si>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</si>
  <si>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</si>
  <si>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</si>
  <si>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</si>
  <si>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</si>
  <si>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</si>
  <si>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</si>
  <si>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</si>
  <si>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</si>
  <si>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</si>
  <si>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</si>
  <si>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</si>
  <si>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</si>
  <si>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</si>
  <si>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</si>
  <si>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</si>
  <si>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</si>
  <si>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</si>
  <si>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</si>
  <si>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</si>
  <si>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</si>
  <si>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</si>
  <si>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</si>
  <si>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</si>
  <si>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</si>
  <si>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</si>
  <si>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</si>
  <si>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</si>
  <si>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</si>
  <si>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</si>
  <si>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</si>
  <si>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</si>
  <si>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</si>
  <si>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</si>
  <si>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</si>
  <si>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</si>
  <si>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</si>
  <si>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</si>
  <si>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</si>
  <si>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</si>
  <si>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</si>
  <si>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</si>
  <si>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</si>
  <si>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</si>
  <si>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</si>
  <si>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</si>
  <si>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</si>
  <si>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</si>
  <si>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</si>
  <si>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</si>
  <si>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</si>
  <si>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</si>
  <si>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</si>
  <si>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</si>
  <si>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</si>
  <si>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</si>
  <si>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</si>
  <si>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</si>
  <si>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</si>
  <si>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</si>
  <si>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</si>
  <si>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</si>
  <si>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</si>
  <si>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</si>
  <si>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</si>
  <si>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</si>
  <si>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</si>
  <si>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</si>
  <si>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</si>
  <si>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</si>
  <si>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</si>
  <si>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</si>
  <si>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</si>
  <si>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</si>
  <si>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</si>
  <si>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</si>
  <si>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</si>
  <si>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</si>
  <si>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</si>
  <si>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</si>
  <si>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</si>
  <si>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</si>
  <si>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</si>
  <si>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</si>
  <si>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</si>
  <si>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</si>
  <si>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</si>
  <si>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</si>
  <si>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</si>
  <si>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</si>
  <si>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</si>
  <si>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</si>
  <si>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</si>
  <si>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</si>
  <si>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</si>
  <si>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</si>
  <si>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</si>
  <si>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</si>
  <si>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</si>
  <si>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</si>
  <si>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</si>
  <si>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</si>
  <si>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</si>
  <si>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</si>
  <si>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</si>
  <si>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</si>
  <si>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</si>
  <si>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</si>
  <si>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</si>
  <si>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</si>
  <si>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</si>
  <si>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</si>
  <si>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</si>
  <si>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</si>
  <si>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</si>
  <si>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</si>
  <si>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</si>
  <si>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</si>
  <si>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</si>
  <si>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</si>
  <si>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</si>
  <si>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</si>
  <si>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</si>
  <si>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</si>
  <si>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</si>
  <si>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15000</t>
  </si>
  <si>
    <t>水洗化人口等（平成29年度実績）</t>
    <phoneticPr fontId="3"/>
  </si>
  <si>
    <t>し尿処理の状況（平成29年度実績）</t>
    <phoneticPr fontId="3"/>
  </si>
  <si>
    <t>15100</t>
  </si>
  <si>
    <t>新潟市</t>
  </si>
  <si>
    <t>○</t>
  </si>
  <si>
    <t>151092</t>
    <phoneticPr fontId="3"/>
  </si>
  <si>
    <t>15202</t>
  </si>
  <si>
    <t>長岡市</t>
  </si>
  <si>
    <t>151093</t>
    <phoneticPr fontId="3"/>
  </si>
  <si>
    <t>15204</t>
  </si>
  <si>
    <t>三条市</t>
  </si>
  <si>
    <t>151094</t>
    <phoneticPr fontId="3"/>
  </si>
  <si>
    <t>15205</t>
  </si>
  <si>
    <t>柏崎市</t>
  </si>
  <si>
    <t>151095</t>
    <phoneticPr fontId="3"/>
  </si>
  <si>
    <t>15206</t>
  </si>
  <si>
    <t>新発田市</t>
  </si>
  <si>
    <t>151135</t>
    <phoneticPr fontId="3"/>
  </si>
  <si>
    <t>15208</t>
  </si>
  <si>
    <t>小千谷市</t>
  </si>
  <si>
    <t>151097</t>
    <phoneticPr fontId="3"/>
  </si>
  <si>
    <t>15209</t>
  </si>
  <si>
    <t>加茂市</t>
  </si>
  <si>
    <t>151123</t>
    <phoneticPr fontId="3"/>
  </si>
  <si>
    <t>15210</t>
  </si>
  <si>
    <t>十日町市</t>
  </si>
  <si>
    <t>151099</t>
    <phoneticPr fontId="3"/>
  </si>
  <si>
    <t>15211</t>
  </si>
  <si>
    <t>見附市</t>
  </si>
  <si>
    <t>151100</t>
    <phoneticPr fontId="3"/>
  </si>
  <si>
    <t>15212</t>
  </si>
  <si>
    <t>村上市</t>
  </si>
  <si>
    <t>151101</t>
    <phoneticPr fontId="3"/>
  </si>
  <si>
    <t>15213</t>
  </si>
  <si>
    <t>燕市</t>
  </si>
  <si>
    <t>151124</t>
    <phoneticPr fontId="3"/>
  </si>
  <si>
    <t>15216</t>
  </si>
  <si>
    <t>糸魚川市</t>
  </si>
  <si>
    <t>151103</t>
    <phoneticPr fontId="3"/>
  </si>
  <si>
    <t>15217</t>
  </si>
  <si>
    <t>妙高市</t>
  </si>
  <si>
    <t>151104</t>
    <phoneticPr fontId="3"/>
  </si>
  <si>
    <t>15218</t>
  </si>
  <si>
    <t>五泉市</t>
  </si>
  <si>
    <t>151125</t>
    <phoneticPr fontId="3"/>
  </si>
  <si>
    <t>15222</t>
  </si>
  <si>
    <t>上越市</t>
  </si>
  <si>
    <t>151106</t>
    <phoneticPr fontId="3"/>
  </si>
  <si>
    <t>15223</t>
  </si>
  <si>
    <t>阿賀野市</t>
  </si>
  <si>
    <t>151107</t>
    <phoneticPr fontId="3"/>
  </si>
  <si>
    <t>15224</t>
  </si>
  <si>
    <t>佐渡市</t>
  </si>
  <si>
    <t>151108</t>
    <phoneticPr fontId="3"/>
  </si>
  <si>
    <t>15225</t>
  </si>
  <si>
    <t>魚沼市</t>
  </si>
  <si>
    <t>151109</t>
    <phoneticPr fontId="3"/>
  </si>
  <si>
    <t>15226</t>
  </si>
  <si>
    <t>南魚沼市</t>
  </si>
  <si>
    <t>151110</t>
    <phoneticPr fontId="3"/>
  </si>
  <si>
    <t>15227</t>
  </si>
  <si>
    <t>胎内市</t>
  </si>
  <si>
    <t>151174</t>
    <phoneticPr fontId="3"/>
  </si>
  <si>
    <t>15307</t>
  </si>
  <si>
    <t>聖籠町</t>
  </si>
  <si>
    <t>151175</t>
    <phoneticPr fontId="3"/>
  </si>
  <si>
    <t>15342</t>
  </si>
  <si>
    <t>弥彦村</t>
  </si>
  <si>
    <t>151170</t>
    <phoneticPr fontId="3"/>
  </si>
  <si>
    <t>15361</t>
  </si>
  <si>
    <t>田上町</t>
  </si>
  <si>
    <t>151163</t>
    <phoneticPr fontId="3"/>
  </si>
  <si>
    <t>15385</t>
  </si>
  <si>
    <t>阿賀町</t>
  </si>
  <si>
    <t>151115</t>
    <phoneticPr fontId="3"/>
  </si>
  <si>
    <t>15405</t>
  </si>
  <si>
    <t>出雲崎町</t>
  </si>
  <si>
    <t>151178</t>
    <phoneticPr fontId="3"/>
  </si>
  <si>
    <t>15461</t>
  </si>
  <si>
    <t>湯沢町</t>
  </si>
  <si>
    <t>151177</t>
    <phoneticPr fontId="3"/>
  </si>
  <si>
    <t>15482</t>
  </si>
  <si>
    <t>津南町</t>
  </si>
  <si>
    <t>151173</t>
    <phoneticPr fontId="3"/>
  </si>
  <si>
    <t>15504</t>
  </si>
  <si>
    <t>刈羽村</t>
  </si>
  <si>
    <t>151167</t>
    <phoneticPr fontId="3"/>
  </si>
  <si>
    <t>15581</t>
  </si>
  <si>
    <t>関川村</t>
  </si>
  <si>
    <t>151134</t>
    <phoneticPr fontId="3"/>
  </si>
  <si>
    <t>15586</t>
  </si>
  <si>
    <t>粟島浦村</t>
  </si>
  <si>
    <t>151121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</si>
</sst>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39</v>
      </c>
      <c r="B7" s="116" t="s">
        <v>251</v>
      </c>
      <c r="C7" s="109" t="s">
        <v>200</v>
      </c>
      <c r="D7" s="110">
        <f>+SUM(E7,+I7)</f>
        <v>2281038</v>
      </c>
      <c r="E7" s="110">
        <f>+SUM(G7,+H7)</f>
        <v>133358</v>
      </c>
      <c r="F7" s="111">
        <f>IF(D7&gt;0,E7/D7*100,"-")</f>
        <v>5.8463734492805468</v>
      </c>
      <c r="G7" s="108">
        <f>SUM(G$8:G$207)</f>
        <v>133251</v>
      </c>
      <c r="H7" s="108">
        <f>SUM(H$8:H$207)</f>
        <v>107</v>
      </c>
      <c r="I7" s="110">
        <f>+SUM(K7,+M7,+O7)</f>
        <v>2147680</v>
      </c>
      <c r="J7" s="111">
        <f>IF(D7&gt;0,I7/D7*100,"-")</f>
        <v>94.153626550719451</v>
      </c>
      <c r="K7" s="108">
        <f>SUM(K$8:K$207)</f>
        <v>1509306</v>
      </c>
      <c r="L7" s="111">
        <f>IF(D7&gt;0,K7/D7*100,"-")</f>
        <v>66.167507950327874</v>
      </c>
      <c r="M7" s="108">
        <f>SUM(M$8:M$207)</f>
        <v>0</v>
      </c>
      <c r="N7" s="111">
        <f>IF(D7&gt;0,M7/D7*100,"-")</f>
        <v>0</v>
      </c>
      <c r="O7" s="108">
        <f>SUM(O$8:O$207)</f>
        <v>638374</v>
      </c>
      <c r="P7" s="108">
        <f>SUM(P$8:P$207)</f>
        <v>252146</v>
      </c>
      <c r="Q7" s="111">
        <f>IF(D7&gt;0,O7/D7*100,"-")</f>
        <v>27.986118600391574</v>
      </c>
      <c r="R7" s="108">
        <f>SUM(R$8:R$207)</f>
        <v>14933</v>
      </c>
      <c r="S7" s="112">
        <f t="shared" ref="S7:Z7" si="0">COUNTIF(S$8:S$207,"○")</f>
        <v>27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15</v>
      </c>
      <c r="X7" s="112">
        <f t="shared" si="0"/>
        <v>0</v>
      </c>
      <c r="Y7" s="112">
        <f t="shared" si="0"/>
        <v>0</v>
      </c>
      <c r="Z7" s="112">
        <f t="shared" si="0"/>
        <v>15</v>
      </c>
      <c r="AA7" s="188"/>
      <c r="AB7" s="188"/>
    </row>
    <row r="8" spans="1:28" s="105" customFormat="1" ht="13.5" customHeight="1">
      <c r="A8" s="101" t="s">
        <v>39</v>
      </c>
      <c r="B8" s="102" t="s">
        <v>254</v>
      </c>
      <c r="C8" s="101" t="s">
        <v>255</v>
      </c>
      <c r="D8" s="103">
        <f>+SUM(E8,+I8)</f>
        <v>797020</v>
      </c>
      <c r="E8" s="103">
        <f>+SUM(G8,+H8)</f>
        <v>23911</v>
      </c>
      <c r="F8" s="104">
        <f>IF(D8&gt;0,E8/D8*100,"-")</f>
        <v>3.0000501869463752</v>
      </c>
      <c r="G8" s="103">
        <v>23911</v>
      </c>
      <c r="H8" s="103">
        <v>0</v>
      </c>
      <c r="I8" s="103">
        <f>+SUM(K8,+M8,+O8)</f>
        <v>773109</v>
      </c>
      <c r="J8" s="104">
        <f>IF(D8&gt;0,I8/D8*100,"-")</f>
        <v>96.999949813053618</v>
      </c>
      <c r="K8" s="103">
        <v>611800</v>
      </c>
      <c r="L8" s="104">
        <f>IF(D8&gt;0,K8/D8*100,"-")</f>
        <v>76.760934480941515</v>
      </c>
      <c r="M8" s="103">
        <v>0</v>
      </c>
      <c r="N8" s="104">
        <f>IF(D8&gt;0,M8/D8*100,"-")</f>
        <v>0</v>
      </c>
      <c r="O8" s="103">
        <v>161309</v>
      </c>
      <c r="P8" s="103">
        <v>30757</v>
      </c>
      <c r="Q8" s="104">
        <f>IF(D8&gt;0,O8/D8*100,"-")</f>
        <v>20.239015332112118</v>
      </c>
      <c r="R8" s="103">
        <v>5168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39</v>
      </c>
      <c r="B9" s="102" t="s">
        <v>258</v>
      </c>
      <c r="C9" s="101" t="s">
        <v>259</v>
      </c>
      <c r="D9" s="103">
        <f>+SUM(E9,+I9)</f>
        <v>273658</v>
      </c>
      <c r="E9" s="103">
        <f>+SUM(G9,+H9)</f>
        <v>4075</v>
      </c>
      <c r="F9" s="104">
        <f>IF(D9&gt;0,E9/D9*100,"-")</f>
        <v>1.4890849162092832</v>
      </c>
      <c r="G9" s="103">
        <v>4075</v>
      </c>
      <c r="H9" s="103">
        <v>0</v>
      </c>
      <c r="I9" s="103">
        <f>+SUM(K9,+M9,+O9)</f>
        <v>269583</v>
      </c>
      <c r="J9" s="104">
        <f>IF(D9&gt;0,I9/D9*100,"-")</f>
        <v>98.510915083790721</v>
      </c>
      <c r="K9" s="103">
        <v>240328</v>
      </c>
      <c r="L9" s="104">
        <f>IF(D9&gt;0,K9/D9*100,"-")</f>
        <v>87.820564354047747</v>
      </c>
      <c r="M9" s="103">
        <v>0</v>
      </c>
      <c r="N9" s="104">
        <f>IF(D9&gt;0,M9/D9*100,"-")</f>
        <v>0</v>
      </c>
      <c r="O9" s="103">
        <v>29255</v>
      </c>
      <c r="P9" s="103">
        <v>15633</v>
      </c>
      <c r="Q9" s="104">
        <f>IF(D9&gt;0,O9/D9*100,"-")</f>
        <v>10.690350729742965</v>
      </c>
      <c r="R9" s="103">
        <v>2212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39</v>
      </c>
      <c r="B10" s="102" t="s">
        <v>261</v>
      </c>
      <c r="C10" s="101" t="s">
        <v>262</v>
      </c>
      <c r="D10" s="103">
        <f>+SUM(E10,+I10)</f>
        <v>99390</v>
      </c>
      <c r="E10" s="103">
        <f>+SUM(G10,+H10)</f>
        <v>11383</v>
      </c>
      <c r="F10" s="104">
        <f>IF(D10&gt;0,E10/D10*100,"-")</f>
        <v>11.452862461012174</v>
      </c>
      <c r="G10" s="103">
        <v>11383</v>
      </c>
      <c r="H10" s="103">
        <v>0</v>
      </c>
      <c r="I10" s="103">
        <f>+SUM(K10,+M10,+O10)</f>
        <v>88007</v>
      </c>
      <c r="J10" s="104">
        <f>IF(D10&gt;0,I10/D10*100,"-")</f>
        <v>88.547137538987826</v>
      </c>
      <c r="K10" s="103">
        <v>18308</v>
      </c>
      <c r="L10" s="104">
        <f>IF(D10&gt;0,K10/D10*100,"-")</f>
        <v>18.420364221752692</v>
      </c>
      <c r="M10" s="103">
        <v>0</v>
      </c>
      <c r="N10" s="104">
        <f>IF(D10&gt;0,M10/D10*100,"-")</f>
        <v>0</v>
      </c>
      <c r="O10" s="103">
        <v>69699</v>
      </c>
      <c r="P10" s="103">
        <v>28860</v>
      </c>
      <c r="Q10" s="104">
        <f>IF(D10&gt;0,O10/D10*100,"-")</f>
        <v>70.126773317235134</v>
      </c>
      <c r="R10" s="103">
        <v>519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39</v>
      </c>
      <c r="B11" s="102" t="s">
        <v>264</v>
      </c>
      <c r="C11" s="101" t="s">
        <v>265</v>
      </c>
      <c r="D11" s="103">
        <f>+SUM(E11,+I11)</f>
        <v>85480</v>
      </c>
      <c r="E11" s="103">
        <f>+SUM(G11,+H11)</f>
        <v>1284</v>
      </c>
      <c r="F11" s="104">
        <f>IF(D11&gt;0,E11/D11*100,"-")</f>
        <v>1.502105755732335</v>
      </c>
      <c r="G11" s="103">
        <v>1284</v>
      </c>
      <c r="H11" s="103">
        <v>0</v>
      </c>
      <c r="I11" s="103">
        <f>+SUM(K11,+M11,+O11)</f>
        <v>84196</v>
      </c>
      <c r="J11" s="104">
        <f>IF(D11&gt;0,I11/D11*100,"-")</f>
        <v>98.49789424426767</v>
      </c>
      <c r="K11" s="103">
        <v>59571</v>
      </c>
      <c r="L11" s="104">
        <f>IF(D11&gt;0,K11/D11*100,"-")</f>
        <v>69.689985961628452</v>
      </c>
      <c r="M11" s="103">
        <v>0</v>
      </c>
      <c r="N11" s="104">
        <f>IF(D11&gt;0,M11/D11*100,"-")</f>
        <v>0</v>
      </c>
      <c r="O11" s="103">
        <v>24625</v>
      </c>
      <c r="P11" s="103">
        <v>23677</v>
      </c>
      <c r="Q11" s="104">
        <f>IF(D11&gt;0,O11/D11*100,"-")</f>
        <v>28.807908282639218</v>
      </c>
      <c r="R11" s="103">
        <v>832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39</v>
      </c>
      <c r="B12" s="102" t="s">
        <v>267</v>
      </c>
      <c r="C12" s="101" t="s">
        <v>268</v>
      </c>
      <c r="D12" s="103">
        <f>+SUM(E12,+I12)</f>
        <v>98124</v>
      </c>
      <c r="E12" s="103">
        <f>+SUM(G12,+H12)</f>
        <v>18180</v>
      </c>
      <c r="F12" s="104">
        <f>IF(D12&gt;0,E12/D12*100,"-")</f>
        <v>18.527577351106764</v>
      </c>
      <c r="G12" s="103">
        <v>18180</v>
      </c>
      <c r="H12" s="103">
        <v>0</v>
      </c>
      <c r="I12" s="103">
        <f>+SUM(K12,+M12,+O12)</f>
        <v>79944</v>
      </c>
      <c r="J12" s="104">
        <f>IF(D12&gt;0,I12/D12*100,"-")</f>
        <v>81.472422648893243</v>
      </c>
      <c r="K12" s="103">
        <v>32137</v>
      </c>
      <c r="L12" s="104">
        <f>IF(D12&gt;0,K12/D12*100,"-")</f>
        <v>32.751416574945985</v>
      </c>
      <c r="M12" s="103">
        <v>0</v>
      </c>
      <c r="N12" s="104">
        <f>IF(D12&gt;0,M12/D12*100,"-")</f>
        <v>0</v>
      </c>
      <c r="O12" s="103">
        <v>47807</v>
      </c>
      <c r="P12" s="103">
        <v>21194</v>
      </c>
      <c r="Q12" s="104">
        <f>IF(D12&gt;0,O12/D12*100,"-")</f>
        <v>48.721006073947251</v>
      </c>
      <c r="R12" s="103">
        <v>552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39</v>
      </c>
      <c r="B13" s="102" t="s">
        <v>270</v>
      </c>
      <c r="C13" s="101" t="s">
        <v>271</v>
      </c>
      <c r="D13" s="103">
        <f>+SUM(E13,+I13)</f>
        <v>35995</v>
      </c>
      <c r="E13" s="103">
        <f>+SUM(G13,+H13)</f>
        <v>767</v>
      </c>
      <c r="F13" s="104">
        <f>IF(D13&gt;0,E13/D13*100,"-")</f>
        <v>2.1308515071537713</v>
      </c>
      <c r="G13" s="103">
        <v>767</v>
      </c>
      <c r="H13" s="103">
        <v>0</v>
      </c>
      <c r="I13" s="103">
        <f>+SUM(K13,+M13,+O13)</f>
        <v>35228</v>
      </c>
      <c r="J13" s="104">
        <f>IF(D13&gt;0,I13/D13*100,"-")</f>
        <v>97.869148492846222</v>
      </c>
      <c r="K13" s="103">
        <v>28659</v>
      </c>
      <c r="L13" s="104">
        <f>IF(D13&gt;0,K13/D13*100,"-")</f>
        <v>79.619391582164184</v>
      </c>
      <c r="M13" s="103">
        <v>0</v>
      </c>
      <c r="N13" s="104">
        <f>IF(D13&gt;0,M13/D13*100,"-")</f>
        <v>0</v>
      </c>
      <c r="O13" s="103">
        <v>6569</v>
      </c>
      <c r="P13" s="103">
        <v>5180</v>
      </c>
      <c r="Q13" s="104">
        <f>IF(D13&gt;0,O13/D13*100,"-")</f>
        <v>18.249756910682038</v>
      </c>
      <c r="R13" s="103">
        <v>183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39</v>
      </c>
      <c r="B14" s="102" t="s">
        <v>273</v>
      </c>
      <c r="C14" s="101" t="s">
        <v>274</v>
      </c>
      <c r="D14" s="103">
        <f>+SUM(E14,+I14)</f>
        <v>27841</v>
      </c>
      <c r="E14" s="103">
        <f>+SUM(G14,+H14)</f>
        <v>2295</v>
      </c>
      <c r="F14" s="104">
        <f>IF(D14&gt;0,E14/D14*100,"-")</f>
        <v>8.2432383894256667</v>
      </c>
      <c r="G14" s="103">
        <v>2242</v>
      </c>
      <c r="H14" s="103">
        <v>53</v>
      </c>
      <c r="I14" s="103">
        <f>+SUM(K14,+M14,+O14)</f>
        <v>25546</v>
      </c>
      <c r="J14" s="104">
        <f>IF(D14&gt;0,I14/D14*100,"-")</f>
        <v>91.75676161057433</v>
      </c>
      <c r="K14" s="103">
        <v>15199</v>
      </c>
      <c r="L14" s="104">
        <f>IF(D14&gt;0,K14/D14*100,"-")</f>
        <v>54.592148270536256</v>
      </c>
      <c r="M14" s="103">
        <v>0</v>
      </c>
      <c r="N14" s="104">
        <f>IF(D14&gt;0,M14/D14*100,"-")</f>
        <v>0</v>
      </c>
      <c r="O14" s="103">
        <v>10347</v>
      </c>
      <c r="P14" s="103">
        <v>1877</v>
      </c>
      <c r="Q14" s="104">
        <f>IF(D14&gt;0,O14/D14*100,"-")</f>
        <v>37.164613340038073</v>
      </c>
      <c r="R14" s="103">
        <v>90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39</v>
      </c>
      <c r="B15" s="102" t="s">
        <v>276</v>
      </c>
      <c r="C15" s="101" t="s">
        <v>277</v>
      </c>
      <c r="D15" s="103">
        <f>+SUM(E15,+I15)</f>
        <v>53333</v>
      </c>
      <c r="E15" s="103">
        <f>+SUM(G15,+H15)</f>
        <v>4216</v>
      </c>
      <c r="F15" s="104">
        <f>IF(D15&gt;0,E15/D15*100,"-")</f>
        <v>7.9050494065587911</v>
      </c>
      <c r="G15" s="103">
        <v>4216</v>
      </c>
      <c r="H15" s="103">
        <v>0</v>
      </c>
      <c r="I15" s="103">
        <f>+SUM(K15,+M15,+O15)</f>
        <v>49117</v>
      </c>
      <c r="J15" s="104">
        <f>IF(D15&gt;0,I15/D15*100,"-")</f>
        <v>92.094950593441212</v>
      </c>
      <c r="K15" s="103">
        <v>37515</v>
      </c>
      <c r="L15" s="104">
        <f>IF(D15&gt;0,K15/D15*100,"-")</f>
        <v>70.34106463165395</v>
      </c>
      <c r="M15" s="103">
        <v>0</v>
      </c>
      <c r="N15" s="104">
        <f>IF(D15&gt;0,M15/D15*100,"-")</f>
        <v>0</v>
      </c>
      <c r="O15" s="103">
        <v>11602</v>
      </c>
      <c r="P15" s="103">
        <v>9371</v>
      </c>
      <c r="Q15" s="104">
        <f>IF(D15&gt;0,O15/D15*100,"-")</f>
        <v>21.753885961787262</v>
      </c>
      <c r="R15" s="103">
        <v>322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39</v>
      </c>
      <c r="B16" s="102" t="s">
        <v>279</v>
      </c>
      <c r="C16" s="101" t="s">
        <v>280</v>
      </c>
      <c r="D16" s="103">
        <f>+SUM(E16,+I16)</f>
        <v>40891</v>
      </c>
      <c r="E16" s="103">
        <f>+SUM(G16,+H16)</f>
        <v>1279</v>
      </c>
      <c r="F16" s="104">
        <f>IF(D16&gt;0,E16/D16*100,"-")</f>
        <v>3.1278276393338391</v>
      </c>
      <c r="G16" s="103">
        <v>1279</v>
      </c>
      <c r="H16" s="103">
        <v>0</v>
      </c>
      <c r="I16" s="103">
        <f>+SUM(K16,+M16,+O16)</f>
        <v>39612</v>
      </c>
      <c r="J16" s="104">
        <f>IF(D16&gt;0,I16/D16*100,"-")</f>
        <v>96.87217236066617</v>
      </c>
      <c r="K16" s="103">
        <v>35684</v>
      </c>
      <c r="L16" s="104">
        <f>IF(D16&gt;0,K16/D16*100,"-")</f>
        <v>87.266146584823062</v>
      </c>
      <c r="M16" s="103">
        <v>0</v>
      </c>
      <c r="N16" s="104">
        <f>IF(D16&gt;0,M16/D16*100,"-")</f>
        <v>0</v>
      </c>
      <c r="O16" s="103">
        <v>3928</v>
      </c>
      <c r="P16" s="103">
        <v>952</v>
      </c>
      <c r="Q16" s="104">
        <f>IF(D16&gt;0,O16/D16*100,"-")</f>
        <v>9.6060257758430954</v>
      </c>
      <c r="R16" s="103">
        <v>199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39</v>
      </c>
      <c r="B17" s="102" t="s">
        <v>282</v>
      </c>
      <c r="C17" s="101" t="s">
        <v>283</v>
      </c>
      <c r="D17" s="103">
        <f>+SUM(E17,+I17)</f>
        <v>61719</v>
      </c>
      <c r="E17" s="103">
        <f>+SUM(G17,+H17)</f>
        <v>4144</v>
      </c>
      <c r="F17" s="104">
        <f>IF(D17&gt;0,E17/D17*100,"-")</f>
        <v>6.7143019167517286</v>
      </c>
      <c r="G17" s="103">
        <v>4144</v>
      </c>
      <c r="H17" s="103">
        <v>0</v>
      </c>
      <c r="I17" s="103">
        <f>+SUM(K17,+M17,+O17)</f>
        <v>57575</v>
      </c>
      <c r="J17" s="104">
        <f>IF(D17&gt;0,I17/D17*100,"-")</f>
        <v>93.285698083248263</v>
      </c>
      <c r="K17" s="103">
        <v>33084</v>
      </c>
      <c r="L17" s="104">
        <f>IF(D17&gt;0,K17/D17*100,"-")</f>
        <v>53.604238565109611</v>
      </c>
      <c r="M17" s="103">
        <v>0</v>
      </c>
      <c r="N17" s="104">
        <f>IF(D17&gt;0,M17/D17*100,"-")</f>
        <v>0</v>
      </c>
      <c r="O17" s="103">
        <v>24491</v>
      </c>
      <c r="P17" s="103">
        <v>11919</v>
      </c>
      <c r="Q17" s="104">
        <f>IF(D17&gt;0,O17/D17*100,"-")</f>
        <v>39.681459518138659</v>
      </c>
      <c r="R17" s="103">
        <v>287</v>
      </c>
      <c r="S17" s="101" t="s">
        <v>256</v>
      </c>
      <c r="T17" s="101"/>
      <c r="U17" s="101"/>
      <c r="V17" s="101"/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39</v>
      </c>
      <c r="B18" s="102" t="s">
        <v>285</v>
      </c>
      <c r="C18" s="101" t="s">
        <v>286</v>
      </c>
      <c r="D18" s="103">
        <f>+SUM(E18,+I18)</f>
        <v>80716</v>
      </c>
      <c r="E18" s="103">
        <f>+SUM(G18,+H18)</f>
        <v>13752</v>
      </c>
      <c r="F18" s="104">
        <f>IF(D18&gt;0,E18/D18*100,"-")</f>
        <v>17.037514247485007</v>
      </c>
      <c r="G18" s="103">
        <v>13752</v>
      </c>
      <c r="H18" s="103">
        <v>0</v>
      </c>
      <c r="I18" s="103">
        <f>+SUM(K18,+M18,+O18)</f>
        <v>66964</v>
      </c>
      <c r="J18" s="104">
        <f>IF(D18&gt;0,I18/D18*100,"-")</f>
        <v>82.962485752514993</v>
      </c>
      <c r="K18" s="103">
        <v>27791</v>
      </c>
      <c r="L18" s="104">
        <f>IF(D18&gt;0,K18/D18*100,"-")</f>
        <v>34.430596164329252</v>
      </c>
      <c r="M18" s="103">
        <v>0</v>
      </c>
      <c r="N18" s="104">
        <f>IF(D18&gt;0,M18/D18*100,"-")</f>
        <v>0</v>
      </c>
      <c r="O18" s="103">
        <v>39173</v>
      </c>
      <c r="P18" s="103">
        <v>4569</v>
      </c>
      <c r="Q18" s="104">
        <f>IF(D18&gt;0,O18/D18*100,"-")</f>
        <v>48.531889588185742</v>
      </c>
      <c r="R18" s="103">
        <v>422</v>
      </c>
      <c r="S18" s="101" t="s">
        <v>256</v>
      </c>
      <c r="T18" s="101"/>
      <c r="U18" s="101"/>
      <c r="V18" s="101"/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39</v>
      </c>
      <c r="B19" s="102" t="s">
        <v>288</v>
      </c>
      <c r="C19" s="101" t="s">
        <v>289</v>
      </c>
      <c r="D19" s="103">
        <f>+SUM(E19,+I19)</f>
        <v>43807</v>
      </c>
      <c r="E19" s="103">
        <f>+SUM(G19,+H19)</f>
        <v>3812</v>
      </c>
      <c r="F19" s="104">
        <f>IF(D19&gt;0,E19/D19*100,"-")</f>
        <v>8.701805647499258</v>
      </c>
      <c r="G19" s="103">
        <v>3812</v>
      </c>
      <c r="H19" s="103">
        <v>0</v>
      </c>
      <c r="I19" s="103">
        <f>+SUM(K19,+M19,+O19)</f>
        <v>39995</v>
      </c>
      <c r="J19" s="104">
        <f>IF(D19&gt;0,I19/D19*100,"-")</f>
        <v>91.298194352500744</v>
      </c>
      <c r="K19" s="103">
        <v>34872</v>
      </c>
      <c r="L19" s="104">
        <f>IF(D19&gt;0,K19/D19*100,"-")</f>
        <v>79.603716301047783</v>
      </c>
      <c r="M19" s="103">
        <v>0</v>
      </c>
      <c r="N19" s="104">
        <f>IF(D19&gt;0,M19/D19*100,"-")</f>
        <v>0</v>
      </c>
      <c r="O19" s="103">
        <v>5123</v>
      </c>
      <c r="P19" s="103">
        <v>2897</v>
      </c>
      <c r="Q19" s="104">
        <f>IF(D19&gt;0,O19/D19*100,"-")</f>
        <v>11.694478051452965</v>
      </c>
      <c r="R19" s="103">
        <v>310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39</v>
      </c>
      <c r="B20" s="102" t="s">
        <v>291</v>
      </c>
      <c r="C20" s="101" t="s">
        <v>292</v>
      </c>
      <c r="D20" s="103">
        <f>+SUM(E20,+I20)</f>
        <v>33132</v>
      </c>
      <c r="E20" s="103">
        <f>+SUM(G20,+H20)</f>
        <v>2003</v>
      </c>
      <c r="F20" s="104">
        <f>IF(D20&gt;0,E20/D20*100,"-")</f>
        <v>6.0455149100567427</v>
      </c>
      <c r="G20" s="103">
        <v>2003</v>
      </c>
      <c r="H20" s="103">
        <v>0</v>
      </c>
      <c r="I20" s="103">
        <f>+SUM(K20,+M20,+O20)</f>
        <v>31129</v>
      </c>
      <c r="J20" s="104">
        <f>IF(D20&gt;0,I20/D20*100,"-")</f>
        <v>93.954485089943262</v>
      </c>
      <c r="K20" s="103">
        <v>21694</v>
      </c>
      <c r="L20" s="104">
        <f>IF(D20&gt;0,K20/D20*100,"-")</f>
        <v>65.477484003380411</v>
      </c>
      <c r="M20" s="103">
        <v>0</v>
      </c>
      <c r="N20" s="104">
        <f>IF(D20&gt;0,M20/D20*100,"-")</f>
        <v>0</v>
      </c>
      <c r="O20" s="103">
        <v>9435</v>
      </c>
      <c r="P20" s="103">
        <v>6448</v>
      </c>
      <c r="Q20" s="104">
        <f>IF(D20&gt;0,O20/D20*100,"-")</f>
        <v>28.477001086562844</v>
      </c>
      <c r="R20" s="103">
        <v>218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39</v>
      </c>
      <c r="B21" s="102" t="s">
        <v>294</v>
      </c>
      <c r="C21" s="101" t="s">
        <v>295</v>
      </c>
      <c r="D21" s="103">
        <f>+SUM(E21,+I21)</f>
        <v>50932</v>
      </c>
      <c r="E21" s="103">
        <f>+SUM(G21,+H21)</f>
        <v>6744</v>
      </c>
      <c r="F21" s="104">
        <f>IF(D21&gt;0,E21/D21*100,"-")</f>
        <v>13.24118432419697</v>
      </c>
      <c r="G21" s="103">
        <v>6744</v>
      </c>
      <c r="H21" s="103">
        <v>0</v>
      </c>
      <c r="I21" s="103">
        <f>+SUM(K21,+M21,+O21)</f>
        <v>44188</v>
      </c>
      <c r="J21" s="104">
        <f>IF(D21&gt;0,I21/D21*100,"-")</f>
        <v>86.758815675803035</v>
      </c>
      <c r="K21" s="103">
        <v>23429</v>
      </c>
      <c r="L21" s="104">
        <f>IF(D21&gt;0,K21/D21*100,"-")</f>
        <v>46.000549752611327</v>
      </c>
      <c r="M21" s="103">
        <v>0</v>
      </c>
      <c r="N21" s="104">
        <f>IF(D21&gt;0,M21/D21*100,"-")</f>
        <v>0</v>
      </c>
      <c r="O21" s="103">
        <v>20759</v>
      </c>
      <c r="P21" s="103">
        <v>8377</v>
      </c>
      <c r="Q21" s="104">
        <f>IF(D21&gt;0,O21/D21*100,"-")</f>
        <v>40.758265923191708</v>
      </c>
      <c r="R21" s="103">
        <v>292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39</v>
      </c>
      <c r="B22" s="102" t="s">
        <v>297</v>
      </c>
      <c r="C22" s="101" t="s">
        <v>298</v>
      </c>
      <c r="D22" s="103">
        <f>+SUM(E22,+I22)</f>
        <v>195459</v>
      </c>
      <c r="E22" s="103">
        <f>+SUM(G22,+H22)</f>
        <v>9670</v>
      </c>
      <c r="F22" s="104">
        <f>IF(D22&gt;0,E22/D22*100,"-")</f>
        <v>4.9473291073831343</v>
      </c>
      <c r="G22" s="103">
        <v>9619</v>
      </c>
      <c r="H22" s="103">
        <v>51</v>
      </c>
      <c r="I22" s="103">
        <f>+SUM(K22,+M22,+O22)</f>
        <v>185789</v>
      </c>
      <c r="J22" s="104">
        <f>IF(D22&gt;0,I22/D22*100,"-")</f>
        <v>95.05267089261686</v>
      </c>
      <c r="K22" s="103">
        <v>111116</v>
      </c>
      <c r="L22" s="104">
        <f>IF(D22&gt;0,K22/D22*100,"-")</f>
        <v>56.848750888933232</v>
      </c>
      <c r="M22" s="103">
        <v>0</v>
      </c>
      <c r="N22" s="104">
        <f>IF(D22&gt;0,M22/D22*100,"-")</f>
        <v>0</v>
      </c>
      <c r="O22" s="103">
        <v>74673</v>
      </c>
      <c r="P22" s="103">
        <v>22636</v>
      </c>
      <c r="Q22" s="104">
        <f>IF(D22&gt;0,O22/D22*100,"-")</f>
        <v>38.203920003683642</v>
      </c>
      <c r="R22" s="103">
        <v>1231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39</v>
      </c>
      <c r="B23" s="102" t="s">
        <v>300</v>
      </c>
      <c r="C23" s="101" t="s">
        <v>301</v>
      </c>
      <c r="D23" s="103">
        <f>+SUM(E23,+I23)</f>
        <v>42690</v>
      </c>
      <c r="E23" s="103">
        <f>+SUM(G23,+H23)</f>
        <v>4601</v>
      </c>
      <c r="F23" s="104">
        <f>IF(D23&gt;0,E23/D23*100,"-")</f>
        <v>10.777699695479035</v>
      </c>
      <c r="G23" s="103">
        <v>4601</v>
      </c>
      <c r="H23" s="103">
        <v>0</v>
      </c>
      <c r="I23" s="103">
        <f>+SUM(K23,+M23,+O23)</f>
        <v>38089</v>
      </c>
      <c r="J23" s="104">
        <f>IF(D23&gt;0,I23/D23*100,"-")</f>
        <v>89.222300304520957</v>
      </c>
      <c r="K23" s="103">
        <v>25957</v>
      </c>
      <c r="L23" s="104">
        <f>IF(D23&gt;0,K23/D23*100,"-")</f>
        <v>60.803466854064183</v>
      </c>
      <c r="M23" s="103">
        <v>0</v>
      </c>
      <c r="N23" s="104">
        <f>IF(D23&gt;0,M23/D23*100,"-")</f>
        <v>0</v>
      </c>
      <c r="O23" s="103">
        <v>12132</v>
      </c>
      <c r="P23" s="103">
        <v>7915</v>
      </c>
      <c r="Q23" s="104">
        <f>IF(D23&gt;0,O23/D23*100,"-")</f>
        <v>28.418833450456781</v>
      </c>
      <c r="R23" s="103">
        <v>228</v>
      </c>
      <c r="S23" s="101" t="s">
        <v>256</v>
      </c>
      <c r="T23" s="101"/>
      <c r="U23" s="101"/>
      <c r="V23" s="101"/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39</v>
      </c>
      <c r="B24" s="102" t="s">
        <v>303</v>
      </c>
      <c r="C24" s="101" t="s">
        <v>304</v>
      </c>
      <c r="D24" s="103">
        <f>+SUM(E24,+I24)</f>
        <v>56722</v>
      </c>
      <c r="E24" s="103">
        <f>+SUM(G24,+H24)</f>
        <v>10796</v>
      </c>
      <c r="F24" s="104">
        <f>IF(D24&gt;0,E24/D24*100,"-")</f>
        <v>19.033179366030815</v>
      </c>
      <c r="G24" s="103">
        <v>10796</v>
      </c>
      <c r="H24" s="103">
        <v>0</v>
      </c>
      <c r="I24" s="103">
        <f>+SUM(K24,+M24,+O24)</f>
        <v>45926</v>
      </c>
      <c r="J24" s="104">
        <f>IF(D24&gt;0,I24/D24*100,"-")</f>
        <v>80.966820633969178</v>
      </c>
      <c r="K24" s="103">
        <v>22210</v>
      </c>
      <c r="L24" s="104">
        <f>IF(D24&gt;0,K24/D24*100,"-")</f>
        <v>39.155883078875917</v>
      </c>
      <c r="M24" s="103">
        <v>0</v>
      </c>
      <c r="N24" s="104">
        <f>IF(D24&gt;0,M24/D24*100,"-")</f>
        <v>0</v>
      </c>
      <c r="O24" s="103">
        <v>23716</v>
      </c>
      <c r="P24" s="103">
        <v>7655</v>
      </c>
      <c r="Q24" s="104">
        <f>IF(D24&gt;0,O24/D24*100,"-")</f>
        <v>41.810937555093261</v>
      </c>
      <c r="R24" s="103">
        <v>215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39</v>
      </c>
      <c r="B25" s="102" t="s">
        <v>306</v>
      </c>
      <c r="C25" s="101" t="s">
        <v>307</v>
      </c>
      <c r="D25" s="103">
        <f>+SUM(E25,+I25)</f>
        <v>37067</v>
      </c>
      <c r="E25" s="103">
        <f>+SUM(G25,+H25)</f>
        <v>625</v>
      </c>
      <c r="F25" s="104">
        <f>IF(D25&gt;0,E25/D25*100,"-")</f>
        <v>1.6861359160439202</v>
      </c>
      <c r="G25" s="103">
        <v>625</v>
      </c>
      <c r="H25" s="103">
        <v>0</v>
      </c>
      <c r="I25" s="103">
        <f>+SUM(K25,+M25,+O25)</f>
        <v>36442</v>
      </c>
      <c r="J25" s="104">
        <f>IF(D25&gt;0,I25/D25*100,"-")</f>
        <v>98.313864083956076</v>
      </c>
      <c r="K25" s="103">
        <v>28828</v>
      </c>
      <c r="L25" s="104">
        <f>IF(D25&gt;0,K25/D25*100,"-")</f>
        <v>77.772681900342619</v>
      </c>
      <c r="M25" s="103">
        <v>0</v>
      </c>
      <c r="N25" s="104">
        <f>IF(D25&gt;0,M25/D25*100,"-")</f>
        <v>0</v>
      </c>
      <c r="O25" s="103">
        <v>7614</v>
      </c>
      <c r="P25" s="103">
        <v>6857</v>
      </c>
      <c r="Q25" s="104">
        <f>IF(D25&gt;0,O25/D25*100,"-")</f>
        <v>20.541182183613458</v>
      </c>
      <c r="R25" s="103">
        <v>179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39</v>
      </c>
      <c r="B26" s="102" t="s">
        <v>309</v>
      </c>
      <c r="C26" s="101" t="s">
        <v>310</v>
      </c>
      <c r="D26" s="103">
        <f>+SUM(E26,+I26)</f>
        <v>57734</v>
      </c>
      <c r="E26" s="103">
        <f>+SUM(G26,+H26)</f>
        <v>2469</v>
      </c>
      <c r="F26" s="104">
        <f>IF(D26&gt;0,E26/D26*100,"-")</f>
        <v>4.2765095091280703</v>
      </c>
      <c r="G26" s="103">
        <v>2469</v>
      </c>
      <c r="H26" s="103">
        <v>0</v>
      </c>
      <c r="I26" s="103">
        <f>+SUM(K26,+M26,+O26)</f>
        <v>55265</v>
      </c>
      <c r="J26" s="104">
        <f>IF(D26&gt;0,I26/D26*100,"-")</f>
        <v>95.723490490871939</v>
      </c>
      <c r="K26" s="103">
        <v>38490</v>
      </c>
      <c r="L26" s="104">
        <f>IF(D26&gt;0,K26/D26*100,"-")</f>
        <v>66.667821387743786</v>
      </c>
      <c r="M26" s="103">
        <v>0</v>
      </c>
      <c r="N26" s="104">
        <f>IF(D26&gt;0,M26/D26*100,"-")</f>
        <v>0</v>
      </c>
      <c r="O26" s="103">
        <v>16775</v>
      </c>
      <c r="P26" s="103">
        <v>13460</v>
      </c>
      <c r="Q26" s="104">
        <f>IF(D26&gt;0,O26/D26*100,"-")</f>
        <v>29.055669103128139</v>
      </c>
      <c r="R26" s="103">
        <v>905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39</v>
      </c>
      <c r="B27" s="102" t="s">
        <v>312</v>
      </c>
      <c r="C27" s="101" t="s">
        <v>313</v>
      </c>
      <c r="D27" s="103">
        <f>+SUM(E27,+I27)</f>
        <v>29896</v>
      </c>
      <c r="E27" s="103">
        <f>+SUM(G27,+H27)</f>
        <v>3039</v>
      </c>
      <c r="F27" s="104">
        <f>IF(D27&gt;0,E27/D27*100,"-")</f>
        <v>10.165239496922664</v>
      </c>
      <c r="G27" s="103">
        <v>3039</v>
      </c>
      <c r="H27" s="103">
        <v>0</v>
      </c>
      <c r="I27" s="103">
        <f>+SUM(K27,+M27,+O27)</f>
        <v>26857</v>
      </c>
      <c r="J27" s="104">
        <f>IF(D27&gt;0,I27/D27*100,"-")</f>
        <v>89.834760503077334</v>
      </c>
      <c r="K27" s="103">
        <v>15793</v>
      </c>
      <c r="L27" s="104">
        <f>IF(D27&gt;0,K27/D27*100,"-")</f>
        <v>52.826465078940323</v>
      </c>
      <c r="M27" s="103">
        <v>0</v>
      </c>
      <c r="N27" s="104">
        <f>IF(D27&gt;0,M27/D27*100,"-")</f>
        <v>0</v>
      </c>
      <c r="O27" s="103">
        <v>11064</v>
      </c>
      <c r="P27" s="103">
        <v>7335</v>
      </c>
      <c r="Q27" s="104">
        <f>IF(D27&gt;0,O27/D27*100,"-")</f>
        <v>37.00829542413701</v>
      </c>
      <c r="R27" s="103">
        <v>151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39</v>
      </c>
      <c r="B28" s="102" t="s">
        <v>315</v>
      </c>
      <c r="C28" s="101" t="s">
        <v>316</v>
      </c>
      <c r="D28" s="103">
        <f>+SUM(E28,+I28)</f>
        <v>14299</v>
      </c>
      <c r="E28" s="103">
        <f>+SUM(G28,+H28)</f>
        <v>832</v>
      </c>
      <c r="F28" s="104">
        <f>IF(D28&gt;0,E28/D28*100,"-")</f>
        <v>5.8185887124973776</v>
      </c>
      <c r="G28" s="103">
        <v>832</v>
      </c>
      <c r="H28" s="103">
        <v>0</v>
      </c>
      <c r="I28" s="103">
        <f>+SUM(K28,+M28,+O28)</f>
        <v>13467</v>
      </c>
      <c r="J28" s="104">
        <f>IF(D28&gt;0,I28/D28*100,"-")</f>
        <v>94.181411287502627</v>
      </c>
      <c r="K28" s="103">
        <v>12570</v>
      </c>
      <c r="L28" s="104">
        <f>IF(D28&gt;0,K28/D28*100,"-")</f>
        <v>87.908245331841385</v>
      </c>
      <c r="M28" s="103">
        <v>0</v>
      </c>
      <c r="N28" s="104">
        <f>IF(D28&gt;0,M28/D28*100,"-")</f>
        <v>0</v>
      </c>
      <c r="O28" s="103">
        <v>897</v>
      </c>
      <c r="P28" s="103">
        <v>363</v>
      </c>
      <c r="Q28" s="104">
        <f>IF(D28&gt;0,O28/D28*100,"-")</f>
        <v>6.2731659556612351</v>
      </c>
      <c r="R28" s="103">
        <v>122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39</v>
      </c>
      <c r="B29" s="102" t="s">
        <v>318</v>
      </c>
      <c r="C29" s="101" t="s">
        <v>319</v>
      </c>
      <c r="D29" s="103">
        <f>+SUM(E29,+I29)</f>
        <v>8242</v>
      </c>
      <c r="E29" s="103">
        <f>+SUM(G29,+H29)</f>
        <v>223</v>
      </c>
      <c r="F29" s="104">
        <f>IF(D29&gt;0,E29/D29*100,"-")</f>
        <v>2.7056539674836206</v>
      </c>
      <c r="G29" s="103">
        <v>223</v>
      </c>
      <c r="H29" s="103">
        <v>0</v>
      </c>
      <c r="I29" s="103">
        <f>+SUM(K29,+M29,+O29)</f>
        <v>8019</v>
      </c>
      <c r="J29" s="104">
        <f>IF(D29&gt;0,I29/D29*100,"-")</f>
        <v>97.294346032516373</v>
      </c>
      <c r="K29" s="103">
        <v>7350</v>
      </c>
      <c r="L29" s="104">
        <f>IF(D29&gt;0,K29/D29*100,"-")</f>
        <v>89.177384130065519</v>
      </c>
      <c r="M29" s="103">
        <v>0</v>
      </c>
      <c r="N29" s="104">
        <f>IF(D29&gt;0,M29/D29*100,"-")</f>
        <v>0</v>
      </c>
      <c r="O29" s="103">
        <v>669</v>
      </c>
      <c r="P29" s="103">
        <v>5</v>
      </c>
      <c r="Q29" s="104">
        <f>IF(D29&gt;0,O29/D29*100,"-")</f>
        <v>8.1169619024508624</v>
      </c>
      <c r="R29" s="103">
        <v>26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39</v>
      </c>
      <c r="B30" s="102" t="s">
        <v>321</v>
      </c>
      <c r="C30" s="101" t="s">
        <v>322</v>
      </c>
      <c r="D30" s="103">
        <f>+SUM(E30,+I30)</f>
        <v>12010</v>
      </c>
      <c r="E30" s="103">
        <f>+SUM(G30,+H30)</f>
        <v>814</v>
      </c>
      <c r="F30" s="104">
        <f>IF(D30&gt;0,E30/D30*100,"-")</f>
        <v>6.777685262281433</v>
      </c>
      <c r="G30" s="103">
        <v>811</v>
      </c>
      <c r="H30" s="103">
        <v>3</v>
      </c>
      <c r="I30" s="103">
        <f>+SUM(K30,+M30,+O30)</f>
        <v>11196</v>
      </c>
      <c r="J30" s="104">
        <f>IF(D30&gt;0,I30/D30*100,"-")</f>
        <v>93.222314737718577</v>
      </c>
      <c r="K30" s="103">
        <v>3690</v>
      </c>
      <c r="L30" s="104">
        <f>IF(D30&gt;0,K30/D30*100,"-")</f>
        <v>30.724396336386345</v>
      </c>
      <c r="M30" s="103">
        <v>0</v>
      </c>
      <c r="N30" s="104">
        <f>IF(D30&gt;0,M30/D30*100,"-")</f>
        <v>0</v>
      </c>
      <c r="O30" s="103">
        <v>7506</v>
      </c>
      <c r="P30" s="103">
        <v>2773</v>
      </c>
      <c r="Q30" s="104">
        <f>IF(D30&gt;0,O30/D30*100,"-")</f>
        <v>62.497918401332221</v>
      </c>
      <c r="R30" s="103">
        <v>50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39</v>
      </c>
      <c r="B31" s="102" t="s">
        <v>324</v>
      </c>
      <c r="C31" s="101" t="s">
        <v>325</v>
      </c>
      <c r="D31" s="103">
        <f>+SUM(E31,+I31)</f>
        <v>11418</v>
      </c>
      <c r="E31" s="103">
        <f>+SUM(G31,+H31)</f>
        <v>105</v>
      </c>
      <c r="F31" s="104">
        <f>IF(D31&gt;0,E31/D31*100,"-")</f>
        <v>0.91960063058328956</v>
      </c>
      <c r="G31" s="103">
        <v>105</v>
      </c>
      <c r="H31" s="103">
        <v>0</v>
      </c>
      <c r="I31" s="103">
        <f>+SUM(K31,+M31,+O31)</f>
        <v>11313</v>
      </c>
      <c r="J31" s="104">
        <f>IF(D31&gt;0,I31/D31*100,"-")</f>
        <v>99.08039936941671</v>
      </c>
      <c r="K31" s="103">
        <v>6742</v>
      </c>
      <c r="L31" s="104">
        <f>IF(D31&gt;0,K31/D31*100,"-")</f>
        <v>59.047118584690836</v>
      </c>
      <c r="M31" s="103">
        <v>0</v>
      </c>
      <c r="N31" s="104">
        <f>IF(D31&gt;0,M31/D31*100,"-")</f>
        <v>0</v>
      </c>
      <c r="O31" s="103">
        <v>4571</v>
      </c>
      <c r="P31" s="103">
        <v>3702</v>
      </c>
      <c r="Q31" s="104">
        <f>IF(D31&gt;0,O31/D31*100,"-")</f>
        <v>40.033280784725875</v>
      </c>
      <c r="R31" s="103">
        <v>36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39</v>
      </c>
      <c r="B32" s="102" t="s">
        <v>327</v>
      </c>
      <c r="C32" s="101" t="s">
        <v>328</v>
      </c>
      <c r="D32" s="103">
        <f>+SUM(E32,+I32)</f>
        <v>4506</v>
      </c>
      <c r="E32" s="103">
        <f>+SUM(G32,+H32)</f>
        <v>118</v>
      </c>
      <c r="F32" s="104">
        <f>IF(D32&gt;0,E32/D32*100,"-")</f>
        <v>2.6187305814469597</v>
      </c>
      <c r="G32" s="103">
        <v>118</v>
      </c>
      <c r="H32" s="103">
        <v>0</v>
      </c>
      <c r="I32" s="103">
        <f>+SUM(K32,+M32,+O32)</f>
        <v>4388</v>
      </c>
      <c r="J32" s="104">
        <f>IF(D32&gt;0,I32/D32*100,"-")</f>
        <v>97.381269418553046</v>
      </c>
      <c r="K32" s="103">
        <v>2256</v>
      </c>
      <c r="L32" s="104">
        <f>IF(D32&gt;0,K32/D32*100,"-")</f>
        <v>50.066577896138483</v>
      </c>
      <c r="M32" s="103">
        <v>0</v>
      </c>
      <c r="N32" s="104">
        <f>IF(D32&gt;0,M32/D32*100,"-")</f>
        <v>0</v>
      </c>
      <c r="O32" s="103">
        <v>2132</v>
      </c>
      <c r="P32" s="103">
        <v>2037</v>
      </c>
      <c r="Q32" s="104">
        <f>IF(D32&gt;0,O32/D32*100,"-")</f>
        <v>47.314691522414556</v>
      </c>
      <c r="R32" s="103">
        <v>17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39</v>
      </c>
      <c r="B33" s="102" t="s">
        <v>330</v>
      </c>
      <c r="C33" s="101" t="s">
        <v>331</v>
      </c>
      <c r="D33" s="103">
        <f>+SUM(E33,+I33)</f>
        <v>8123</v>
      </c>
      <c r="E33" s="103">
        <f>+SUM(G33,+H33)</f>
        <v>190</v>
      </c>
      <c r="F33" s="104">
        <f>IF(D33&gt;0,E33/D33*100,"-")</f>
        <v>2.3390373014895975</v>
      </c>
      <c r="G33" s="103">
        <v>190</v>
      </c>
      <c r="H33" s="103">
        <v>0</v>
      </c>
      <c r="I33" s="103">
        <f>+SUM(K33,+M33,+O33)</f>
        <v>7933</v>
      </c>
      <c r="J33" s="104">
        <f>IF(D33&gt;0,I33/D33*100,"-")</f>
        <v>97.660962698510403</v>
      </c>
      <c r="K33" s="103">
        <v>5933</v>
      </c>
      <c r="L33" s="104">
        <f>IF(D33&gt;0,K33/D33*100,"-")</f>
        <v>73.039517419672535</v>
      </c>
      <c r="M33" s="103">
        <v>0</v>
      </c>
      <c r="N33" s="104">
        <f>IF(D33&gt;0,M33/D33*100,"-")</f>
        <v>0</v>
      </c>
      <c r="O33" s="103">
        <v>2000</v>
      </c>
      <c r="P33" s="103">
        <v>1140</v>
      </c>
      <c r="Q33" s="104">
        <f>IF(D33&gt;0,O33/D33*100,"-")</f>
        <v>24.621445278837868</v>
      </c>
      <c r="R33" s="103">
        <v>126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39</v>
      </c>
      <c r="B34" s="102" t="s">
        <v>333</v>
      </c>
      <c r="C34" s="101" t="s">
        <v>334</v>
      </c>
      <c r="D34" s="103">
        <f>+SUM(E34,+I34)</f>
        <v>9978</v>
      </c>
      <c r="E34" s="103">
        <f>+SUM(G34,+H34)</f>
        <v>1324</v>
      </c>
      <c r="F34" s="104">
        <f>IF(D34&gt;0,E34/D34*100,"-")</f>
        <v>13.269192222890357</v>
      </c>
      <c r="G34" s="103">
        <v>1324</v>
      </c>
      <c r="H34" s="103">
        <v>0</v>
      </c>
      <c r="I34" s="103">
        <f>+SUM(K34,+M34,+O34)</f>
        <v>8654</v>
      </c>
      <c r="J34" s="104">
        <f>IF(D34&gt;0,I34/D34*100,"-")</f>
        <v>86.730807777109646</v>
      </c>
      <c r="K34" s="103">
        <v>5064</v>
      </c>
      <c r="L34" s="104">
        <f>IF(D34&gt;0,K34/D34*100,"-")</f>
        <v>50.75165363800361</v>
      </c>
      <c r="M34" s="103">
        <v>0</v>
      </c>
      <c r="N34" s="104">
        <f>IF(D34&gt;0,M34/D34*100,"-")</f>
        <v>0</v>
      </c>
      <c r="O34" s="103">
        <v>3590</v>
      </c>
      <c r="P34" s="103">
        <v>2874</v>
      </c>
      <c r="Q34" s="104">
        <f>IF(D34&gt;0,O34/D34*100,"-")</f>
        <v>35.979154139106036</v>
      </c>
      <c r="R34" s="103">
        <v>0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39</v>
      </c>
      <c r="B35" s="102" t="s">
        <v>336</v>
      </c>
      <c r="C35" s="101" t="s">
        <v>337</v>
      </c>
      <c r="D35" s="103">
        <f>+SUM(E35,+I35)</f>
        <v>4646</v>
      </c>
      <c r="E35" s="103">
        <f>+SUM(G35,+H35)</f>
        <v>30</v>
      </c>
      <c r="F35" s="104">
        <f>IF(D35&gt;0,E35/D35*100,"-")</f>
        <v>0.64571674558760228</v>
      </c>
      <c r="G35" s="103">
        <v>30</v>
      </c>
      <c r="H35" s="103">
        <v>0</v>
      </c>
      <c r="I35" s="103">
        <f>+SUM(K35,+M35,+O35)</f>
        <v>4616</v>
      </c>
      <c r="J35" s="104">
        <f>IF(D35&gt;0,I35/D35*100,"-")</f>
        <v>99.354283254412394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4616</v>
      </c>
      <c r="P35" s="103">
        <v>130</v>
      </c>
      <c r="Q35" s="104">
        <f>IF(D35&gt;0,O35/D35*100,"-")</f>
        <v>99.354283254412394</v>
      </c>
      <c r="R35" s="103">
        <v>13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39</v>
      </c>
      <c r="B36" s="102" t="s">
        <v>339</v>
      </c>
      <c r="C36" s="101" t="s">
        <v>340</v>
      </c>
      <c r="D36" s="103">
        <f>+SUM(E36,+I36)</f>
        <v>5850</v>
      </c>
      <c r="E36" s="103">
        <f>+SUM(G36,+H36)</f>
        <v>677</v>
      </c>
      <c r="F36" s="104">
        <f>IF(D36&gt;0,E36/D36*100,"-")</f>
        <v>11.572649572649572</v>
      </c>
      <c r="G36" s="103">
        <v>677</v>
      </c>
      <c r="H36" s="103">
        <v>0</v>
      </c>
      <c r="I36" s="103">
        <f>+SUM(K36,+M36,+O36)</f>
        <v>5173</v>
      </c>
      <c r="J36" s="104">
        <f>IF(D36&gt;0,I36/D36*100,"-")</f>
        <v>88.427350427350433</v>
      </c>
      <c r="K36" s="103">
        <v>3236</v>
      </c>
      <c r="L36" s="104">
        <f>IF(D36&gt;0,K36/D36*100,"-")</f>
        <v>55.316239316239312</v>
      </c>
      <c r="M36" s="103">
        <v>0</v>
      </c>
      <c r="N36" s="104">
        <f>IF(D36&gt;0,M36/D36*100,"-")</f>
        <v>0</v>
      </c>
      <c r="O36" s="103">
        <v>1937</v>
      </c>
      <c r="P36" s="103">
        <v>1193</v>
      </c>
      <c r="Q36" s="104">
        <f>IF(D36&gt;0,O36/D36*100,"-")</f>
        <v>33.111111111111114</v>
      </c>
      <c r="R36" s="103">
        <v>28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39</v>
      </c>
      <c r="B37" s="102" t="s">
        <v>342</v>
      </c>
      <c r="C37" s="101" t="s">
        <v>343</v>
      </c>
      <c r="D37" s="103">
        <f>+SUM(E37,+I37)</f>
        <v>360</v>
      </c>
      <c r="E37" s="103">
        <f>+SUM(G37,+H37)</f>
        <v>0</v>
      </c>
      <c r="F37" s="104">
        <f>IF(D37&gt;0,E37/D37*100,"-")</f>
        <v>0</v>
      </c>
      <c r="G37" s="103">
        <v>0</v>
      </c>
      <c r="H37" s="103">
        <v>0</v>
      </c>
      <c r="I37" s="103">
        <f>+SUM(K37,+M37,+O37)</f>
        <v>360</v>
      </c>
      <c r="J37" s="104">
        <f>IF(D37&gt;0,I37/D37*100,"-")</f>
        <v>100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360</v>
      </c>
      <c r="P37" s="103">
        <v>360</v>
      </c>
      <c r="Q37" s="104">
        <f>IF(D37&gt;0,O37/D37*100,"-")</f>
        <v>100</v>
      </c>
      <c r="R37" s="103">
        <v>0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7">
    <sortCondition ref="A8:A37"/>
    <sortCondition ref="B8:B37"/>
    <sortCondition ref="C8:C3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新潟県</v>
      </c>
      <c r="B7" s="107" t="str">
        <f>水洗化人口等!B7</f>
        <v>15000</v>
      </c>
      <c r="C7" s="106" t="s">
        <v>200</v>
      </c>
      <c r="D7" s="108">
        <f>SUM(E7,+H7,+K7)</f>
        <v>447612</v>
      </c>
      <c r="E7" s="108">
        <f>SUM(F7:G7)</f>
        <v>3790</v>
      </c>
      <c r="F7" s="108">
        <f>SUM(F$8:F$207)</f>
        <v>3781</v>
      </c>
      <c r="G7" s="108">
        <f>SUM(G$8:G$207)</f>
        <v>9</v>
      </c>
      <c r="H7" s="108">
        <f>SUM(I7:J7)</f>
        <v>110836</v>
      </c>
      <c r="I7" s="108">
        <f>SUM(I$8:I$207)</f>
        <v>89176</v>
      </c>
      <c r="J7" s="108">
        <f>SUM(J$8:J$207)</f>
        <v>21660</v>
      </c>
      <c r="K7" s="108">
        <f>SUM(L7:M7)</f>
        <v>332986</v>
      </c>
      <c r="L7" s="108">
        <f>SUM(L$8:L$207)</f>
        <v>3790</v>
      </c>
      <c r="M7" s="108">
        <f>SUM(M$8:M$207)</f>
        <v>329196</v>
      </c>
      <c r="N7" s="108">
        <f>SUM(O7,+V7,+AC7)</f>
        <v>447684</v>
      </c>
      <c r="O7" s="108">
        <f>SUM(P7:U7)</f>
        <v>96747</v>
      </c>
      <c r="P7" s="108">
        <f t="shared" ref="P7:U7" si="0">SUM(P$8:P$207)</f>
        <v>88794</v>
      </c>
      <c r="Q7" s="108">
        <f t="shared" si="0"/>
        <v>0</v>
      </c>
      <c r="R7" s="108">
        <f t="shared" si="0"/>
        <v>0</v>
      </c>
      <c r="S7" s="108">
        <f t="shared" si="0"/>
        <v>7953</v>
      </c>
      <c r="T7" s="108">
        <f t="shared" si="0"/>
        <v>0</v>
      </c>
      <c r="U7" s="108">
        <f t="shared" si="0"/>
        <v>0</v>
      </c>
      <c r="V7" s="108">
        <f>SUM(W7:AB7)</f>
        <v>350865</v>
      </c>
      <c r="W7" s="108">
        <f t="shared" ref="W7:AB7" si="1">SUM(W$8:W$207)</f>
        <v>322812</v>
      </c>
      <c r="X7" s="108">
        <f t="shared" si="1"/>
        <v>0</v>
      </c>
      <c r="Y7" s="108">
        <f t="shared" si="1"/>
        <v>0</v>
      </c>
      <c r="Z7" s="108">
        <f t="shared" si="1"/>
        <v>28053</v>
      </c>
      <c r="AA7" s="108">
        <f t="shared" si="1"/>
        <v>0</v>
      </c>
      <c r="AB7" s="108">
        <f t="shared" si="1"/>
        <v>0</v>
      </c>
      <c r="AC7" s="108">
        <f>SUM(AD7:AE7)</f>
        <v>72</v>
      </c>
      <c r="AD7" s="108">
        <f>SUM(AD$8:AD$207)</f>
        <v>72</v>
      </c>
      <c r="AE7" s="108">
        <f>SUM(AE$8:AE$207)</f>
        <v>0</v>
      </c>
      <c r="AF7" s="108">
        <f>SUM(AG7:AI7)</f>
        <v>9711</v>
      </c>
      <c r="AG7" s="108">
        <f>SUM(AG$8:AG$207)</f>
        <v>9711</v>
      </c>
      <c r="AH7" s="108">
        <f>SUM(AH$8:AH$207)</f>
        <v>0</v>
      </c>
      <c r="AI7" s="108">
        <f>SUM(AI$8:AI$207)</f>
        <v>0</v>
      </c>
      <c r="AJ7" s="108">
        <f>SUM(AK7:AS7)</f>
        <v>10325</v>
      </c>
      <c r="AK7" s="108">
        <f t="shared" ref="AK7:AS7" si="2">SUM(AK$8:AK$207)</f>
        <v>575</v>
      </c>
      <c r="AL7" s="108">
        <f t="shared" si="2"/>
        <v>188</v>
      </c>
      <c r="AM7" s="108">
        <f t="shared" si="2"/>
        <v>8912</v>
      </c>
      <c r="AN7" s="108">
        <f t="shared" si="2"/>
        <v>77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203</v>
      </c>
      <c r="AS7" s="108">
        <f t="shared" si="2"/>
        <v>370</v>
      </c>
      <c r="AT7" s="108">
        <f>SUM(AU7:AY7)</f>
        <v>288</v>
      </c>
      <c r="AU7" s="108">
        <f>SUM(AU$8:AU$207)</f>
        <v>149</v>
      </c>
      <c r="AV7" s="108">
        <f>SUM(AV$8:AV$207)</f>
        <v>0</v>
      </c>
      <c r="AW7" s="108">
        <f>SUM(AW$8:AW$207)</f>
        <v>139</v>
      </c>
      <c r="AX7" s="108">
        <f>SUM(AX$8:AX$207)</f>
        <v>0</v>
      </c>
      <c r="AY7" s="108">
        <f>SUM(AY$8:AY$207)</f>
        <v>0</v>
      </c>
      <c r="AZ7" s="108">
        <f>SUM(BA7:BC7)</f>
        <v>196</v>
      </c>
      <c r="BA7" s="108">
        <f>SUM(BA$8:BA$207)</f>
        <v>196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39</v>
      </c>
      <c r="B8" s="113" t="s">
        <v>254</v>
      </c>
      <c r="C8" s="101" t="s">
        <v>255</v>
      </c>
      <c r="D8" s="103">
        <f>SUM(E8,+H8,+K8)</f>
        <v>90490</v>
      </c>
      <c r="E8" s="103">
        <f>SUM(F8:G8)</f>
        <v>0</v>
      </c>
      <c r="F8" s="103">
        <v>0</v>
      </c>
      <c r="G8" s="103">
        <v>0</v>
      </c>
      <c r="H8" s="103">
        <f>SUM(I8:J8)</f>
        <v>16736</v>
      </c>
      <c r="I8" s="103">
        <v>16736</v>
      </c>
      <c r="J8" s="103">
        <v>0</v>
      </c>
      <c r="K8" s="103">
        <f>SUM(L8:M8)</f>
        <v>73754</v>
      </c>
      <c r="L8" s="103">
        <v>0</v>
      </c>
      <c r="M8" s="103">
        <v>73754</v>
      </c>
      <c r="N8" s="103">
        <f>SUM(O8,+V8,+AC8)</f>
        <v>90490</v>
      </c>
      <c r="O8" s="103">
        <f>SUM(P8:U8)</f>
        <v>16736</v>
      </c>
      <c r="P8" s="103">
        <v>15030</v>
      </c>
      <c r="Q8" s="103">
        <v>0</v>
      </c>
      <c r="R8" s="103">
        <v>0</v>
      </c>
      <c r="S8" s="103">
        <v>1706</v>
      </c>
      <c r="T8" s="103">
        <v>0</v>
      </c>
      <c r="U8" s="103">
        <v>0</v>
      </c>
      <c r="V8" s="103">
        <f>SUM(W8:AB8)</f>
        <v>73754</v>
      </c>
      <c r="W8" s="103">
        <v>61524</v>
      </c>
      <c r="X8" s="103">
        <v>0</v>
      </c>
      <c r="Y8" s="103">
        <v>0</v>
      </c>
      <c r="Z8" s="103">
        <v>12230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2894</v>
      </c>
      <c r="AG8" s="103">
        <v>2894</v>
      </c>
      <c r="AH8" s="103">
        <v>0</v>
      </c>
      <c r="AI8" s="103">
        <v>0</v>
      </c>
      <c r="AJ8" s="103">
        <f>SUM(AK8:AS8)</f>
        <v>2894</v>
      </c>
      <c r="AK8" s="103">
        <v>0</v>
      </c>
      <c r="AL8" s="103">
        <v>0</v>
      </c>
      <c r="AM8" s="103">
        <v>2894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84</v>
      </c>
      <c r="BA8" s="103">
        <v>84</v>
      </c>
      <c r="BB8" s="103">
        <v>0</v>
      </c>
      <c r="BC8" s="103">
        <v>0</v>
      </c>
    </row>
    <row r="9" spans="1:55" s="105" customFormat="1" ht="13.5" customHeight="1">
      <c r="A9" s="115" t="s">
        <v>39</v>
      </c>
      <c r="B9" s="113" t="s">
        <v>258</v>
      </c>
      <c r="C9" s="101" t="s">
        <v>259</v>
      </c>
      <c r="D9" s="103">
        <f>SUM(E9,+H9,+K9)</f>
        <v>23376</v>
      </c>
      <c r="E9" s="103">
        <f>SUM(F9:G9)</f>
        <v>0</v>
      </c>
      <c r="F9" s="103">
        <v>0</v>
      </c>
      <c r="G9" s="103">
        <v>0</v>
      </c>
      <c r="H9" s="103">
        <f>SUM(I9:J9)</f>
        <v>3812</v>
      </c>
      <c r="I9" s="103">
        <v>3812</v>
      </c>
      <c r="J9" s="103">
        <v>0</v>
      </c>
      <c r="K9" s="103">
        <f>SUM(L9:M9)</f>
        <v>19564</v>
      </c>
      <c r="L9" s="103">
        <v>0</v>
      </c>
      <c r="M9" s="103">
        <v>19564</v>
      </c>
      <c r="N9" s="103">
        <f>SUM(O9,+V9,+AC9)</f>
        <v>23376</v>
      </c>
      <c r="O9" s="103">
        <f>SUM(P9:U9)</f>
        <v>3812</v>
      </c>
      <c r="P9" s="103">
        <v>1424</v>
      </c>
      <c r="Q9" s="103">
        <v>0</v>
      </c>
      <c r="R9" s="103">
        <v>0</v>
      </c>
      <c r="S9" s="103">
        <v>2388</v>
      </c>
      <c r="T9" s="103">
        <v>0</v>
      </c>
      <c r="U9" s="103">
        <v>0</v>
      </c>
      <c r="V9" s="103">
        <f>SUM(W9:AB9)</f>
        <v>19564</v>
      </c>
      <c r="W9" s="103">
        <v>7094</v>
      </c>
      <c r="X9" s="103">
        <v>0</v>
      </c>
      <c r="Y9" s="103">
        <v>0</v>
      </c>
      <c r="Z9" s="103">
        <v>12470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317</v>
      </c>
      <c r="AG9" s="103">
        <v>317</v>
      </c>
      <c r="AH9" s="103">
        <v>0</v>
      </c>
      <c r="AI9" s="103">
        <v>0</v>
      </c>
      <c r="AJ9" s="103">
        <f>SUM(AK9:AS9)</f>
        <v>317</v>
      </c>
      <c r="AK9" s="103">
        <v>0</v>
      </c>
      <c r="AL9" s="103">
        <v>0</v>
      </c>
      <c r="AM9" s="103">
        <v>317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45</v>
      </c>
      <c r="AU9" s="103">
        <v>0</v>
      </c>
      <c r="AV9" s="103">
        <v>0</v>
      </c>
      <c r="AW9" s="103">
        <v>45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39</v>
      </c>
      <c r="B10" s="113" t="s">
        <v>261</v>
      </c>
      <c r="C10" s="101" t="s">
        <v>262</v>
      </c>
      <c r="D10" s="103">
        <f>SUM(E10,+H10,+K10)</f>
        <v>42583</v>
      </c>
      <c r="E10" s="103">
        <f>SUM(F10:G10)</f>
        <v>0</v>
      </c>
      <c r="F10" s="103">
        <v>0</v>
      </c>
      <c r="G10" s="103">
        <v>0</v>
      </c>
      <c r="H10" s="103">
        <f>SUM(I10:J10)</f>
        <v>7621</v>
      </c>
      <c r="I10" s="103">
        <v>7621</v>
      </c>
      <c r="J10" s="103">
        <v>0</v>
      </c>
      <c r="K10" s="103">
        <f>SUM(L10:M10)</f>
        <v>34962</v>
      </c>
      <c r="L10" s="103">
        <v>8</v>
      </c>
      <c r="M10" s="103">
        <v>34954</v>
      </c>
      <c r="N10" s="103">
        <f>SUM(O10,+V10,+AC10)</f>
        <v>42583</v>
      </c>
      <c r="O10" s="103">
        <f>SUM(P10:U10)</f>
        <v>7629</v>
      </c>
      <c r="P10" s="103">
        <v>7629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34954</v>
      </c>
      <c r="W10" s="103">
        <v>34954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1239</v>
      </c>
      <c r="AG10" s="103">
        <v>1239</v>
      </c>
      <c r="AH10" s="103">
        <v>0</v>
      </c>
      <c r="AI10" s="103">
        <v>0</v>
      </c>
      <c r="AJ10" s="103">
        <f>SUM(AK10:AS10)</f>
        <v>1239</v>
      </c>
      <c r="AK10" s="103">
        <v>0</v>
      </c>
      <c r="AL10" s="103">
        <v>0</v>
      </c>
      <c r="AM10" s="103">
        <v>1228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11</v>
      </c>
      <c r="AT10" s="103">
        <f>SUM(AU10:AY10)</f>
        <v>46</v>
      </c>
      <c r="AU10" s="103">
        <v>0</v>
      </c>
      <c r="AV10" s="103">
        <v>0</v>
      </c>
      <c r="AW10" s="103">
        <v>46</v>
      </c>
      <c r="AX10" s="103">
        <v>0</v>
      </c>
      <c r="AY10" s="103">
        <v>0</v>
      </c>
      <c r="AZ10" s="103">
        <f>SUM(BA10:BC10)</f>
        <v>34</v>
      </c>
      <c r="BA10" s="103">
        <v>34</v>
      </c>
      <c r="BB10" s="103">
        <v>0</v>
      </c>
      <c r="BC10" s="103">
        <v>0</v>
      </c>
    </row>
    <row r="11" spans="1:55" s="105" customFormat="1" ht="13.5" customHeight="1">
      <c r="A11" s="115" t="s">
        <v>39</v>
      </c>
      <c r="B11" s="113" t="s">
        <v>264</v>
      </c>
      <c r="C11" s="101" t="s">
        <v>265</v>
      </c>
      <c r="D11" s="103">
        <f>SUM(E11,+H11,+K11)</f>
        <v>13750</v>
      </c>
      <c r="E11" s="103">
        <f>SUM(F11:G11)</f>
        <v>1043</v>
      </c>
      <c r="F11" s="103">
        <v>1043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12707</v>
      </c>
      <c r="L11" s="103">
        <v>0</v>
      </c>
      <c r="M11" s="103">
        <v>12707</v>
      </c>
      <c r="N11" s="103">
        <f>SUM(O11,+V11,+AC11)</f>
        <v>13750</v>
      </c>
      <c r="O11" s="103">
        <f>SUM(P11:U11)</f>
        <v>1043</v>
      </c>
      <c r="P11" s="103">
        <v>1043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12707</v>
      </c>
      <c r="W11" s="103">
        <v>12707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1079</v>
      </c>
      <c r="AG11" s="103">
        <v>1079</v>
      </c>
      <c r="AH11" s="103">
        <v>0</v>
      </c>
      <c r="AI11" s="103">
        <v>0</v>
      </c>
      <c r="AJ11" s="103">
        <f>SUM(AK11:AS11)</f>
        <v>1079</v>
      </c>
      <c r="AK11" s="103">
        <v>0</v>
      </c>
      <c r="AL11" s="103">
        <v>0</v>
      </c>
      <c r="AM11" s="103">
        <v>1079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39</v>
      </c>
      <c r="B12" s="113" t="s">
        <v>267</v>
      </c>
      <c r="C12" s="101" t="s">
        <v>268</v>
      </c>
      <c r="D12" s="103">
        <f>SUM(E12,+H12,+K12)</f>
        <v>37449</v>
      </c>
      <c r="E12" s="103">
        <f>SUM(F12:G12)</f>
        <v>0</v>
      </c>
      <c r="F12" s="103">
        <v>0</v>
      </c>
      <c r="G12" s="103">
        <v>0</v>
      </c>
      <c r="H12" s="103">
        <f>SUM(I12:J12)</f>
        <v>12076</v>
      </c>
      <c r="I12" s="103">
        <v>12076</v>
      </c>
      <c r="J12" s="103">
        <v>0</v>
      </c>
      <c r="K12" s="103">
        <f>SUM(L12:M12)</f>
        <v>25373</v>
      </c>
      <c r="L12" s="103">
        <v>0</v>
      </c>
      <c r="M12" s="103">
        <v>25373</v>
      </c>
      <c r="N12" s="103">
        <f>SUM(O12,+V12,+AC12)</f>
        <v>37449</v>
      </c>
      <c r="O12" s="103">
        <f>SUM(P12:U12)</f>
        <v>12076</v>
      </c>
      <c r="P12" s="103">
        <v>12076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25373</v>
      </c>
      <c r="W12" s="103">
        <v>25373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12</v>
      </c>
      <c r="AG12" s="103">
        <v>12</v>
      </c>
      <c r="AH12" s="103">
        <v>0</v>
      </c>
      <c r="AI12" s="103">
        <v>0</v>
      </c>
      <c r="AJ12" s="103">
        <f>SUM(AK12:AS12)</f>
        <v>12</v>
      </c>
      <c r="AK12" s="103">
        <v>0</v>
      </c>
      <c r="AL12" s="103">
        <v>0</v>
      </c>
      <c r="AM12" s="103">
        <v>12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39</v>
      </c>
      <c r="B13" s="113" t="s">
        <v>270</v>
      </c>
      <c r="C13" s="101" t="s">
        <v>271</v>
      </c>
      <c r="D13" s="103">
        <f>SUM(E13,+H13,+K13)</f>
        <v>6323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6323</v>
      </c>
      <c r="L13" s="103">
        <v>1064</v>
      </c>
      <c r="M13" s="103">
        <v>5259</v>
      </c>
      <c r="N13" s="103">
        <f>SUM(O13,+V13,+AC13)</f>
        <v>6323</v>
      </c>
      <c r="O13" s="103">
        <f>SUM(P13:U13)</f>
        <v>1064</v>
      </c>
      <c r="P13" s="103">
        <v>1064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5259</v>
      </c>
      <c r="W13" s="103">
        <v>5259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242</v>
      </c>
      <c r="AG13" s="103">
        <v>242</v>
      </c>
      <c r="AH13" s="103">
        <v>0</v>
      </c>
      <c r="AI13" s="103">
        <v>0</v>
      </c>
      <c r="AJ13" s="103">
        <f>SUM(AK13:AS13)</f>
        <v>242</v>
      </c>
      <c r="AK13" s="103">
        <v>0</v>
      </c>
      <c r="AL13" s="103">
        <v>0</v>
      </c>
      <c r="AM13" s="103">
        <v>242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39</v>
      </c>
      <c r="B14" s="113" t="s">
        <v>273</v>
      </c>
      <c r="C14" s="101" t="s">
        <v>274</v>
      </c>
      <c r="D14" s="103">
        <f>SUM(E14,+H14,+K14)</f>
        <v>7474</v>
      </c>
      <c r="E14" s="103">
        <f>SUM(F14:G14)</f>
        <v>0</v>
      </c>
      <c r="F14" s="103">
        <v>0</v>
      </c>
      <c r="G14" s="103">
        <v>0</v>
      </c>
      <c r="H14" s="103">
        <f>SUM(I14:J14)</f>
        <v>1443</v>
      </c>
      <c r="I14" s="103">
        <v>1443</v>
      </c>
      <c r="J14" s="103">
        <v>0</v>
      </c>
      <c r="K14" s="103">
        <f>SUM(L14:M14)</f>
        <v>6031</v>
      </c>
      <c r="L14" s="103">
        <v>0</v>
      </c>
      <c r="M14" s="103">
        <v>6031</v>
      </c>
      <c r="N14" s="103">
        <f>SUM(O14,+V14,+AC14)</f>
        <v>7508</v>
      </c>
      <c r="O14" s="103">
        <f>SUM(P14:U14)</f>
        <v>1443</v>
      </c>
      <c r="P14" s="103">
        <v>1443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6031</v>
      </c>
      <c r="W14" s="103">
        <v>6031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34</v>
      </c>
      <c r="AD14" s="103">
        <v>34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39</v>
      </c>
      <c r="B15" s="113" t="s">
        <v>276</v>
      </c>
      <c r="C15" s="101" t="s">
        <v>277</v>
      </c>
      <c r="D15" s="103">
        <f>SUM(E15,+H15,+K15)</f>
        <v>12453</v>
      </c>
      <c r="E15" s="103">
        <f>SUM(F15:G15)</f>
        <v>0</v>
      </c>
      <c r="F15" s="103">
        <v>0</v>
      </c>
      <c r="G15" s="103">
        <v>0</v>
      </c>
      <c r="H15" s="103">
        <f>SUM(I15:J15)</f>
        <v>12299</v>
      </c>
      <c r="I15" s="103">
        <v>3197</v>
      </c>
      <c r="J15" s="103">
        <v>9102</v>
      </c>
      <c r="K15" s="103">
        <f>SUM(L15:M15)</f>
        <v>154</v>
      </c>
      <c r="L15" s="103">
        <v>154</v>
      </c>
      <c r="M15" s="103">
        <v>0</v>
      </c>
      <c r="N15" s="103">
        <f>SUM(O15,+V15,+AC15)</f>
        <v>12453</v>
      </c>
      <c r="O15" s="103">
        <f>SUM(P15:U15)</f>
        <v>3351</v>
      </c>
      <c r="P15" s="103">
        <v>3351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9102</v>
      </c>
      <c r="W15" s="103">
        <v>9102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201</v>
      </c>
      <c r="AG15" s="103">
        <v>201</v>
      </c>
      <c r="AH15" s="103">
        <v>0</v>
      </c>
      <c r="AI15" s="103">
        <v>0</v>
      </c>
      <c r="AJ15" s="103">
        <f>SUM(AK15:AS15)</f>
        <v>201</v>
      </c>
      <c r="AK15" s="103">
        <v>0</v>
      </c>
      <c r="AL15" s="103">
        <v>0</v>
      </c>
      <c r="AM15" s="103">
        <v>2</v>
      </c>
      <c r="AN15" s="103">
        <v>0</v>
      </c>
      <c r="AO15" s="103">
        <v>0</v>
      </c>
      <c r="AP15" s="103">
        <v>0</v>
      </c>
      <c r="AQ15" s="103">
        <v>0</v>
      </c>
      <c r="AR15" s="103">
        <v>199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39</v>
      </c>
      <c r="B16" s="113" t="s">
        <v>279</v>
      </c>
      <c r="C16" s="101" t="s">
        <v>280</v>
      </c>
      <c r="D16" s="103">
        <f>SUM(E16,+H16,+K16)</f>
        <v>4474</v>
      </c>
      <c r="E16" s="103">
        <f>SUM(F16:G16)</f>
        <v>0</v>
      </c>
      <c r="F16" s="103">
        <v>0</v>
      </c>
      <c r="G16" s="103">
        <v>0</v>
      </c>
      <c r="H16" s="103">
        <f>SUM(I16:J16)</f>
        <v>1121</v>
      </c>
      <c r="I16" s="103">
        <v>1121</v>
      </c>
      <c r="J16" s="103">
        <v>0</v>
      </c>
      <c r="K16" s="103">
        <f>SUM(L16:M16)</f>
        <v>3353</v>
      </c>
      <c r="L16" s="103">
        <v>0</v>
      </c>
      <c r="M16" s="103">
        <v>3353</v>
      </c>
      <c r="N16" s="103">
        <f>SUM(O16,+V16,+AC16)</f>
        <v>4474</v>
      </c>
      <c r="O16" s="103">
        <f>SUM(P16:U16)</f>
        <v>1121</v>
      </c>
      <c r="P16" s="103">
        <v>0</v>
      </c>
      <c r="Q16" s="103">
        <v>0</v>
      </c>
      <c r="R16" s="103">
        <v>0</v>
      </c>
      <c r="S16" s="103">
        <v>1121</v>
      </c>
      <c r="T16" s="103">
        <v>0</v>
      </c>
      <c r="U16" s="103">
        <v>0</v>
      </c>
      <c r="V16" s="103">
        <f>SUM(W16:AB16)</f>
        <v>3353</v>
      </c>
      <c r="W16" s="103">
        <v>0</v>
      </c>
      <c r="X16" s="103">
        <v>0</v>
      </c>
      <c r="Y16" s="103">
        <v>0</v>
      </c>
      <c r="Z16" s="103">
        <v>3353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39</v>
      </c>
      <c r="B17" s="113" t="s">
        <v>282</v>
      </c>
      <c r="C17" s="101" t="s">
        <v>283</v>
      </c>
      <c r="D17" s="103">
        <f>SUM(E17,+H17,+K17)</f>
        <v>22218</v>
      </c>
      <c r="E17" s="103">
        <f>SUM(F17:G17)</f>
        <v>0</v>
      </c>
      <c r="F17" s="103">
        <v>0</v>
      </c>
      <c r="G17" s="103">
        <v>0</v>
      </c>
      <c r="H17" s="103">
        <f>SUM(I17:J17)</f>
        <v>10105</v>
      </c>
      <c r="I17" s="103">
        <v>4281</v>
      </c>
      <c r="J17" s="103">
        <v>5824</v>
      </c>
      <c r="K17" s="103">
        <f>SUM(L17:M17)</f>
        <v>12113</v>
      </c>
      <c r="L17" s="103">
        <v>263</v>
      </c>
      <c r="M17" s="103">
        <v>11850</v>
      </c>
      <c r="N17" s="103">
        <f>SUM(O17,+V17,+AC17)</f>
        <v>22218</v>
      </c>
      <c r="O17" s="103">
        <f>SUM(P17:U17)</f>
        <v>4544</v>
      </c>
      <c r="P17" s="103">
        <v>4544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17674</v>
      </c>
      <c r="W17" s="103">
        <v>17674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801</v>
      </c>
      <c r="AG17" s="103">
        <v>801</v>
      </c>
      <c r="AH17" s="103">
        <v>0</v>
      </c>
      <c r="AI17" s="103">
        <v>0</v>
      </c>
      <c r="AJ17" s="103">
        <f>SUM(AK17:AS17)</f>
        <v>801</v>
      </c>
      <c r="AK17" s="103">
        <v>0</v>
      </c>
      <c r="AL17" s="103">
        <v>0</v>
      </c>
      <c r="AM17" s="103">
        <v>801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26</v>
      </c>
      <c r="AU17" s="103">
        <v>0</v>
      </c>
      <c r="AV17" s="103">
        <v>0</v>
      </c>
      <c r="AW17" s="103">
        <v>26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39</v>
      </c>
      <c r="B18" s="113" t="s">
        <v>285</v>
      </c>
      <c r="C18" s="101" t="s">
        <v>286</v>
      </c>
      <c r="D18" s="103">
        <f>SUM(E18,+H18,+K18)</f>
        <v>26972</v>
      </c>
      <c r="E18" s="103">
        <f>SUM(F18:G18)</f>
        <v>0</v>
      </c>
      <c r="F18" s="103">
        <v>0</v>
      </c>
      <c r="G18" s="103">
        <v>0</v>
      </c>
      <c r="H18" s="103">
        <f>SUM(I18:J18)</f>
        <v>3693</v>
      </c>
      <c r="I18" s="103">
        <v>3693</v>
      </c>
      <c r="J18" s="103">
        <v>0</v>
      </c>
      <c r="K18" s="103">
        <f>SUM(L18:M18)</f>
        <v>23279</v>
      </c>
      <c r="L18" s="103">
        <v>0</v>
      </c>
      <c r="M18" s="103">
        <v>23279</v>
      </c>
      <c r="N18" s="103">
        <f>SUM(O18,+V18,+AC18)</f>
        <v>26972</v>
      </c>
      <c r="O18" s="103">
        <f>SUM(P18:U18)</f>
        <v>3693</v>
      </c>
      <c r="P18" s="103">
        <v>3693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23279</v>
      </c>
      <c r="W18" s="103">
        <v>23279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128</v>
      </c>
      <c r="AG18" s="103">
        <v>128</v>
      </c>
      <c r="AH18" s="103">
        <v>0</v>
      </c>
      <c r="AI18" s="103">
        <v>0</v>
      </c>
      <c r="AJ18" s="103">
        <f>SUM(AK18:AS18)</f>
        <v>128</v>
      </c>
      <c r="AK18" s="103">
        <v>128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128</v>
      </c>
      <c r="AU18" s="103">
        <v>128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39</v>
      </c>
      <c r="B19" s="113" t="s">
        <v>288</v>
      </c>
      <c r="C19" s="101" t="s">
        <v>289</v>
      </c>
      <c r="D19" s="103">
        <f>SUM(E19,+H19,+K19)</f>
        <v>6481</v>
      </c>
      <c r="E19" s="103">
        <f>SUM(F19:G19)</f>
        <v>0</v>
      </c>
      <c r="F19" s="103">
        <v>0</v>
      </c>
      <c r="G19" s="103">
        <v>0</v>
      </c>
      <c r="H19" s="103">
        <f>SUM(I19:J19)</f>
        <v>1998</v>
      </c>
      <c r="I19" s="103">
        <v>1998</v>
      </c>
      <c r="J19" s="103">
        <v>0</v>
      </c>
      <c r="K19" s="103">
        <f>SUM(L19:M19)</f>
        <v>4483</v>
      </c>
      <c r="L19" s="103">
        <v>248</v>
      </c>
      <c r="M19" s="103">
        <v>4235</v>
      </c>
      <c r="N19" s="103">
        <f>SUM(O19,+V19,+AC19)</f>
        <v>6481</v>
      </c>
      <c r="O19" s="103">
        <f>SUM(P19:U19)</f>
        <v>2246</v>
      </c>
      <c r="P19" s="103">
        <v>2246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4235</v>
      </c>
      <c r="W19" s="103">
        <v>4235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359</v>
      </c>
      <c r="AG19" s="103">
        <v>359</v>
      </c>
      <c r="AH19" s="103">
        <v>0</v>
      </c>
      <c r="AI19" s="103">
        <v>0</v>
      </c>
      <c r="AJ19" s="103">
        <f>SUM(AK19:AS19)</f>
        <v>359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359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39</v>
      </c>
      <c r="B20" s="113" t="s">
        <v>291</v>
      </c>
      <c r="C20" s="101" t="s">
        <v>292</v>
      </c>
      <c r="D20" s="103">
        <f>SUM(E20,+H20,+K20)</f>
        <v>7349</v>
      </c>
      <c r="E20" s="103">
        <f>SUM(F20:G20)</f>
        <v>0</v>
      </c>
      <c r="F20" s="103">
        <v>0</v>
      </c>
      <c r="G20" s="103">
        <v>0</v>
      </c>
      <c r="H20" s="103">
        <f>SUM(I20:J20)</f>
        <v>2945</v>
      </c>
      <c r="I20" s="103">
        <v>2945</v>
      </c>
      <c r="J20" s="103">
        <v>0</v>
      </c>
      <c r="K20" s="103">
        <f>SUM(L20:M20)</f>
        <v>4404</v>
      </c>
      <c r="L20" s="103">
        <v>0</v>
      </c>
      <c r="M20" s="103">
        <v>4404</v>
      </c>
      <c r="N20" s="103">
        <f>SUM(O20,+V20,+AC20)</f>
        <v>7349</v>
      </c>
      <c r="O20" s="103">
        <f>SUM(P20:U20)</f>
        <v>2945</v>
      </c>
      <c r="P20" s="103">
        <v>2945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4404</v>
      </c>
      <c r="W20" s="103">
        <v>4404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30</v>
      </c>
      <c r="AG20" s="103">
        <v>30</v>
      </c>
      <c r="AH20" s="103">
        <v>0</v>
      </c>
      <c r="AI20" s="103">
        <v>0</v>
      </c>
      <c r="AJ20" s="103">
        <f>SUM(AK20:AS20)</f>
        <v>30</v>
      </c>
      <c r="AK20" s="103">
        <v>0</v>
      </c>
      <c r="AL20" s="103">
        <v>0</v>
      </c>
      <c r="AM20" s="103">
        <v>30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39</v>
      </c>
      <c r="B21" s="113" t="s">
        <v>294</v>
      </c>
      <c r="C21" s="101" t="s">
        <v>295</v>
      </c>
      <c r="D21" s="103">
        <f>SUM(E21,+H21,+K21)</f>
        <v>15098</v>
      </c>
      <c r="E21" s="103">
        <f>SUM(F21:G21)</f>
        <v>0</v>
      </c>
      <c r="F21" s="103">
        <v>0</v>
      </c>
      <c r="G21" s="103">
        <v>0</v>
      </c>
      <c r="H21" s="103">
        <f>SUM(I21:J21)</f>
        <v>5126</v>
      </c>
      <c r="I21" s="103">
        <v>5126</v>
      </c>
      <c r="J21" s="103">
        <v>0</v>
      </c>
      <c r="K21" s="103">
        <f>SUM(L21:M21)</f>
        <v>9972</v>
      </c>
      <c r="L21" s="103">
        <v>0</v>
      </c>
      <c r="M21" s="103">
        <v>9972</v>
      </c>
      <c r="N21" s="103">
        <f>SUM(O21,+V21,+AC21)</f>
        <v>15098</v>
      </c>
      <c r="O21" s="103">
        <f>SUM(P21:U21)</f>
        <v>5126</v>
      </c>
      <c r="P21" s="103">
        <v>5126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9972</v>
      </c>
      <c r="W21" s="103">
        <v>9972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629</v>
      </c>
      <c r="AG21" s="103">
        <v>629</v>
      </c>
      <c r="AH21" s="103">
        <v>0</v>
      </c>
      <c r="AI21" s="103">
        <v>0</v>
      </c>
      <c r="AJ21" s="103">
        <f>SUM(AK21:AS21)</f>
        <v>629</v>
      </c>
      <c r="AK21" s="103">
        <v>0</v>
      </c>
      <c r="AL21" s="103">
        <v>0</v>
      </c>
      <c r="AM21" s="103">
        <v>629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39</v>
      </c>
      <c r="B22" s="113" t="s">
        <v>297</v>
      </c>
      <c r="C22" s="101" t="s">
        <v>298</v>
      </c>
      <c r="D22" s="103">
        <f>SUM(E22,+H22,+K22)</f>
        <v>53799</v>
      </c>
      <c r="E22" s="103">
        <f>SUM(F22:G22)</f>
        <v>0</v>
      </c>
      <c r="F22" s="103">
        <v>0</v>
      </c>
      <c r="G22" s="103">
        <v>0</v>
      </c>
      <c r="H22" s="103">
        <f>SUM(I22:J22)</f>
        <v>6833</v>
      </c>
      <c r="I22" s="103">
        <v>6833</v>
      </c>
      <c r="J22" s="103">
        <v>0</v>
      </c>
      <c r="K22" s="103">
        <f>SUM(L22:M22)</f>
        <v>46966</v>
      </c>
      <c r="L22" s="103">
        <v>0</v>
      </c>
      <c r="M22" s="103">
        <v>46966</v>
      </c>
      <c r="N22" s="103">
        <f>SUM(O22,+V22,+AC22)</f>
        <v>53834</v>
      </c>
      <c r="O22" s="103">
        <f>SUM(P22:U22)</f>
        <v>6833</v>
      </c>
      <c r="P22" s="103">
        <v>6833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46966</v>
      </c>
      <c r="W22" s="103">
        <v>46966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35</v>
      </c>
      <c r="AD22" s="103">
        <v>35</v>
      </c>
      <c r="AE22" s="103">
        <v>0</v>
      </c>
      <c r="AF22" s="103">
        <f>SUM(AG22:AI22)</f>
        <v>324</v>
      </c>
      <c r="AG22" s="103">
        <v>324</v>
      </c>
      <c r="AH22" s="103">
        <v>0</v>
      </c>
      <c r="AI22" s="103">
        <v>0</v>
      </c>
      <c r="AJ22" s="103">
        <f>SUM(AK22:AS22)</f>
        <v>460</v>
      </c>
      <c r="AK22" s="103">
        <v>0</v>
      </c>
      <c r="AL22" s="103">
        <v>136</v>
      </c>
      <c r="AM22" s="103">
        <v>324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39</v>
      </c>
      <c r="B23" s="113" t="s">
        <v>300</v>
      </c>
      <c r="C23" s="101" t="s">
        <v>301</v>
      </c>
      <c r="D23" s="103">
        <f>SUM(E23,+H23,+K23)</f>
        <v>9241</v>
      </c>
      <c r="E23" s="103">
        <f>SUM(F23:G23)</f>
        <v>0</v>
      </c>
      <c r="F23" s="103">
        <v>0</v>
      </c>
      <c r="G23" s="103">
        <v>0</v>
      </c>
      <c r="H23" s="103">
        <f>SUM(I23:J23)</f>
        <v>2608</v>
      </c>
      <c r="I23" s="103">
        <v>2608</v>
      </c>
      <c r="J23" s="103">
        <v>0</v>
      </c>
      <c r="K23" s="103">
        <f>SUM(L23:M23)</f>
        <v>6633</v>
      </c>
      <c r="L23" s="103">
        <v>0</v>
      </c>
      <c r="M23" s="103">
        <v>6633</v>
      </c>
      <c r="N23" s="103">
        <f>SUM(O23,+V23,+AC23)</f>
        <v>9241</v>
      </c>
      <c r="O23" s="103">
        <f>SUM(P23:U23)</f>
        <v>2608</v>
      </c>
      <c r="P23" s="103">
        <v>2608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6633</v>
      </c>
      <c r="W23" s="103">
        <v>6633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80</v>
      </c>
      <c r="AG23" s="103">
        <v>80</v>
      </c>
      <c r="AH23" s="103">
        <v>0</v>
      </c>
      <c r="AI23" s="103">
        <v>0</v>
      </c>
      <c r="AJ23" s="103">
        <f>SUM(AK23:AS23)</f>
        <v>506</v>
      </c>
      <c r="AK23" s="103">
        <v>447</v>
      </c>
      <c r="AL23" s="103">
        <v>0</v>
      </c>
      <c r="AM23" s="103">
        <v>59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38</v>
      </c>
      <c r="AU23" s="103">
        <v>21</v>
      </c>
      <c r="AV23" s="103">
        <v>0</v>
      </c>
      <c r="AW23" s="103">
        <v>17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39</v>
      </c>
      <c r="B24" s="113" t="s">
        <v>303</v>
      </c>
      <c r="C24" s="101" t="s">
        <v>304</v>
      </c>
      <c r="D24" s="103">
        <f>SUM(E24,+H24,+K24)</f>
        <v>17628</v>
      </c>
      <c r="E24" s="103">
        <f>SUM(F24:G24)</f>
        <v>0</v>
      </c>
      <c r="F24" s="103">
        <v>0</v>
      </c>
      <c r="G24" s="103">
        <v>0</v>
      </c>
      <c r="H24" s="103">
        <f>SUM(I24:J24)</f>
        <v>7172</v>
      </c>
      <c r="I24" s="103">
        <v>7172</v>
      </c>
      <c r="J24" s="103">
        <v>0</v>
      </c>
      <c r="K24" s="103">
        <f>SUM(L24:M24)</f>
        <v>10456</v>
      </c>
      <c r="L24" s="103">
        <v>0</v>
      </c>
      <c r="M24" s="103">
        <v>10456</v>
      </c>
      <c r="N24" s="103">
        <f>SUM(O24,+V24,+AC24)</f>
        <v>17628</v>
      </c>
      <c r="O24" s="103">
        <f>SUM(P24:U24)</f>
        <v>7172</v>
      </c>
      <c r="P24" s="103">
        <v>7172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10456</v>
      </c>
      <c r="W24" s="103">
        <v>10456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103</v>
      </c>
      <c r="AG24" s="103">
        <v>103</v>
      </c>
      <c r="AH24" s="103">
        <v>0</v>
      </c>
      <c r="AI24" s="103">
        <v>0</v>
      </c>
      <c r="AJ24" s="103">
        <f>SUM(AK24:AS24)</f>
        <v>103</v>
      </c>
      <c r="AK24" s="103">
        <v>0</v>
      </c>
      <c r="AL24" s="103">
        <v>0</v>
      </c>
      <c r="AM24" s="103">
        <v>99</v>
      </c>
      <c r="AN24" s="103">
        <v>0</v>
      </c>
      <c r="AO24" s="103">
        <v>0</v>
      </c>
      <c r="AP24" s="103">
        <v>0</v>
      </c>
      <c r="AQ24" s="103">
        <v>0</v>
      </c>
      <c r="AR24" s="103">
        <v>4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39</v>
      </c>
      <c r="B25" s="113" t="s">
        <v>306</v>
      </c>
      <c r="C25" s="101" t="s">
        <v>307</v>
      </c>
      <c r="D25" s="103">
        <f>SUM(E25,+H25,+K25)</f>
        <v>2139</v>
      </c>
      <c r="E25" s="103">
        <f>SUM(F25:G25)</f>
        <v>0</v>
      </c>
      <c r="F25" s="103">
        <v>0</v>
      </c>
      <c r="G25" s="103">
        <v>0</v>
      </c>
      <c r="H25" s="103">
        <f>SUM(I25:J25)</f>
        <v>744</v>
      </c>
      <c r="I25" s="103">
        <v>744</v>
      </c>
      <c r="J25" s="103">
        <v>0</v>
      </c>
      <c r="K25" s="103">
        <f>SUM(L25:M25)</f>
        <v>1395</v>
      </c>
      <c r="L25" s="103">
        <v>0</v>
      </c>
      <c r="M25" s="103">
        <v>1395</v>
      </c>
      <c r="N25" s="103">
        <f>SUM(O25,+V25,+AC25)</f>
        <v>2139</v>
      </c>
      <c r="O25" s="103">
        <f>SUM(P25:U25)</f>
        <v>744</v>
      </c>
      <c r="P25" s="103">
        <v>744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1395</v>
      </c>
      <c r="W25" s="103">
        <v>1395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88</v>
      </c>
      <c r="AG25" s="103">
        <v>88</v>
      </c>
      <c r="AH25" s="103">
        <v>0</v>
      </c>
      <c r="AI25" s="103">
        <v>0</v>
      </c>
      <c r="AJ25" s="103">
        <f>SUM(AK25:AS25)</f>
        <v>88</v>
      </c>
      <c r="AK25" s="103">
        <v>0</v>
      </c>
      <c r="AL25" s="103">
        <v>0</v>
      </c>
      <c r="AM25" s="103">
        <v>88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39</v>
      </c>
      <c r="B26" s="113" t="s">
        <v>309</v>
      </c>
      <c r="C26" s="101" t="s">
        <v>310</v>
      </c>
      <c r="D26" s="103">
        <f>SUM(E26,+H26,+K26)</f>
        <v>14602</v>
      </c>
      <c r="E26" s="103">
        <f>SUM(F26:G26)</f>
        <v>0</v>
      </c>
      <c r="F26" s="103">
        <v>0</v>
      </c>
      <c r="G26" s="103">
        <v>0</v>
      </c>
      <c r="H26" s="103">
        <f>SUM(I26:J26)</f>
        <v>5772</v>
      </c>
      <c r="I26" s="103">
        <v>1888</v>
      </c>
      <c r="J26" s="103">
        <v>3884</v>
      </c>
      <c r="K26" s="103">
        <f>SUM(L26:M26)</f>
        <v>8830</v>
      </c>
      <c r="L26" s="103">
        <v>262</v>
      </c>
      <c r="M26" s="103">
        <v>8568</v>
      </c>
      <c r="N26" s="103">
        <f>SUM(O26,+V26,+AC26)</f>
        <v>14602</v>
      </c>
      <c r="O26" s="103">
        <f>SUM(P26:U26)</f>
        <v>2150</v>
      </c>
      <c r="P26" s="103">
        <v>2150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12452</v>
      </c>
      <c r="W26" s="103">
        <v>12452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599</v>
      </c>
      <c r="AG26" s="103">
        <v>599</v>
      </c>
      <c r="AH26" s="103">
        <v>0</v>
      </c>
      <c r="AI26" s="103">
        <v>0</v>
      </c>
      <c r="AJ26" s="103">
        <f>SUM(AK26:AS26)</f>
        <v>599</v>
      </c>
      <c r="AK26" s="103">
        <v>0</v>
      </c>
      <c r="AL26" s="103">
        <v>0</v>
      </c>
      <c r="AM26" s="103">
        <v>599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39</v>
      </c>
      <c r="B27" s="113" t="s">
        <v>312</v>
      </c>
      <c r="C27" s="101" t="s">
        <v>313</v>
      </c>
      <c r="D27" s="103">
        <f>SUM(E27,+H27,+K27)</f>
        <v>6704</v>
      </c>
      <c r="E27" s="103">
        <f>SUM(F27:G27)</f>
        <v>0</v>
      </c>
      <c r="F27" s="103">
        <v>0</v>
      </c>
      <c r="G27" s="103">
        <v>0</v>
      </c>
      <c r="H27" s="103">
        <f>SUM(I27:J27)</f>
        <v>1998</v>
      </c>
      <c r="I27" s="103">
        <v>1998</v>
      </c>
      <c r="J27" s="103">
        <v>0</v>
      </c>
      <c r="K27" s="103">
        <f>SUM(L27:M27)</f>
        <v>4706</v>
      </c>
      <c r="L27" s="103">
        <v>0</v>
      </c>
      <c r="M27" s="103">
        <v>4706</v>
      </c>
      <c r="N27" s="103">
        <f>SUM(O27,+V27,+AC27)</f>
        <v>6704</v>
      </c>
      <c r="O27" s="103">
        <f>SUM(P27:U27)</f>
        <v>1998</v>
      </c>
      <c r="P27" s="103">
        <v>1998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4706</v>
      </c>
      <c r="W27" s="103">
        <v>4706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52</v>
      </c>
      <c r="AK27" s="103">
        <v>0</v>
      </c>
      <c r="AL27" s="103">
        <v>52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39</v>
      </c>
      <c r="B28" s="113" t="s">
        <v>315</v>
      </c>
      <c r="C28" s="101" t="s">
        <v>316</v>
      </c>
      <c r="D28" s="103">
        <f>SUM(E28,+H28,+K28)</f>
        <v>2316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2316</v>
      </c>
      <c r="L28" s="103">
        <v>883</v>
      </c>
      <c r="M28" s="103">
        <v>1433</v>
      </c>
      <c r="N28" s="103">
        <f>SUM(O28,+V28,+AC28)</f>
        <v>2316</v>
      </c>
      <c r="O28" s="103">
        <f>SUM(P28:U28)</f>
        <v>883</v>
      </c>
      <c r="P28" s="103">
        <v>883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1433</v>
      </c>
      <c r="W28" s="103">
        <v>1433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39</v>
      </c>
      <c r="B29" s="113" t="s">
        <v>318</v>
      </c>
      <c r="C29" s="101" t="s">
        <v>319</v>
      </c>
      <c r="D29" s="103">
        <f>SUM(E29,+H29,+K29)</f>
        <v>507</v>
      </c>
      <c r="E29" s="103">
        <f>SUM(F29:G29)</f>
        <v>0</v>
      </c>
      <c r="F29" s="103">
        <v>0</v>
      </c>
      <c r="G29" s="103">
        <v>0</v>
      </c>
      <c r="H29" s="103">
        <f>SUM(I29:J29)</f>
        <v>194</v>
      </c>
      <c r="I29" s="103">
        <v>194</v>
      </c>
      <c r="J29" s="103">
        <v>0</v>
      </c>
      <c r="K29" s="103">
        <f>SUM(L29:M29)</f>
        <v>313</v>
      </c>
      <c r="L29" s="103">
        <v>0</v>
      </c>
      <c r="M29" s="103">
        <v>313</v>
      </c>
      <c r="N29" s="103">
        <f>SUM(O29,+V29,+AC29)</f>
        <v>507</v>
      </c>
      <c r="O29" s="103">
        <f>SUM(P29:U29)</f>
        <v>194</v>
      </c>
      <c r="P29" s="103">
        <v>194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313</v>
      </c>
      <c r="W29" s="103">
        <v>313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18</v>
      </c>
      <c r="AG29" s="103">
        <v>18</v>
      </c>
      <c r="AH29" s="103">
        <v>0</v>
      </c>
      <c r="AI29" s="103">
        <v>0</v>
      </c>
      <c r="AJ29" s="103">
        <f>SUM(AK29:AS29)</f>
        <v>18</v>
      </c>
      <c r="AK29" s="103">
        <v>0</v>
      </c>
      <c r="AL29" s="103">
        <v>0</v>
      </c>
      <c r="AM29" s="103">
        <v>18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39</v>
      </c>
      <c r="B30" s="113" t="s">
        <v>321</v>
      </c>
      <c r="C30" s="101" t="s">
        <v>322</v>
      </c>
      <c r="D30" s="103">
        <f>SUM(E30,+H30,+K30)</f>
        <v>4173</v>
      </c>
      <c r="E30" s="103">
        <f>SUM(F30:G30)</f>
        <v>0</v>
      </c>
      <c r="F30" s="103">
        <v>0</v>
      </c>
      <c r="G30" s="103">
        <v>0</v>
      </c>
      <c r="H30" s="103">
        <f>SUM(I30:J30)</f>
        <v>743</v>
      </c>
      <c r="I30" s="103">
        <v>743</v>
      </c>
      <c r="J30" s="103">
        <v>0</v>
      </c>
      <c r="K30" s="103">
        <f>SUM(L30:M30)</f>
        <v>3430</v>
      </c>
      <c r="L30" s="103">
        <v>0</v>
      </c>
      <c r="M30" s="103">
        <v>3430</v>
      </c>
      <c r="N30" s="103">
        <f>SUM(O30,+V30,+AC30)</f>
        <v>4176</v>
      </c>
      <c r="O30" s="103">
        <f>SUM(P30:U30)</f>
        <v>743</v>
      </c>
      <c r="P30" s="103">
        <v>743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3430</v>
      </c>
      <c r="W30" s="103">
        <v>3430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3</v>
      </c>
      <c r="AD30" s="103">
        <v>3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39</v>
      </c>
      <c r="B31" s="113" t="s">
        <v>324</v>
      </c>
      <c r="C31" s="101" t="s">
        <v>325</v>
      </c>
      <c r="D31" s="103">
        <f>SUM(E31,+H31,+K31)</f>
        <v>4662</v>
      </c>
      <c r="E31" s="103">
        <f>SUM(F31:G31)</f>
        <v>0</v>
      </c>
      <c r="F31" s="103">
        <v>0</v>
      </c>
      <c r="G31" s="103">
        <v>0</v>
      </c>
      <c r="H31" s="103">
        <f>SUM(I31:J31)</f>
        <v>1165</v>
      </c>
      <c r="I31" s="103">
        <v>1165</v>
      </c>
      <c r="J31" s="103">
        <v>0</v>
      </c>
      <c r="K31" s="103">
        <f>SUM(L31:M31)</f>
        <v>3497</v>
      </c>
      <c r="L31" s="103">
        <v>0</v>
      </c>
      <c r="M31" s="103">
        <v>3497</v>
      </c>
      <c r="N31" s="103">
        <f>SUM(O31,+V31,+AC31)</f>
        <v>4662</v>
      </c>
      <c r="O31" s="103">
        <f>SUM(P31:U31)</f>
        <v>1165</v>
      </c>
      <c r="P31" s="103">
        <v>1165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3497</v>
      </c>
      <c r="W31" s="103">
        <v>3497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41</v>
      </c>
      <c r="AG31" s="103">
        <v>41</v>
      </c>
      <c r="AH31" s="103">
        <v>0</v>
      </c>
      <c r="AI31" s="103">
        <v>0</v>
      </c>
      <c r="AJ31" s="103">
        <f>SUM(AK31:AS31)</f>
        <v>41</v>
      </c>
      <c r="AK31" s="103">
        <v>0</v>
      </c>
      <c r="AL31" s="103">
        <v>0</v>
      </c>
      <c r="AM31" s="103">
        <v>41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78</v>
      </c>
      <c r="BA31" s="103">
        <v>78</v>
      </c>
      <c r="BB31" s="103">
        <v>0</v>
      </c>
      <c r="BC31" s="103">
        <v>0</v>
      </c>
    </row>
    <row r="32" spans="1:55" s="105" customFormat="1" ht="13.5" customHeight="1">
      <c r="A32" s="115" t="s">
        <v>39</v>
      </c>
      <c r="B32" s="113" t="s">
        <v>327</v>
      </c>
      <c r="C32" s="101" t="s">
        <v>328</v>
      </c>
      <c r="D32" s="103">
        <f>SUM(E32,+H32,+K32)</f>
        <v>1195</v>
      </c>
      <c r="E32" s="103">
        <f>SUM(F32:G32)</f>
        <v>0</v>
      </c>
      <c r="F32" s="103">
        <v>0</v>
      </c>
      <c r="G32" s="103">
        <v>0</v>
      </c>
      <c r="H32" s="103">
        <f>SUM(I32:J32)</f>
        <v>76</v>
      </c>
      <c r="I32" s="103">
        <v>76</v>
      </c>
      <c r="J32" s="103">
        <v>0</v>
      </c>
      <c r="K32" s="103">
        <f>SUM(L32:M32)</f>
        <v>1119</v>
      </c>
      <c r="L32" s="103">
        <v>0</v>
      </c>
      <c r="M32" s="103">
        <v>1119</v>
      </c>
      <c r="N32" s="103">
        <f>SUM(O32,+V32,+AC32)</f>
        <v>1195</v>
      </c>
      <c r="O32" s="103">
        <f>SUM(P32:U32)</f>
        <v>76</v>
      </c>
      <c r="P32" s="103">
        <v>76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1119</v>
      </c>
      <c r="W32" s="103">
        <v>1119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41</v>
      </c>
      <c r="AG32" s="103">
        <v>41</v>
      </c>
      <c r="AH32" s="103">
        <v>0</v>
      </c>
      <c r="AI32" s="103">
        <v>0</v>
      </c>
      <c r="AJ32" s="103">
        <f>SUM(AK32:AS32)</f>
        <v>41</v>
      </c>
      <c r="AK32" s="103">
        <v>0</v>
      </c>
      <c r="AL32" s="103">
        <v>0</v>
      </c>
      <c r="AM32" s="103">
        <v>41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4</v>
      </c>
      <c r="AU32" s="103">
        <v>0</v>
      </c>
      <c r="AV32" s="103">
        <v>0</v>
      </c>
      <c r="AW32" s="103">
        <v>4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39</v>
      </c>
      <c r="B33" s="113" t="s">
        <v>330</v>
      </c>
      <c r="C33" s="101" t="s">
        <v>331</v>
      </c>
      <c r="D33" s="103">
        <f>SUM(E33,+H33,+K33)</f>
        <v>4727</v>
      </c>
      <c r="E33" s="103">
        <f>SUM(F33:G33)</f>
        <v>0</v>
      </c>
      <c r="F33" s="103">
        <v>0</v>
      </c>
      <c r="G33" s="103">
        <v>0</v>
      </c>
      <c r="H33" s="103">
        <f>SUM(I33:J33)</f>
        <v>402</v>
      </c>
      <c r="I33" s="103">
        <v>345</v>
      </c>
      <c r="J33" s="103">
        <v>57</v>
      </c>
      <c r="K33" s="103">
        <f>SUM(L33:M33)</f>
        <v>4325</v>
      </c>
      <c r="L33" s="103">
        <v>335</v>
      </c>
      <c r="M33" s="103">
        <v>3990</v>
      </c>
      <c r="N33" s="103">
        <f>SUM(O33,+V33,+AC33)</f>
        <v>4727</v>
      </c>
      <c r="O33" s="103">
        <f>SUM(P33:U33)</f>
        <v>680</v>
      </c>
      <c r="P33" s="103">
        <v>680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4047</v>
      </c>
      <c r="W33" s="103">
        <v>4047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194</v>
      </c>
      <c r="AG33" s="103">
        <v>194</v>
      </c>
      <c r="AH33" s="103">
        <v>0</v>
      </c>
      <c r="AI33" s="103">
        <v>0</v>
      </c>
      <c r="AJ33" s="103">
        <f>SUM(AK33:AS33)</f>
        <v>194</v>
      </c>
      <c r="AK33" s="103">
        <v>0</v>
      </c>
      <c r="AL33" s="103">
        <v>0</v>
      </c>
      <c r="AM33" s="103">
        <v>194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39</v>
      </c>
      <c r="B34" s="113" t="s">
        <v>333</v>
      </c>
      <c r="C34" s="101" t="s">
        <v>334</v>
      </c>
      <c r="D34" s="103">
        <f>SUM(E34,+H34,+K34)</f>
        <v>2416</v>
      </c>
      <c r="E34" s="103">
        <f>SUM(F34:G34)</f>
        <v>0</v>
      </c>
      <c r="F34" s="103">
        <v>0</v>
      </c>
      <c r="G34" s="103">
        <v>0</v>
      </c>
      <c r="H34" s="103">
        <f>SUM(I34:J34)</f>
        <v>1299</v>
      </c>
      <c r="I34" s="103">
        <v>1299</v>
      </c>
      <c r="J34" s="103">
        <v>0</v>
      </c>
      <c r="K34" s="103">
        <f>SUM(L34:M34)</f>
        <v>1117</v>
      </c>
      <c r="L34" s="103">
        <v>0</v>
      </c>
      <c r="M34" s="103">
        <v>1117</v>
      </c>
      <c r="N34" s="103">
        <f>SUM(O34,+V34,+AC34)</f>
        <v>2416</v>
      </c>
      <c r="O34" s="103">
        <f>SUM(P34:U34)</f>
        <v>1299</v>
      </c>
      <c r="P34" s="103">
        <v>1299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1117</v>
      </c>
      <c r="W34" s="103">
        <v>1117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84</v>
      </c>
      <c r="AG34" s="103">
        <v>84</v>
      </c>
      <c r="AH34" s="103">
        <v>0</v>
      </c>
      <c r="AI34" s="103">
        <v>0</v>
      </c>
      <c r="AJ34" s="103">
        <f>SUM(AK34:AS34)</f>
        <v>84</v>
      </c>
      <c r="AK34" s="103">
        <v>0</v>
      </c>
      <c r="AL34" s="103">
        <v>0</v>
      </c>
      <c r="AM34" s="103">
        <v>7</v>
      </c>
      <c r="AN34" s="103">
        <v>77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0</v>
      </c>
      <c r="AV34" s="103">
        <v>0</v>
      </c>
      <c r="AW34" s="103">
        <v>1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39</v>
      </c>
      <c r="B35" s="113" t="s">
        <v>336</v>
      </c>
      <c r="C35" s="101" t="s">
        <v>337</v>
      </c>
      <c r="D35" s="103">
        <f>SUM(E35,+H35,+K35)</f>
        <v>2855</v>
      </c>
      <c r="E35" s="103">
        <f>SUM(F35:G35)</f>
        <v>0</v>
      </c>
      <c r="F35" s="103">
        <v>0</v>
      </c>
      <c r="G35" s="103">
        <v>0</v>
      </c>
      <c r="H35" s="103">
        <f>SUM(I35:J35)</f>
        <v>2855</v>
      </c>
      <c r="I35" s="103">
        <v>62</v>
      </c>
      <c r="J35" s="103">
        <v>2793</v>
      </c>
      <c r="K35" s="103">
        <f>SUM(L35:M35)</f>
        <v>0</v>
      </c>
      <c r="L35" s="103">
        <v>0</v>
      </c>
      <c r="M35" s="103">
        <v>0</v>
      </c>
      <c r="N35" s="103">
        <f>SUM(O35,+V35,+AC35)</f>
        <v>2855</v>
      </c>
      <c r="O35" s="103">
        <f>SUM(P35:U35)</f>
        <v>62</v>
      </c>
      <c r="P35" s="103">
        <v>62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2793</v>
      </c>
      <c r="W35" s="103">
        <v>2793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199</v>
      </c>
      <c r="AG35" s="103">
        <v>199</v>
      </c>
      <c r="AH35" s="103">
        <v>0</v>
      </c>
      <c r="AI35" s="103">
        <v>0</v>
      </c>
      <c r="AJ35" s="103">
        <f>SUM(AK35:AS35)</f>
        <v>199</v>
      </c>
      <c r="AK35" s="103">
        <v>0</v>
      </c>
      <c r="AL35" s="103">
        <v>0</v>
      </c>
      <c r="AM35" s="103">
        <v>199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39</v>
      </c>
      <c r="B36" s="113" t="s">
        <v>339</v>
      </c>
      <c r="C36" s="101" t="s">
        <v>340</v>
      </c>
      <c r="D36" s="103">
        <f>SUM(E36,+H36,+K36)</f>
        <v>4149</v>
      </c>
      <c r="E36" s="103">
        <f>SUM(F36:G36)</f>
        <v>2738</v>
      </c>
      <c r="F36" s="103">
        <v>2738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1411</v>
      </c>
      <c r="L36" s="103">
        <v>573</v>
      </c>
      <c r="M36" s="103">
        <v>838</v>
      </c>
      <c r="N36" s="103">
        <f>SUM(O36,+V36,+AC36)</f>
        <v>4149</v>
      </c>
      <c r="O36" s="103">
        <f>SUM(P36:U36)</f>
        <v>3311</v>
      </c>
      <c r="P36" s="103">
        <v>573</v>
      </c>
      <c r="Q36" s="103">
        <v>0</v>
      </c>
      <c r="R36" s="103">
        <v>0</v>
      </c>
      <c r="S36" s="103">
        <v>2738</v>
      </c>
      <c r="T36" s="103">
        <v>0</v>
      </c>
      <c r="U36" s="103">
        <v>0</v>
      </c>
      <c r="V36" s="103">
        <f>SUM(W36:AB36)</f>
        <v>838</v>
      </c>
      <c r="W36" s="103">
        <v>838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39</v>
      </c>
      <c r="B37" s="113" t="s">
        <v>342</v>
      </c>
      <c r="C37" s="101" t="s">
        <v>343</v>
      </c>
      <c r="D37" s="103">
        <f>SUM(E37,+H37,+K37)</f>
        <v>9</v>
      </c>
      <c r="E37" s="103">
        <f>SUM(F37:G37)</f>
        <v>9</v>
      </c>
      <c r="F37" s="103">
        <v>0</v>
      </c>
      <c r="G37" s="103">
        <v>9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9</v>
      </c>
      <c r="O37" s="103">
        <f>SUM(P37:U37)</f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9</v>
      </c>
      <c r="W37" s="103">
        <v>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9</v>
      </c>
      <c r="AG37" s="103">
        <v>9</v>
      </c>
      <c r="AH37" s="103">
        <v>0</v>
      </c>
      <c r="AI37" s="103">
        <v>0</v>
      </c>
      <c r="AJ37" s="103">
        <f>SUM(AK37:AS37)</f>
        <v>9</v>
      </c>
      <c r="AK37" s="103">
        <v>0</v>
      </c>
      <c r="AL37" s="103">
        <v>0</v>
      </c>
      <c r="AM37" s="103">
        <v>9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7">
    <sortCondition ref="A8:A37"/>
    <sortCondition ref="B8:B37"/>
    <sortCondition ref="C8:C3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15100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15204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15205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15208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15216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15217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15218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15222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15223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15224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15225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15226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15227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15307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15342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15361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15385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15405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15461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15482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15504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15581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15586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2019-03-04T09:55:39Z</dcterms:modified>
</cp:coreProperties>
</file>