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ごみ処理概要!$A$6:$AQ$36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ごみ処理概要!$2:$37</definedName>
    <definedName name="_xlnm.Print_Area" localSheetId="3">ごみ処理量内訳!$2:$37</definedName>
    <definedName name="_xlnm.Print_Area" localSheetId="1">ごみ搬入量内訳!$2:$37</definedName>
    <definedName name="_xlnm.Print_Area" localSheetId="6">災害廃棄物搬入量!$2:$37</definedName>
    <definedName name="_xlnm.Print_Area" localSheetId="2">施設区分別搬入量内訳!$2:$37</definedName>
    <definedName name="_xlnm.Print_Area" localSheetId="5">施設資源化量内訳!$2:$37</definedName>
    <definedName name="_xlnm.Print_Area" localSheetId="4">資源化量内訳!$2:$37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7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T34" i="5"/>
  <c r="BT35" i="5"/>
  <c r="BT36" i="5"/>
  <c r="BT37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EA32" i="8"/>
  <c r="EA33" i="8"/>
  <c r="EA34" i="8"/>
  <c r="EA35" i="8"/>
  <c r="EA36" i="8"/>
  <c r="EA37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Z32" i="8"/>
  <c r="DZ33" i="8"/>
  <c r="DZ34" i="8"/>
  <c r="DZ35" i="8"/>
  <c r="DZ36" i="8"/>
  <c r="DZ37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G32" i="8"/>
  <c r="DG33" i="8"/>
  <c r="DG34" i="8"/>
  <c r="DG35" i="8"/>
  <c r="DG36" i="8"/>
  <c r="DG37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DF32" i="8"/>
  <c r="DF33" i="8"/>
  <c r="DF34" i="8"/>
  <c r="DF35" i="8"/>
  <c r="DF36" i="8"/>
  <c r="DF37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Q32" i="8"/>
  <c r="CQ33" i="8"/>
  <c r="CQ34" i="8"/>
  <c r="CQ35" i="8"/>
  <c r="CQ36" i="8"/>
  <c r="CQ37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C34" i="8"/>
  <c r="CC35" i="8"/>
  <c r="CC36" i="8"/>
  <c r="CC37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M34" i="8"/>
  <c r="BM35" i="8"/>
  <c r="BM36" i="8"/>
  <c r="BM37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29" i="10"/>
  <c r="DA30" i="10"/>
  <c r="DA31" i="10"/>
  <c r="DA32" i="10"/>
  <c r="DA33" i="10"/>
  <c r="DA34" i="10"/>
  <c r="DA35" i="10"/>
  <c r="DA36" i="10"/>
  <c r="DA37" i="10"/>
  <c r="CZ8" i="10"/>
  <c r="CS8" i="10" s="1"/>
  <c r="CZ16" i="10"/>
  <c r="CZ24" i="10"/>
  <c r="CS24" i="10" s="1"/>
  <c r="CZ32" i="10"/>
  <c r="CY10" i="10"/>
  <c r="CR10" i="10" s="1"/>
  <c r="CY18" i="10"/>
  <c r="CY26" i="10"/>
  <c r="CR26" i="10" s="1"/>
  <c r="CY34" i="10"/>
  <c r="CX12" i="10"/>
  <c r="CQ12" i="10" s="1"/>
  <c r="CX20" i="10"/>
  <c r="CX28" i="10"/>
  <c r="CQ28" i="10" s="1"/>
  <c r="CX36" i="10"/>
  <c r="CW14" i="10"/>
  <c r="CP14" i="10" s="1"/>
  <c r="CW22" i="10"/>
  <c r="CW30" i="10"/>
  <c r="CP30" i="10" s="1"/>
  <c r="CV8" i="10"/>
  <c r="CV16" i="10"/>
  <c r="CO16" i="10" s="1"/>
  <c r="CV24" i="10"/>
  <c r="CV32" i="10"/>
  <c r="CO32" i="10" s="1"/>
  <c r="CU10" i="10"/>
  <c r="CU18" i="10"/>
  <c r="CU26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C8" i="10"/>
  <c r="BC9" i="10"/>
  <c r="I9" i="1" s="1"/>
  <c r="BC10" i="10"/>
  <c r="BC11" i="10"/>
  <c r="I11" i="1" s="1"/>
  <c r="BC12" i="10"/>
  <c r="BC13" i="10"/>
  <c r="I13" i="1" s="1"/>
  <c r="BC14" i="10"/>
  <c r="BC15" i="10"/>
  <c r="I15" i="1" s="1"/>
  <c r="BC16" i="10"/>
  <c r="BC17" i="10"/>
  <c r="I17" i="1" s="1"/>
  <c r="BC18" i="10"/>
  <c r="BC19" i="10"/>
  <c r="I19" i="1" s="1"/>
  <c r="BC20" i="10"/>
  <c r="BC21" i="10"/>
  <c r="I21" i="1" s="1"/>
  <c r="BC22" i="10"/>
  <c r="BC23" i="10"/>
  <c r="I23" i="1" s="1"/>
  <c r="BC24" i="10"/>
  <c r="BC25" i="10"/>
  <c r="I25" i="1" s="1"/>
  <c r="BC26" i="10"/>
  <c r="BC27" i="10"/>
  <c r="I27" i="1" s="1"/>
  <c r="BC28" i="10"/>
  <c r="BC29" i="10"/>
  <c r="I29" i="1" s="1"/>
  <c r="BC30" i="10"/>
  <c r="BC31" i="10"/>
  <c r="I31" i="1" s="1"/>
  <c r="BC32" i="10"/>
  <c r="BC33" i="10"/>
  <c r="I33" i="1" s="1"/>
  <c r="BC34" i="10"/>
  <c r="BC35" i="10"/>
  <c r="I35" i="1" s="1"/>
  <c r="BC36" i="10"/>
  <c r="BC37" i="10"/>
  <c r="I37" i="1" s="1"/>
  <c r="AY8" i="10"/>
  <c r="AY9" i="10"/>
  <c r="CZ9" i="10" s="1"/>
  <c r="CS9" i="10" s="1"/>
  <c r="AY10" i="10"/>
  <c r="CZ10" i="10" s="1"/>
  <c r="AY11" i="10"/>
  <c r="CZ11" i="10" s="1"/>
  <c r="CS11" i="10" s="1"/>
  <c r="AY12" i="10"/>
  <c r="CZ12" i="10" s="1"/>
  <c r="AY13" i="10"/>
  <c r="CZ13" i="10" s="1"/>
  <c r="CS13" i="10" s="1"/>
  <c r="AY14" i="10"/>
  <c r="CZ14" i="10" s="1"/>
  <c r="AY15" i="10"/>
  <c r="CZ15" i="10" s="1"/>
  <c r="CS15" i="10" s="1"/>
  <c r="AY16" i="10"/>
  <c r="AY17" i="10"/>
  <c r="CZ17" i="10" s="1"/>
  <c r="CS17" i="10" s="1"/>
  <c r="AY18" i="10"/>
  <c r="CZ18" i="10" s="1"/>
  <c r="AY19" i="10"/>
  <c r="CZ19" i="10" s="1"/>
  <c r="CS19" i="10" s="1"/>
  <c r="AY20" i="10"/>
  <c r="CZ20" i="10" s="1"/>
  <c r="AY21" i="10"/>
  <c r="CZ21" i="10" s="1"/>
  <c r="CS21" i="10" s="1"/>
  <c r="AY22" i="10"/>
  <c r="CZ22" i="10" s="1"/>
  <c r="AY23" i="10"/>
  <c r="CZ23" i="10" s="1"/>
  <c r="CS23" i="10" s="1"/>
  <c r="AY24" i="10"/>
  <c r="AY25" i="10"/>
  <c r="CZ25" i="10" s="1"/>
  <c r="CS25" i="10" s="1"/>
  <c r="AY26" i="10"/>
  <c r="CZ26" i="10" s="1"/>
  <c r="AY27" i="10"/>
  <c r="CZ27" i="10" s="1"/>
  <c r="CS27" i="10" s="1"/>
  <c r="AY28" i="10"/>
  <c r="CZ28" i="10" s="1"/>
  <c r="AY29" i="10"/>
  <c r="CZ29" i="10" s="1"/>
  <c r="CS29" i="10" s="1"/>
  <c r="AY30" i="10"/>
  <c r="CZ30" i="10" s="1"/>
  <c r="AY31" i="10"/>
  <c r="CZ31" i="10" s="1"/>
  <c r="CS31" i="10" s="1"/>
  <c r="AY32" i="10"/>
  <c r="AY33" i="10"/>
  <c r="CZ33" i="10" s="1"/>
  <c r="CS33" i="10" s="1"/>
  <c r="AY34" i="10"/>
  <c r="CZ34" i="10" s="1"/>
  <c r="AY35" i="10"/>
  <c r="CZ35" i="10" s="1"/>
  <c r="CS35" i="10" s="1"/>
  <c r="AY36" i="10"/>
  <c r="CZ36" i="10" s="1"/>
  <c r="AY37" i="10"/>
  <c r="CZ37" i="10" s="1"/>
  <c r="CS37" i="10" s="1"/>
  <c r="AU8" i="10"/>
  <c r="CY8" i="10" s="1"/>
  <c r="AU9" i="10"/>
  <c r="CY9" i="10" s="1"/>
  <c r="CR9" i="10" s="1"/>
  <c r="AU10" i="10"/>
  <c r="AU11" i="10"/>
  <c r="CY11" i="10" s="1"/>
  <c r="CR11" i="10" s="1"/>
  <c r="AU12" i="10"/>
  <c r="CY12" i="10" s="1"/>
  <c r="AU13" i="10"/>
  <c r="CY13" i="10" s="1"/>
  <c r="CR13" i="10" s="1"/>
  <c r="AU14" i="10"/>
  <c r="CY14" i="10" s="1"/>
  <c r="AU15" i="10"/>
  <c r="CY15" i="10" s="1"/>
  <c r="CR15" i="10" s="1"/>
  <c r="AU16" i="10"/>
  <c r="CY16" i="10" s="1"/>
  <c r="AU17" i="10"/>
  <c r="CY17" i="10" s="1"/>
  <c r="CR17" i="10" s="1"/>
  <c r="AU18" i="10"/>
  <c r="AU19" i="10"/>
  <c r="CY19" i="10" s="1"/>
  <c r="CR19" i="10" s="1"/>
  <c r="AU20" i="10"/>
  <c r="CY20" i="10" s="1"/>
  <c r="AU21" i="10"/>
  <c r="CY21" i="10" s="1"/>
  <c r="CR21" i="10" s="1"/>
  <c r="AU22" i="10"/>
  <c r="CY22" i="10" s="1"/>
  <c r="AU23" i="10"/>
  <c r="CY23" i="10" s="1"/>
  <c r="CR23" i="10" s="1"/>
  <c r="AU24" i="10"/>
  <c r="CY24" i="10" s="1"/>
  <c r="AU25" i="10"/>
  <c r="CY25" i="10" s="1"/>
  <c r="CR25" i="10" s="1"/>
  <c r="AU26" i="10"/>
  <c r="AU27" i="10"/>
  <c r="CY27" i="10" s="1"/>
  <c r="CR27" i="10" s="1"/>
  <c r="AU28" i="10"/>
  <c r="CY28" i="10" s="1"/>
  <c r="AU29" i="10"/>
  <c r="CY29" i="10" s="1"/>
  <c r="CR29" i="10" s="1"/>
  <c r="AU30" i="10"/>
  <c r="CY30" i="10" s="1"/>
  <c r="AU31" i="10"/>
  <c r="CY31" i="10" s="1"/>
  <c r="CR31" i="10" s="1"/>
  <c r="AU32" i="10"/>
  <c r="CY32" i="10" s="1"/>
  <c r="AU33" i="10"/>
  <c r="CY33" i="10" s="1"/>
  <c r="CR33" i="10" s="1"/>
  <c r="AU34" i="10"/>
  <c r="AU35" i="10"/>
  <c r="CY35" i="10" s="1"/>
  <c r="CR35" i="10" s="1"/>
  <c r="AU36" i="10"/>
  <c r="CY36" i="10" s="1"/>
  <c r="AU37" i="10"/>
  <c r="CY37" i="10" s="1"/>
  <c r="CR37" i="10" s="1"/>
  <c r="AQ8" i="10"/>
  <c r="CX8" i="10" s="1"/>
  <c r="AQ9" i="10"/>
  <c r="CX9" i="10" s="1"/>
  <c r="CQ9" i="10" s="1"/>
  <c r="AQ10" i="10"/>
  <c r="CX10" i="10" s="1"/>
  <c r="AQ11" i="10"/>
  <c r="CX11" i="10" s="1"/>
  <c r="CQ11" i="10" s="1"/>
  <c r="AQ12" i="10"/>
  <c r="AQ13" i="10"/>
  <c r="CX13" i="10" s="1"/>
  <c r="CQ13" i="10" s="1"/>
  <c r="AQ14" i="10"/>
  <c r="CX14" i="10" s="1"/>
  <c r="AQ15" i="10"/>
  <c r="CX15" i="10" s="1"/>
  <c r="CQ15" i="10" s="1"/>
  <c r="AQ16" i="10"/>
  <c r="CX16" i="10" s="1"/>
  <c r="AQ17" i="10"/>
  <c r="CX17" i="10" s="1"/>
  <c r="CQ17" i="10" s="1"/>
  <c r="AQ18" i="10"/>
  <c r="CX18" i="10" s="1"/>
  <c r="AQ19" i="10"/>
  <c r="CX19" i="10" s="1"/>
  <c r="CQ19" i="10" s="1"/>
  <c r="AQ20" i="10"/>
  <c r="AQ21" i="10"/>
  <c r="CX21" i="10" s="1"/>
  <c r="CQ21" i="10" s="1"/>
  <c r="AQ22" i="10"/>
  <c r="CX22" i="10" s="1"/>
  <c r="AQ23" i="10"/>
  <c r="CX23" i="10" s="1"/>
  <c r="CQ23" i="10" s="1"/>
  <c r="AQ24" i="10"/>
  <c r="CX24" i="10" s="1"/>
  <c r="AQ25" i="10"/>
  <c r="CX25" i="10" s="1"/>
  <c r="CQ25" i="10" s="1"/>
  <c r="AQ26" i="10"/>
  <c r="CX26" i="10" s="1"/>
  <c r="AQ27" i="10"/>
  <c r="CX27" i="10" s="1"/>
  <c r="CQ27" i="10" s="1"/>
  <c r="AQ28" i="10"/>
  <c r="AQ29" i="10"/>
  <c r="CX29" i="10" s="1"/>
  <c r="CQ29" i="10" s="1"/>
  <c r="AQ30" i="10"/>
  <c r="CX30" i="10" s="1"/>
  <c r="AQ31" i="10"/>
  <c r="CX31" i="10" s="1"/>
  <c r="CQ31" i="10" s="1"/>
  <c r="AQ32" i="10"/>
  <c r="CX32" i="10" s="1"/>
  <c r="AQ33" i="10"/>
  <c r="CX33" i="10" s="1"/>
  <c r="CQ33" i="10" s="1"/>
  <c r="AQ34" i="10"/>
  <c r="CX34" i="10" s="1"/>
  <c r="AQ35" i="10"/>
  <c r="CX35" i="10" s="1"/>
  <c r="CQ35" i="10" s="1"/>
  <c r="AQ36" i="10"/>
  <c r="AQ37" i="10"/>
  <c r="CX37" i="10" s="1"/>
  <c r="CQ37" i="10" s="1"/>
  <c r="AM8" i="10"/>
  <c r="CW8" i="10" s="1"/>
  <c r="AM9" i="10"/>
  <c r="CW9" i="10" s="1"/>
  <c r="CP9" i="10" s="1"/>
  <c r="AM10" i="10"/>
  <c r="CW10" i="10" s="1"/>
  <c r="AM11" i="10"/>
  <c r="CW11" i="10" s="1"/>
  <c r="CP11" i="10" s="1"/>
  <c r="AM12" i="10"/>
  <c r="CW12" i="10" s="1"/>
  <c r="AM13" i="10"/>
  <c r="CW13" i="10" s="1"/>
  <c r="CP13" i="10" s="1"/>
  <c r="AM14" i="10"/>
  <c r="AM15" i="10"/>
  <c r="CW15" i="10" s="1"/>
  <c r="CP15" i="10" s="1"/>
  <c r="AM16" i="10"/>
  <c r="CW16" i="10" s="1"/>
  <c r="AM17" i="10"/>
  <c r="CW17" i="10" s="1"/>
  <c r="CP17" i="10" s="1"/>
  <c r="AM18" i="10"/>
  <c r="CW18" i="10" s="1"/>
  <c r="AM19" i="10"/>
  <c r="CW19" i="10" s="1"/>
  <c r="CP19" i="10" s="1"/>
  <c r="AM20" i="10"/>
  <c r="CW20" i="10" s="1"/>
  <c r="AM21" i="10"/>
  <c r="CW21" i="10" s="1"/>
  <c r="CP21" i="10" s="1"/>
  <c r="AM22" i="10"/>
  <c r="AM23" i="10"/>
  <c r="CW23" i="10" s="1"/>
  <c r="CP23" i="10" s="1"/>
  <c r="AM24" i="10"/>
  <c r="CW24" i="10" s="1"/>
  <c r="AM25" i="10"/>
  <c r="CW25" i="10" s="1"/>
  <c r="CP25" i="10" s="1"/>
  <c r="AM26" i="10"/>
  <c r="CW26" i="10" s="1"/>
  <c r="AM27" i="10"/>
  <c r="CW27" i="10" s="1"/>
  <c r="CP27" i="10" s="1"/>
  <c r="AM28" i="10"/>
  <c r="CW28" i="10" s="1"/>
  <c r="AM29" i="10"/>
  <c r="CW29" i="10" s="1"/>
  <c r="CP29" i="10" s="1"/>
  <c r="AM30" i="10"/>
  <c r="AM31" i="10"/>
  <c r="CW31" i="10" s="1"/>
  <c r="CP31" i="10" s="1"/>
  <c r="AM32" i="10"/>
  <c r="CW32" i="10" s="1"/>
  <c r="AM33" i="10"/>
  <c r="CW33" i="10" s="1"/>
  <c r="CP33" i="10" s="1"/>
  <c r="AM34" i="10"/>
  <c r="CW34" i="10" s="1"/>
  <c r="AM35" i="10"/>
  <c r="CW35" i="10" s="1"/>
  <c r="CP35" i="10" s="1"/>
  <c r="AM36" i="10"/>
  <c r="CW36" i="10" s="1"/>
  <c r="AM37" i="10"/>
  <c r="CW37" i="10" s="1"/>
  <c r="CP37" i="10" s="1"/>
  <c r="AI8" i="10"/>
  <c r="AI9" i="10"/>
  <c r="CV9" i="10" s="1"/>
  <c r="CO9" i="10" s="1"/>
  <c r="AI10" i="10"/>
  <c r="CV10" i="10" s="1"/>
  <c r="AI11" i="10"/>
  <c r="CV11" i="10" s="1"/>
  <c r="CO11" i="10" s="1"/>
  <c r="AI12" i="10"/>
  <c r="CV12" i="10" s="1"/>
  <c r="AI13" i="10"/>
  <c r="CV13" i="10" s="1"/>
  <c r="CO13" i="10" s="1"/>
  <c r="AI14" i="10"/>
  <c r="CV14" i="10" s="1"/>
  <c r="AI15" i="10"/>
  <c r="CV15" i="10" s="1"/>
  <c r="CO15" i="10" s="1"/>
  <c r="AI16" i="10"/>
  <c r="AI17" i="10"/>
  <c r="CV17" i="10" s="1"/>
  <c r="CO17" i="10" s="1"/>
  <c r="AI18" i="10"/>
  <c r="CV18" i="10" s="1"/>
  <c r="AI19" i="10"/>
  <c r="CV19" i="10" s="1"/>
  <c r="CO19" i="10" s="1"/>
  <c r="AI20" i="10"/>
  <c r="CV20" i="10" s="1"/>
  <c r="AI21" i="10"/>
  <c r="CV21" i="10" s="1"/>
  <c r="CO21" i="10" s="1"/>
  <c r="AI22" i="10"/>
  <c r="CV22" i="10" s="1"/>
  <c r="AI23" i="10"/>
  <c r="CV23" i="10" s="1"/>
  <c r="CO23" i="10" s="1"/>
  <c r="AI24" i="10"/>
  <c r="AI25" i="10"/>
  <c r="CV25" i="10" s="1"/>
  <c r="CO25" i="10" s="1"/>
  <c r="AI26" i="10"/>
  <c r="CV26" i="10" s="1"/>
  <c r="AI27" i="10"/>
  <c r="CV27" i="10" s="1"/>
  <c r="CO27" i="10" s="1"/>
  <c r="AI28" i="10"/>
  <c r="CV28" i="10" s="1"/>
  <c r="AI29" i="10"/>
  <c r="CV29" i="10" s="1"/>
  <c r="CO29" i="10" s="1"/>
  <c r="AI30" i="10"/>
  <c r="CV30" i="10" s="1"/>
  <c r="AI31" i="10"/>
  <c r="CV31" i="10" s="1"/>
  <c r="CO31" i="10" s="1"/>
  <c r="AI32" i="10"/>
  <c r="AI33" i="10"/>
  <c r="CV33" i="10" s="1"/>
  <c r="CO33" i="10" s="1"/>
  <c r="AI34" i="10"/>
  <c r="CV34" i="10" s="1"/>
  <c r="AI35" i="10"/>
  <c r="CV35" i="10" s="1"/>
  <c r="CO35" i="10" s="1"/>
  <c r="AI36" i="10"/>
  <c r="CV36" i="10" s="1"/>
  <c r="AI37" i="10"/>
  <c r="CV37" i="10" s="1"/>
  <c r="CO37" i="10" s="1"/>
  <c r="AE8" i="10"/>
  <c r="CU8" i="10" s="1"/>
  <c r="AE9" i="10"/>
  <c r="CU9" i="10" s="1"/>
  <c r="CN9" i="10" s="1"/>
  <c r="AE10" i="10"/>
  <c r="AE11" i="10"/>
  <c r="CU11" i="10" s="1"/>
  <c r="AE12" i="10"/>
  <c r="CU12" i="10" s="1"/>
  <c r="AE13" i="10"/>
  <c r="CU13" i="10" s="1"/>
  <c r="CT13" i="10" s="1"/>
  <c r="CM13" i="10" s="1"/>
  <c r="AE14" i="10"/>
  <c r="CU14" i="10" s="1"/>
  <c r="AE15" i="10"/>
  <c r="CU15" i="10" s="1"/>
  <c r="AE16" i="10"/>
  <c r="CU16" i="10" s="1"/>
  <c r="AE17" i="10"/>
  <c r="CU17" i="10" s="1"/>
  <c r="CN17" i="10" s="1"/>
  <c r="AE18" i="10"/>
  <c r="AE19" i="10"/>
  <c r="CU19" i="10" s="1"/>
  <c r="AE20" i="10"/>
  <c r="CU20" i="10" s="1"/>
  <c r="AE21" i="10"/>
  <c r="CU21" i="10" s="1"/>
  <c r="CT21" i="10" s="1"/>
  <c r="CM21" i="10" s="1"/>
  <c r="AE22" i="10"/>
  <c r="CU22" i="10" s="1"/>
  <c r="AE23" i="10"/>
  <c r="CU23" i="10" s="1"/>
  <c r="AE24" i="10"/>
  <c r="CU24" i="10" s="1"/>
  <c r="AE25" i="10"/>
  <c r="CU25" i="10" s="1"/>
  <c r="CN25" i="10" s="1"/>
  <c r="AE26" i="10"/>
  <c r="AE27" i="10"/>
  <c r="CU27" i="10" s="1"/>
  <c r="AE28" i="10"/>
  <c r="CU28" i="10" s="1"/>
  <c r="AE29" i="10"/>
  <c r="CU29" i="10" s="1"/>
  <c r="CT29" i="10" s="1"/>
  <c r="CM29" i="10" s="1"/>
  <c r="AE30" i="10"/>
  <c r="CU30" i="10" s="1"/>
  <c r="AE31" i="10"/>
  <c r="CU31" i="10" s="1"/>
  <c r="AE32" i="10"/>
  <c r="CU32" i="10" s="1"/>
  <c r="AE33" i="10"/>
  <c r="CU33" i="10" s="1"/>
  <c r="CN33" i="10" s="1"/>
  <c r="AE34" i="10"/>
  <c r="CU34" i="10" s="1"/>
  <c r="AE35" i="10"/>
  <c r="CU35" i="10" s="1"/>
  <c r="AE36" i="10"/>
  <c r="CU36" i="10" s="1"/>
  <c r="AE37" i="10"/>
  <c r="CU37" i="10" s="1"/>
  <c r="CT37" i="10" s="1"/>
  <c r="CM37" i="10" s="1"/>
  <c r="AD8" i="10"/>
  <c r="AD9" i="10"/>
  <c r="H9" i="1" s="1"/>
  <c r="K9" i="1" s="1"/>
  <c r="AD10" i="10"/>
  <c r="AD11" i="10"/>
  <c r="H11" i="1" s="1"/>
  <c r="K11" i="1" s="1"/>
  <c r="AD12" i="10"/>
  <c r="AD13" i="10"/>
  <c r="H13" i="1" s="1"/>
  <c r="K13" i="1" s="1"/>
  <c r="AD14" i="10"/>
  <c r="AD15" i="10"/>
  <c r="H15" i="1" s="1"/>
  <c r="K15" i="1" s="1"/>
  <c r="AD16" i="10"/>
  <c r="AD17" i="10"/>
  <c r="H17" i="1" s="1"/>
  <c r="K17" i="1" s="1"/>
  <c r="AD18" i="10"/>
  <c r="AD19" i="10"/>
  <c r="H19" i="1" s="1"/>
  <c r="K19" i="1" s="1"/>
  <c r="AD20" i="10"/>
  <c r="AD21" i="10"/>
  <c r="H21" i="1" s="1"/>
  <c r="K21" i="1" s="1"/>
  <c r="AD22" i="10"/>
  <c r="AD23" i="10"/>
  <c r="H23" i="1" s="1"/>
  <c r="K23" i="1" s="1"/>
  <c r="AD24" i="10"/>
  <c r="AD25" i="10"/>
  <c r="H25" i="1" s="1"/>
  <c r="K25" i="1" s="1"/>
  <c r="AD26" i="10"/>
  <c r="AD27" i="10"/>
  <c r="H27" i="1" s="1"/>
  <c r="K27" i="1" s="1"/>
  <c r="AD28" i="10"/>
  <c r="AD29" i="10"/>
  <c r="H29" i="1" s="1"/>
  <c r="K29" i="1" s="1"/>
  <c r="AD30" i="10"/>
  <c r="AD31" i="10"/>
  <c r="H31" i="1" s="1"/>
  <c r="K31" i="1" s="1"/>
  <c r="AD32" i="10"/>
  <c r="AD33" i="10"/>
  <c r="H33" i="1" s="1"/>
  <c r="K33" i="1" s="1"/>
  <c r="AD34" i="10"/>
  <c r="AD35" i="10"/>
  <c r="H35" i="1" s="1"/>
  <c r="K35" i="1" s="1"/>
  <c r="AD36" i="10"/>
  <c r="AD37" i="10"/>
  <c r="H37" i="1" s="1"/>
  <c r="K37" i="1" s="1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F8" i="10"/>
  <c r="BZ8" i="10" s="1"/>
  <c r="F9" i="10"/>
  <c r="BZ9" i="10" s="1"/>
  <c r="F10" i="10"/>
  <c r="BZ10" i="10" s="1"/>
  <c r="F11" i="10"/>
  <c r="BZ11" i="10" s="1"/>
  <c r="F12" i="10"/>
  <c r="BZ12" i="10" s="1"/>
  <c r="F13" i="10"/>
  <c r="BZ13" i="10" s="1"/>
  <c r="F14" i="10"/>
  <c r="BZ14" i="10" s="1"/>
  <c r="F15" i="10"/>
  <c r="BZ15" i="10" s="1"/>
  <c r="F16" i="10"/>
  <c r="BZ16" i="10" s="1"/>
  <c r="F17" i="10"/>
  <c r="BZ17" i="10" s="1"/>
  <c r="F18" i="10"/>
  <c r="BZ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BZ25" i="10" s="1"/>
  <c r="F26" i="10"/>
  <c r="BZ26" i="10" s="1"/>
  <c r="F27" i="10"/>
  <c r="BZ27" i="10" s="1"/>
  <c r="F28" i="10"/>
  <c r="BZ28" i="10" s="1"/>
  <c r="F29" i="10"/>
  <c r="BZ29" i="10" s="1"/>
  <c r="F30" i="10"/>
  <c r="BZ30" i="10" s="1"/>
  <c r="F31" i="10"/>
  <c r="BZ31" i="10" s="1"/>
  <c r="F32" i="10"/>
  <c r="BZ32" i="10" s="1"/>
  <c r="F33" i="10"/>
  <c r="BZ33" i="10" s="1"/>
  <c r="F34" i="10"/>
  <c r="BZ34" i="10" s="1"/>
  <c r="F35" i="10"/>
  <c r="BZ35" i="10" s="1"/>
  <c r="F36" i="10"/>
  <c r="BZ36" i="10" s="1"/>
  <c r="F37" i="10"/>
  <c r="BZ37" i="10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AP11" i="1"/>
  <c r="AP15" i="1"/>
  <c r="AP19" i="1"/>
  <c r="AP23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M8" i="1"/>
  <c r="AP8" i="1" s="1"/>
  <c r="AM9" i="1"/>
  <c r="AP9" i="1" s="1"/>
  <c r="AM10" i="1"/>
  <c r="AP10" i="1" s="1"/>
  <c r="AM11" i="1"/>
  <c r="AM12" i="1"/>
  <c r="AP12" i="1" s="1"/>
  <c r="AM13" i="1"/>
  <c r="AP13" i="1" s="1"/>
  <c r="AM14" i="1"/>
  <c r="AP14" i="1" s="1"/>
  <c r="AM15" i="1"/>
  <c r="AM16" i="1"/>
  <c r="AP16" i="1" s="1"/>
  <c r="AM17" i="1"/>
  <c r="AP17" i="1" s="1"/>
  <c r="AM18" i="1"/>
  <c r="AP18" i="1" s="1"/>
  <c r="AM19" i="1"/>
  <c r="AM20" i="1"/>
  <c r="AP20" i="1" s="1"/>
  <c r="AM21" i="1"/>
  <c r="AP21" i="1" s="1"/>
  <c r="AM22" i="1"/>
  <c r="AP22" i="1" s="1"/>
  <c r="AM23" i="1"/>
  <c r="AM24" i="1"/>
  <c r="AP24" i="1" s="1"/>
  <c r="AM25" i="1"/>
  <c r="AP25" i="1" s="1"/>
  <c r="AM26" i="1"/>
  <c r="AP26" i="1" s="1"/>
  <c r="AM27" i="1"/>
  <c r="AP27" i="1" s="1"/>
  <c r="AM28" i="1"/>
  <c r="AP28" i="1" s="1"/>
  <c r="AM29" i="1"/>
  <c r="AP29" i="1" s="1"/>
  <c r="AM30" i="1"/>
  <c r="AP30" i="1" s="1"/>
  <c r="AM31" i="1"/>
  <c r="AP31" i="1" s="1"/>
  <c r="AM32" i="1"/>
  <c r="AP32" i="1" s="1"/>
  <c r="AM33" i="1"/>
  <c r="AP33" i="1" s="1"/>
  <c r="AM34" i="1"/>
  <c r="AP34" i="1" s="1"/>
  <c r="AM35" i="1"/>
  <c r="AP35" i="1" s="1"/>
  <c r="AM36" i="1"/>
  <c r="AP36" i="1" s="1"/>
  <c r="AM37" i="1"/>
  <c r="AP37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C8" i="1"/>
  <c r="AJ8" i="1" s="1"/>
  <c r="AC9" i="1"/>
  <c r="AJ9" i="1" s="1"/>
  <c r="AC10" i="1"/>
  <c r="AJ10" i="1" s="1"/>
  <c r="AC11" i="1"/>
  <c r="AJ11" i="1" s="1"/>
  <c r="AC12" i="1"/>
  <c r="AJ12" i="1" s="1"/>
  <c r="AC13" i="1"/>
  <c r="AJ13" i="1" s="1"/>
  <c r="AC14" i="1"/>
  <c r="AJ14" i="1" s="1"/>
  <c r="AC15" i="1"/>
  <c r="AJ15" i="1" s="1"/>
  <c r="AC16" i="1"/>
  <c r="AJ16" i="1" s="1"/>
  <c r="AC17" i="1"/>
  <c r="AJ17" i="1" s="1"/>
  <c r="AC18" i="1"/>
  <c r="AJ18" i="1" s="1"/>
  <c r="AC19" i="1"/>
  <c r="AJ19" i="1" s="1"/>
  <c r="AC20" i="1"/>
  <c r="AJ20" i="1" s="1"/>
  <c r="AC21" i="1"/>
  <c r="AJ21" i="1" s="1"/>
  <c r="AC22" i="1"/>
  <c r="AJ22" i="1" s="1"/>
  <c r="AC23" i="1"/>
  <c r="AJ23" i="1" s="1"/>
  <c r="AC24" i="1"/>
  <c r="AJ24" i="1" s="1"/>
  <c r="AC25" i="1"/>
  <c r="AJ25" i="1" s="1"/>
  <c r="AC26" i="1"/>
  <c r="AJ26" i="1" s="1"/>
  <c r="AC27" i="1"/>
  <c r="AJ27" i="1" s="1"/>
  <c r="AC28" i="1"/>
  <c r="AJ28" i="1" s="1"/>
  <c r="AC29" i="1"/>
  <c r="AJ29" i="1" s="1"/>
  <c r="AC30" i="1"/>
  <c r="AJ30" i="1" s="1"/>
  <c r="AC31" i="1"/>
  <c r="AJ31" i="1" s="1"/>
  <c r="AC32" i="1"/>
  <c r="AJ32" i="1" s="1"/>
  <c r="AC33" i="1"/>
  <c r="AJ33" i="1" s="1"/>
  <c r="AC34" i="1"/>
  <c r="AJ34" i="1" s="1"/>
  <c r="AC35" i="1"/>
  <c r="AJ35" i="1" s="1"/>
  <c r="AC36" i="1"/>
  <c r="AJ36" i="1" s="1"/>
  <c r="AC37" i="1"/>
  <c r="AJ37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P8" i="1"/>
  <c r="AA8" i="1" s="1"/>
  <c r="P9" i="1"/>
  <c r="AA9" i="1" s="1"/>
  <c r="P10" i="1"/>
  <c r="AA10" i="1" s="1"/>
  <c r="P11" i="1"/>
  <c r="AA11" i="1" s="1"/>
  <c r="P12" i="1"/>
  <c r="AA12" i="1" s="1"/>
  <c r="P13" i="1"/>
  <c r="AA13" i="1" s="1"/>
  <c r="P14" i="1"/>
  <c r="AA14" i="1" s="1"/>
  <c r="P15" i="1"/>
  <c r="AA15" i="1" s="1"/>
  <c r="P16" i="1"/>
  <c r="AA16" i="1" s="1"/>
  <c r="P17" i="1"/>
  <c r="AA17" i="1" s="1"/>
  <c r="P18" i="1"/>
  <c r="AA18" i="1" s="1"/>
  <c r="P19" i="1"/>
  <c r="AA19" i="1" s="1"/>
  <c r="P20" i="1"/>
  <c r="AA20" i="1" s="1"/>
  <c r="P21" i="1"/>
  <c r="AA21" i="1" s="1"/>
  <c r="P22" i="1"/>
  <c r="AA22" i="1" s="1"/>
  <c r="P23" i="1"/>
  <c r="AA23" i="1" s="1"/>
  <c r="P24" i="1"/>
  <c r="AA24" i="1" s="1"/>
  <c r="P25" i="1"/>
  <c r="AA25" i="1" s="1"/>
  <c r="P26" i="1"/>
  <c r="AA26" i="1" s="1"/>
  <c r="P27" i="1"/>
  <c r="AA27" i="1" s="1"/>
  <c r="P28" i="1"/>
  <c r="AA28" i="1" s="1"/>
  <c r="P29" i="1"/>
  <c r="AA29" i="1" s="1"/>
  <c r="P30" i="1"/>
  <c r="AA30" i="1" s="1"/>
  <c r="P31" i="1"/>
  <c r="AA31" i="1" s="1"/>
  <c r="P32" i="1"/>
  <c r="AA32" i="1" s="1"/>
  <c r="P33" i="1"/>
  <c r="AA33" i="1" s="1"/>
  <c r="P34" i="1"/>
  <c r="AA34" i="1" s="1"/>
  <c r="P35" i="1"/>
  <c r="AA35" i="1" s="1"/>
  <c r="P36" i="1"/>
  <c r="AA36" i="1" s="1"/>
  <c r="P37" i="1"/>
  <c r="AA37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I8" i="1"/>
  <c r="I10" i="1"/>
  <c r="I12" i="1"/>
  <c r="I14" i="1"/>
  <c r="I16" i="1"/>
  <c r="I18" i="1"/>
  <c r="I20" i="1"/>
  <c r="I22" i="1"/>
  <c r="I24" i="1"/>
  <c r="I26" i="1"/>
  <c r="I28" i="1"/>
  <c r="I30" i="1"/>
  <c r="I32" i="1"/>
  <c r="I34" i="1"/>
  <c r="I36" i="1"/>
  <c r="H8" i="1"/>
  <c r="K8" i="1" s="1"/>
  <c r="H10" i="1"/>
  <c r="K10" i="1" s="1"/>
  <c r="H12" i="1"/>
  <c r="K12" i="1" s="1"/>
  <c r="H14" i="1"/>
  <c r="K14" i="1" s="1"/>
  <c r="H16" i="1"/>
  <c r="K16" i="1" s="1"/>
  <c r="H18" i="1"/>
  <c r="K18" i="1" s="1"/>
  <c r="H20" i="1"/>
  <c r="K20" i="1" s="1"/>
  <c r="H22" i="1"/>
  <c r="K22" i="1" s="1"/>
  <c r="H24" i="1"/>
  <c r="K24" i="1" s="1"/>
  <c r="H26" i="1"/>
  <c r="K26" i="1" s="1"/>
  <c r="H28" i="1"/>
  <c r="K28" i="1" s="1"/>
  <c r="H30" i="1"/>
  <c r="K30" i="1" s="1"/>
  <c r="H32" i="1"/>
  <c r="K32" i="1" s="1"/>
  <c r="H34" i="1"/>
  <c r="K34" i="1" s="1"/>
  <c r="H36" i="1"/>
  <c r="K36" i="1" s="1"/>
  <c r="D8" i="1"/>
  <c r="D9" i="1"/>
  <c r="D10" i="1"/>
  <c r="D11" i="1"/>
  <c r="D12" i="1"/>
  <c r="D13" i="1"/>
  <c r="N13" i="1" s="1"/>
  <c r="D14" i="1"/>
  <c r="D15" i="1"/>
  <c r="D16" i="1"/>
  <c r="D17" i="1"/>
  <c r="D18" i="1"/>
  <c r="D19" i="1"/>
  <c r="D20" i="1"/>
  <c r="D21" i="1"/>
  <c r="N21" i="1" s="1"/>
  <c r="D22" i="1"/>
  <c r="D23" i="1"/>
  <c r="D24" i="1"/>
  <c r="D25" i="1"/>
  <c r="D26" i="1"/>
  <c r="D27" i="1"/>
  <c r="D28" i="1"/>
  <c r="D29" i="1"/>
  <c r="N29" i="1" s="1"/>
  <c r="D30" i="1"/>
  <c r="D31" i="1"/>
  <c r="D32" i="1"/>
  <c r="D33" i="1"/>
  <c r="D34" i="1"/>
  <c r="D35" i="1"/>
  <c r="D36" i="1"/>
  <c r="D37" i="1"/>
  <c r="N37" i="1" s="1"/>
  <c r="AL33" i="1" l="1"/>
  <c r="AK33" i="1"/>
  <c r="AB33" i="1"/>
  <c r="AL31" i="1"/>
  <c r="AK31" i="1"/>
  <c r="AB31" i="1"/>
  <c r="AL29" i="1"/>
  <c r="AK29" i="1"/>
  <c r="AB29" i="1"/>
  <c r="AL27" i="1"/>
  <c r="AK27" i="1"/>
  <c r="AB27" i="1"/>
  <c r="AL25" i="1"/>
  <c r="AK25" i="1"/>
  <c r="AB25" i="1"/>
  <c r="AL23" i="1"/>
  <c r="AK23" i="1"/>
  <c r="AB23" i="1"/>
  <c r="AL21" i="1"/>
  <c r="AK21" i="1"/>
  <c r="AB21" i="1"/>
  <c r="AL19" i="1"/>
  <c r="AK19" i="1"/>
  <c r="AB19" i="1"/>
  <c r="AL17" i="1"/>
  <c r="AK17" i="1"/>
  <c r="AB17" i="1"/>
  <c r="AL15" i="1"/>
  <c r="AK15" i="1"/>
  <c r="AB15" i="1"/>
  <c r="AL13" i="1"/>
  <c r="AK13" i="1"/>
  <c r="AB13" i="1"/>
  <c r="AL11" i="1"/>
  <c r="AK11" i="1"/>
  <c r="AB11" i="1"/>
  <c r="AL9" i="1"/>
  <c r="AK9" i="1"/>
  <c r="AB9" i="1"/>
  <c r="BY37" i="10"/>
  <c r="BR37" i="10" s="1"/>
  <c r="BS37" i="10"/>
  <c r="BY33" i="10"/>
  <c r="BR33" i="10" s="1"/>
  <c r="BS33" i="10"/>
  <c r="BY29" i="10"/>
  <c r="BR29" i="10" s="1"/>
  <c r="BS29" i="10"/>
  <c r="BY23" i="10"/>
  <c r="BR23" i="10" s="1"/>
  <c r="BS23" i="10"/>
  <c r="BY19" i="10"/>
  <c r="BR19" i="10" s="1"/>
  <c r="BS19" i="10"/>
  <c r="BY15" i="10"/>
  <c r="BR15" i="10" s="1"/>
  <c r="BS15" i="10"/>
  <c r="BY11" i="10"/>
  <c r="BR11" i="10" s="1"/>
  <c r="BS11" i="10"/>
  <c r="BY9" i="10"/>
  <c r="BR9" i="10" s="1"/>
  <c r="BS9" i="10"/>
  <c r="AL37" i="1"/>
  <c r="AK37" i="1"/>
  <c r="AB37" i="1"/>
  <c r="AL35" i="1"/>
  <c r="AK35" i="1"/>
  <c r="AB35" i="1"/>
  <c r="BY35" i="10"/>
  <c r="BR35" i="10" s="1"/>
  <c r="BS35" i="10"/>
  <c r="BY31" i="10"/>
  <c r="BR31" i="10" s="1"/>
  <c r="BS31" i="10"/>
  <c r="BY27" i="10"/>
  <c r="BR27" i="10" s="1"/>
  <c r="BS27" i="10"/>
  <c r="BY25" i="10"/>
  <c r="BR25" i="10" s="1"/>
  <c r="BS25" i="10"/>
  <c r="BY21" i="10"/>
  <c r="BR21" i="10" s="1"/>
  <c r="BS21" i="10"/>
  <c r="BY17" i="10"/>
  <c r="BR17" i="10" s="1"/>
  <c r="BS17" i="10"/>
  <c r="BY13" i="10"/>
  <c r="BR13" i="10" s="1"/>
  <c r="BS13" i="10"/>
  <c r="CT35" i="10"/>
  <c r="CM35" i="10" s="1"/>
  <c r="N35" i="1" s="1"/>
  <c r="CN35" i="10"/>
  <c r="CT31" i="10"/>
  <c r="CM31" i="10" s="1"/>
  <c r="N31" i="1" s="1"/>
  <c r="CN31" i="10"/>
  <c r="AL36" i="1"/>
  <c r="AK36" i="1"/>
  <c r="AB36" i="1"/>
  <c r="AL34" i="1"/>
  <c r="AK34" i="1"/>
  <c r="AB34" i="1"/>
  <c r="AL32" i="1"/>
  <c r="AK32" i="1"/>
  <c r="AB32" i="1"/>
  <c r="AL30" i="1"/>
  <c r="AK30" i="1"/>
  <c r="AB30" i="1"/>
  <c r="AL28" i="1"/>
  <c r="AK28" i="1"/>
  <c r="AB28" i="1"/>
  <c r="AL26" i="1"/>
  <c r="AK26" i="1"/>
  <c r="AB26" i="1"/>
  <c r="AL24" i="1"/>
  <c r="AK24" i="1"/>
  <c r="AB24" i="1"/>
  <c r="AL22" i="1"/>
  <c r="AK22" i="1"/>
  <c r="AB22" i="1"/>
  <c r="AL20" i="1"/>
  <c r="AK20" i="1"/>
  <c r="AB20" i="1"/>
  <c r="AL18" i="1"/>
  <c r="AK18" i="1"/>
  <c r="AB18" i="1"/>
  <c r="AL16" i="1"/>
  <c r="AK16" i="1"/>
  <c r="AB16" i="1"/>
  <c r="AL14" i="1"/>
  <c r="AK14" i="1"/>
  <c r="AB14" i="1"/>
  <c r="AL12" i="1"/>
  <c r="AK12" i="1"/>
  <c r="AB12" i="1"/>
  <c r="AL10" i="1"/>
  <c r="AK10" i="1"/>
  <c r="AB10" i="1"/>
  <c r="AL8" i="1"/>
  <c r="AK8" i="1"/>
  <c r="AB8" i="1"/>
  <c r="L36" i="1"/>
  <c r="L34" i="1"/>
  <c r="L32" i="1"/>
  <c r="L30" i="1"/>
  <c r="L28" i="1"/>
  <c r="L26" i="1"/>
  <c r="L24" i="1"/>
  <c r="L22" i="1"/>
  <c r="L20" i="1"/>
  <c r="L18" i="1"/>
  <c r="L16" i="1"/>
  <c r="L14" i="1"/>
  <c r="L12" i="1"/>
  <c r="L10" i="1"/>
  <c r="L8" i="1"/>
  <c r="CT27" i="10"/>
  <c r="CM27" i="10" s="1"/>
  <c r="N27" i="1" s="1"/>
  <c r="CN27" i="10"/>
  <c r="CT23" i="10"/>
  <c r="CM23" i="10" s="1"/>
  <c r="N23" i="1" s="1"/>
  <c r="CN23" i="10"/>
  <c r="CT19" i="10"/>
  <c r="CM19" i="10" s="1"/>
  <c r="N19" i="1" s="1"/>
  <c r="CN19" i="10"/>
  <c r="CT15" i="10"/>
  <c r="CM15" i="10" s="1"/>
  <c r="N15" i="1" s="1"/>
  <c r="CN15" i="10"/>
  <c r="CT11" i="10"/>
  <c r="CM11" i="10" s="1"/>
  <c r="N11" i="1" s="1"/>
  <c r="CN11" i="10"/>
  <c r="CN37" i="10"/>
  <c r="CN29" i="10"/>
  <c r="CN21" i="10"/>
  <c r="CN13" i="10"/>
  <c r="CT33" i="10"/>
  <c r="CM33" i="10" s="1"/>
  <c r="N33" i="1" s="1"/>
  <c r="CT25" i="10"/>
  <c r="CM25" i="10" s="1"/>
  <c r="N25" i="1" s="1"/>
  <c r="CT17" i="10"/>
  <c r="CM17" i="10" s="1"/>
  <c r="N17" i="1" s="1"/>
  <c r="CT9" i="10"/>
  <c r="CM9" i="10" s="1"/>
  <c r="N9" i="1" s="1"/>
  <c r="CT18" i="10"/>
  <c r="CM18" i="10" s="1"/>
  <c r="N18" i="1" s="1"/>
  <c r="CN18" i="10"/>
  <c r="L37" i="1"/>
  <c r="L35" i="1"/>
  <c r="L33" i="1"/>
  <c r="L31" i="1"/>
  <c r="L29" i="1"/>
  <c r="L27" i="1"/>
  <c r="L25" i="1"/>
  <c r="L23" i="1"/>
  <c r="L21" i="1"/>
  <c r="L19" i="1"/>
  <c r="L17" i="1"/>
  <c r="L15" i="1"/>
  <c r="L13" i="1"/>
  <c r="L11" i="1"/>
  <c r="L9" i="1"/>
  <c r="M37" i="1"/>
  <c r="M35" i="1"/>
  <c r="M33" i="1"/>
  <c r="M31" i="1"/>
  <c r="M29" i="1"/>
  <c r="M27" i="1"/>
  <c r="M25" i="1"/>
  <c r="M23" i="1"/>
  <c r="M21" i="1"/>
  <c r="M19" i="1"/>
  <c r="M17" i="1"/>
  <c r="M15" i="1"/>
  <c r="M13" i="1"/>
  <c r="M11" i="1"/>
  <c r="M9" i="1"/>
  <c r="BY36" i="10"/>
  <c r="BR36" i="10" s="1"/>
  <c r="M36" i="1" s="1"/>
  <c r="BS36" i="10"/>
  <c r="BY34" i="10"/>
  <c r="BR34" i="10" s="1"/>
  <c r="M34" i="1" s="1"/>
  <c r="BS34" i="10"/>
  <c r="BY32" i="10"/>
  <c r="BR32" i="10" s="1"/>
  <c r="M32" i="1" s="1"/>
  <c r="BS32" i="10"/>
  <c r="BY30" i="10"/>
  <c r="BR30" i="10" s="1"/>
  <c r="M30" i="1" s="1"/>
  <c r="BS30" i="10"/>
  <c r="BY28" i="10"/>
  <c r="BR28" i="10" s="1"/>
  <c r="M28" i="1" s="1"/>
  <c r="BS28" i="10"/>
  <c r="BY26" i="10"/>
  <c r="BR26" i="10" s="1"/>
  <c r="M26" i="1" s="1"/>
  <c r="BS26" i="10"/>
  <c r="BY24" i="10"/>
  <c r="BR24" i="10" s="1"/>
  <c r="M24" i="1" s="1"/>
  <c r="BS24" i="10"/>
  <c r="BY22" i="10"/>
  <c r="BR22" i="10" s="1"/>
  <c r="M22" i="1" s="1"/>
  <c r="BS22" i="10"/>
  <c r="BY20" i="10"/>
  <c r="BR20" i="10" s="1"/>
  <c r="M20" i="1" s="1"/>
  <c r="BS20" i="10"/>
  <c r="BY18" i="10"/>
  <c r="BR18" i="10" s="1"/>
  <c r="M18" i="1" s="1"/>
  <c r="BS18" i="10"/>
  <c r="BY16" i="10"/>
  <c r="BR16" i="10" s="1"/>
  <c r="M16" i="1" s="1"/>
  <c r="BS16" i="10"/>
  <c r="BY14" i="10"/>
  <c r="BR14" i="10" s="1"/>
  <c r="M14" i="1" s="1"/>
  <c r="BS14" i="10"/>
  <c r="BY12" i="10"/>
  <c r="BR12" i="10" s="1"/>
  <c r="M12" i="1" s="1"/>
  <c r="BS12" i="10"/>
  <c r="BY10" i="10"/>
  <c r="BR10" i="10" s="1"/>
  <c r="M10" i="1" s="1"/>
  <c r="BS10" i="10"/>
  <c r="BY8" i="10"/>
  <c r="BR8" i="10" s="1"/>
  <c r="M8" i="1" s="1"/>
  <c r="BS8" i="10"/>
  <c r="CT22" i="10"/>
  <c r="CM22" i="10" s="1"/>
  <c r="N22" i="1" s="1"/>
  <c r="CN22" i="10"/>
  <c r="CT14" i="10"/>
  <c r="CM14" i="10" s="1"/>
  <c r="N14" i="1" s="1"/>
  <c r="CN14" i="10"/>
  <c r="CO36" i="10"/>
  <c r="CO28" i="10"/>
  <c r="CO20" i="10"/>
  <c r="CO12" i="10"/>
  <c r="CP34" i="10"/>
  <c r="CP26" i="10"/>
  <c r="CP18" i="10"/>
  <c r="CP10" i="10"/>
  <c r="CQ32" i="10"/>
  <c r="CQ24" i="10"/>
  <c r="CQ16" i="10"/>
  <c r="CQ8" i="10"/>
  <c r="CR30" i="10"/>
  <c r="CR22" i="10"/>
  <c r="CR14" i="10"/>
  <c r="CS36" i="10"/>
  <c r="CS28" i="10"/>
  <c r="CS20" i="10"/>
  <c r="CS12" i="10"/>
  <c r="CT26" i="10"/>
  <c r="CM26" i="10" s="1"/>
  <c r="N26" i="1" s="1"/>
  <c r="CN26" i="10"/>
  <c r="CT10" i="10"/>
  <c r="CM10" i="10" s="1"/>
  <c r="N10" i="1" s="1"/>
  <c r="CN10" i="10"/>
  <c r="CO24" i="10"/>
  <c r="CO8" i="10"/>
  <c r="CP22" i="10"/>
  <c r="CQ36" i="10"/>
  <c r="CQ20" i="10"/>
  <c r="CR34" i="10"/>
  <c r="CR18" i="10"/>
  <c r="CS32" i="10"/>
  <c r="CS16" i="10"/>
  <c r="CT36" i="10"/>
  <c r="CM36" i="10" s="1"/>
  <c r="N36" i="1" s="1"/>
  <c r="CN36" i="10"/>
  <c r="CT34" i="10"/>
  <c r="CM34" i="10" s="1"/>
  <c r="N34" i="1" s="1"/>
  <c r="CN34" i="10"/>
  <c r="CT32" i="10"/>
  <c r="CM32" i="10" s="1"/>
  <c r="N32" i="1" s="1"/>
  <c r="CN32" i="10"/>
  <c r="CT30" i="10"/>
  <c r="CM30" i="10" s="1"/>
  <c r="N30" i="1" s="1"/>
  <c r="CN30" i="10"/>
  <c r="CT28" i="10"/>
  <c r="CM28" i="10" s="1"/>
  <c r="N28" i="1" s="1"/>
  <c r="CN28" i="10"/>
  <c r="CT24" i="10"/>
  <c r="CM24" i="10" s="1"/>
  <c r="N24" i="1" s="1"/>
  <c r="CN24" i="10"/>
  <c r="CT20" i="10"/>
  <c r="CM20" i="10" s="1"/>
  <c r="N20" i="1" s="1"/>
  <c r="CN20" i="10"/>
  <c r="CT16" i="10"/>
  <c r="CM16" i="10" s="1"/>
  <c r="N16" i="1" s="1"/>
  <c r="CN16" i="10"/>
  <c r="CT12" i="10"/>
  <c r="CM12" i="10" s="1"/>
  <c r="N12" i="1" s="1"/>
  <c r="CN12" i="10"/>
  <c r="CT8" i="10"/>
  <c r="CM8" i="10" s="1"/>
  <c r="N8" i="1" s="1"/>
  <c r="CN8" i="10"/>
  <c r="CO34" i="10"/>
  <c r="CO30" i="10"/>
  <c r="CO26" i="10"/>
  <c r="CO22" i="10"/>
  <c r="CO18" i="10"/>
  <c r="CO14" i="10"/>
  <c r="CO10" i="10"/>
  <c r="CP36" i="10"/>
  <c r="CP32" i="10"/>
  <c r="CP28" i="10"/>
  <c r="CP24" i="10"/>
  <c r="CP20" i="10"/>
  <c r="CP16" i="10"/>
  <c r="CP12" i="10"/>
  <c r="CP8" i="10"/>
  <c r="CQ34" i="10"/>
  <c r="CQ30" i="10"/>
  <c r="CQ26" i="10"/>
  <c r="CQ22" i="10"/>
  <c r="CQ18" i="10"/>
  <c r="CQ14" i="10"/>
  <c r="CQ10" i="10"/>
  <c r="CR36" i="10"/>
  <c r="CR32" i="10"/>
  <c r="CR28" i="10"/>
  <c r="CR24" i="10"/>
  <c r="CR20" i="10"/>
  <c r="CR16" i="10"/>
  <c r="CR12" i="10"/>
  <c r="CR8" i="10"/>
  <c r="CS34" i="10"/>
  <c r="CS30" i="10"/>
  <c r="CS26" i="10"/>
  <c r="CS22" i="10"/>
  <c r="CS18" i="10"/>
  <c r="CS14" i="10"/>
  <c r="CS10" i="10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BF7" i="10"/>
  <c r="BE7" i="10"/>
  <c r="CG7" i="10" s="1"/>
  <c r="BB7" i="10"/>
  <c r="BA7" i="10"/>
  <c r="AZ7" i="10"/>
  <c r="AX7" i="10"/>
  <c r="AW7" i="10"/>
  <c r="AV7" i="10"/>
  <c r="AU7" i="10" s="1"/>
  <c r="CY7" i="10" s="1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V7" i="10" s="1"/>
  <c r="CD7" i="10" s="1"/>
  <c r="U7" i="10"/>
  <c r="T7" i="10"/>
  <c r="S7" i="10"/>
  <c r="Q7" i="10"/>
  <c r="P7" i="10"/>
  <c r="O7" i="10"/>
  <c r="N7" i="10" s="1"/>
  <c r="CB7" i="10" s="1"/>
  <c r="M7" i="10"/>
  <c r="L7" i="10"/>
  <c r="K7" i="10"/>
  <c r="I7" i="10"/>
  <c r="H7" i="10"/>
  <c r="G7" i="10"/>
  <c r="F7" i="10" s="1"/>
  <c r="EN7" i="8"/>
  <c r="EM7" i="8"/>
  <c r="EL7" i="8"/>
  <c r="EK7" i="8"/>
  <c r="EJ7" i="8"/>
  <c r="EI7" i="8"/>
  <c r="EH7" i="8" s="1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C7" i="8" s="1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L7" i="3"/>
  <c r="K7" i="3"/>
  <c r="X7" i="1" s="1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P7" i="9" s="1"/>
  <c r="BF7" i="4" s="1"/>
  <c r="P7" i="4" s="1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Y7" i="1"/>
  <c r="T7" i="1"/>
  <c r="DG7" i="10"/>
  <c r="DE7" i="10"/>
  <c r="CI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M7" i="8"/>
  <c r="CH7" i="10"/>
  <c r="DI7" i="10" l="1"/>
  <c r="BK7" i="10"/>
  <c r="L7" i="9"/>
  <c r="BB7" i="4" s="1"/>
  <c r="BU7" i="10"/>
  <c r="G7" i="9"/>
  <c r="AW7" i="4" s="1"/>
  <c r="G7" i="4" s="1"/>
  <c r="BO7" i="9"/>
  <c r="AE7" i="1" s="1"/>
  <c r="S7" i="9"/>
  <c r="BI7" i="4" s="1"/>
  <c r="S7" i="4" s="1"/>
  <c r="W7" i="9"/>
  <c r="BM7" i="4" s="1"/>
  <c r="W7" i="4" s="1"/>
  <c r="EU7" i="9"/>
  <c r="AI7" i="1" s="1"/>
  <c r="AC7" i="3"/>
  <c r="AO7" i="1" s="1"/>
  <c r="F7" i="8"/>
  <c r="E7" i="8" s="1"/>
  <c r="R7" i="10"/>
  <c r="CC7" i="10" s="1"/>
  <c r="BV7" i="10" s="1"/>
  <c r="CR7" i="10"/>
  <c r="F7" i="9"/>
  <c r="AV7" i="4" s="1"/>
  <c r="F7" i="4" s="1"/>
  <c r="CF7" i="10"/>
  <c r="D7" i="1"/>
  <c r="H7" i="9"/>
  <c r="AX7" i="4" s="1"/>
  <c r="N7" i="9"/>
  <c r="BD7" i="4" s="1"/>
  <c r="N7" i="4" s="1"/>
  <c r="T7" i="9"/>
  <c r="BJ7" i="4" s="1"/>
  <c r="T7" i="4" s="1"/>
  <c r="BU7" i="8"/>
  <c r="CY7" i="8"/>
  <c r="EA7" i="8"/>
  <c r="DZ7" i="8" s="1"/>
  <c r="Z7" i="10"/>
  <c r="CE7" i="10" s="1"/>
  <c r="BX7" i="10" s="1"/>
  <c r="AI7" i="10"/>
  <c r="CV7" i="10" s="1"/>
  <c r="CO7" i="10" s="1"/>
  <c r="AY7" i="10"/>
  <c r="CZ7" i="10" s="1"/>
  <c r="BD7" i="10"/>
  <c r="BC7" i="10" s="1"/>
  <c r="I7" i="1" s="1"/>
  <c r="BW7" i="10"/>
  <c r="V7" i="9"/>
  <c r="BL7" i="4" s="1"/>
  <c r="V7" i="4" s="1"/>
  <c r="Y7" i="4"/>
  <c r="O7" i="3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L7" i="4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9"/>
  <c r="AU7" i="4" s="1"/>
  <c r="E7" i="4" s="1"/>
  <c r="K7" i="9"/>
  <c r="BA7" i="4" s="1"/>
  <c r="K7" i="4" s="1"/>
  <c r="CU7" i="10"/>
  <c r="Z7" i="1"/>
  <c r="H7" i="4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AP7" i="1" s="1"/>
  <c r="N7" i="3"/>
  <c r="CQ7" i="8" l="1"/>
  <c r="AX7" i="8"/>
  <c r="Z7" i="3"/>
  <c r="E7" i="10"/>
  <c r="BM7" i="8"/>
  <c r="AJ7" i="1"/>
  <c r="AI7" i="8"/>
  <c r="AD7" i="10"/>
  <c r="H7" i="1" s="1"/>
  <c r="K7" i="1" s="1"/>
  <c r="L7" i="1" s="1"/>
  <c r="T7" i="8"/>
  <c r="DF7" i="8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D7" i="10"/>
  <c r="BS7" i="10"/>
  <c r="BY7" i="10"/>
  <c r="BR7" i="10" s="1"/>
  <c r="M7" i="1" s="1"/>
  <c r="D7" i="9"/>
  <c r="AT7" i="4" s="1"/>
  <c r="D7" i="4" s="1"/>
  <c r="AA147" i="13"/>
  <c r="AA214" i="13"/>
  <c r="AA39" i="13"/>
  <c r="AA15" i="13"/>
  <c r="AA12" i="13"/>
  <c r="AA210" i="13"/>
  <c r="AA166" i="13"/>
  <c r="AA53" i="13"/>
  <c r="AA5" i="13"/>
  <c r="AA23" i="13"/>
  <c r="AA235" i="13"/>
  <c r="AA50" i="13"/>
  <c r="AA234" i="13"/>
  <c r="AA67" i="13"/>
  <c r="AA194" i="13"/>
  <c r="AA137" i="13"/>
  <c r="AA113" i="13"/>
  <c r="AA96" i="13"/>
  <c r="AA250" i="13"/>
  <c r="AA138" i="13"/>
  <c r="AA99" i="13"/>
  <c r="AA217" i="13"/>
  <c r="AA76" i="13"/>
  <c r="AA232" i="13"/>
  <c r="AA160" i="13"/>
  <c r="AA31" i="13"/>
  <c r="AA70" i="13"/>
  <c r="AA177" i="13"/>
  <c r="AA195" i="13"/>
  <c r="AA49" i="13"/>
  <c r="AA219" i="13"/>
  <c r="AA103" i="13"/>
  <c r="AA93" i="13"/>
  <c r="AA97" i="13"/>
  <c r="AA136" i="13"/>
  <c r="AA64" i="13"/>
  <c r="AA126" i="13"/>
  <c r="AA144" i="13"/>
  <c r="AA236" i="13"/>
  <c r="AA228" i="13"/>
  <c r="AA161" i="13"/>
  <c r="AA204" i="13"/>
  <c r="AA218" i="13"/>
  <c r="AA192" i="13"/>
  <c r="AA140" i="13"/>
  <c r="AA44" i="13"/>
  <c r="AA57" i="13"/>
  <c r="AA118" i="13"/>
  <c r="AA108" i="13"/>
  <c r="AA26" i="13"/>
  <c r="AA244" i="13"/>
  <c r="AA200" i="13"/>
  <c r="AA231" i="13"/>
  <c r="AA193" i="13"/>
  <c r="AA95" i="13"/>
  <c r="AA188" i="13"/>
  <c r="AA141" i="13"/>
  <c r="AA196" i="13"/>
  <c r="AA10" i="13"/>
  <c r="AA92" i="13"/>
  <c r="AA18" i="13"/>
  <c r="AA211" i="13"/>
  <c r="AA242" i="13"/>
  <c r="AA199" i="13"/>
  <c r="AA36" i="13"/>
  <c r="AA213" i="13"/>
  <c r="AA28" i="13"/>
  <c r="AA79" i="13"/>
  <c r="AA135" i="13"/>
  <c r="AA46" i="13"/>
  <c r="AA52" i="13"/>
  <c r="AA187" i="13"/>
  <c r="AA120" i="13"/>
  <c r="AA212" i="13"/>
  <c r="AA216" i="13"/>
  <c r="AA174" i="13"/>
  <c r="AA7" i="13"/>
  <c r="AA73" i="13"/>
  <c r="AA125" i="13"/>
  <c r="AA19" i="13"/>
  <c r="AA159" i="13"/>
  <c r="AA172" i="13"/>
  <c r="AA170" i="13"/>
  <c r="AA249" i="13"/>
  <c r="AA24" i="13"/>
  <c r="AA181" i="13"/>
  <c r="AA153" i="13"/>
  <c r="AA197" i="13"/>
  <c r="AA224" i="13"/>
  <c r="AA223" i="13"/>
  <c r="AA55" i="13"/>
  <c r="AA59" i="13"/>
  <c r="AA110" i="13"/>
  <c r="AA165" i="13"/>
  <c r="AA62" i="13"/>
  <c r="AA51" i="13"/>
  <c r="AA227" i="13"/>
  <c r="AA111" i="13"/>
  <c r="AA215" i="13"/>
  <c r="AA58" i="13"/>
  <c r="AA54" i="13"/>
  <c r="AA145" i="13"/>
  <c r="AA156" i="13"/>
  <c r="AA78" i="13"/>
  <c r="AA115" i="13"/>
  <c r="AA207" i="13"/>
  <c r="AA233" i="13"/>
  <c r="AA128" i="13"/>
  <c r="AA198" i="13"/>
  <c r="AA226" i="13"/>
  <c r="AA164" i="13"/>
  <c r="AA74" i="13"/>
  <c r="AA22" i="13"/>
  <c r="AA220" i="13"/>
  <c r="AA86" i="13"/>
  <c r="AA89" i="13"/>
  <c r="AA119" i="13"/>
  <c r="AA47" i="13"/>
  <c r="AA246" i="13"/>
  <c r="AA25" i="13"/>
  <c r="AA109" i="13"/>
  <c r="AA21" i="13"/>
  <c r="AA42" i="13"/>
  <c r="AA171" i="13"/>
  <c r="AA85" i="13"/>
  <c r="AA11" i="13"/>
  <c r="AA40" i="13"/>
  <c r="AA248" i="13"/>
  <c r="AA182" i="13"/>
  <c r="AA180" i="13"/>
  <c r="AA102" i="13"/>
  <c r="AA2" i="13"/>
  <c r="AA56" i="13"/>
  <c r="AA72" i="13"/>
  <c r="AA130" i="13"/>
  <c r="AA133" i="13"/>
  <c r="AA37" i="13"/>
  <c r="AA29" i="13"/>
  <c r="AA190" i="13"/>
  <c r="AA230" i="13"/>
  <c r="AA175" i="13"/>
  <c r="AA139" i="13"/>
  <c r="AA100" i="13"/>
  <c r="AA77" i="13"/>
  <c r="AA83" i="13"/>
  <c r="AA225" i="13"/>
  <c r="AA157" i="13"/>
  <c r="AA158" i="13"/>
  <c r="AA32" i="13"/>
  <c r="AA143" i="13"/>
  <c r="AA30" i="13"/>
  <c r="AA112" i="13"/>
  <c r="AA43" i="13"/>
  <c r="AA238" i="13"/>
  <c r="AA87" i="13"/>
  <c r="AA116" i="13"/>
  <c r="AA163" i="13"/>
  <c r="AA66" i="13"/>
  <c r="AA14" i="13"/>
  <c r="AA122" i="13"/>
  <c r="AA90" i="13"/>
  <c r="AA105" i="13"/>
  <c r="AA183" i="13"/>
  <c r="AA243" i="13"/>
  <c r="AA121" i="13"/>
  <c r="AA146" i="13"/>
  <c r="AA117" i="13"/>
  <c r="AA84" i="13"/>
  <c r="AA239" i="13"/>
  <c r="AA71" i="13"/>
  <c r="AA94" i="13"/>
  <c r="AA41" i="13"/>
  <c r="AA222" i="13"/>
  <c r="AA8" i="13"/>
  <c r="AA82" i="13"/>
  <c r="AA132" i="13"/>
  <c r="AA155" i="13"/>
  <c r="AA27" i="13"/>
  <c r="AA178" i="13"/>
  <c r="AA38" i="13"/>
  <c r="AA152" i="13"/>
  <c r="AA69" i="13"/>
  <c r="AA205" i="13"/>
  <c r="AA65" i="13"/>
  <c r="AA75" i="13"/>
  <c r="AA127" i="13"/>
  <c r="AA35" i="13"/>
  <c r="AA80" i="13"/>
  <c r="AA106" i="13"/>
  <c r="AA221" i="13"/>
  <c r="AA63" i="13"/>
  <c r="AA206" i="13"/>
  <c r="AA150" i="13"/>
  <c r="AA189" i="13"/>
  <c r="AA191" i="13"/>
  <c r="AA91" i="13"/>
  <c r="AA114" i="13"/>
  <c r="AA45" i="13"/>
  <c r="AA20" i="13"/>
  <c r="AA186" i="13"/>
  <c r="AA162" i="13"/>
  <c r="AA17" i="13"/>
  <c r="AA6" i="13"/>
  <c r="AA101" i="13"/>
  <c r="AA176" i="13"/>
  <c r="AA208" i="13"/>
  <c r="AA123" i="13"/>
  <c r="AA185" i="13"/>
  <c r="AA245" i="13"/>
  <c r="AA9" i="13"/>
  <c r="AA34" i="13"/>
  <c r="AA13" i="13"/>
  <c r="AA184" i="13"/>
  <c r="AA241" i="13"/>
  <c r="AA202" i="13"/>
  <c r="AA151" i="13"/>
  <c r="AA203" i="13"/>
  <c r="AA209" i="13"/>
  <c r="AA229" i="13"/>
  <c r="AA131" i="13"/>
  <c r="AA88" i="13"/>
  <c r="AA149" i="13"/>
  <c r="AA168" i="13"/>
  <c r="AA148" i="13"/>
  <c r="AA33" i="13"/>
  <c r="AA98" i="13"/>
  <c r="AA68" i="13"/>
  <c r="AA142" i="13"/>
  <c r="AA237" i="13"/>
  <c r="AA179" i="13"/>
  <c r="AA48" i="13"/>
  <c r="AA107" i="13"/>
  <c r="AA247" i="13"/>
  <c r="AA61" i="13"/>
  <c r="AA124" i="13"/>
  <c r="AA173" i="13"/>
  <c r="AA104" i="13"/>
  <c r="AA169" i="13"/>
  <c r="AA134" i="13"/>
  <c r="AA60" i="13"/>
  <c r="AA81" i="13"/>
  <c r="AA167" i="13"/>
  <c r="AA16" i="13"/>
  <c r="AA129" i="13"/>
  <c r="AA240" i="13"/>
  <c r="AA201" i="13"/>
  <c r="AA154" i="13"/>
  <c r="I25" i="14"/>
  <c r="M15" i="14"/>
  <c r="M20" i="14"/>
  <c r="M8" i="14"/>
  <c r="C18" i="14"/>
  <c r="M28" i="14"/>
  <c r="M37" i="14"/>
  <c r="M9" i="14"/>
  <c r="M38" i="14"/>
  <c r="I29" i="14"/>
  <c r="M16" i="14"/>
  <c r="M25" i="14"/>
  <c r="M21" i="14"/>
  <c r="M31" i="14"/>
  <c r="M17" i="14"/>
  <c r="F40" i="14"/>
  <c r="C24" i="14"/>
  <c r="M32" i="14"/>
  <c r="M23" i="14"/>
  <c r="C39" i="14"/>
  <c r="M30" i="14"/>
  <c r="M22" i="14"/>
  <c r="C16" i="14"/>
  <c r="M12" i="14"/>
  <c r="C12" i="14"/>
  <c r="M19" i="14"/>
  <c r="M33" i="14"/>
  <c r="C10" i="14"/>
  <c r="M36" i="14"/>
  <c r="M7" i="14"/>
  <c r="I17" i="14"/>
  <c r="C20" i="14"/>
  <c r="M24" i="14"/>
  <c r="M34" i="14"/>
  <c r="I37" i="14"/>
  <c r="M35" i="14"/>
  <c r="M27" i="14"/>
  <c r="I13" i="14"/>
  <c r="C14" i="14"/>
  <c r="M26" i="14"/>
  <c r="I21" i="14"/>
  <c r="M29" i="14"/>
  <c r="I33" i="14"/>
  <c r="C38" i="14"/>
  <c r="M18" i="14"/>
  <c r="M14" i="14"/>
  <c r="F5" i="14"/>
  <c r="F8" i="14"/>
  <c r="M13" i="14"/>
  <c r="D7" i="8" l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F21" i="14"/>
  <c r="I8" i="14"/>
  <c r="C40" i="14"/>
  <c r="C22" i="14"/>
  <c r="P11" i="14"/>
  <c r="O37" i="14"/>
  <c r="M10" i="14"/>
  <c r="C26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<sst xmlns="http://schemas.openxmlformats.org/spreadsheetml/2006/main" count="4885" uniqueCount="852">
  <si>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</si>
  <si>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</si>
  <si>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</si>
  <si>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</si>
  <si>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</si>
  <si>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</si>
  <si>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</si>
  <si>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</si>
  <si>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</si>
  <si>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</si>
  <si>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</si>
  <si>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</si>
  <si>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</si>
  <si>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</si>
  <si>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</si>
  <si>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</si>
  <si>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</si>
  <si>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</si>
  <si>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</si>
  <si>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</si>
  <si>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</si>
  <si>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</si>
  <si>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</si>
  <si>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</si>
  <si>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</si>
  <si>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</si>
  <si>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</si>
  <si>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</si>
  <si>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</si>
  <si>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</si>
  <si>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</si>
  <si>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</si>
  <si>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</si>
  <si>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</si>
  <si>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</si>
  <si>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</si>
  <si>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</si>
  <si>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</si>
  <si>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</si>
  <si>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</si>
  <si>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</si>
  <si>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</si>
  <si>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</si>
  <si>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</si>
  <si>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</si>
  <si>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</si>
  <si>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</si>
  <si>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</si>
  <si>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</si>
  <si>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</si>
  <si>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</si>
  <si>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</si>
  <si>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</si>
  <si>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</si>
  <si>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</si>
  <si>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</si>
  <si>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</si>
  <si>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</si>
  <si>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</si>
  <si>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</si>
  <si>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</si>
  <si>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</si>
  <si>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</si>
  <si>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</si>
  <si>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</si>
  <si>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</si>
  <si>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</si>
  <si>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</si>
  <si>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</si>
  <si>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</si>
  <si>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</si>
  <si>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</si>
  <si>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</si>
  <si>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</si>
  <si>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</si>
  <si>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</si>
  <si>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</si>
  <si>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</si>
  <si>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</si>
  <si>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</si>
  <si>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</si>
  <si>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</si>
  <si>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</si>
  <si>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</si>
  <si>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</si>
  <si>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</si>
  <si>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</si>
  <si>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</si>
  <si>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</si>
  <si>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</si>
  <si>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</si>
  <si>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</si>
  <si>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</si>
  <si>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</si>
  <si>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</si>
  <si>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</si>
  <si>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</si>
  <si>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</si>
  <si>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</si>
  <si>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</si>
  <si>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</si>
  <si>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</si>
  <si>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</si>
  <si>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</si>
  <si>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</si>
  <si>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</si>
  <si>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</si>
  <si>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</si>
  <si>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</si>
  <si>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</si>
  <si>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</si>
  <si>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</si>
  <si>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</si>
  <si>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</si>
  <si>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</si>
  <si>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</si>
  <si>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</si>
  <si>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</si>
  <si>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</si>
  <si>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</si>
  <si>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</si>
  <si>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</si>
  <si>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</si>
  <si>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</si>
  <si>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</si>
  <si>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</si>
  <si>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</si>
  <si>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</si>
  <si>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</si>
  <si>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</si>
  <si>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</si>
  <si>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</si>
  <si>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</si>
  <si>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</si>
  <si>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</si>
  <si>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</si>
  <si>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</si>
  <si>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</si>
  <si>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</si>
  <si>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</si>
  <si>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</si>
  <si>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</si>
  <si>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</si>
  <si>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</si>
  <si>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</si>
  <si>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</si>
  <si>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</si>
  <si>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</si>
  <si>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</si>
  <si>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</si>
  <si>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</si>
  <si>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</si>
  <si>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</si>
  <si>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</si>
  <si>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</si>
  <si>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</si>
  <si>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</si>
  <si>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</si>
  <si>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</si>
  <si>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</si>
  <si>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</si>
  <si>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</si>
  <si>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</si>
  <si>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</si>
  <si>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</si>
  <si>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</si>
  <si>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</si>
  <si>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</si>
  <si>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</si>
  <si>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</si>
  <si>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</si>
  <si>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</si>
  <si>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</si>
  <si>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</si>
  <si>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</si>
  <si>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</si>
  <si>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</si>
  <si>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</si>
  <si>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</si>
  <si>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</si>
  <si>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</si>
  <si>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</si>
  <si>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</si>
  <si>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</si>
  <si>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</si>
  <si>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</si>
  <si>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</si>
  <si>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</si>
  <si>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</si>
  <si>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</si>
  <si>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</si>
  <si>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</si>
  <si>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</si>
  <si>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</si>
  <si>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</si>
  <si>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</si>
  <si>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</si>
  <si>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</si>
  <si>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</si>
  <si>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</si>
  <si>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</si>
  <si>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</si>
  <si>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</si>
  <si>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</si>
  <si>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</si>
  <si>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</si>
  <si>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</si>
  <si>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</si>
  <si>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</si>
  <si>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</si>
  <si>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</si>
  <si>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</si>
  <si>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</si>
  <si>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</si>
  <si>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</si>
  <si>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</si>
  <si>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</si>
  <si>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</si>
  <si>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</si>
  <si>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</si>
  <si>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</si>
  <si>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</si>
  <si>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</si>
  <si>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</si>
  <si>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</si>
  <si>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</si>
  <si>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</si>
  <si>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</si>
  <si>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</si>
  <si>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</si>
  <si>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</si>
  <si>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</si>
  <si>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</si>
  <si>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</si>
  <si>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</si>
  <si>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</si>
  <si>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</si>
  <si>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</si>
  <si>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</si>
  <si>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</si>
  <si>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</si>
  <si>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</si>
  <si>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</si>
  <si>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</si>
  <si>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</si>
  <si>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</si>
  <si>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</si>
  <si>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</si>
  <si>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</si>
  <si>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</si>
  <si>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</si>
  <si>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</si>
  <si>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</si>
  <si>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</si>
  <si>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</si>
  <si>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</si>
  <si>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</si>
  <si>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</si>
  <si>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</si>
  <si>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</si>
  <si>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</si>
  <si>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</si>
  <si>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</si>
  <si>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</si>
  <si>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</si>
  <si>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</si>
  <si>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</si>
  <si>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</si>
  <si>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</si>
  <si>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</si>
  <si>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</si>
  <si>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</si>
  <si>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</si>
  <si>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</si>
  <si>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</si>
  <si>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</si>
  <si>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</si>
  <si>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</si>
  <si>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</si>
  <si>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</si>
  <si>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</si>
  <si>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</si>
  <si>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</si>
  <si>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</si>
  <si>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</si>
  <si>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</si>
  <si>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</si>
  <si>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</si>
  <si>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</si>
  <si>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</si>
  <si>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</si>
  <si>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</si>
  <si>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</si>
  <si>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</si>
  <si>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</si>
  <si>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</si>
  <si>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</si>
  <si>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</si>
  <si>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</si>
  <si>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</si>
  <si>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</si>
  <si>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</si>
  <si>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</si>
  <si>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</si>
  <si>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</si>
  <si>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</si>
  <si>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</si>
  <si>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</si>
  <si>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</si>
  <si>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</si>
  <si>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</si>
  <si>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</si>
  <si>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</si>
  <si>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</si>
  <si>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</si>
  <si>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</si>
  <si>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</si>
  <si>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</si>
  <si>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</si>
  <si>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</si>
  <si>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</si>
  <si>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</si>
  <si>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</si>
  <si>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</si>
  <si>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</si>
  <si>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</si>
  <si>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</si>
  <si>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</si>
  <si>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</si>
  <si>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</si>
  <si>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</si>
  <si>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</si>
  <si>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</si>
  <si>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</si>
  <si>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</si>
  <si>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</si>
  <si>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</si>
  <si>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</si>
  <si>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</si>
  <si>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</si>
  <si>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</si>
  <si>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</si>
  <si>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</si>
  <si>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</si>
  <si>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</si>
  <si>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</si>
  <si>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</si>
  <si>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</si>
  <si>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</si>
  <si>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</si>
  <si>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</si>
  <si>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</si>
  <si>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</si>
  <si>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</si>
  <si>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</si>
  <si>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</si>
  <si>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</si>
  <si>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</si>
  <si>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</si>
  <si>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</si>
  <si>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</si>
  <si>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</si>
  <si>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</si>
  <si>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</si>
  <si>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</si>
  <si>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</si>
  <si>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</si>
  <si>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</si>
  <si>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</si>
  <si>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</si>
  <si>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</si>
  <si>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</si>
  <si>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</si>
  <si>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</si>
  <si>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</si>
  <si>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</si>
  <si>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</si>
  <si>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</si>
  <si>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</si>
  <si>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</si>
  <si>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</si>
  <si>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</si>
  <si>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</si>
  <si>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</si>
  <si>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</si>
  <si>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</si>
  <si>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</si>
  <si>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</si>
  <si>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</si>
  <si>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</si>
  <si>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</si>
  <si>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</si>
  <si>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</si>
  <si>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</si>
  <si>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</si>
  <si>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</si>
  <si>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</si>
  <si>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</si>
  <si>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</si>
  <si>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</si>
  <si>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</si>
  <si>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</si>
  <si>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</si>
  <si>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</si>
  <si>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</si>
  <si>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</si>
  <si>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</si>
  <si>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</si>
  <si>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</si>
  <si>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</si>
  <si>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</si>
  <si>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</si>
  <si>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</si>
  <si>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</si>
  <si>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</si>
  <si>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</si>
  <si>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</si>
  <si>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</si>
  <si>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</si>
  <si>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</si>
  <si>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</si>
  <si>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</si>
  <si>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</si>
  <si>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</si>
  <si>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</si>
  <si>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</si>
  <si>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</si>
  <si>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</si>
  <si>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</si>
  <si>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</si>
  <si>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</si>
  <si>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</si>
  <si>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</si>
  <si>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</si>
  <si>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</si>
  <si>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</si>
  <si>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</si>
  <si>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</si>
  <si>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</si>
  <si>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</si>
  <si>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</si>
  <si>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</si>
  <si>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</si>
  <si>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</si>
  <si>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</si>
  <si>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</si>
  <si>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</si>
  <si>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</si>
  <si>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</si>
  <si>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</si>
  <si>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</si>
  <si>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</si>
  <si>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</si>
  <si>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</si>
  <si>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</si>
  <si>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</si>
  <si>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</si>
  <si>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</si>
  <si>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</si>
  <si>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</si>
  <si>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</si>
  <si>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</si>
  <si>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</si>
  <si>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</si>
  <si>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</si>
  <si>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</si>
  <si>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</si>
  <si>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</si>
  <si>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</si>
  <si>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</si>
  <si>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</si>
  <si>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</si>
  <si>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</si>
  <si>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</si>
  <si>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</si>
  <si>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</si>
  <si>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</si>
  <si>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</si>
  <si>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</si>
  <si>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</si>
  <si>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</si>
  <si>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</si>
  <si>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</si>
  <si>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</si>
  <si>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</si>
  <si>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</si>
  <si>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</si>
  <si>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</si>
  <si>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</si>
  <si>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</si>
  <si>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</si>
  <si>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</si>
  <si>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</si>
  <si>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</si>
  <si>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</si>
  <si>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</si>
  <si>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</si>
  <si>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</si>
  <si>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</si>
  <si>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</si>
  <si>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</si>
  <si>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</si>
  <si>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</si>
  <si>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</si>
  <si>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</si>
  <si>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</si>
  <si>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</si>
  <si>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</si>
  <si>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</si>
  <si>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</si>
  <si>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</si>
  <si>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</si>
  <si>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</si>
  <si>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</si>
  <si>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</si>
  <si>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</si>
  <si>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</si>
  <si>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</si>
  <si>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</si>
  <si>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</si>
  <si>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</si>
  <si>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</si>
  <si>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</si>
  <si>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</si>
  <si>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</si>
  <si>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</si>
  <si>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</si>
  <si>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</si>
  <si>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</si>
  <si>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</si>
  <si>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</si>
  <si>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</si>
  <si>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</si>
  <si>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</si>
  <si>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</si>
  <si>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</si>
  <si>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</si>
  <si>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</si>
  <si>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</si>
  <si>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</si>
  <si>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</si>
  <si>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</si>
  <si>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</si>
  <si>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</si>
  <si>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</si>
  <si>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</si>
  <si>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</si>
  <si>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</si>
  <si>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</si>
  <si>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</si>
  <si>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</si>
  <si>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</si>
  <si>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</si>
  <si>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</si>
  <si>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</si>
  <si>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</si>
  <si>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</si>
  <si>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</si>
  <si>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</si>
  <si>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</si>
  <si>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</si>
  <si>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</si>
  <si>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</si>
  <si>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</si>
  <si>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</si>
  <si>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</si>
  <si>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</si>
  <si>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</si>
  <si>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</si>
  <si>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</si>
  <si>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</si>
  <si>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</si>
  <si>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</si>
  <si>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</si>
  <si>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</si>
  <si>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</si>
  <si>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</si>
  <si>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</si>
  <si>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</si>
  <si>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</si>
  <si>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</si>
  <si>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</si>
  <si>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</si>
  <si>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</si>
  <si>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</si>
  <si>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</si>
  <si>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</si>
  <si>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</si>
  <si>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</si>
  <si>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</si>
  <si>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</si>
  <si>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</si>
  <si>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</si>
  <si>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</si>
  <si>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</si>
  <si>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</si>
  <si>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</si>
  <si>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</si>
  <si>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</si>
  <si>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</si>
  <si>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</si>
  <si>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</si>
  <si>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</si>
  <si>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</si>
  <si>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</si>
  <si>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</si>
  <si>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</si>
  <si>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</si>
  <si>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</si>
  <si>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</si>
  <si>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</si>
  <si>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</si>
  <si>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</si>
  <si>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</si>
  <si>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</si>
  <si>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</si>
  <si>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</si>
  <si>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</si>
  <si>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</si>
  <si>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</si>
  <si>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</si>
  <si>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</si>
  <si>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</si>
  <si>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</si>
  <si>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</si>
  <si>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</si>
  <si>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</si>
  <si>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</si>
  <si>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</si>
  <si>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</si>
  <si>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</si>
  <si>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</si>
  <si>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</si>
  <si>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</si>
  <si>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</si>
  <si>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</si>
  <si>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</si>
  <si>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</si>
  <si>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</si>
  <si>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</si>
  <si>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</si>
  <si>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</si>
  <si>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</si>
  <si>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</si>
  <si>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</si>
  <si>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</si>
  <si>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</si>
  <si>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</si>
  <si>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</si>
  <si>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</si>
  <si>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</si>
  <si>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</si>
  <si>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</si>
  <si>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</si>
  <si>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</si>
  <si>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</si>
  <si>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</si>
  <si>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</si>
  <si>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</si>
  <si>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</si>
  <si>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</si>
  <si>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</si>
  <si>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</si>
  <si>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</si>
  <si>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</si>
  <si>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</si>
  <si>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</si>
  <si>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</si>
  <si>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</si>
  <si>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</si>
  <si>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</si>
  <si>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</si>
  <si>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</si>
  <si>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</si>
  <si>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</si>
  <si>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</si>
  <si>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</si>
  <si>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</si>
  <si>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</si>
  <si>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</si>
  <si>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</si>
  <si>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</si>
  <si>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</si>
  <si>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</si>
  <si>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</si>
  <si>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</si>
  <si>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</si>
  <si>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</si>
  <si>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</si>
  <si>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</si>
  <si>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</si>
  <si>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</si>
  <si>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</si>
  <si>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</si>
  <si>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</si>
  <si>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</si>
  <si>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</si>
  <si>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</si>
  <si>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</si>
  <si>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</si>
  <si>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</si>
  <si>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</si>
  <si>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</si>
  <si>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</si>
  <si>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</si>
  <si>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</si>
  <si>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</si>
  <si>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</si>
  <si>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</si>
  <si>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</si>
  <si>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</si>
  <si>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</si>
  <si>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</si>
  <si>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</si>
  <si>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</si>
  <si>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</si>
  <si>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</si>
  <si>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</si>
  <si>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</si>
  <si>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</si>
  <si>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</si>
  <si>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</si>
  <si>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</si>
  <si>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</si>
  <si>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</si>
  <si>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</si>
  <si>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</si>
  <si>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</si>
  <si>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</si>
  <si>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</si>
  <si>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</si>
  <si>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</si>
  <si>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</si>
  <si>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</si>
  <si>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</si>
  <si>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</si>
  <si>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</si>
  <si>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</si>
  <si>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</si>
  <si>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</si>
  <si>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</si>
  <si>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</si>
  <si>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</si>
  <si>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</si>
  <si>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処理量（平成29年度実績）</t>
    <phoneticPr fontId="3"/>
  </si>
  <si>
    <t>新潟県</t>
  </si>
  <si>
    <t>15000</t>
  </si>
  <si>
    <t>ごみ処理の概要（平成29年度実績）</t>
    <phoneticPr fontId="3"/>
  </si>
  <si>
    <t>ごみ搬入量の状況（平成29年度実績）</t>
    <phoneticPr fontId="3"/>
  </si>
  <si>
    <t>処理施設別ごみ搬入量の状況（平成29年度実績）</t>
    <phoneticPr fontId="3"/>
  </si>
  <si>
    <t>ごみ処理の状況（平成29年度実績）</t>
    <phoneticPr fontId="3"/>
  </si>
  <si>
    <t>ごみ資源化の状況（平成29年度実績）</t>
    <phoneticPr fontId="3"/>
  </si>
  <si>
    <t>中間処理後の再生利用量の状況（平成29年度実績）</t>
    <phoneticPr fontId="3"/>
  </si>
  <si>
    <t>災害廃棄物の処理処分状況（平成29年度実績）</t>
    <phoneticPr fontId="3"/>
  </si>
  <si>
    <t>合計 処理量（平成29年度実績）ごみ処理フローシート</t>
    <phoneticPr fontId="3"/>
  </si>
  <si>
    <t>合計 処理量（平成29年度実績）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</si>
  <si>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</si>
  <si>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</si>
  <si>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</si>
  <si>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15100</t>
  </si>
  <si>
    <t>新潟市</t>
  </si>
  <si>
    <t>151092</t>
  </si>
  <si>
    <t>有る</t>
  </si>
  <si>
    <t>15202</t>
  </si>
  <si>
    <t>長岡市</t>
  </si>
  <si>
    <t>151093</t>
  </si>
  <si>
    <t>15204</t>
  </si>
  <si>
    <t>三条市</t>
  </si>
  <si>
    <t>151094</t>
  </si>
  <si>
    <t>15205</t>
  </si>
  <si>
    <t>柏崎市</t>
  </si>
  <si>
    <t>151095</t>
  </si>
  <si>
    <t>15206</t>
  </si>
  <si>
    <t>新発田市</t>
  </si>
  <si>
    <t>151135</t>
  </si>
  <si>
    <t>15208</t>
  </si>
  <si>
    <t>小千谷市</t>
  </si>
  <si>
    <t>151097</t>
  </si>
  <si>
    <t>15209</t>
  </si>
  <si>
    <t>加茂市</t>
  </si>
  <si>
    <t>151123</t>
  </si>
  <si>
    <t>15210</t>
  </si>
  <si>
    <t>十日町市</t>
  </si>
  <si>
    <t>151099</t>
  </si>
  <si>
    <t>15211</t>
  </si>
  <si>
    <t>見附市</t>
  </si>
  <si>
    <t>151100</t>
  </si>
  <si>
    <t>15212</t>
  </si>
  <si>
    <t>村上市</t>
  </si>
  <si>
    <t>151101</t>
  </si>
  <si>
    <t>15213</t>
  </si>
  <si>
    <t>燕市</t>
  </si>
  <si>
    <t>151124</t>
  </si>
  <si>
    <t>15216</t>
  </si>
  <si>
    <t>糸魚川市</t>
  </si>
  <si>
    <t>151103</t>
  </si>
  <si>
    <t>15217</t>
  </si>
  <si>
    <t>妙高市</t>
  </si>
  <si>
    <t>151104</t>
  </si>
  <si>
    <t>15218</t>
  </si>
  <si>
    <t>五泉市</t>
  </si>
  <si>
    <t>151125</t>
  </si>
  <si>
    <t>無い</t>
  </si>
  <si>
    <t>15222</t>
  </si>
  <si>
    <t>上越市</t>
  </si>
  <si>
    <t>151106</t>
  </si>
  <si>
    <t>15223</t>
  </si>
  <si>
    <t>阿賀野市</t>
  </si>
  <si>
    <t>151107</t>
  </si>
  <si>
    <t>15224</t>
  </si>
  <si>
    <t>佐渡市</t>
  </si>
  <si>
    <t>151108</t>
  </si>
  <si>
    <t>15225</t>
  </si>
  <si>
    <t>魚沼市</t>
  </si>
  <si>
    <t>151109</t>
  </si>
  <si>
    <t>15226</t>
  </si>
  <si>
    <t>南魚沼市</t>
  </si>
  <si>
    <t>151110</t>
  </si>
  <si>
    <t>15227</t>
  </si>
  <si>
    <t>胎内市</t>
  </si>
  <si>
    <t>151174</t>
  </si>
  <si>
    <t>15307</t>
  </si>
  <si>
    <t>聖籠町</t>
  </si>
  <si>
    <t>151175</t>
  </si>
  <si>
    <t>15342</t>
  </si>
  <si>
    <t>弥彦村</t>
  </si>
  <si>
    <t>151170</t>
  </si>
  <si>
    <t>15361</t>
  </si>
  <si>
    <t>田上町</t>
  </si>
  <si>
    <t>151163</t>
  </si>
  <si>
    <t>15385</t>
  </si>
  <si>
    <t>阿賀町</t>
  </si>
  <si>
    <t>151115</t>
  </si>
  <si>
    <t>15405</t>
  </si>
  <si>
    <t>出雲崎町</t>
  </si>
  <si>
    <t>151178</t>
  </si>
  <si>
    <t>15461</t>
  </si>
  <si>
    <t>湯沢町</t>
  </si>
  <si>
    <t>151177</t>
  </si>
  <si>
    <t>15482</t>
  </si>
  <si>
    <t>津南町</t>
  </si>
  <si>
    <t>151173</t>
  </si>
  <si>
    <t>15504</t>
  </si>
  <si>
    <t>刈羽村</t>
  </si>
  <si>
    <t>151167</t>
  </si>
  <si>
    <t>15581</t>
  </si>
  <si>
    <t>関川村</t>
  </si>
  <si>
    <t>151134</t>
  </si>
  <si>
    <t>15586</t>
  </si>
  <si>
    <t>粟島浦村</t>
  </si>
  <si>
    <t>151121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</si>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</sst>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9" t="s">
        <v>671</v>
      </c>
      <c r="M2" s="340"/>
      <c r="N2" s="341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34"/>
      <c r="AK2" s="324" t="s">
        <v>676</v>
      </c>
      <c r="AL2" s="324" t="s">
        <v>677</v>
      </c>
      <c r="AM2" s="320" t="s">
        <v>678</v>
      </c>
      <c r="AN2" s="331"/>
      <c r="AO2" s="331"/>
      <c r="AP2" s="332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8" t="s">
        <v>756</v>
      </c>
      <c r="M3" s="338" t="s">
        <v>757</v>
      </c>
      <c r="N3" s="338" t="s">
        <v>758</v>
      </c>
      <c r="O3" s="323"/>
      <c r="P3" s="322" t="s">
        <v>685</v>
      </c>
      <c r="Q3" s="322" t="s">
        <v>686</v>
      </c>
      <c r="R3" s="335" t="s">
        <v>687</v>
      </c>
      <c r="S3" s="336"/>
      <c r="T3" s="336"/>
      <c r="U3" s="336"/>
      <c r="V3" s="336"/>
      <c r="W3" s="336"/>
      <c r="X3" s="336"/>
      <c r="Y3" s="337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33"/>
      <c r="Q4" s="333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33"/>
      <c r="AD4" s="333"/>
      <c r="AE4" s="333"/>
      <c r="AF4" s="329"/>
      <c r="AG4" s="329"/>
      <c r="AH4" s="333"/>
      <c r="AI4" s="333"/>
      <c r="AJ4" s="327"/>
      <c r="AK4" s="325"/>
      <c r="AL4" s="325"/>
      <c r="AM4" s="333"/>
      <c r="AN4" s="333"/>
      <c r="AO4" s="333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2281038</v>
      </c>
      <c r="E7" s="306">
        <f>SUM(E$8:E$207)</f>
        <v>2281038</v>
      </c>
      <c r="F7" s="306">
        <f>SUM(F$8:F$207)</f>
        <v>0</v>
      </c>
      <c r="G7" s="306">
        <f>SUM(G$8:G$207)</f>
        <v>14933</v>
      </c>
      <c r="H7" s="306">
        <f>SUM(ごみ搬入量内訳!E7,+ごみ搬入量内訳!AD7)</f>
        <v>735940</v>
      </c>
      <c r="I7" s="306">
        <f>ごみ搬入量内訳!BC7</f>
        <v>76409</v>
      </c>
      <c r="J7" s="306">
        <f>資源化量内訳!BO7</f>
        <v>34259</v>
      </c>
      <c r="K7" s="306">
        <f>SUM(H7:J7)</f>
        <v>846608</v>
      </c>
      <c r="L7" s="306">
        <f>IF(D7&lt;&gt;0,K7/D7/365*1000000,"-")</f>
        <v>1016.8502114400286</v>
      </c>
      <c r="M7" s="306">
        <f>IF(D7&lt;&gt;0,(ごみ搬入量内訳!BR7+ごみ処理概要!J7)/ごみ処理概要!D7/365*1000000,"-")</f>
        <v>692.2635449540054</v>
      </c>
      <c r="N7" s="306">
        <f>IF(D7&lt;&gt;0,ごみ搬入量内訳!CM7/ごみ処理概要!D7/365*1000000,"-")</f>
        <v>324.58666648602309</v>
      </c>
      <c r="O7" s="306">
        <f>ごみ搬入量内訳!DH7</f>
        <v>0</v>
      </c>
      <c r="P7" s="306">
        <f>ごみ処理量内訳!E7</f>
        <v>617371</v>
      </c>
      <c r="Q7" s="306">
        <f>ごみ処理量内訳!N7</f>
        <v>9167</v>
      </c>
      <c r="R7" s="306">
        <f>SUM(S7:Y7)</f>
        <v>119988</v>
      </c>
      <c r="S7" s="306">
        <f>ごみ処理量内訳!G7</f>
        <v>24507</v>
      </c>
      <c r="T7" s="306">
        <f>ごみ処理量内訳!L7</f>
        <v>69428</v>
      </c>
      <c r="U7" s="306">
        <f>ごみ処理量内訳!H7</f>
        <v>7250</v>
      </c>
      <c r="V7" s="306">
        <f>ごみ処理量内訳!I7</f>
        <v>0</v>
      </c>
      <c r="W7" s="306">
        <f>ごみ処理量内訳!J7</f>
        <v>18690</v>
      </c>
      <c r="X7" s="306">
        <f>ごみ処理量内訳!K7</f>
        <v>15</v>
      </c>
      <c r="Y7" s="306">
        <f>ごみ処理量内訳!M7</f>
        <v>98</v>
      </c>
      <c r="Z7" s="306">
        <f>資源化量内訳!Y7</f>
        <v>66484</v>
      </c>
      <c r="AA7" s="306">
        <f>SUM(P7,Q7,R7,Z7)</f>
        <v>813010</v>
      </c>
      <c r="AB7" s="309">
        <f>IF(AA7&lt;&gt;0,(Z7+P7+R7)/AA7*100,"-")</f>
        <v>98.872461593338329</v>
      </c>
      <c r="AC7" s="306">
        <f>施設資源化量内訳!Y7</f>
        <v>17386</v>
      </c>
      <c r="AD7" s="306">
        <f>施設資源化量内訳!AT7</f>
        <v>7317</v>
      </c>
      <c r="AE7" s="306">
        <f>施設資源化量内訳!BO7</f>
        <v>6814</v>
      </c>
      <c r="AF7" s="306">
        <f>施設資源化量内訳!CJ7</f>
        <v>0</v>
      </c>
      <c r="AG7" s="306">
        <f>施設資源化量内訳!DE7</f>
        <v>1938</v>
      </c>
      <c r="AH7" s="306">
        <f>施設資源化量内訳!DZ7</f>
        <v>15</v>
      </c>
      <c r="AI7" s="306">
        <f>施設資源化量内訳!EU7</f>
        <v>53964</v>
      </c>
      <c r="AJ7" s="306">
        <f>SUM(AC7:AI7)</f>
        <v>87434</v>
      </c>
      <c r="AK7" s="309">
        <f>IF((AA7+J7)&lt;&gt;0,(Z7+AJ7+J7)/(AA7+J7)*100,"-")</f>
        <v>22.209829463842063</v>
      </c>
      <c r="AL7" s="309">
        <f>IF((AA7+J7)&lt;&gt;0,(資源化量内訳!D7-資源化量内訳!R7-資源化量内訳!T7-資源化量内訳!V7-資源化量内訳!U7)/(AA7+J7)*100,"-")</f>
        <v>21.635513632624352</v>
      </c>
      <c r="AM7" s="306">
        <f>ごみ処理量内訳!AA7</f>
        <v>9167</v>
      </c>
      <c r="AN7" s="306">
        <f>ごみ処理量内訳!AB7</f>
        <v>51794</v>
      </c>
      <c r="AO7" s="306">
        <f>ごみ処理量内訳!AC7</f>
        <v>9385</v>
      </c>
      <c r="AP7" s="306">
        <f>SUM(AM7:AO7)</f>
        <v>70346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797020</v>
      </c>
      <c r="E8" s="292">
        <v>797020</v>
      </c>
      <c r="F8" s="292">
        <v>0</v>
      </c>
      <c r="G8" s="292">
        <v>5168</v>
      </c>
      <c r="H8" s="292">
        <f>SUM(ごみ搬入量内訳!E8,+ごみ搬入量内訳!AD8)</f>
        <v>252696</v>
      </c>
      <c r="I8" s="292">
        <f>ごみ搬入量内訳!BC8</f>
        <v>16994</v>
      </c>
      <c r="J8" s="292">
        <f>資源化量内訳!BO8</f>
        <v>28365</v>
      </c>
      <c r="K8" s="292">
        <f>SUM(H8:J8)</f>
        <v>298055</v>
      </c>
      <c r="L8" s="295">
        <f>IF(D8&lt;&gt;0,K8/D8/365*1000000,"-")</f>
        <v>1024.5527604023616</v>
      </c>
      <c r="M8" s="292">
        <f>IF(D8&lt;&gt;0,(ごみ搬入量内訳!BR8+ごみ処理概要!J8)/ごみ処理概要!D8/365*1000000,"-")</f>
        <v>741.16151156207548</v>
      </c>
      <c r="N8" s="292">
        <f>IF(D8&lt;&gt;0,ごみ搬入量内訳!CM8/ごみ処理概要!D8/365*1000000,"-")</f>
        <v>283.39124884028621</v>
      </c>
      <c r="O8" s="292">
        <f>ごみ搬入量内訳!DH8</f>
        <v>0</v>
      </c>
      <c r="P8" s="292">
        <f>ごみ処理量内訳!E8</f>
        <v>207424</v>
      </c>
      <c r="Q8" s="292">
        <f>ごみ処理量内訳!N8</f>
        <v>3364</v>
      </c>
      <c r="R8" s="292">
        <f>SUM(S8:Y8)</f>
        <v>32201</v>
      </c>
      <c r="S8" s="292">
        <f>ごみ処理量内訳!G8</f>
        <v>8561</v>
      </c>
      <c r="T8" s="292">
        <f>ごみ処理量内訳!L8</f>
        <v>23640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26701</v>
      </c>
      <c r="AA8" s="292">
        <f>SUM(P8,Q8,R8,Z8)</f>
        <v>269690</v>
      </c>
      <c r="AB8" s="297">
        <f>IF(AA8&lt;&gt;0,(Z8+P8+R8)/AA8*100,"-")</f>
        <v>98.752641922206976</v>
      </c>
      <c r="AC8" s="292">
        <f>施設資源化量内訳!Y8</f>
        <v>5908</v>
      </c>
      <c r="AD8" s="292">
        <f>施設資源化量内訳!AT8</f>
        <v>1639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17134</v>
      </c>
      <c r="AJ8" s="292">
        <f>SUM(AC8:AI8)</f>
        <v>24681</v>
      </c>
      <c r="AK8" s="297">
        <f>IF((AA8+J8)&lt;&gt;0,(Z8+AJ8+J8)/(AA8+J8)*100,"-")</f>
        <v>26.755800104007648</v>
      </c>
      <c r="AL8" s="297">
        <f>IF((AA8+J8)&lt;&gt;0,(資源化量内訳!D8-資源化量内訳!R8-資源化量内訳!T8-資源化量内訳!V8-資源化量内訳!U8)/(AA8+J8)*100,"-")</f>
        <v>26.719565180922984</v>
      </c>
      <c r="AM8" s="292">
        <f>ごみ処理量内訳!AA8</f>
        <v>3364</v>
      </c>
      <c r="AN8" s="292">
        <f>ごみ処理量内訳!AB8</f>
        <v>14934</v>
      </c>
      <c r="AO8" s="292">
        <f>ごみ処理量内訳!AC8</f>
        <v>4021</v>
      </c>
      <c r="AP8" s="292">
        <f>SUM(AM8:AO8)</f>
        <v>22319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273658</v>
      </c>
      <c r="E9" s="292">
        <v>273658</v>
      </c>
      <c r="F9" s="292">
        <v>0</v>
      </c>
      <c r="G9" s="292">
        <v>2212</v>
      </c>
      <c r="H9" s="292">
        <f>SUM(ごみ搬入量内訳!E9,+ごみ搬入量内訳!AD9)</f>
        <v>83497</v>
      </c>
      <c r="I9" s="292">
        <f>ごみ搬入量内訳!BC9</f>
        <v>1854</v>
      </c>
      <c r="J9" s="292">
        <f>資源化量内訳!BO9</f>
        <v>2715</v>
      </c>
      <c r="K9" s="292">
        <f>SUM(H9:J9)</f>
        <v>88066</v>
      </c>
      <c r="L9" s="295">
        <f>IF(D9&lt;&gt;0,K9/D9/365*1000000,"-")</f>
        <v>881.67242444499016</v>
      </c>
      <c r="M9" s="292">
        <f>IF(D9&lt;&gt;0,(ごみ搬入量内訳!BR9+ごみ処理概要!J9)/ごみ処理概要!D9/365*1000000,"-")</f>
        <v>583.50003308799489</v>
      </c>
      <c r="N9" s="292">
        <f>IF(D9&lt;&gt;0,ごみ搬入量内訳!CM9/ごみ処理概要!D9/365*1000000,"-")</f>
        <v>298.17239135699526</v>
      </c>
      <c r="O9" s="292">
        <f>ごみ搬入量内訳!DH9</f>
        <v>0</v>
      </c>
      <c r="P9" s="292">
        <f>ごみ処理量内訳!E9</f>
        <v>52107</v>
      </c>
      <c r="Q9" s="292">
        <f>ごみ処理量内訳!N9</f>
        <v>0</v>
      </c>
      <c r="R9" s="292">
        <f>SUM(S9:Y9)</f>
        <v>26629</v>
      </c>
      <c r="S9" s="292">
        <f>ごみ処理量内訳!G9</f>
        <v>5095</v>
      </c>
      <c r="T9" s="292">
        <f>ごみ処理量内訳!L9</f>
        <v>7603</v>
      </c>
      <c r="U9" s="292">
        <f>ごみ処理量内訳!H9</f>
        <v>3937</v>
      </c>
      <c r="V9" s="292">
        <f>ごみ処理量内訳!I9</f>
        <v>0</v>
      </c>
      <c r="W9" s="292">
        <f>ごみ処理量内訳!J9</f>
        <v>9994</v>
      </c>
      <c r="X9" s="292">
        <f>ごみ処理量内訳!K9</f>
        <v>0</v>
      </c>
      <c r="Y9" s="292">
        <f>ごみ処理量内訳!M9</f>
        <v>0</v>
      </c>
      <c r="Z9" s="292">
        <f>資源化量内訳!Y9</f>
        <v>6648</v>
      </c>
      <c r="AA9" s="292">
        <f>SUM(P9,Q9,R9,Z9)</f>
        <v>85384</v>
      </c>
      <c r="AB9" s="297">
        <f>IF(AA9&lt;&gt;0,(Z9+P9+R9)/AA9*100,"-")</f>
        <v>100</v>
      </c>
      <c r="AC9" s="292">
        <f>施設資源化量内訳!Y9</f>
        <v>58</v>
      </c>
      <c r="AD9" s="292">
        <f>施設資源化量内訳!AT9</f>
        <v>863</v>
      </c>
      <c r="AE9" s="292">
        <f>施設資源化量内訳!BO9</f>
        <v>3937</v>
      </c>
      <c r="AF9" s="292">
        <f>施設資源化量内訳!CJ9</f>
        <v>0</v>
      </c>
      <c r="AG9" s="292">
        <f>施設資源化量内訳!DE9</f>
        <v>1087</v>
      </c>
      <c r="AH9" s="292">
        <f>施設資源化量内訳!DZ9</f>
        <v>0</v>
      </c>
      <c r="AI9" s="292">
        <f>施設資源化量内訳!EU9</f>
        <v>6312</v>
      </c>
      <c r="AJ9" s="292">
        <f>SUM(AC9:AI9)</f>
        <v>12257</v>
      </c>
      <c r="AK9" s="297">
        <f>IF((AA9+J9)&lt;&gt;0,(Z9+AJ9+J9)/(AA9+J9)*100,"-")</f>
        <v>24.540573672799919</v>
      </c>
      <c r="AL9" s="297">
        <f>IF((AA9+J9)&lt;&gt;0,(資源化量内訳!D9-資源化量内訳!R9-資源化量内訳!T9-資源化量内訳!V9-資源化量内訳!U9)/(AA9+J9)*100,"-")</f>
        <v>24.540573672799919</v>
      </c>
      <c r="AM9" s="292">
        <f>ごみ処理量内訳!AA9</f>
        <v>0</v>
      </c>
      <c r="AN9" s="292">
        <f>ごみ処理量内訳!AB9</f>
        <v>6877</v>
      </c>
      <c r="AO9" s="292">
        <f>ごみ処理量内訳!AC9</f>
        <v>1215</v>
      </c>
      <c r="AP9" s="292">
        <f>SUM(AM9:AO9)</f>
        <v>8092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99390</v>
      </c>
      <c r="E10" s="292">
        <v>99390</v>
      </c>
      <c r="F10" s="292">
        <v>0</v>
      </c>
      <c r="G10" s="292">
        <v>519</v>
      </c>
      <c r="H10" s="292">
        <f>SUM(ごみ搬入量内訳!E10,+ごみ搬入量内訳!AD10)</f>
        <v>34719</v>
      </c>
      <c r="I10" s="292">
        <f>ごみ搬入量内訳!BC10</f>
        <v>7088</v>
      </c>
      <c r="J10" s="292">
        <f>資源化量内訳!BO10</f>
        <v>508</v>
      </c>
      <c r="K10" s="292">
        <f>SUM(H10:J10)</f>
        <v>42315</v>
      </c>
      <c r="L10" s="295">
        <f>IF(D10&lt;&gt;0,K10/D10/365*1000000,"-")</f>
        <v>1166.430293282172</v>
      </c>
      <c r="M10" s="292">
        <f>IF(D10&lt;&gt;0,(ごみ搬入量内訳!BR10+ごみ処理概要!J10)/ごみ処理概要!D10/365*1000000,"-")</f>
        <v>668.79195972142395</v>
      </c>
      <c r="N10" s="292">
        <f>IF(D10&lt;&gt;0,ごみ搬入量内訳!CM10/ごみ処理概要!D10/365*1000000,"-")</f>
        <v>497.63833356074804</v>
      </c>
      <c r="O10" s="292">
        <f>ごみ搬入量内訳!DH10</f>
        <v>0</v>
      </c>
      <c r="P10" s="292">
        <f>ごみ処理量内訳!E10</f>
        <v>35651</v>
      </c>
      <c r="Q10" s="292">
        <f>ごみ処理量内訳!N10</f>
        <v>61</v>
      </c>
      <c r="R10" s="292">
        <f>SUM(S10:Y10)</f>
        <v>2416</v>
      </c>
      <c r="S10" s="292">
        <f>ごみ処理量内訳!G10</f>
        <v>0</v>
      </c>
      <c r="T10" s="292">
        <f>ごみ処理量内訳!L10</f>
        <v>789</v>
      </c>
      <c r="U10" s="292">
        <f>ごみ処理量内訳!H10</f>
        <v>1627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3679</v>
      </c>
      <c r="AA10" s="292">
        <f>SUM(P10,Q10,R10,Z10)</f>
        <v>41807</v>
      </c>
      <c r="AB10" s="297">
        <f>IF(AA10&lt;&gt;0,(Z10+P10+R10)/AA10*100,"-")</f>
        <v>99.85409142009712</v>
      </c>
      <c r="AC10" s="292">
        <f>施設資源化量内訳!Y10</f>
        <v>1123</v>
      </c>
      <c r="AD10" s="292">
        <f>施設資源化量内訳!AT10</f>
        <v>0</v>
      </c>
      <c r="AE10" s="292">
        <f>施設資源化量内訳!BO10</f>
        <v>1191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321</v>
      </c>
      <c r="AJ10" s="292">
        <f>SUM(AC10:AI10)</f>
        <v>2635</v>
      </c>
      <c r="AK10" s="297">
        <f>IF((AA10+J10)&lt;&gt;0,(Z10+AJ10+J10)/(AA10+J10)*100,"-")</f>
        <v>16.121942573555476</v>
      </c>
      <c r="AL10" s="297">
        <f>IF((AA10+J10)&lt;&gt;0,(資源化量内訳!D10-資源化量内訳!R10-資源化量内訳!T10-資源化量内訳!V10-資源化量内訳!U10)/(AA10+J10)*100,"-")</f>
        <v>16.121942573555476</v>
      </c>
      <c r="AM10" s="292">
        <f>ごみ処理量内訳!AA10</f>
        <v>61</v>
      </c>
      <c r="AN10" s="292">
        <f>ごみ処理量内訳!AB10</f>
        <v>2454</v>
      </c>
      <c r="AO10" s="292">
        <f>ごみ処理量内訳!AC10</f>
        <v>0</v>
      </c>
      <c r="AP10" s="292">
        <f>SUM(AM10:AO10)</f>
        <v>2515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85480</v>
      </c>
      <c r="E11" s="292">
        <v>85480</v>
      </c>
      <c r="F11" s="292">
        <v>0</v>
      </c>
      <c r="G11" s="292">
        <v>832</v>
      </c>
      <c r="H11" s="292">
        <f>SUM(ごみ搬入量内訳!E11,+ごみ搬入量内訳!AD11)</f>
        <v>26939</v>
      </c>
      <c r="I11" s="292">
        <f>ごみ搬入量内訳!BC11</f>
        <v>1744</v>
      </c>
      <c r="J11" s="292">
        <f>資源化量内訳!BO11</f>
        <v>0</v>
      </c>
      <c r="K11" s="292">
        <f>SUM(H11:J11)</f>
        <v>28683</v>
      </c>
      <c r="L11" s="295">
        <f>IF(D11&lt;&gt;0,K11/D11/365*1000000,"-")</f>
        <v>919.32102999339747</v>
      </c>
      <c r="M11" s="292">
        <f>IF(D11&lt;&gt;0,(ごみ搬入量内訳!BR11+ごみ処理概要!J11)/ごみ処理概要!D11/365*1000000,"-")</f>
        <v>606.4384202665367</v>
      </c>
      <c r="N11" s="292">
        <f>IF(D11&lt;&gt;0,ごみ搬入量内訳!CM11/ごみ処理概要!D11/365*1000000,"-")</f>
        <v>312.88260972686072</v>
      </c>
      <c r="O11" s="292">
        <f>ごみ搬入量内訳!DH11</f>
        <v>0</v>
      </c>
      <c r="P11" s="292">
        <f>ごみ処理量内訳!E11</f>
        <v>22036</v>
      </c>
      <c r="Q11" s="292">
        <f>ごみ処理量内訳!N11</f>
        <v>0</v>
      </c>
      <c r="R11" s="292">
        <f>SUM(S11:Y11)</f>
        <v>2720</v>
      </c>
      <c r="S11" s="292">
        <f>ごみ処理量内訳!G11</f>
        <v>1319</v>
      </c>
      <c r="T11" s="292">
        <f>ごみ処理量内訳!L11</f>
        <v>1401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3927</v>
      </c>
      <c r="AA11" s="292">
        <f>SUM(P11,Q11,R11,Z11)</f>
        <v>28683</v>
      </c>
      <c r="AB11" s="297">
        <f>IF(AA11&lt;&gt;0,(Z11+P11+R11)/AA11*100,"-")</f>
        <v>100</v>
      </c>
      <c r="AC11" s="292">
        <f>施設資源化量内訳!Y11</f>
        <v>0</v>
      </c>
      <c r="AD11" s="292">
        <f>施設資源化量内訳!AT11</f>
        <v>283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1401</v>
      </c>
      <c r="AJ11" s="292">
        <f>SUM(AC11:AI11)</f>
        <v>1684</v>
      </c>
      <c r="AK11" s="297">
        <f>IF((AA11+J11)&lt;&gt;0,(Z11+AJ11+J11)/(AA11+J11)*100,"-")</f>
        <v>19.562109960603841</v>
      </c>
      <c r="AL11" s="297">
        <f>IF((AA11+J11)&lt;&gt;0,(資源化量内訳!D11-資源化量内訳!R11-資源化量内訳!T11-資源化量内訳!V11-資源化量内訳!U11)/(AA11+J11)*100,"-")</f>
        <v>19.562109960603841</v>
      </c>
      <c r="AM11" s="292">
        <f>ごみ処理量内訳!AA11</f>
        <v>0</v>
      </c>
      <c r="AN11" s="292">
        <f>ごみ処理量内訳!AB11</f>
        <v>2338</v>
      </c>
      <c r="AO11" s="292">
        <f>ごみ処理量内訳!AC11</f>
        <v>455</v>
      </c>
      <c r="AP11" s="292">
        <f>SUM(AM11:AO11)</f>
        <v>2793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98124</v>
      </c>
      <c r="E12" s="292">
        <v>98124</v>
      </c>
      <c r="F12" s="292">
        <v>0</v>
      </c>
      <c r="G12" s="292">
        <v>552</v>
      </c>
      <c r="H12" s="292">
        <f>SUM(ごみ搬入量内訳!E12,+ごみ搬入量内訳!AD12)</f>
        <v>38090</v>
      </c>
      <c r="I12" s="292">
        <f>ごみ搬入量内訳!BC12</f>
        <v>1702</v>
      </c>
      <c r="J12" s="292">
        <f>資源化量内訳!BO12</f>
        <v>0</v>
      </c>
      <c r="K12" s="292">
        <f>SUM(H12:J12)</f>
        <v>39792</v>
      </c>
      <c r="L12" s="295">
        <f>IF(D12&lt;&gt;0,K12/D12/365*1000000,"-")</f>
        <v>1111.0347935488951</v>
      </c>
      <c r="M12" s="292">
        <f>IF(D12&lt;&gt;0,(ごみ搬入量内訳!BR12+ごみ処理概要!J12)/ごみ処理概要!D12/365*1000000,"-")</f>
        <v>600.21901278952043</v>
      </c>
      <c r="N12" s="292">
        <f>IF(D12&lt;&gt;0,ごみ搬入量内訳!CM12/ごみ処理概要!D12/365*1000000,"-")</f>
        <v>510.81578075937466</v>
      </c>
      <c r="O12" s="292">
        <f>ごみ搬入量内訳!DH12</f>
        <v>0</v>
      </c>
      <c r="P12" s="292">
        <f>ごみ処理量内訳!E12</f>
        <v>34656</v>
      </c>
      <c r="Q12" s="292">
        <f>ごみ処理量内訳!N12</f>
        <v>0</v>
      </c>
      <c r="R12" s="292">
        <f>SUM(S12:Y12)</f>
        <v>1278</v>
      </c>
      <c r="S12" s="292">
        <f>ごみ処理量内訳!G12</f>
        <v>1278</v>
      </c>
      <c r="T12" s="292">
        <f>ごみ処理量内訳!L12</f>
        <v>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3858</v>
      </c>
      <c r="AA12" s="292">
        <f>SUM(P12,Q12,R12,Z12)</f>
        <v>39792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431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0</v>
      </c>
      <c r="AJ12" s="292">
        <f>SUM(AC12:AI12)</f>
        <v>431</v>
      </c>
      <c r="AK12" s="297">
        <f>IF((AA12+J12)&lt;&gt;0,(Z12+AJ12+J12)/(AA12+J12)*100,"-")</f>
        <v>10.77854845195014</v>
      </c>
      <c r="AL12" s="297">
        <f>IF((AA12+J12)&lt;&gt;0,(資源化量内訳!D12-資源化量内訳!R12-資源化量内訳!T12-資源化量内訳!V12-資源化量内訳!U12)/(AA12+J12)*100,"-")</f>
        <v>10.77854845195014</v>
      </c>
      <c r="AM12" s="292">
        <f>ごみ処理量内訳!AA12</f>
        <v>0</v>
      </c>
      <c r="AN12" s="292">
        <f>ごみ処理量内訳!AB12</f>
        <v>4248</v>
      </c>
      <c r="AO12" s="292">
        <f>ごみ処理量内訳!AC12</f>
        <v>701</v>
      </c>
      <c r="AP12" s="292">
        <f>SUM(AM12:AO12)</f>
        <v>4949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35995</v>
      </c>
      <c r="E13" s="292">
        <v>35995</v>
      </c>
      <c r="F13" s="292">
        <v>0</v>
      </c>
      <c r="G13" s="292">
        <v>183</v>
      </c>
      <c r="H13" s="292">
        <f>SUM(ごみ搬入量内訳!E13,+ごみ搬入量内訳!AD13)</f>
        <v>12210</v>
      </c>
      <c r="I13" s="292">
        <f>ごみ搬入量内訳!BC13</f>
        <v>1464</v>
      </c>
      <c r="J13" s="292">
        <f>資源化量内訳!BO13</f>
        <v>644</v>
      </c>
      <c r="K13" s="292">
        <f>SUM(H13:J13)</f>
        <v>14318</v>
      </c>
      <c r="L13" s="295">
        <f>IF(D13&lt;&gt;0,K13/D13/365*1000000,"-")</f>
        <v>1089.8012851861083</v>
      </c>
      <c r="M13" s="292">
        <f>IF(D13&lt;&gt;0,(ごみ搬入量内訳!BR13+ごみ処理概要!J13)/ごみ処理概要!D13/365*1000000,"-")</f>
        <v>653.8198798539371</v>
      </c>
      <c r="N13" s="292">
        <f>IF(D13&lt;&gt;0,ごみ搬入量内訳!CM13/ごみ処理概要!D13/365*1000000,"-")</f>
        <v>435.98140533217133</v>
      </c>
      <c r="O13" s="292">
        <f>ごみ搬入量内訳!DH13</f>
        <v>0</v>
      </c>
      <c r="P13" s="292">
        <f>ごみ処理量内訳!E13</f>
        <v>11349</v>
      </c>
      <c r="Q13" s="292">
        <f>ごみ処理量内訳!N13</f>
        <v>41</v>
      </c>
      <c r="R13" s="292">
        <f>SUM(S13:Y13)</f>
        <v>1941</v>
      </c>
      <c r="S13" s="292">
        <f>ごみ処理量内訳!G13</f>
        <v>0</v>
      </c>
      <c r="T13" s="292">
        <f>ごみ処理量内訳!L13</f>
        <v>1941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540</v>
      </c>
      <c r="AA13" s="292">
        <f>SUM(P13,Q13,R13,Z13)</f>
        <v>13871</v>
      </c>
      <c r="AB13" s="297">
        <f>IF(AA13&lt;&gt;0,(Z13+P13+R13)/AA13*100,"-")</f>
        <v>99.704419292048158</v>
      </c>
      <c r="AC13" s="292">
        <f>施設資源化量内訳!Y13</f>
        <v>268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1344</v>
      </c>
      <c r="AJ13" s="292">
        <f>SUM(AC13:AI13)</f>
        <v>1612</v>
      </c>
      <c r="AK13" s="297">
        <f>IF((AA13+J13)&lt;&gt;0,(Z13+AJ13+J13)/(AA13+J13)*100,"-")</f>
        <v>19.262831553565277</v>
      </c>
      <c r="AL13" s="297">
        <f>IF((AA13+J13)&lt;&gt;0,(資源化量内訳!D13-資源化量内訳!R13-資源化量内訳!T13-資源化量内訳!V13-資源化量内訳!U13)/(AA13+J13)*100,"-")</f>
        <v>19.262831553565277</v>
      </c>
      <c r="AM13" s="292">
        <f>ごみ処理量内訳!AA13</f>
        <v>41</v>
      </c>
      <c r="AN13" s="292">
        <f>ごみ処理量内訳!AB13</f>
        <v>874</v>
      </c>
      <c r="AO13" s="292">
        <f>ごみ処理量内訳!AC13</f>
        <v>456</v>
      </c>
      <c r="AP13" s="292">
        <f>SUM(AM13:AO13)</f>
        <v>1371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+E14+F14</f>
        <v>27841</v>
      </c>
      <c r="E14" s="292">
        <v>27841</v>
      </c>
      <c r="F14" s="292">
        <v>0</v>
      </c>
      <c r="G14" s="292">
        <v>90</v>
      </c>
      <c r="H14" s="292">
        <f>SUM(ごみ搬入量内訳!E14,+ごみ搬入量内訳!AD14)</f>
        <v>9789</v>
      </c>
      <c r="I14" s="292">
        <f>ごみ搬入量内訳!BC14</f>
        <v>1118</v>
      </c>
      <c r="J14" s="292">
        <f>資源化量内訳!BO14</f>
        <v>604</v>
      </c>
      <c r="K14" s="292">
        <f>SUM(H14:J14)</f>
        <v>11511</v>
      </c>
      <c r="L14" s="295">
        <f>IF(D14&lt;&gt;0,K14/D14/365*1000000,"-")</f>
        <v>1132.7533602014964</v>
      </c>
      <c r="M14" s="292">
        <f>IF(D14&lt;&gt;0,(ごみ搬入量内訳!BR14+ごみ処理概要!J14)/ごみ処理概要!D14/365*1000000,"-")</f>
        <v>1078.6299696958215</v>
      </c>
      <c r="N14" s="292">
        <f>IF(D14&lt;&gt;0,ごみ搬入量内訳!CM14/ごみ処理概要!D14/365*1000000,"-")</f>
        <v>54.123390505674841</v>
      </c>
      <c r="O14" s="292">
        <f>ごみ搬入量内訳!DH14</f>
        <v>0</v>
      </c>
      <c r="P14" s="292">
        <f>ごみ処理量内訳!E14</f>
        <v>9373</v>
      </c>
      <c r="Q14" s="292">
        <f>ごみ処理量内訳!N14</f>
        <v>408</v>
      </c>
      <c r="R14" s="292">
        <f>SUM(S14:Y14)</f>
        <v>1126</v>
      </c>
      <c r="S14" s="292">
        <f>ごみ処理量内訳!G14</f>
        <v>193</v>
      </c>
      <c r="T14" s="292">
        <f>ごみ処理量内訳!L14</f>
        <v>933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10907</v>
      </c>
      <c r="AB14" s="297">
        <f>IF(AA14&lt;&gt;0,(Z14+P14+R14)/AA14*100,"-")</f>
        <v>96.259283029247271</v>
      </c>
      <c r="AC14" s="292">
        <f>施設資源化量内訳!Y14</f>
        <v>0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861</v>
      </c>
      <c r="AJ14" s="292">
        <f>SUM(AC14:AI14)</f>
        <v>861</v>
      </c>
      <c r="AK14" s="297">
        <f>IF((AA14+J14)&lt;&gt;0,(Z14+AJ14+J14)/(AA14+J14)*100,"-")</f>
        <v>12.726956823907567</v>
      </c>
      <c r="AL14" s="297">
        <f>IF((AA14+J14)&lt;&gt;0,(資源化量内訳!D14-資源化量内訳!R14-資源化量内訳!T14-資源化量内訳!V14-資源化量内訳!U14)/(AA14+J14)*100,"-")</f>
        <v>12.726956823907567</v>
      </c>
      <c r="AM14" s="292">
        <f>ごみ処理量内訳!AA14</f>
        <v>408</v>
      </c>
      <c r="AN14" s="292">
        <f>ごみ処理量内訳!AB14</f>
        <v>1059</v>
      </c>
      <c r="AO14" s="292">
        <f>ごみ処理量内訳!AC14</f>
        <v>13</v>
      </c>
      <c r="AP14" s="292">
        <f>SUM(AM14:AO14)</f>
        <v>1480</v>
      </c>
      <c r="AQ14" s="412" t="s">
        <v>780</v>
      </c>
      <c r="AR14" s="413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+E15+F15</f>
        <v>53333</v>
      </c>
      <c r="E15" s="292">
        <v>53333</v>
      </c>
      <c r="F15" s="292">
        <v>0</v>
      </c>
      <c r="G15" s="292">
        <v>322</v>
      </c>
      <c r="H15" s="292">
        <f>SUM(ごみ搬入量内訳!E15,+ごみ搬入量内訳!AD15)</f>
        <v>16002</v>
      </c>
      <c r="I15" s="292">
        <f>ごみ搬入量内訳!BC15</f>
        <v>1835</v>
      </c>
      <c r="J15" s="292">
        <f>資源化量内訳!BO15</f>
        <v>0</v>
      </c>
      <c r="K15" s="292">
        <f>SUM(H15:J15)</f>
        <v>17837</v>
      </c>
      <c r="L15" s="295">
        <f>IF(D15&lt;&gt;0,K15/D15/365*1000000,"-")</f>
        <v>916.28997338767613</v>
      </c>
      <c r="M15" s="292">
        <f>IF(D15&lt;&gt;0,(ごみ搬入量内訳!BR15+ごみ処理概要!J15)/ごみ処理概要!D15/365*1000000,"-")</f>
        <v>590.29478523281864</v>
      </c>
      <c r="N15" s="292">
        <f>IF(D15&lt;&gt;0,ごみ搬入量内訳!CM15/ごみ処理概要!D15/365*1000000,"-")</f>
        <v>325.99518815485749</v>
      </c>
      <c r="O15" s="292">
        <f>ごみ搬入量内訳!DH15</f>
        <v>0</v>
      </c>
      <c r="P15" s="292">
        <f>ごみ処理量内訳!E15</f>
        <v>13940</v>
      </c>
      <c r="Q15" s="292">
        <f>ごみ処理量内訳!N15</f>
        <v>822</v>
      </c>
      <c r="R15" s="292">
        <f>SUM(S15:Y15)</f>
        <v>410</v>
      </c>
      <c r="S15" s="292">
        <f>ごみ処理量内訳!G15</f>
        <v>0</v>
      </c>
      <c r="T15" s="292">
        <f>ごみ処理量内訳!L15</f>
        <v>0</v>
      </c>
      <c r="U15" s="292">
        <f>ごみ処理量内訳!H15</f>
        <v>395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15</v>
      </c>
      <c r="Y15" s="292">
        <f>ごみ処理量内訳!M15</f>
        <v>0</v>
      </c>
      <c r="Z15" s="292">
        <f>資源化量内訳!Y15</f>
        <v>3113</v>
      </c>
      <c r="AA15" s="292">
        <f>SUM(P15,Q15,R15,Z15)</f>
        <v>18285</v>
      </c>
      <c r="AB15" s="297">
        <f>IF(AA15&lt;&gt;0,(Z15+P15+R15)/AA15*100,"-")</f>
        <v>95.5045118949959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395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15</v>
      </c>
      <c r="AI15" s="292">
        <f>施設資源化量内訳!EU15</f>
        <v>0</v>
      </c>
      <c r="AJ15" s="292">
        <f>SUM(AC15:AI15)</f>
        <v>410</v>
      </c>
      <c r="AK15" s="297">
        <f>IF((AA15+J15)&lt;&gt;0,(Z15+AJ15+J15)/(AA15+J15)*100,"-")</f>
        <v>19.267158873393491</v>
      </c>
      <c r="AL15" s="297">
        <f>IF((AA15+J15)&lt;&gt;0,(資源化量内訳!D15-資源化量内訳!R15-資源化量内訳!T15-資源化量内訳!V15-資源化量内訳!U15)/(AA15+J15)*100,"-")</f>
        <v>19.267158873393491</v>
      </c>
      <c r="AM15" s="292">
        <f>ごみ処理量内訳!AA15</f>
        <v>822</v>
      </c>
      <c r="AN15" s="292">
        <f>ごみ処理量内訳!AB15</f>
        <v>1514</v>
      </c>
      <c r="AO15" s="292">
        <f>ごみ処理量内訳!AC15</f>
        <v>0</v>
      </c>
      <c r="AP15" s="292">
        <f>SUM(AM15:AO15)</f>
        <v>2336</v>
      </c>
      <c r="AQ15" s="412" t="s">
        <v>783</v>
      </c>
      <c r="AR15" s="413"/>
    </row>
    <row r="16" spans="1: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+E16+F16</f>
        <v>40891</v>
      </c>
      <c r="E16" s="292">
        <v>40891</v>
      </c>
      <c r="F16" s="292">
        <v>0</v>
      </c>
      <c r="G16" s="292">
        <v>199</v>
      </c>
      <c r="H16" s="292">
        <f>SUM(ごみ搬入量内訳!E16,+ごみ搬入量内訳!AD16)</f>
        <v>11112</v>
      </c>
      <c r="I16" s="292">
        <f>ごみ搬入量内訳!BC16</f>
        <v>1661</v>
      </c>
      <c r="J16" s="292">
        <f>資源化量内訳!BO16</f>
        <v>0</v>
      </c>
      <c r="K16" s="292">
        <f>SUM(H16:J16)</f>
        <v>12773</v>
      </c>
      <c r="L16" s="295">
        <f>IF(D16&lt;&gt;0,K16/D16/365*1000000,"-")</f>
        <v>855.80006720171195</v>
      </c>
      <c r="M16" s="292">
        <f>IF(D16&lt;&gt;0,(ごみ搬入量内訳!BR16+ごみ処理概要!J16)/ごみ処理概要!D16/365*1000000,"-")</f>
        <v>555.50288555307247</v>
      </c>
      <c r="N16" s="292">
        <f>IF(D16&lt;&gt;0,ごみ搬入量内訳!CM16/ごみ処理概要!D16/365*1000000,"-")</f>
        <v>300.29718164863959</v>
      </c>
      <c r="O16" s="292">
        <f>ごみ搬入量内訳!DH16</f>
        <v>0</v>
      </c>
      <c r="P16" s="292">
        <f>ごみ処理量内訳!E16</f>
        <v>9589</v>
      </c>
      <c r="Q16" s="292">
        <f>ごみ処理量内訳!N16</f>
        <v>0</v>
      </c>
      <c r="R16" s="292">
        <f>SUM(S16:Y16)</f>
        <v>1760</v>
      </c>
      <c r="S16" s="292">
        <f>ごみ処理量内訳!G16</f>
        <v>526</v>
      </c>
      <c r="T16" s="292">
        <f>ごみ処理量内訳!L16</f>
        <v>1234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1424</v>
      </c>
      <c r="AA16" s="292">
        <f>SUM(P16,Q16,R16,Z16)</f>
        <v>12773</v>
      </c>
      <c r="AB16" s="297">
        <f>IF(AA16&lt;&gt;0,(Z16+P16+R16)/AA16*100,"-")</f>
        <v>100</v>
      </c>
      <c r="AC16" s="292">
        <f>施設資源化量内訳!Y16</f>
        <v>0</v>
      </c>
      <c r="AD16" s="292">
        <f>施設資源化量内訳!AT16</f>
        <v>137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972</v>
      </c>
      <c r="AJ16" s="292">
        <f>SUM(AC16:AI16)</f>
        <v>1109</v>
      </c>
      <c r="AK16" s="297">
        <f>IF((AA16+J16)&lt;&gt;0,(Z16+AJ16+J16)/(AA16+J16)*100,"-")</f>
        <v>19.830893290534721</v>
      </c>
      <c r="AL16" s="297">
        <f>IF((AA16+J16)&lt;&gt;0,(資源化量内訳!D16-資源化量内訳!R16-資源化量内訳!T16-資源化量内訳!V16-資源化量内訳!U16)/(AA16+J16)*100,"-")</f>
        <v>17.99107492366711</v>
      </c>
      <c r="AM16" s="292">
        <f>ごみ処理量内訳!AA16</f>
        <v>0</v>
      </c>
      <c r="AN16" s="292">
        <f>ごみ処理量内訳!AB16</f>
        <v>312</v>
      </c>
      <c r="AO16" s="292">
        <f>ごみ処理量内訳!AC16</f>
        <v>187</v>
      </c>
      <c r="AP16" s="292">
        <f>SUM(AM16:AO16)</f>
        <v>499</v>
      </c>
      <c r="AQ16" s="412" t="s">
        <v>786</v>
      </c>
      <c r="AR16" s="413"/>
    </row>
    <row r="17" spans="1: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+E17+F17</f>
        <v>61719</v>
      </c>
      <c r="E17" s="292">
        <v>61719</v>
      </c>
      <c r="F17" s="292">
        <v>0</v>
      </c>
      <c r="G17" s="292">
        <v>287</v>
      </c>
      <c r="H17" s="292">
        <f>SUM(ごみ搬入量内訳!E17,+ごみ搬入量内訳!AD17)</f>
        <v>21370</v>
      </c>
      <c r="I17" s="292">
        <f>ごみ搬入量内訳!BC17</f>
        <v>2660</v>
      </c>
      <c r="J17" s="292">
        <f>資源化量内訳!BO17</f>
        <v>853</v>
      </c>
      <c r="K17" s="292">
        <f>SUM(H17:J17)</f>
        <v>24883</v>
      </c>
      <c r="L17" s="295">
        <f>IF(D17&lt;&gt;0,K17/D17/365*1000000,"-")</f>
        <v>1104.5642790668358</v>
      </c>
      <c r="M17" s="292">
        <f>IF(D17&lt;&gt;0,(ごみ搬入量内訳!BR17+ごみ処理概要!J17)/ごみ処理概要!D17/365*1000000,"-")</f>
        <v>787.75058056986973</v>
      </c>
      <c r="N17" s="292">
        <f>IF(D17&lt;&gt;0,ごみ搬入量内訳!CM17/ごみ処理概要!D17/365*1000000,"-")</f>
        <v>316.81369849696603</v>
      </c>
      <c r="O17" s="292">
        <f>ごみ搬入量内訳!DH17</f>
        <v>0</v>
      </c>
      <c r="P17" s="292">
        <f>ごみ処理量内訳!E17</f>
        <v>20991</v>
      </c>
      <c r="Q17" s="292">
        <f>ごみ処理量内訳!N17</f>
        <v>0</v>
      </c>
      <c r="R17" s="292">
        <f>SUM(S17:Y17)</f>
        <v>471</v>
      </c>
      <c r="S17" s="292">
        <f>ごみ処理量内訳!G17</f>
        <v>471</v>
      </c>
      <c r="T17" s="292">
        <f>ごみ処理量内訳!L17</f>
        <v>0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2460</v>
      </c>
      <c r="AA17" s="292">
        <f>SUM(P17,Q17,R17,Z17)</f>
        <v>23922</v>
      </c>
      <c r="AB17" s="297">
        <f>IF(AA17&lt;&gt;0,(Z17+P17+R17)/AA17*100,"-")</f>
        <v>100</v>
      </c>
      <c r="AC17" s="292">
        <f>施設資源化量内訳!Y17</f>
        <v>1901</v>
      </c>
      <c r="AD17" s="292">
        <f>施設資源化量内訳!AT17</f>
        <v>186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0</v>
      </c>
      <c r="AJ17" s="292">
        <f>SUM(AC17:AI17)</f>
        <v>2087</v>
      </c>
      <c r="AK17" s="297">
        <f>IF((AA17+J17)&lt;&gt;0,(Z17+AJ17+J17)/(AA17+J17)*100,"-")</f>
        <v>21.796165489404643</v>
      </c>
      <c r="AL17" s="297">
        <f>IF((AA17+J17)&lt;&gt;0,(資源化量内訳!D17-資源化量内訳!R17-資源化量内訳!T17-資源化量内訳!V17-資源化量内訳!U17)/(AA17+J17)*100,"-")</f>
        <v>14.123107971745711</v>
      </c>
      <c r="AM17" s="292">
        <f>ごみ処理量内訳!AA17</f>
        <v>0</v>
      </c>
      <c r="AN17" s="292">
        <f>ごみ処理量内訳!AB17</f>
        <v>709</v>
      </c>
      <c r="AO17" s="292">
        <f>ごみ処理量内訳!AC17</f>
        <v>0</v>
      </c>
      <c r="AP17" s="292">
        <f>SUM(AM17:AO17)</f>
        <v>709</v>
      </c>
      <c r="AQ17" s="412" t="s">
        <v>789</v>
      </c>
      <c r="AR17" s="413"/>
    </row>
    <row r="18" spans="1: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+E18+F18</f>
        <v>80716</v>
      </c>
      <c r="E18" s="292">
        <v>80716</v>
      </c>
      <c r="F18" s="292">
        <v>0</v>
      </c>
      <c r="G18" s="292">
        <v>422</v>
      </c>
      <c r="H18" s="292">
        <f>SUM(ごみ搬入量内訳!E18,+ごみ搬入量内訳!AD18)</f>
        <v>20566</v>
      </c>
      <c r="I18" s="292">
        <f>ごみ搬入量内訳!BC18</f>
        <v>11995</v>
      </c>
      <c r="J18" s="292">
        <f>資源化量内訳!BO18</f>
        <v>0</v>
      </c>
      <c r="K18" s="292">
        <f>SUM(H18:J18)</f>
        <v>32561</v>
      </c>
      <c r="L18" s="295">
        <f>IF(D18&lt;&gt;0,K18/D18/365*1000000,"-")</f>
        <v>1105.2111003776474</v>
      </c>
      <c r="M18" s="292">
        <f>IF(D18&lt;&gt;0,(ごみ搬入量内訳!BR18+ごみ処理概要!J18)/ごみ処理概要!D18/365*1000000,"-")</f>
        <v>728.51404586485194</v>
      </c>
      <c r="N18" s="292">
        <f>IF(D18&lt;&gt;0,ごみ搬入量内訳!CM18/ごみ処理概要!D18/365*1000000,"-")</f>
        <v>376.69705451279538</v>
      </c>
      <c r="O18" s="292">
        <f>ごみ搬入量内訳!DH18</f>
        <v>0</v>
      </c>
      <c r="P18" s="292">
        <f>ごみ処理量内訳!E18</f>
        <v>23784</v>
      </c>
      <c r="Q18" s="292">
        <f>ごみ処理量内訳!N18</f>
        <v>3170</v>
      </c>
      <c r="R18" s="292">
        <f>SUM(S18:Y18)</f>
        <v>3918</v>
      </c>
      <c r="S18" s="292">
        <f>ごみ処理量内訳!G18</f>
        <v>365</v>
      </c>
      <c r="T18" s="292">
        <f>ごみ処理量内訳!L18</f>
        <v>2398</v>
      </c>
      <c r="U18" s="292">
        <f>ごみ処理量内訳!H18</f>
        <v>1155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1667</v>
      </c>
      <c r="AA18" s="292">
        <f>SUM(P18,Q18,R18,Z18)</f>
        <v>32539</v>
      </c>
      <c r="AB18" s="297">
        <f>IF(AA18&lt;&gt;0,(Z18+P18+R18)/AA18*100,"-")</f>
        <v>90.257844432834446</v>
      </c>
      <c r="AC18" s="292">
        <f>施設資源化量内訳!Y18</f>
        <v>0</v>
      </c>
      <c r="AD18" s="292">
        <f>施設資源化量内訳!AT18</f>
        <v>57</v>
      </c>
      <c r="AE18" s="292">
        <f>施設資源化量内訳!BO18</f>
        <v>1155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1926</v>
      </c>
      <c r="AJ18" s="292">
        <f>SUM(AC18:AI18)</f>
        <v>3138</v>
      </c>
      <c r="AK18" s="297">
        <f>IF((AA18+J18)&lt;&gt;0,(Z18+AJ18+J18)/(AA18+J18)*100,"-")</f>
        <v>14.766895110482805</v>
      </c>
      <c r="AL18" s="297">
        <f>IF((AA18+J18)&lt;&gt;0,(資源化量内訳!D18-資源化量内訳!R18-資源化量内訳!T18-資源化量内訳!V18-資源化量内訳!U18)/(AA18+J18)*100,"-")</f>
        <v>14.766895110482805</v>
      </c>
      <c r="AM18" s="292">
        <f>ごみ処理量内訳!AA18</f>
        <v>3170</v>
      </c>
      <c r="AN18" s="292">
        <f>ごみ処理量内訳!AB18</f>
        <v>2555</v>
      </c>
      <c r="AO18" s="292">
        <f>ごみ処理量内訳!AC18</f>
        <v>415</v>
      </c>
      <c r="AP18" s="292">
        <f>SUM(AM18:AO18)</f>
        <v>6140</v>
      </c>
      <c r="AQ18" s="412" t="s">
        <v>792</v>
      </c>
      <c r="AR18" s="413"/>
    </row>
    <row r="19" spans="1: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+E19+F19</f>
        <v>43807</v>
      </c>
      <c r="E19" s="292">
        <v>43807</v>
      </c>
      <c r="F19" s="292">
        <v>0</v>
      </c>
      <c r="G19" s="292">
        <v>310</v>
      </c>
      <c r="H19" s="292">
        <f>SUM(ごみ搬入量内訳!E19,+ごみ搬入量内訳!AD19)</f>
        <v>15473</v>
      </c>
      <c r="I19" s="292">
        <f>ごみ搬入量内訳!BC19</f>
        <v>352</v>
      </c>
      <c r="J19" s="292">
        <f>資源化量内訳!BO19</f>
        <v>0</v>
      </c>
      <c r="K19" s="292">
        <f>SUM(H19:J19)</f>
        <v>15825</v>
      </c>
      <c r="L19" s="295">
        <f>IF(D19&lt;&gt;0,K19/D19/365*1000000,"-")</f>
        <v>989.70859414161305</v>
      </c>
      <c r="M19" s="292">
        <f>IF(D19&lt;&gt;0,(ごみ搬入量内訳!BR19+ごみ処理概要!J19)/ごみ処理概要!D19/365*1000000,"-")</f>
        <v>818.90959441960706</v>
      </c>
      <c r="N19" s="292">
        <f>IF(D19&lt;&gt;0,ごみ搬入量内訳!CM19/ごみ処理概要!D19/365*1000000,"-")</f>
        <v>170.79899972200602</v>
      </c>
      <c r="O19" s="292">
        <f>ごみ搬入量内訳!DH19</f>
        <v>0</v>
      </c>
      <c r="P19" s="292">
        <f>ごみ処理量内訳!E19</f>
        <v>11782</v>
      </c>
      <c r="Q19" s="292">
        <f>ごみ処理量内訳!N19</f>
        <v>0</v>
      </c>
      <c r="R19" s="292">
        <f>SUM(S19:Y19)</f>
        <v>965</v>
      </c>
      <c r="S19" s="292">
        <f>ごみ処理量内訳!G19</f>
        <v>965</v>
      </c>
      <c r="T19" s="292">
        <f>ごみ処理量内訳!L19</f>
        <v>0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3143</v>
      </c>
      <c r="AA19" s="292">
        <f>SUM(P19,Q19,R19,Z19)</f>
        <v>15890</v>
      </c>
      <c r="AB19" s="297">
        <f>IF(AA19&lt;&gt;0,(Z19+P19+R19)/AA19*100,"-")</f>
        <v>100</v>
      </c>
      <c r="AC19" s="292">
        <f>施設資源化量内訳!Y19</f>
        <v>2722</v>
      </c>
      <c r="AD19" s="292">
        <f>施設資源化量内訳!AT19</f>
        <v>825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0</v>
      </c>
      <c r="AJ19" s="292">
        <f>SUM(AC19:AI19)</f>
        <v>3547</v>
      </c>
      <c r="AK19" s="297">
        <f>IF((AA19+J19)&lt;&gt;0,(Z19+AJ19+J19)/(AA19+J19)*100,"-")</f>
        <v>42.101950912523598</v>
      </c>
      <c r="AL19" s="297">
        <f>IF((AA19+J19)&lt;&gt;0,(資源化量内訳!D19-資源化量内訳!R19-資源化量内訳!T19-資源化量内訳!V19-資源化量内訳!U19)/(AA19+J19)*100,"-")</f>
        <v>42.101950912523598</v>
      </c>
      <c r="AM19" s="292">
        <f>ごみ処理量内訳!AA19</f>
        <v>0</v>
      </c>
      <c r="AN19" s="292">
        <f>ごみ処理量内訳!AB19</f>
        <v>288</v>
      </c>
      <c r="AO19" s="292">
        <f>ごみ処理量内訳!AC19</f>
        <v>140</v>
      </c>
      <c r="AP19" s="292">
        <f>SUM(AM19:AO19)</f>
        <v>428</v>
      </c>
      <c r="AQ19" s="412" t="s">
        <v>795</v>
      </c>
      <c r="AR19" s="413"/>
    </row>
    <row r="20" spans="1: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+E20+F20</f>
        <v>33132</v>
      </c>
      <c r="E20" s="292">
        <v>33132</v>
      </c>
      <c r="F20" s="292">
        <v>0</v>
      </c>
      <c r="G20" s="292">
        <v>218</v>
      </c>
      <c r="H20" s="292">
        <f>SUM(ごみ搬入量内訳!E20,+ごみ搬入量内訳!AD20)</f>
        <v>12231</v>
      </c>
      <c r="I20" s="292">
        <f>ごみ搬入量内訳!BC20</f>
        <v>2211</v>
      </c>
      <c r="J20" s="292">
        <f>資源化量内訳!BO20</f>
        <v>0</v>
      </c>
      <c r="K20" s="292">
        <f>SUM(H20:J20)</f>
        <v>14442</v>
      </c>
      <c r="L20" s="295">
        <f>IF(D20&lt;&gt;0,K20/D20/365*1000000,"-")</f>
        <v>1194.226828675336</v>
      </c>
      <c r="M20" s="292">
        <f>IF(D20&lt;&gt;0,(ごみ搬入量内訳!BR20+ごみ処理概要!J20)/ごみ処理概要!D20/365*1000000,"-")</f>
        <v>650.03580530513898</v>
      </c>
      <c r="N20" s="292">
        <f>IF(D20&lt;&gt;0,ごみ搬入量内訳!CM20/ごみ処理概要!D20/365*1000000,"-")</f>
        <v>544.19102337019706</v>
      </c>
      <c r="O20" s="292">
        <f>ごみ搬入量内訳!DH20</f>
        <v>0</v>
      </c>
      <c r="P20" s="292">
        <f>ごみ処理量内訳!E20</f>
        <v>9755</v>
      </c>
      <c r="Q20" s="292">
        <f>ごみ処理量内訳!N20</f>
        <v>21</v>
      </c>
      <c r="R20" s="292">
        <f>SUM(S20:Y20)</f>
        <v>4662</v>
      </c>
      <c r="S20" s="292">
        <f>ごみ処理量内訳!G20</f>
        <v>389</v>
      </c>
      <c r="T20" s="292">
        <f>ごみ処理量内訳!L20</f>
        <v>4175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98</v>
      </c>
      <c r="Z20" s="292">
        <f>資源化量内訳!Y20</f>
        <v>4</v>
      </c>
      <c r="AA20" s="292">
        <f>SUM(P20,Q20,R20,Z20)</f>
        <v>14442</v>
      </c>
      <c r="AB20" s="297">
        <f>IF(AA20&lt;&gt;0,(Z20+P20+R20)/AA20*100,"-")</f>
        <v>99.854590776900707</v>
      </c>
      <c r="AC20" s="292">
        <f>施設資源化量内訳!Y20</f>
        <v>0</v>
      </c>
      <c r="AD20" s="292">
        <f>施設資源化量内訳!AT20</f>
        <v>256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4175</v>
      </c>
      <c r="AJ20" s="292">
        <f>SUM(AC20:AI20)</f>
        <v>4431</v>
      </c>
      <c r="AK20" s="297">
        <f>IF((AA20+J20)&lt;&gt;0,(Z20+AJ20+J20)/(AA20+J20)*100,"-")</f>
        <v>30.709043068827029</v>
      </c>
      <c r="AL20" s="297">
        <f>IF((AA20+J20)&lt;&gt;0,(資源化量内訳!D20-資源化量内訳!R20-資源化量内訳!T20-資源化量内訳!V20-資源化量内訳!U20)/(AA20+J20)*100,"-")</f>
        <v>30.709043068827029</v>
      </c>
      <c r="AM20" s="292">
        <f>ごみ処理量内訳!AA20</f>
        <v>21</v>
      </c>
      <c r="AN20" s="292">
        <f>ごみ処理量内訳!AB20</f>
        <v>861</v>
      </c>
      <c r="AO20" s="292">
        <f>ごみ処理量内訳!AC20</f>
        <v>99</v>
      </c>
      <c r="AP20" s="292">
        <f>SUM(AM20:AO20)</f>
        <v>981</v>
      </c>
      <c r="AQ20" s="412" t="s">
        <v>798</v>
      </c>
      <c r="AR20" s="413"/>
    </row>
    <row r="21" spans="1: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+E21+F21</f>
        <v>50932</v>
      </c>
      <c r="E21" s="292">
        <v>50932</v>
      </c>
      <c r="F21" s="292">
        <v>0</v>
      </c>
      <c r="G21" s="292">
        <v>292</v>
      </c>
      <c r="H21" s="292">
        <f>SUM(ごみ搬入量内訳!E21,+ごみ搬入量内訳!AD21)</f>
        <v>21041</v>
      </c>
      <c r="I21" s="292">
        <f>ごみ搬入量内訳!BC21</f>
        <v>869</v>
      </c>
      <c r="J21" s="292">
        <f>資源化量内訳!BO21</f>
        <v>79</v>
      </c>
      <c r="K21" s="292">
        <f>SUM(H21:J21)</f>
        <v>21989</v>
      </c>
      <c r="L21" s="295">
        <f>IF(D21&lt;&gt;0,K21/D21/365*1000000,"-")</f>
        <v>1182.8287837987582</v>
      </c>
      <c r="M21" s="292">
        <f>IF(D21&lt;&gt;0,(ごみ搬入量内訳!BR21+ごみ処理概要!J21)/ごみ処理概要!D21/365*1000000,"-")</f>
        <v>867.12447109172683</v>
      </c>
      <c r="N21" s="292">
        <f>IF(D21&lt;&gt;0,ごみ搬入量内訳!CM21/ごみ処理概要!D21/365*1000000,"-")</f>
        <v>315.70431270703131</v>
      </c>
      <c r="O21" s="292">
        <f>ごみ搬入量内訳!DH21</f>
        <v>0</v>
      </c>
      <c r="P21" s="292">
        <f>ごみ処理量内訳!E21</f>
        <v>18742</v>
      </c>
      <c r="Q21" s="292">
        <f>ごみ処理量内訳!N21</f>
        <v>0</v>
      </c>
      <c r="R21" s="292">
        <f>SUM(S21:Y21)</f>
        <v>1295</v>
      </c>
      <c r="S21" s="292">
        <f>ごみ処理量内訳!G21</f>
        <v>0</v>
      </c>
      <c r="T21" s="292">
        <f>ごみ処理量内訳!L21</f>
        <v>1295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1528</v>
      </c>
      <c r="AA21" s="292">
        <f>SUM(P21,Q21,R21,Z21)</f>
        <v>21565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964</v>
      </c>
      <c r="AJ21" s="292">
        <f>SUM(AC21:AI21)</f>
        <v>964</v>
      </c>
      <c r="AK21" s="297">
        <f>IF((AA21+J21)&lt;&gt;0,(Z21+AJ21+J21)/(AA21+J21)*100,"-")</f>
        <v>11.878580669007576</v>
      </c>
      <c r="AL21" s="297">
        <f>IF((AA21+J21)&lt;&gt;0,(資源化量内訳!D21-資源化量内訳!R21-資源化量内訳!T21-資源化量内訳!V21-資源化量内訳!U21)/(AA21+J21)*100,"-")</f>
        <v>11.878580669007576</v>
      </c>
      <c r="AM21" s="292">
        <f>ごみ処理量内訳!AA21</f>
        <v>0</v>
      </c>
      <c r="AN21" s="292">
        <f>ごみ処理量内訳!AB21</f>
        <v>2337</v>
      </c>
      <c r="AO21" s="292">
        <f>ごみ処理量内訳!AC21</f>
        <v>180</v>
      </c>
      <c r="AP21" s="292">
        <f>SUM(AM21:AO21)</f>
        <v>2517</v>
      </c>
      <c r="AQ21" s="412" t="s">
        <v>801</v>
      </c>
      <c r="AR21" s="413"/>
    </row>
    <row r="22" spans="1: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+E22+F22</f>
        <v>195459</v>
      </c>
      <c r="E22" s="292">
        <v>195459</v>
      </c>
      <c r="F22" s="292">
        <v>0</v>
      </c>
      <c r="G22" s="292">
        <v>1231</v>
      </c>
      <c r="H22" s="292">
        <f>SUM(ごみ搬入量内訳!E22,+ごみ搬入量内訳!AD22)</f>
        <v>60180</v>
      </c>
      <c r="I22" s="292">
        <f>ごみ搬入量内訳!BC22</f>
        <v>6447</v>
      </c>
      <c r="J22" s="292">
        <f>資源化量内訳!BO22</f>
        <v>0</v>
      </c>
      <c r="K22" s="292">
        <f>SUM(H22:J22)</f>
        <v>66627</v>
      </c>
      <c r="L22" s="295">
        <f>IF(D22&lt;&gt;0,K22/D22/365*1000000,"-")</f>
        <v>933.90289537650995</v>
      </c>
      <c r="M22" s="292">
        <f>IF(D22&lt;&gt;0,(ごみ搬入量内訳!BR22+ごみ処理概要!J22)/ごみ処理概要!D22/365*1000000,"-")</f>
        <v>609.11768834679049</v>
      </c>
      <c r="N22" s="292">
        <f>IF(D22&lt;&gt;0,ごみ搬入量内訳!CM22/ごみ処理概要!D22/365*1000000,"-")</f>
        <v>324.78520702971934</v>
      </c>
      <c r="O22" s="292">
        <f>ごみ搬入量内訳!DH22</f>
        <v>0</v>
      </c>
      <c r="P22" s="292">
        <f>ごみ処理量内訳!E22</f>
        <v>39734</v>
      </c>
      <c r="Q22" s="292">
        <f>ごみ処理量内訳!N22</f>
        <v>0</v>
      </c>
      <c r="R22" s="292">
        <f>SUM(S22:Y22)</f>
        <v>26893</v>
      </c>
      <c r="S22" s="292">
        <f>ごみ処理量内訳!G22</f>
        <v>0</v>
      </c>
      <c r="T22" s="292">
        <f>ごみ処理量内訳!L22</f>
        <v>18345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8548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>SUM(P22,Q22,R22,Z22)</f>
        <v>66627</v>
      </c>
      <c r="AB22" s="297">
        <f>IF(AA22&lt;&gt;0,(Z22+P22+R22)/AA22*100,"-")</f>
        <v>100</v>
      </c>
      <c r="AC22" s="292">
        <f>施設資源化量内訳!Y22</f>
        <v>2857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839</v>
      </c>
      <c r="AH22" s="292">
        <f>施設資源化量内訳!DZ22</f>
        <v>0</v>
      </c>
      <c r="AI22" s="292">
        <f>施設資源化量内訳!EU22</f>
        <v>13372</v>
      </c>
      <c r="AJ22" s="292">
        <f>SUM(AC22:AI22)</f>
        <v>17068</v>
      </c>
      <c r="AK22" s="297">
        <f>IF((AA22+J22)&lt;&gt;0,(Z22+AJ22+J22)/(AA22+J22)*100,"-")</f>
        <v>25.617242259144192</v>
      </c>
      <c r="AL22" s="297">
        <f>IF((AA22+J22)&lt;&gt;0,(資源化量内訳!D22-資源化量内訳!R22-資源化量内訳!T22-資源化量内訳!V22-資源化量内訳!U22)/(AA22+J22)*100,"-")</f>
        <v>22.183199003407029</v>
      </c>
      <c r="AM22" s="292">
        <f>ごみ処理量内訳!AA22</f>
        <v>0</v>
      </c>
      <c r="AN22" s="292">
        <f>ごみ処理量内訳!AB22</f>
        <v>3547</v>
      </c>
      <c r="AO22" s="292">
        <f>ごみ処理量内訳!AC22</f>
        <v>0</v>
      </c>
      <c r="AP22" s="292">
        <f>SUM(AM22:AO22)</f>
        <v>3547</v>
      </c>
      <c r="AQ22" s="412" t="s">
        <v>805</v>
      </c>
      <c r="AR22" s="413"/>
    </row>
    <row r="23" spans="1: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+E23+F23</f>
        <v>42690</v>
      </c>
      <c r="E23" s="292">
        <v>42690</v>
      </c>
      <c r="F23" s="292">
        <v>0</v>
      </c>
      <c r="G23" s="292">
        <v>228</v>
      </c>
      <c r="H23" s="292">
        <f>SUM(ごみ搬入量内訳!E23,+ごみ搬入量内訳!AD23)</f>
        <v>14811</v>
      </c>
      <c r="I23" s="292">
        <f>ごみ搬入量内訳!BC23</f>
        <v>443</v>
      </c>
      <c r="J23" s="292">
        <f>資源化量内訳!BO23</f>
        <v>0</v>
      </c>
      <c r="K23" s="292">
        <f>SUM(H23:J23)</f>
        <v>15254</v>
      </c>
      <c r="L23" s="295">
        <f>IF(D23&lt;&gt;0,K23/D23/365*1000000,"-")</f>
        <v>978.95949454012214</v>
      </c>
      <c r="M23" s="292">
        <f>IF(D23&lt;&gt;0,(ごみ搬入量内訳!BR23+ごみ処理概要!J23)/ごみ処理概要!D23/365*1000000,"-")</f>
        <v>755.23766433382423</v>
      </c>
      <c r="N23" s="292">
        <f>IF(D23&lt;&gt;0,ごみ搬入量内訳!CM23/ごみ処理概要!D23/365*1000000,"-")</f>
        <v>223.72183020629771</v>
      </c>
      <c r="O23" s="292">
        <f>ごみ搬入量内訳!DH23</f>
        <v>0</v>
      </c>
      <c r="P23" s="292">
        <f>ごみ処理量内訳!E23</f>
        <v>12045</v>
      </c>
      <c r="Q23" s="292">
        <f>ごみ処理量内訳!N23</f>
        <v>0</v>
      </c>
      <c r="R23" s="292">
        <f>SUM(S23:Y23)</f>
        <v>3262</v>
      </c>
      <c r="S23" s="292">
        <f>ごみ処理量内訳!G23</f>
        <v>945</v>
      </c>
      <c r="T23" s="292">
        <f>ごみ処理量内訳!L23</f>
        <v>2317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15307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479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2263</v>
      </c>
      <c r="AJ23" s="292">
        <f>SUM(AC23:AI23)</f>
        <v>2742</v>
      </c>
      <c r="AK23" s="297">
        <f>IF((AA23+J23)&lt;&gt;0,(Z23+AJ23+J23)/(AA23+J23)*100,"-")</f>
        <v>17.913372966616581</v>
      </c>
      <c r="AL23" s="297">
        <f>IF((AA23+J23)&lt;&gt;0,(資源化量内訳!D23-資源化量内訳!R23-資源化量内訳!T23-資源化量内訳!V23-資源化量内訳!U23)/(AA23+J23)*100,"-")</f>
        <v>17.913372966616581</v>
      </c>
      <c r="AM23" s="292">
        <f>ごみ処理量内訳!AA23</f>
        <v>0</v>
      </c>
      <c r="AN23" s="292">
        <f>ごみ処理量内訳!AB23</f>
        <v>1158</v>
      </c>
      <c r="AO23" s="292">
        <f>ごみ処理量内訳!AC23</f>
        <v>119</v>
      </c>
      <c r="AP23" s="292">
        <f>SUM(AM23:AO23)</f>
        <v>1277</v>
      </c>
      <c r="AQ23" s="412" t="s">
        <v>808</v>
      </c>
      <c r="AR23" s="413"/>
    </row>
    <row r="24" spans="1: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+E24+F24</f>
        <v>56722</v>
      </c>
      <c r="E24" s="292">
        <v>56722</v>
      </c>
      <c r="F24" s="292">
        <v>0</v>
      </c>
      <c r="G24" s="292">
        <v>215</v>
      </c>
      <c r="H24" s="292">
        <f>SUM(ごみ搬入量内訳!E24,+ごみ搬入量内訳!AD24)</f>
        <v>16927</v>
      </c>
      <c r="I24" s="292">
        <f>ごみ搬入量内訳!BC24</f>
        <v>3550</v>
      </c>
      <c r="J24" s="292">
        <f>資源化量内訳!BO24</f>
        <v>0</v>
      </c>
      <c r="K24" s="292">
        <f>SUM(H24:J24)</f>
        <v>20477</v>
      </c>
      <c r="L24" s="295">
        <f>IF(D24&lt;&gt;0,K24/D24/365*1000000,"-")</f>
        <v>989.05838762761721</v>
      </c>
      <c r="M24" s="292">
        <f>IF(D24&lt;&gt;0,(ごみ搬入量内訳!BR24+ごみ処理概要!J24)/ごみ処理概要!D24/365*1000000,"-")</f>
        <v>776.34103942660977</v>
      </c>
      <c r="N24" s="292">
        <f>IF(D24&lt;&gt;0,ごみ搬入量内訳!CM24/ごみ処理概要!D24/365*1000000,"-")</f>
        <v>212.71734820100727</v>
      </c>
      <c r="O24" s="292">
        <f>ごみ搬入量内訳!DH24</f>
        <v>0</v>
      </c>
      <c r="P24" s="292">
        <f>ごみ処理量内訳!E24</f>
        <v>17232</v>
      </c>
      <c r="Q24" s="292">
        <f>ごみ処理量内訳!N24</f>
        <v>769</v>
      </c>
      <c r="R24" s="292">
        <f>SUM(S24:Y24)</f>
        <v>1820</v>
      </c>
      <c r="S24" s="292">
        <f>ごみ処理量内訳!G24</f>
        <v>1142</v>
      </c>
      <c r="T24" s="292">
        <f>ごみ処理量内訳!L24</f>
        <v>678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1039</v>
      </c>
      <c r="AA24" s="292">
        <f>SUM(P24,Q24,R24,Z24)</f>
        <v>20860</v>
      </c>
      <c r="AB24" s="297">
        <f>IF(AA24&lt;&gt;0,(Z24+P24+R24)/AA24*100,"-")</f>
        <v>96.313518696069039</v>
      </c>
      <c r="AC24" s="292">
        <f>施設資源化量内訳!Y24</f>
        <v>1396</v>
      </c>
      <c r="AD24" s="292">
        <f>施設資源化量内訳!AT24</f>
        <v>599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678</v>
      </c>
      <c r="AJ24" s="292">
        <f>SUM(AC24:AI24)</f>
        <v>2673</v>
      </c>
      <c r="AK24" s="297">
        <f>IF((AA24+J24)&lt;&gt;0,(Z24+AJ24+J24)/(AA24+J24)*100,"-")</f>
        <v>17.794822627037394</v>
      </c>
      <c r="AL24" s="297">
        <f>IF((AA24+J24)&lt;&gt;0,(資源化量内訳!D24-資源化量内訳!R24-資源化量内訳!T24-資源化量内訳!V24-資源化量内訳!U24)/(AA24+J24)*100,"-")</f>
        <v>16.193672099712369</v>
      </c>
      <c r="AM24" s="292">
        <f>ごみ処理量内訳!AA24</f>
        <v>769</v>
      </c>
      <c r="AN24" s="292">
        <f>ごみ処理量内訳!AB24</f>
        <v>332</v>
      </c>
      <c r="AO24" s="292">
        <f>ごみ処理量内訳!AC24</f>
        <v>412</v>
      </c>
      <c r="AP24" s="292">
        <f>SUM(AM24:AO24)</f>
        <v>1513</v>
      </c>
      <c r="AQ24" s="412" t="s">
        <v>811</v>
      </c>
      <c r="AR24" s="413"/>
    </row>
    <row r="25" spans="1: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+E25+F25</f>
        <v>37067</v>
      </c>
      <c r="E25" s="292">
        <v>37067</v>
      </c>
      <c r="F25" s="292">
        <v>0</v>
      </c>
      <c r="G25" s="292">
        <v>179</v>
      </c>
      <c r="H25" s="292">
        <f>SUM(ごみ搬入量内訳!E25,+ごみ搬入量内訳!AD25)</f>
        <v>12645</v>
      </c>
      <c r="I25" s="292">
        <f>ごみ搬入量内訳!BC25</f>
        <v>1955</v>
      </c>
      <c r="J25" s="292">
        <f>資源化量内訳!BO25</f>
        <v>0</v>
      </c>
      <c r="K25" s="292">
        <f>SUM(H25:J25)</f>
        <v>14600</v>
      </c>
      <c r="L25" s="295">
        <f>IF(D25&lt;&gt;0,K25/D25/365*1000000,"-")</f>
        <v>1079.1269862681092</v>
      </c>
      <c r="M25" s="292">
        <f>IF(D25&lt;&gt;0,(ごみ搬入量内訳!BR25+ごみ処理概要!J25)/ごみ処理概要!D25/365*1000000,"-")</f>
        <v>631.65885100323692</v>
      </c>
      <c r="N25" s="292">
        <f>IF(D25&lt;&gt;0,ごみ搬入量内訳!CM25/ごみ処理概要!D25/365*1000000,"-")</f>
        <v>447.4681352648721</v>
      </c>
      <c r="O25" s="292">
        <f>ごみ搬入量内訳!DH25</f>
        <v>0</v>
      </c>
      <c r="P25" s="292">
        <f>ごみ処理量内訳!E25</f>
        <v>11303</v>
      </c>
      <c r="Q25" s="292">
        <f>ごみ処理量内訳!N25</f>
        <v>0</v>
      </c>
      <c r="R25" s="292">
        <f>SUM(S25:Y25)</f>
        <v>1430</v>
      </c>
      <c r="S25" s="292">
        <f>ごみ処理量内訳!G25</f>
        <v>683</v>
      </c>
      <c r="T25" s="292">
        <f>ごみ処理量内訳!L25</f>
        <v>747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1867</v>
      </c>
      <c r="AA25" s="292">
        <f>SUM(P25,Q25,R25,Z25)</f>
        <v>14600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156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500</v>
      </c>
      <c r="AJ25" s="292">
        <f>SUM(AC25:AI25)</f>
        <v>656</v>
      </c>
      <c r="AK25" s="297">
        <f>IF((AA25+J25)&lt;&gt;0,(Z25+AJ25+J25)/(AA25+J25)*100,"-")</f>
        <v>17.280821917808218</v>
      </c>
      <c r="AL25" s="297">
        <f>IF((AA25+J25)&lt;&gt;0,(資源化量内訳!D25-資源化量内訳!R25-資源化量内訳!T25-資源化量内訳!V25-資源化量内訳!U25)/(AA25+J25)*100,"-")</f>
        <v>17.280821917808218</v>
      </c>
      <c r="AM25" s="292">
        <f>ごみ処理量内訳!AA25</f>
        <v>0</v>
      </c>
      <c r="AN25" s="292">
        <f>ごみ処理量内訳!AB25</f>
        <v>1035</v>
      </c>
      <c r="AO25" s="292">
        <f>ごみ処理量内訳!AC25</f>
        <v>177</v>
      </c>
      <c r="AP25" s="292">
        <f>SUM(AM25:AO25)</f>
        <v>1212</v>
      </c>
      <c r="AQ25" s="412" t="s">
        <v>814</v>
      </c>
      <c r="AR25" s="413"/>
    </row>
    <row r="26" spans="1: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+E26+F26</f>
        <v>57734</v>
      </c>
      <c r="E26" s="292">
        <v>57734</v>
      </c>
      <c r="F26" s="292">
        <v>0</v>
      </c>
      <c r="G26" s="292">
        <v>905</v>
      </c>
      <c r="H26" s="292">
        <f>SUM(ごみ搬入量内訳!E26,+ごみ搬入量内訳!AD26)</f>
        <v>17215</v>
      </c>
      <c r="I26" s="292">
        <f>ごみ搬入量内訳!BC26</f>
        <v>6499</v>
      </c>
      <c r="J26" s="292">
        <f>資源化量内訳!BO26</f>
        <v>363</v>
      </c>
      <c r="K26" s="292">
        <f>SUM(H26:J26)</f>
        <v>24077</v>
      </c>
      <c r="L26" s="295">
        <f>IF(D26&lt;&gt;0,K26/D26/365*1000000,"-")</f>
        <v>1142.5569605716532</v>
      </c>
      <c r="M26" s="292">
        <f>IF(D26&lt;&gt;0,(ごみ搬入量内訳!BR26+ごみ処理概要!J26)/ごみ処理概要!D26/365*1000000,"-")</f>
        <v>634.32150566770326</v>
      </c>
      <c r="N26" s="292">
        <f>IF(D26&lt;&gt;0,ごみ搬入量内訳!CM26/ごみ処理概要!D26/365*1000000,"-")</f>
        <v>508.23545490395014</v>
      </c>
      <c r="O26" s="292">
        <f>ごみ搬入量内訳!DH26</f>
        <v>0</v>
      </c>
      <c r="P26" s="292">
        <f>ごみ処理量内訳!E26</f>
        <v>21325</v>
      </c>
      <c r="Q26" s="292">
        <f>ごみ処理量内訳!N26</f>
        <v>0</v>
      </c>
      <c r="R26" s="292">
        <f>SUM(S26:Y26)</f>
        <v>1349</v>
      </c>
      <c r="S26" s="292">
        <f>ごみ処理量内訳!G26</f>
        <v>1349</v>
      </c>
      <c r="T26" s="292">
        <f>ごみ処理量内訳!L26</f>
        <v>0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1040</v>
      </c>
      <c r="AA26" s="292">
        <f>SUM(P26,Q26,R26,Z26)</f>
        <v>23714</v>
      </c>
      <c r="AB26" s="297">
        <f>IF(AA26&lt;&gt;0,(Z26+P26+R26)/AA26*100,"-")</f>
        <v>100</v>
      </c>
      <c r="AC26" s="292">
        <f>施設資源化量内訳!Y26</f>
        <v>878</v>
      </c>
      <c r="AD26" s="292">
        <f>施設資源化量内訳!AT26</f>
        <v>856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0</v>
      </c>
      <c r="AJ26" s="292">
        <f>SUM(AC26:AI26)</f>
        <v>1734</v>
      </c>
      <c r="AK26" s="297">
        <f>IF((AA26+J26)&lt;&gt;0,(Z26+AJ26+J26)/(AA26+J26)*100,"-")</f>
        <v>13.029031856128256</v>
      </c>
      <c r="AL26" s="297">
        <f>IF((AA26+J26)&lt;&gt;0,(資源化量内訳!D26-資源化量内訳!R26-資源化量内訳!T26-資源化量内訳!V26-資源化量内訳!U26)/(AA26+J26)*100,"-")</f>
        <v>13.029031856128256</v>
      </c>
      <c r="AM26" s="292">
        <f>ごみ処理量内訳!AA26</f>
        <v>0</v>
      </c>
      <c r="AN26" s="292">
        <f>ごみ処理量内訳!AB26</f>
        <v>821</v>
      </c>
      <c r="AO26" s="292">
        <f>ごみ処理量内訳!AC26</f>
        <v>314</v>
      </c>
      <c r="AP26" s="292">
        <f>SUM(AM26:AO26)</f>
        <v>1135</v>
      </c>
      <c r="AQ26" s="412" t="s">
        <v>817</v>
      </c>
      <c r="AR26" s="413"/>
    </row>
    <row r="27" spans="1: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+E27+F27</f>
        <v>29896</v>
      </c>
      <c r="E27" s="292">
        <v>29896</v>
      </c>
      <c r="F27" s="292">
        <v>0</v>
      </c>
      <c r="G27" s="292">
        <v>151</v>
      </c>
      <c r="H27" s="292">
        <f>SUM(ごみ搬入量内訳!E27,+ごみ搬入量内訳!AD27)</f>
        <v>12051</v>
      </c>
      <c r="I27" s="292">
        <f>ごみ搬入量内訳!BC27</f>
        <v>311</v>
      </c>
      <c r="J27" s="292">
        <f>資源化量内訳!BO27</f>
        <v>0</v>
      </c>
      <c r="K27" s="292">
        <f>SUM(H27:J27)</f>
        <v>12362</v>
      </c>
      <c r="L27" s="295">
        <f>IF(D27&lt;&gt;0,K27/D27/365*1000000,"-")</f>
        <v>1132.8770788963382</v>
      </c>
      <c r="M27" s="292">
        <f>IF(D27&lt;&gt;0,(ごみ搬入量内訳!BR27+ごみ処理概要!J27)/ごみ処理概要!D27/365*1000000,"-")</f>
        <v>648.45803351160737</v>
      </c>
      <c r="N27" s="292">
        <f>IF(D27&lt;&gt;0,ごみ搬入量内訳!CM27/ごみ処理概要!D27/365*1000000,"-")</f>
        <v>484.41904538473102</v>
      </c>
      <c r="O27" s="292">
        <f>ごみ搬入量内訳!DH27</f>
        <v>0</v>
      </c>
      <c r="P27" s="292">
        <f>ごみ処理量内訳!E27</f>
        <v>9551</v>
      </c>
      <c r="Q27" s="292">
        <f>ごみ処理量内訳!N27</f>
        <v>0</v>
      </c>
      <c r="R27" s="292">
        <f>SUM(S27:Y27)</f>
        <v>403</v>
      </c>
      <c r="S27" s="292">
        <f>ごみ処理量内訳!G27</f>
        <v>403</v>
      </c>
      <c r="T27" s="292">
        <f>ごみ処理量内訳!L27</f>
        <v>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2430</v>
      </c>
      <c r="AA27" s="292">
        <f>SUM(P27,Q27,R27,Z27)</f>
        <v>12384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128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0</v>
      </c>
      <c r="AJ27" s="292">
        <f>SUM(AC27:AI27)</f>
        <v>128</v>
      </c>
      <c r="AK27" s="297">
        <f>IF((AA27+J27)&lt;&gt;0,(Z27+AJ27+J27)/(AA27+J27)*100,"-")</f>
        <v>20.655684754521964</v>
      </c>
      <c r="AL27" s="297">
        <f>IF((AA27+J27)&lt;&gt;0,(資源化量内訳!D27-資源化量内訳!R27-資源化量内訳!T27-資源化量内訳!V27-資源化量内訳!U27)/(AA27+J27)*100,"-")</f>
        <v>20.655684754521964</v>
      </c>
      <c r="AM27" s="292">
        <f>ごみ処理量内訳!AA27</f>
        <v>0</v>
      </c>
      <c r="AN27" s="292">
        <f>ごみ処理量内訳!AB27</f>
        <v>1217</v>
      </c>
      <c r="AO27" s="292">
        <f>ごみ処理量内訳!AC27</f>
        <v>209</v>
      </c>
      <c r="AP27" s="292">
        <f>SUM(AM27:AO27)</f>
        <v>1426</v>
      </c>
      <c r="AQ27" s="412" t="s">
        <v>820</v>
      </c>
      <c r="AR27" s="413"/>
    </row>
    <row r="28" spans="1: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+E28+F28</f>
        <v>14299</v>
      </c>
      <c r="E28" s="292">
        <v>14299</v>
      </c>
      <c r="F28" s="292">
        <v>0</v>
      </c>
      <c r="G28" s="292">
        <v>122</v>
      </c>
      <c r="H28" s="292">
        <f>SUM(ごみ搬入量内訳!E28,+ごみ搬入量内訳!AD28)</f>
        <v>4227</v>
      </c>
      <c r="I28" s="292">
        <f>ごみ搬入量内訳!BC28</f>
        <v>477</v>
      </c>
      <c r="J28" s="292">
        <f>資源化量内訳!BO28</f>
        <v>0</v>
      </c>
      <c r="K28" s="292">
        <f>SUM(H28:J28)</f>
        <v>4704</v>
      </c>
      <c r="L28" s="295">
        <f>IF(D28&lt;&gt;0,K28/D28/365*1000000,"-")</f>
        <v>901.29877843742304</v>
      </c>
      <c r="M28" s="292">
        <f>IF(D28&lt;&gt;0,(ごみ搬入量内訳!BR28+ごみ処理概要!J28)/ごみ処理概要!D28/365*1000000,"-")</f>
        <v>543.19346021898264</v>
      </c>
      <c r="N28" s="292">
        <f>IF(D28&lt;&gt;0,ごみ搬入量内訳!CM28/ごみ処理概要!D28/365*1000000,"-")</f>
        <v>358.1053182184404</v>
      </c>
      <c r="O28" s="292">
        <f>ごみ搬入量内訳!DH28</f>
        <v>0</v>
      </c>
      <c r="P28" s="292">
        <f>ごみ処理量内訳!E28</f>
        <v>4186</v>
      </c>
      <c r="Q28" s="292">
        <f>ごみ処理量内訳!N28</f>
        <v>16</v>
      </c>
      <c r="R28" s="292">
        <f>SUM(S28:Y28)</f>
        <v>515</v>
      </c>
      <c r="S28" s="292">
        <f>ごみ処理量内訳!G28</f>
        <v>216</v>
      </c>
      <c r="T28" s="292">
        <f>ごみ処理量内訳!L28</f>
        <v>299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4717</v>
      </c>
      <c r="AB28" s="297">
        <f>IF(AA28&lt;&gt;0,(Z28+P28+R28)/AA28*100,"-")</f>
        <v>99.660801356794565</v>
      </c>
      <c r="AC28" s="292">
        <f>施設資源化量内訳!Y28</f>
        <v>16</v>
      </c>
      <c r="AD28" s="292">
        <f>施設資源化量内訳!AT28</f>
        <v>80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281</v>
      </c>
      <c r="AJ28" s="292">
        <f>SUM(AC28:AI28)</f>
        <v>377</v>
      </c>
      <c r="AK28" s="297">
        <f>IF((AA28+J28)&lt;&gt;0,(Z28+AJ28+J28)/(AA28+J28)*100,"-")</f>
        <v>7.9923680305278788</v>
      </c>
      <c r="AL28" s="297">
        <f>IF((AA28+J28)&lt;&gt;0,(資源化量内訳!D28-資源化量内訳!R28-資源化量内訳!T28-資源化量内訳!V28-資源化量内訳!U28)/(AA28+J28)*100,"-")</f>
        <v>7.9923680305278788</v>
      </c>
      <c r="AM28" s="292">
        <f>ごみ処理量内訳!AA28</f>
        <v>16</v>
      </c>
      <c r="AN28" s="292">
        <f>ごみ処理量内訳!AB28</f>
        <v>571</v>
      </c>
      <c r="AO28" s="292">
        <f>ごみ処理量内訳!AC28</f>
        <v>71</v>
      </c>
      <c r="AP28" s="292">
        <f>SUM(AM28:AO28)</f>
        <v>658</v>
      </c>
      <c r="AQ28" s="412" t="s">
        <v>823</v>
      </c>
      <c r="AR28" s="413"/>
    </row>
    <row r="29" spans="1: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+E29+F29</f>
        <v>8242</v>
      </c>
      <c r="E29" s="292">
        <v>8242</v>
      </c>
      <c r="F29" s="292">
        <v>0</v>
      </c>
      <c r="G29" s="292">
        <v>26</v>
      </c>
      <c r="H29" s="292">
        <f>SUM(ごみ搬入量内訳!E29,+ごみ搬入量内訳!AD29)</f>
        <v>1934</v>
      </c>
      <c r="I29" s="292">
        <f>ごみ搬入量内訳!BC29</f>
        <v>836</v>
      </c>
      <c r="J29" s="292">
        <f>資源化量内訳!BO29</f>
        <v>0</v>
      </c>
      <c r="K29" s="292">
        <f>SUM(H29:J29)</f>
        <v>2770</v>
      </c>
      <c r="L29" s="295">
        <f>IF(D29&lt;&gt;0,K29/D29/365*1000000,"-")</f>
        <v>920.77664351982662</v>
      </c>
      <c r="M29" s="292">
        <f>IF(D29&lt;&gt;0,(ごみ搬入量内訳!BR29+ごみ処理概要!J29)/ごみ処理概要!D29/365*1000000,"-")</f>
        <v>665.48550192299376</v>
      </c>
      <c r="N29" s="292">
        <f>IF(D29&lt;&gt;0,ごみ搬入量内訳!CM29/ごみ処理概要!D29/365*1000000,"-")</f>
        <v>255.29114159683283</v>
      </c>
      <c r="O29" s="292">
        <f>ごみ搬入量内訳!DH29</f>
        <v>0</v>
      </c>
      <c r="P29" s="292">
        <f>ごみ処理量内訳!E29</f>
        <v>2099</v>
      </c>
      <c r="Q29" s="292">
        <f>ごみ処理量内訳!N29</f>
        <v>170</v>
      </c>
      <c r="R29" s="292">
        <f>SUM(S29:Y29)</f>
        <v>361</v>
      </c>
      <c r="S29" s="292">
        <f>ごみ処理量内訳!G29</f>
        <v>24</v>
      </c>
      <c r="T29" s="292">
        <f>ごみ処理量内訳!L29</f>
        <v>268</v>
      </c>
      <c r="U29" s="292">
        <f>ごみ処理量内訳!H29</f>
        <v>69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140</v>
      </c>
      <c r="AA29" s="292">
        <f>SUM(P29,Q29,R29,Z29)</f>
        <v>2770</v>
      </c>
      <c r="AB29" s="297">
        <f>IF(AA29&lt;&gt;0,(Z29+P29+R29)/AA29*100,"-")</f>
        <v>93.862815884476532</v>
      </c>
      <c r="AC29" s="292">
        <f>施設資源化量内訳!Y29</f>
        <v>0</v>
      </c>
      <c r="AD29" s="292">
        <f>施設資源化量内訳!AT29</f>
        <v>4</v>
      </c>
      <c r="AE29" s="292">
        <f>施設資源化量内訳!BO29</f>
        <v>69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226</v>
      </c>
      <c r="AJ29" s="292">
        <f>SUM(AC29:AI29)</f>
        <v>299</v>
      </c>
      <c r="AK29" s="297">
        <f>IF((AA29+J29)&lt;&gt;0,(Z29+AJ29+J29)/(AA29+J29)*100,"-")</f>
        <v>15.848375451263538</v>
      </c>
      <c r="AL29" s="297">
        <f>IF((AA29+J29)&lt;&gt;0,(資源化量内訳!D29-資源化量内訳!R29-資源化量内訳!T29-資源化量内訳!V29-資源化量内訳!U29)/(AA29+J29)*100,"-")</f>
        <v>15.848375451263538</v>
      </c>
      <c r="AM29" s="292">
        <f>ごみ処理量内訳!AA29</f>
        <v>170</v>
      </c>
      <c r="AN29" s="292">
        <f>ごみ処理量内訳!AB29</f>
        <v>225</v>
      </c>
      <c r="AO29" s="292">
        <f>ごみ処理量内訳!AC29</f>
        <v>42</v>
      </c>
      <c r="AP29" s="292">
        <f>SUM(AM29:AO29)</f>
        <v>437</v>
      </c>
      <c r="AQ29" s="412" t="s">
        <v>826</v>
      </c>
      <c r="AR29" s="413"/>
    </row>
    <row r="30" spans="1: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+E30+F30</f>
        <v>12010</v>
      </c>
      <c r="E30" s="292">
        <v>12010</v>
      </c>
      <c r="F30" s="292">
        <v>0</v>
      </c>
      <c r="G30" s="292">
        <v>50</v>
      </c>
      <c r="H30" s="292">
        <f>SUM(ごみ搬入量内訳!E30,+ごみ搬入量内訳!AD30)</f>
        <v>4451</v>
      </c>
      <c r="I30" s="292">
        <f>ごみ搬入量内訳!BC30</f>
        <v>229</v>
      </c>
      <c r="J30" s="292">
        <f>資源化量内訳!BO30</f>
        <v>68</v>
      </c>
      <c r="K30" s="292">
        <f>SUM(H30:J30)</f>
        <v>4748</v>
      </c>
      <c r="L30" s="295">
        <f>IF(D30&lt;&gt;0,K30/D30/365*1000000,"-")</f>
        <v>1083.1156684498078</v>
      </c>
      <c r="M30" s="292">
        <f>IF(D30&lt;&gt;0,(ごみ搬入量内訳!BR30+ごみ処理概要!J30)/ごみ処理概要!D30/365*1000000,"-")</f>
        <v>1031.7885780114746</v>
      </c>
      <c r="N30" s="292">
        <f>IF(D30&lt;&gt;0,ごみ搬入量内訳!CM30/ごみ処理概要!D30/365*1000000,"-")</f>
        <v>51.327090438333357</v>
      </c>
      <c r="O30" s="292">
        <f>ごみ搬入量内訳!DH30</f>
        <v>0</v>
      </c>
      <c r="P30" s="292">
        <f>ごみ処理量内訳!E30</f>
        <v>4044</v>
      </c>
      <c r="Q30" s="292">
        <f>ごみ処理量内訳!N30</f>
        <v>273</v>
      </c>
      <c r="R30" s="292">
        <f>SUM(S30:Y30)</f>
        <v>122</v>
      </c>
      <c r="S30" s="292">
        <f>ごみ処理量内訳!G30</f>
        <v>0</v>
      </c>
      <c r="T30" s="292">
        <f>ごみ処理量内訳!L30</f>
        <v>122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241</v>
      </c>
      <c r="AA30" s="292">
        <f>SUM(P30,Q30,R30,Z30)</f>
        <v>4680</v>
      </c>
      <c r="AB30" s="297">
        <f>IF(AA30&lt;&gt;0,(Z30+P30+R30)/AA30*100,"-")</f>
        <v>94.166666666666671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122</v>
      </c>
      <c r="AJ30" s="292">
        <f>SUM(AC30:AI30)</f>
        <v>122</v>
      </c>
      <c r="AK30" s="297">
        <f>IF((AA30+J30)&lt;&gt;0,(Z30+AJ30+J30)/(AA30+J30)*100,"-")</f>
        <v>9.0775063184498741</v>
      </c>
      <c r="AL30" s="297">
        <f>IF((AA30+J30)&lt;&gt;0,(資源化量内訳!D30-資源化量内訳!R30-資源化量内訳!T30-資源化量内訳!V30-資源化量内訳!U30)/(AA30+J30)*100,"-")</f>
        <v>9.0775063184498741</v>
      </c>
      <c r="AM30" s="292">
        <f>ごみ処理量内訳!AA30</f>
        <v>273</v>
      </c>
      <c r="AN30" s="292">
        <f>ごみ処理量内訳!AB30</f>
        <v>241</v>
      </c>
      <c r="AO30" s="292">
        <f>ごみ処理量内訳!AC30</f>
        <v>0</v>
      </c>
      <c r="AP30" s="292">
        <f>SUM(AM30:AO30)</f>
        <v>514</v>
      </c>
      <c r="AQ30" s="412" t="s">
        <v>829</v>
      </c>
      <c r="AR30" s="413"/>
    </row>
    <row r="31" spans="1: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+E31+F31</f>
        <v>11418</v>
      </c>
      <c r="E31" s="292">
        <v>11418</v>
      </c>
      <c r="F31" s="292">
        <v>0</v>
      </c>
      <c r="G31" s="292">
        <v>36</v>
      </c>
      <c r="H31" s="292">
        <f>SUM(ごみ搬入量内訳!E31,+ごみ搬入量内訳!AD31)</f>
        <v>4103</v>
      </c>
      <c r="I31" s="292">
        <f>ごみ搬入量内訳!BC31</f>
        <v>237</v>
      </c>
      <c r="J31" s="292">
        <f>資源化量内訳!BO31</f>
        <v>0</v>
      </c>
      <c r="K31" s="292">
        <f>SUM(H31:J31)</f>
        <v>4340</v>
      </c>
      <c r="L31" s="295">
        <f>IF(D31&lt;&gt;0,K31/D31/365*1000000,"-")</f>
        <v>1041.3742300669214</v>
      </c>
      <c r="M31" s="292">
        <f>IF(D31&lt;&gt;0,(ごみ搬入量内訳!BR31+ごみ処理概要!J31)/ごみ処理概要!D31/365*1000000,"-")</f>
        <v>816.30302550407066</v>
      </c>
      <c r="N31" s="292">
        <f>IF(D31&lt;&gt;0,ごみ搬入量内訳!CM31/ごみ処理概要!D31/365*1000000,"-")</f>
        <v>225.07120456285077</v>
      </c>
      <c r="O31" s="292">
        <f>ごみ搬入量内訳!DH31</f>
        <v>0</v>
      </c>
      <c r="P31" s="292">
        <f>ごみ処理量内訳!E31</f>
        <v>3645</v>
      </c>
      <c r="Q31" s="292">
        <f>ごみ処理量内訳!N31</f>
        <v>0</v>
      </c>
      <c r="R31" s="292">
        <f>SUM(S31:Y31)</f>
        <v>748</v>
      </c>
      <c r="S31" s="292">
        <f>ごみ処理量内訳!G31</f>
        <v>0</v>
      </c>
      <c r="T31" s="292">
        <f>ごみ処理量内訳!L31</f>
        <v>748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0</v>
      </c>
      <c r="AA31" s="292">
        <f>SUM(P31,Q31,R31,Z31)</f>
        <v>4393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659</v>
      </c>
      <c r="AJ31" s="292">
        <f>SUM(AC31:AI31)</f>
        <v>659</v>
      </c>
      <c r="AK31" s="297">
        <f>IF((AA31+J31)&lt;&gt;0,(Z31+AJ31+J31)/(AA31+J31)*100,"-")</f>
        <v>15.001138174368315</v>
      </c>
      <c r="AL31" s="297">
        <f>IF((AA31+J31)&lt;&gt;0,(資源化量内訳!D31-資源化量内訳!R31-資源化量内訳!T31-資源化量内訳!V31-資源化量内訳!U31)/(AA31+J31)*100,"-")</f>
        <v>15.001138174368315</v>
      </c>
      <c r="AM31" s="292">
        <f>ごみ処理量内訳!AA31</f>
        <v>0</v>
      </c>
      <c r="AN31" s="292">
        <f>ごみ処理量内訳!AB31</f>
        <v>497</v>
      </c>
      <c r="AO31" s="292">
        <f>ごみ処理量内訳!AC31</f>
        <v>0</v>
      </c>
      <c r="AP31" s="292">
        <f>SUM(AM31:AO31)</f>
        <v>497</v>
      </c>
      <c r="AQ31" s="412" t="s">
        <v>832</v>
      </c>
      <c r="AR31" s="413"/>
    </row>
    <row r="32" spans="1: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+E32+F32</f>
        <v>4506</v>
      </c>
      <c r="E32" s="292">
        <v>4506</v>
      </c>
      <c r="F32" s="292">
        <v>0</v>
      </c>
      <c r="G32" s="292">
        <v>17</v>
      </c>
      <c r="H32" s="292">
        <f>SUM(ごみ搬入量内訳!E32,+ごみ搬入量内訳!AD32)</f>
        <v>1128</v>
      </c>
      <c r="I32" s="292">
        <f>ごみ搬入量内訳!BC32</f>
        <v>29</v>
      </c>
      <c r="J32" s="292">
        <f>資源化量内訳!BO32</f>
        <v>21</v>
      </c>
      <c r="K32" s="292">
        <f>SUM(H32:J32)</f>
        <v>1178</v>
      </c>
      <c r="L32" s="295">
        <f>IF(D32&lt;&gt;0,K32/D32/365*1000000,"-")</f>
        <v>716.24439864047326</v>
      </c>
      <c r="M32" s="292">
        <f>IF(D32&lt;&gt;0,(ごみ搬入量内訳!BR32+ごみ処理概要!J32)/ごみ処理概要!D32/365*1000000,"-")</f>
        <v>561.19998297551513</v>
      </c>
      <c r="N32" s="292">
        <f>IF(D32&lt;&gt;0,ごみ搬入量内訳!CM32/ごみ処理概要!D32/365*1000000,"-")</f>
        <v>155.04441566495814</v>
      </c>
      <c r="O32" s="292">
        <f>ごみ搬入量内訳!DH32</f>
        <v>0</v>
      </c>
      <c r="P32" s="292">
        <f>ごみ処理量内訳!E32</f>
        <v>682</v>
      </c>
      <c r="Q32" s="292">
        <f>ごみ処理量内訳!N32</f>
        <v>0</v>
      </c>
      <c r="R32" s="292">
        <f>SUM(S32:Y32)</f>
        <v>215</v>
      </c>
      <c r="S32" s="292">
        <f>ごみ処理量内訳!G32</f>
        <v>67</v>
      </c>
      <c r="T32" s="292">
        <f>ごみ処理量内訳!L32</f>
        <v>0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148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260</v>
      </c>
      <c r="AA32" s="292">
        <f>SUM(P32,Q32,R32,Z32)</f>
        <v>1157</v>
      </c>
      <c r="AB32" s="297">
        <f>IF(AA32&lt;&gt;0,(Z32+P32+R32)/AA32*100,"-")</f>
        <v>100</v>
      </c>
      <c r="AC32" s="292">
        <f>施設資源化量内訳!Y32</f>
        <v>2</v>
      </c>
      <c r="AD32" s="292">
        <f>施設資源化量内訳!AT32</f>
        <v>11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12</v>
      </c>
      <c r="AH32" s="292">
        <f>施設資源化量内訳!DZ32</f>
        <v>0</v>
      </c>
      <c r="AI32" s="292">
        <f>施設資源化量内訳!EU32</f>
        <v>0</v>
      </c>
      <c r="AJ32" s="292">
        <f>SUM(AC32:AI32)</f>
        <v>25</v>
      </c>
      <c r="AK32" s="297">
        <f>IF((AA32+J32)&lt;&gt;0,(Z32+AJ32+J32)/(AA32+J32)*100,"-")</f>
        <v>25.97623089983022</v>
      </c>
      <c r="AL32" s="297">
        <f>IF((AA32+J32)&lt;&gt;0,(資源化量内訳!D32-資源化量内訳!R32-資源化量内訳!T32-資源化量内訳!V32-資源化量内訳!U32)/(AA32+J32)*100,"-")</f>
        <v>25.97623089983022</v>
      </c>
      <c r="AM32" s="292">
        <f>ごみ処理量内訳!AA32</f>
        <v>0</v>
      </c>
      <c r="AN32" s="292">
        <f>ごみ処理量内訳!AB32</f>
        <v>73</v>
      </c>
      <c r="AO32" s="292">
        <f>ごみ処理量内訳!AC32</f>
        <v>17</v>
      </c>
      <c r="AP32" s="292">
        <f>SUM(AM32:AO32)</f>
        <v>90</v>
      </c>
      <c r="AQ32" s="412" t="s">
        <v>835</v>
      </c>
      <c r="AR32" s="413"/>
    </row>
    <row r="33" spans="1: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+E33+F33</f>
        <v>8123</v>
      </c>
      <c r="E33" s="292">
        <v>8123</v>
      </c>
      <c r="F33" s="292">
        <v>0</v>
      </c>
      <c r="G33" s="292">
        <v>126</v>
      </c>
      <c r="H33" s="292">
        <f>SUM(ごみ搬入量内訳!E33,+ごみ搬入量内訳!AD33)</f>
        <v>4469</v>
      </c>
      <c r="I33" s="292">
        <f>ごみ搬入量内訳!BC33</f>
        <v>415</v>
      </c>
      <c r="J33" s="292">
        <f>資源化量内訳!BO33</f>
        <v>0</v>
      </c>
      <c r="K33" s="292">
        <f>SUM(H33:J33)</f>
        <v>4884</v>
      </c>
      <c r="L33" s="295">
        <f>IF(D33&lt;&gt;0,K33/D33/365*1000000,"-")</f>
        <v>1647.2758731759473</v>
      </c>
      <c r="M33" s="292">
        <f>IF(D33&lt;&gt;0,(ごみ搬入量内訳!BR33+ごみ処理概要!J33)/ごみ処理概要!D33/365*1000000,"-")</f>
        <v>1047.5919046037043</v>
      </c>
      <c r="N33" s="292">
        <f>IF(D33&lt;&gt;0,ごみ搬入量内訳!CM33/ごみ処理概要!D33/365*1000000,"-")</f>
        <v>599.68396857224286</v>
      </c>
      <c r="O33" s="292">
        <f>ごみ搬入量内訳!DH33</f>
        <v>0</v>
      </c>
      <c r="P33" s="292">
        <f>ごみ処理量内訳!E33</f>
        <v>4235</v>
      </c>
      <c r="Q33" s="292">
        <f>ごみ処理量内訳!N33</f>
        <v>0</v>
      </c>
      <c r="R33" s="292">
        <f>SUM(S33:Y33)</f>
        <v>413</v>
      </c>
      <c r="S33" s="292">
        <f>ごみ処理量内訳!G33</f>
        <v>413</v>
      </c>
      <c r="T33" s="292">
        <f>ごみ処理量内訳!L33</f>
        <v>0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236</v>
      </c>
      <c r="AA33" s="292">
        <f>SUM(P33,Q33,R33,Z33)</f>
        <v>4884</v>
      </c>
      <c r="AB33" s="297">
        <f>IF(AA33&lt;&gt;0,(Z33+P33+R33)/AA33*100,"-")</f>
        <v>100</v>
      </c>
      <c r="AC33" s="292">
        <f>施設資源化量内訳!Y33</f>
        <v>216</v>
      </c>
      <c r="AD33" s="292">
        <f>施設資源化量内訳!AT33</f>
        <v>286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0</v>
      </c>
      <c r="AJ33" s="292">
        <f>SUM(AC33:AI33)</f>
        <v>502</v>
      </c>
      <c r="AK33" s="297">
        <f>IF((AA33+J33)&lt;&gt;0,(Z33+AJ33+J33)/(AA33+J33)*100,"-")</f>
        <v>15.11056511056511</v>
      </c>
      <c r="AL33" s="297">
        <f>IF((AA33+J33)&lt;&gt;0,(資源化量内訳!D33-資源化量内訳!R33-資源化量内訳!T33-資源化量内訳!V33-資源化量内訳!U33)/(AA33+J33)*100,"-")</f>
        <v>15.11056511056511</v>
      </c>
      <c r="AM33" s="292">
        <f>ごみ処理量内訳!AA33</f>
        <v>0</v>
      </c>
      <c r="AN33" s="292">
        <f>ごみ処理量内訳!AB33</f>
        <v>111</v>
      </c>
      <c r="AO33" s="292">
        <f>ごみ処理量内訳!AC33</f>
        <v>114</v>
      </c>
      <c r="AP33" s="292">
        <f>SUM(AM33:AO33)</f>
        <v>225</v>
      </c>
      <c r="AQ33" s="412" t="s">
        <v>838</v>
      </c>
      <c r="AR33" s="413"/>
    </row>
    <row r="34" spans="1: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+E34+F34</f>
        <v>9978</v>
      </c>
      <c r="E34" s="292">
        <v>9978</v>
      </c>
      <c r="F34" s="292">
        <v>0</v>
      </c>
      <c r="G34" s="292">
        <v>0</v>
      </c>
      <c r="H34" s="292">
        <f>SUM(ごみ搬入量内訳!E34,+ごみ搬入量内訳!AD34)</f>
        <v>2440</v>
      </c>
      <c r="I34" s="292">
        <f>ごみ搬入量内訳!BC34</f>
        <v>1310</v>
      </c>
      <c r="J34" s="292">
        <f>資源化量内訳!BO34</f>
        <v>39</v>
      </c>
      <c r="K34" s="292">
        <f>SUM(H34:J34)</f>
        <v>3789</v>
      </c>
      <c r="L34" s="295">
        <f>IF(D34&lt;&gt;0,K34/D34/365*1000000,"-")</f>
        <v>1040.3710079984182</v>
      </c>
      <c r="M34" s="292">
        <f>IF(D34&lt;&gt;0,(ごみ搬入量内訳!BR34+ごみ処理概要!J34)/ごみ処理概要!D34/365*1000000,"-")</f>
        <v>633.44838095865703</v>
      </c>
      <c r="N34" s="292">
        <f>IF(D34&lt;&gt;0,ごみ搬入量内訳!CM34/ごみ処理概要!D34/365*1000000,"-")</f>
        <v>406.92262703976144</v>
      </c>
      <c r="O34" s="292">
        <f>ごみ搬入量内訳!DH34</f>
        <v>0</v>
      </c>
      <c r="P34" s="292">
        <f>ごみ処理量内訳!E34</f>
        <v>3121</v>
      </c>
      <c r="Q34" s="292">
        <f>ごみ処理量内訳!N34</f>
        <v>49</v>
      </c>
      <c r="R34" s="292">
        <f>SUM(S34:Y34)</f>
        <v>41</v>
      </c>
      <c r="S34" s="292">
        <f>ごみ処理量内訳!G34</f>
        <v>41</v>
      </c>
      <c r="T34" s="292">
        <f>ごみ処理量内訳!L34</f>
        <v>0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539</v>
      </c>
      <c r="AA34" s="292">
        <f>SUM(P34,Q34,R34,Z34)</f>
        <v>3750</v>
      </c>
      <c r="AB34" s="297">
        <f>IF(AA34&lt;&gt;0,(Z34+P34+R34)/AA34*100,"-")</f>
        <v>98.693333333333328</v>
      </c>
      <c r="AC34" s="292">
        <f>施設資源化量内訳!Y34</f>
        <v>0</v>
      </c>
      <c r="AD34" s="292">
        <f>施設資源化量内訳!AT34</f>
        <v>41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0</v>
      </c>
      <c r="AJ34" s="292">
        <f>SUM(AC34:AI34)</f>
        <v>41</v>
      </c>
      <c r="AK34" s="297">
        <f>IF((AA34+J34)&lt;&gt;0,(Z34+AJ34+J34)/(AA34+J34)*100,"-")</f>
        <v>16.336764317761943</v>
      </c>
      <c r="AL34" s="297">
        <f>IF((AA34+J34)&lt;&gt;0,(資源化量内訳!D34-資源化量内訳!R34-資源化量内訳!T34-資源化量内訳!V34-資源化量内訳!U34)/(AA34+J34)*100,"-")</f>
        <v>16.336764317761943</v>
      </c>
      <c r="AM34" s="292">
        <f>ごみ処理量内訳!AA34</f>
        <v>49</v>
      </c>
      <c r="AN34" s="292">
        <f>ごみ処理量内訳!AB34</f>
        <v>344</v>
      </c>
      <c r="AO34" s="292">
        <f>ごみ処理量内訳!AC34</f>
        <v>0</v>
      </c>
      <c r="AP34" s="292">
        <f>SUM(AM34:AO34)</f>
        <v>393</v>
      </c>
      <c r="AQ34" s="412" t="s">
        <v>841</v>
      </c>
      <c r="AR34" s="413"/>
    </row>
    <row r="35" spans="1: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+E35+F35</f>
        <v>4646</v>
      </c>
      <c r="E35" s="292">
        <v>4646</v>
      </c>
      <c r="F35" s="292">
        <v>0</v>
      </c>
      <c r="G35" s="292">
        <v>13</v>
      </c>
      <c r="H35" s="292">
        <f>SUM(ごみ搬入量内訳!E35,+ごみ搬入量内訳!AD35)</f>
        <v>1624</v>
      </c>
      <c r="I35" s="292">
        <f>ごみ搬入量内訳!BC35</f>
        <v>16</v>
      </c>
      <c r="J35" s="292">
        <f>資源化量内訳!BO35</f>
        <v>0</v>
      </c>
      <c r="K35" s="292">
        <f>SUM(H35:J35)</f>
        <v>1640</v>
      </c>
      <c r="L35" s="295">
        <f>IF(D35&lt;&gt;0,K35/D35/365*1000000,"-")</f>
        <v>967.10087923622621</v>
      </c>
      <c r="M35" s="292">
        <f>IF(D35&lt;&gt;0,(ごみ搬入量内訳!BR35+ごみ処理概要!J35)/ごみ処理概要!D35/365*1000000,"-")</f>
        <v>690.53361560098824</v>
      </c>
      <c r="N35" s="292">
        <f>IF(D35&lt;&gt;0,ごみ搬入量内訳!CM35/ごみ処理概要!D35/365*1000000,"-")</f>
        <v>276.56726363523785</v>
      </c>
      <c r="O35" s="292">
        <f>ごみ搬入量内訳!DH35</f>
        <v>0</v>
      </c>
      <c r="P35" s="292">
        <f>ごみ処理量内訳!E35</f>
        <v>1276</v>
      </c>
      <c r="Q35" s="292">
        <f>ごみ処理量内訳!N35</f>
        <v>0</v>
      </c>
      <c r="R35" s="292">
        <f>SUM(S35:Y35)</f>
        <v>233</v>
      </c>
      <c r="S35" s="292">
        <f>ごみ処理量内訳!G35</f>
        <v>62</v>
      </c>
      <c r="T35" s="292">
        <f>ごみ処理量内訳!L35</f>
        <v>171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0</v>
      </c>
      <c r="AA35" s="292">
        <f>SUM(P35,Q35,R35,Z35)</f>
        <v>1509</v>
      </c>
      <c r="AB35" s="297">
        <f>IF(AA35&lt;&gt;0,(Z35+P35+R35)/AA35*100,"-")</f>
        <v>100</v>
      </c>
      <c r="AC35" s="292">
        <f>施設資源化量内訳!Y35</f>
        <v>0</v>
      </c>
      <c r="AD35" s="292">
        <f>施設資源化量内訳!AT35</f>
        <v>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171</v>
      </c>
      <c r="AJ35" s="292">
        <f>SUM(AC35:AI35)</f>
        <v>171</v>
      </c>
      <c r="AK35" s="297">
        <f>IF((AA35+J35)&lt;&gt;0,(Z35+AJ35+J35)/(AA35+J35)*100,"-")</f>
        <v>11.332007952286283</v>
      </c>
      <c r="AL35" s="297">
        <f>IF((AA35+J35)&lt;&gt;0,(資源化量内訳!D35-資源化量内訳!R35-資源化量内訳!T35-資源化量内訳!V35-資源化量内訳!U35)/(AA35+J35)*100,"-")</f>
        <v>11.332007952286283</v>
      </c>
      <c r="AM35" s="292">
        <f>ごみ処理量内訳!AA35</f>
        <v>0</v>
      </c>
      <c r="AN35" s="292">
        <f>ごみ処理量内訳!AB35</f>
        <v>100</v>
      </c>
      <c r="AO35" s="292">
        <f>ごみ処理量内訳!AC35</f>
        <v>28</v>
      </c>
      <c r="AP35" s="292">
        <f>SUM(AM35:AO35)</f>
        <v>128</v>
      </c>
      <c r="AQ35" s="412" t="s">
        <v>844</v>
      </c>
      <c r="AR35" s="413"/>
    </row>
    <row r="36" spans="1: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+E36+F36</f>
        <v>5850</v>
      </c>
      <c r="E36" s="292">
        <v>5850</v>
      </c>
      <c r="F36" s="292">
        <v>0</v>
      </c>
      <c r="G36" s="292">
        <v>28</v>
      </c>
      <c r="H36" s="292">
        <f>SUM(ごみ搬入量内訳!E36,+ごみ搬入量内訳!AD36)</f>
        <v>1814</v>
      </c>
      <c r="I36" s="292">
        <f>ごみ搬入量内訳!BC36</f>
        <v>108</v>
      </c>
      <c r="J36" s="292">
        <f>資源化量内訳!BO36</f>
        <v>0</v>
      </c>
      <c r="K36" s="292">
        <f>SUM(H36:J36)</f>
        <v>1922</v>
      </c>
      <c r="L36" s="295">
        <f>IF(D36&lt;&gt;0,K36/D36/365*1000000,"-")</f>
        <v>900.12879053974939</v>
      </c>
      <c r="M36" s="292">
        <f>IF(D36&lt;&gt;0,(ごみ搬入量内訳!BR36+ごみ処理概要!J36)/ごみ処理概要!D36/365*1000000,"-")</f>
        <v>669.71080669710796</v>
      </c>
      <c r="N36" s="292">
        <f>IF(D36&lt;&gt;0,ごみ搬入量内訳!CM36/ごみ処理概要!D36/365*1000000,"-")</f>
        <v>230.41798384264138</v>
      </c>
      <c r="O36" s="292">
        <f>ごみ搬入量内訳!DH36</f>
        <v>0</v>
      </c>
      <c r="P36" s="292">
        <f>ごみ処理量内訳!E36</f>
        <v>1616</v>
      </c>
      <c r="Q36" s="292">
        <f>ごみ処理量内訳!N36</f>
        <v>0</v>
      </c>
      <c r="R36" s="292">
        <f>SUM(S36:Y36)</f>
        <v>306</v>
      </c>
      <c r="S36" s="292">
        <f>ごみ処理量内訳!G36</f>
        <v>0</v>
      </c>
      <c r="T36" s="292">
        <f>ごみ処理量内訳!L36</f>
        <v>306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0</v>
      </c>
      <c r="AA36" s="292">
        <f>SUM(P36,Q36,R36,Z36)</f>
        <v>1922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0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264</v>
      </c>
      <c r="AJ36" s="292">
        <f>SUM(AC36:AI36)</f>
        <v>264</v>
      </c>
      <c r="AK36" s="297">
        <f>IF((AA36+J36)&lt;&gt;0,(Z36+AJ36+J36)/(AA36+J36)*100,"-")</f>
        <v>13.735691987513007</v>
      </c>
      <c r="AL36" s="297">
        <f>IF((AA36+J36)&lt;&gt;0,(資源化量内訳!D36-資源化量内訳!R36-資源化量内訳!T36-資源化量内訳!V36-資源化量内訳!U36)/(AA36+J36)*100,"-")</f>
        <v>13.735691987513007</v>
      </c>
      <c r="AM36" s="292">
        <f>ごみ処理量内訳!AA36</f>
        <v>0</v>
      </c>
      <c r="AN36" s="292">
        <f>ごみ処理量内訳!AB36</f>
        <v>162</v>
      </c>
      <c r="AO36" s="292">
        <f>ごみ処理量内訳!AC36</f>
        <v>0</v>
      </c>
      <c r="AP36" s="292">
        <f>SUM(AM36:AO36)</f>
        <v>162</v>
      </c>
      <c r="AQ36" s="412" t="s">
        <v>847</v>
      </c>
      <c r="AR36" s="413"/>
    </row>
    <row r="37" spans="1: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+E37+F37</f>
        <v>360</v>
      </c>
      <c r="E37" s="292">
        <v>360</v>
      </c>
      <c r="F37" s="292">
        <v>0</v>
      </c>
      <c r="G37" s="292">
        <v>0</v>
      </c>
      <c r="H37" s="292">
        <f>SUM(ごみ搬入量内訳!E37,+ごみ搬入量内訳!AD37)</f>
        <v>186</v>
      </c>
      <c r="I37" s="292">
        <f>ごみ搬入量内訳!BC37</f>
        <v>0</v>
      </c>
      <c r="J37" s="292">
        <f>資源化量内訳!BO37</f>
        <v>0</v>
      </c>
      <c r="K37" s="292">
        <f>SUM(H37:J37)</f>
        <v>186</v>
      </c>
      <c r="L37" s="295">
        <f>IF(D37&lt;&gt;0,K37/D37/365*1000000,"-")</f>
        <v>1415.5251141552515</v>
      </c>
      <c r="M37" s="292">
        <f>IF(D37&lt;&gt;0,(ごみ搬入量内訳!BR37+ごみ処理概要!J37)/ごみ処理概要!D37/365*1000000,"-")</f>
        <v>1415.5251141552515</v>
      </c>
      <c r="N37" s="292">
        <f>IF(D37&lt;&gt;0,ごみ搬入量内訳!CM37/ごみ処理概要!D37/365*1000000,"-")</f>
        <v>0</v>
      </c>
      <c r="O37" s="292">
        <f>ごみ搬入量内訳!DH37</f>
        <v>0</v>
      </c>
      <c r="P37" s="292">
        <f>ごみ処理量内訳!E37</f>
        <v>98</v>
      </c>
      <c r="Q37" s="292">
        <f>ごみ処理量内訳!N37</f>
        <v>3</v>
      </c>
      <c r="R37" s="292">
        <f>SUM(S37:Y37)</f>
        <v>85</v>
      </c>
      <c r="S37" s="292">
        <f>ごみ処理量内訳!G37</f>
        <v>0</v>
      </c>
      <c r="T37" s="292">
        <f>ごみ処理量内訳!L37</f>
        <v>18</v>
      </c>
      <c r="U37" s="292">
        <f>ごみ処理量内訳!H37</f>
        <v>67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0</v>
      </c>
      <c r="AA37" s="292">
        <f>SUM(P37,Q37,R37,Z37)</f>
        <v>186</v>
      </c>
      <c r="AB37" s="297">
        <f>IF(AA37&lt;&gt;0,(Z37+P37+R37)/AA37*100,"-")</f>
        <v>98.387096774193552</v>
      </c>
      <c r="AC37" s="292">
        <f>施設資源化量内訳!Y37</f>
        <v>41</v>
      </c>
      <c r="AD37" s="292">
        <f>施設資源化量内訳!AT37</f>
        <v>0</v>
      </c>
      <c r="AE37" s="292">
        <f>施設資源化量内訳!BO37</f>
        <v>67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18</v>
      </c>
      <c r="AJ37" s="292">
        <f>SUM(AC37:AI37)</f>
        <v>126</v>
      </c>
      <c r="AK37" s="297">
        <f>IF((AA37+J37)&lt;&gt;0,(Z37+AJ37+J37)/(AA37+J37)*100,"-")</f>
        <v>67.741935483870961</v>
      </c>
      <c r="AL37" s="297">
        <f>IF((AA37+J37)&lt;&gt;0,(資源化量内訳!D37-資源化量内訳!R37-資源化量内訳!T37-資源化量内訳!V37-資源化量内訳!U37)/(AA37+J37)*100,"-")</f>
        <v>67.741935483870961</v>
      </c>
      <c r="AM37" s="292">
        <f>ごみ処理量内訳!AA37</f>
        <v>3</v>
      </c>
      <c r="AN37" s="292">
        <f>ごみ処理量内訳!AB37</f>
        <v>0</v>
      </c>
      <c r="AO37" s="292">
        <f>ごみ処理量内訳!AC37</f>
        <v>0</v>
      </c>
      <c r="AP37" s="292">
        <f>SUM(AM37:AO37)</f>
        <v>3</v>
      </c>
      <c r="AQ37" s="412" t="s">
        <v>850</v>
      </c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37">
    <sortCondition ref="A8:A37"/>
    <sortCondition ref="B8:B37"/>
    <sortCondition ref="C8:C37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36" man="1"/>
    <brk id="28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新潟県</v>
      </c>
      <c r="B7" s="303" t="str">
        <f>ごみ処理概要!B7</f>
        <v>15000</v>
      </c>
      <c r="C7" s="304" t="s">
        <v>3</v>
      </c>
      <c r="D7" s="308">
        <f>SUM(E7,AD7,BC7)</f>
        <v>812349</v>
      </c>
      <c r="E7" s="308">
        <f>SUM(F7,J7,N7,R7,V7,Z7)</f>
        <v>507761</v>
      </c>
      <c r="F7" s="308">
        <f>SUM(G7:I7)</f>
        <v>3</v>
      </c>
      <c r="G7" s="308">
        <f>SUM(G$8:G$207)</f>
        <v>3</v>
      </c>
      <c r="H7" s="308">
        <f>SUM(H$8:H$207)</f>
        <v>0</v>
      </c>
      <c r="I7" s="308">
        <f>SUM(I$8:I$207)</f>
        <v>0</v>
      </c>
      <c r="J7" s="308">
        <f>SUM(K7:M7)</f>
        <v>351736</v>
      </c>
      <c r="K7" s="308">
        <f>SUM(K$8:K$207)</f>
        <v>21533</v>
      </c>
      <c r="L7" s="308">
        <f>SUM(L$8:L$207)</f>
        <v>329562</v>
      </c>
      <c r="M7" s="308">
        <f>SUM(M$8:M$207)</f>
        <v>641</v>
      </c>
      <c r="N7" s="308">
        <f>SUM(O7:Q7)</f>
        <v>20557</v>
      </c>
      <c r="O7" s="308">
        <f>SUM(O$8:O$207)</f>
        <v>1682</v>
      </c>
      <c r="P7" s="308">
        <f>SUM(P$8:P$207)</f>
        <v>18862</v>
      </c>
      <c r="Q7" s="308">
        <f>SUM(Q$8:Q$207)</f>
        <v>13</v>
      </c>
      <c r="R7" s="308">
        <f>SUM(S7:U7)</f>
        <v>129045</v>
      </c>
      <c r="S7" s="308">
        <f>SUM(S$8:S$207)</f>
        <v>3185</v>
      </c>
      <c r="T7" s="308">
        <f>SUM(T$8:T$207)</f>
        <v>125860</v>
      </c>
      <c r="U7" s="308">
        <f>SUM(U$8:U$207)</f>
        <v>0</v>
      </c>
      <c r="V7" s="308">
        <f>SUM(W7:Y7)</f>
        <v>729</v>
      </c>
      <c r="W7" s="308">
        <f>SUM(W$8:W$207)</f>
        <v>67</v>
      </c>
      <c r="X7" s="308">
        <f>SUM(X$8:X$207)</f>
        <v>662</v>
      </c>
      <c r="Y7" s="308">
        <f>SUM(Y$8:Y$207)</f>
        <v>0</v>
      </c>
      <c r="Z7" s="308">
        <f>SUM(AA7:AC7)</f>
        <v>5691</v>
      </c>
      <c r="AA7" s="308">
        <f>SUM(AA$8:AA$207)</f>
        <v>358</v>
      </c>
      <c r="AB7" s="308">
        <f>SUM(AB$8:AB$207)</f>
        <v>5327</v>
      </c>
      <c r="AC7" s="308">
        <f>SUM(AC$8:AC$207)</f>
        <v>6</v>
      </c>
      <c r="AD7" s="308">
        <f>SUM(AE7,AI7,AM7,AQ7,AU7,AY7)</f>
        <v>228179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214052</v>
      </c>
      <c r="AJ7" s="308">
        <f>SUM(AJ$8:AJ$207)</f>
        <v>43</v>
      </c>
      <c r="AK7" s="308">
        <f>SUM(AK$8:AK$207)</f>
        <v>433</v>
      </c>
      <c r="AL7" s="308">
        <f>SUM(AL$8:AL$207)</f>
        <v>213576</v>
      </c>
      <c r="AM7" s="308">
        <f>SUM(AN7:AP7)</f>
        <v>5390</v>
      </c>
      <c r="AN7" s="308">
        <f>SUM(AN$8:AN$207)</f>
        <v>0</v>
      </c>
      <c r="AO7" s="308">
        <f>SUM(AO$8:AO$207)</f>
        <v>6</v>
      </c>
      <c r="AP7" s="308">
        <f>SUM(AP$8:AP$207)</f>
        <v>5384</v>
      </c>
      <c r="AQ7" s="308">
        <f>SUM(AR7:AT7)</f>
        <v>7867</v>
      </c>
      <c r="AR7" s="308">
        <f>SUM(AR$8:AR$207)</f>
        <v>11</v>
      </c>
      <c r="AS7" s="308">
        <f>SUM(AS$8:AS$207)</f>
        <v>181</v>
      </c>
      <c r="AT7" s="308">
        <f>SUM(AT$8:AT$207)</f>
        <v>7675</v>
      </c>
      <c r="AU7" s="308">
        <f>SUM(AV7:AX7)</f>
        <v>456</v>
      </c>
      <c r="AV7" s="308">
        <f>SUM(AV$8:AV$207)</f>
        <v>0</v>
      </c>
      <c r="AW7" s="308">
        <f>SUM(AW$8:AW$207)</f>
        <v>0</v>
      </c>
      <c r="AX7" s="308">
        <f>SUM(AX$8:AX$207)</f>
        <v>456</v>
      </c>
      <c r="AY7" s="308">
        <f>SUM(AZ7:BB7)</f>
        <v>414</v>
      </c>
      <c r="AZ7" s="308">
        <f>SUM(AZ$8:AZ$207)</f>
        <v>0</v>
      </c>
      <c r="BA7" s="308">
        <f>SUM(BA$8:BA$207)</f>
        <v>0</v>
      </c>
      <c r="BB7" s="308">
        <f>SUM(BB$8:BB$207)</f>
        <v>414</v>
      </c>
      <c r="BC7" s="308">
        <f>SUM(BD7,BK7)</f>
        <v>76409</v>
      </c>
      <c r="BD7" s="308">
        <f>SUM(BE7:BJ7)</f>
        <v>34344</v>
      </c>
      <c r="BE7" s="308">
        <f t="shared" ref="BE7:BJ7" si="0">SUM(BE$8:BE$207)</f>
        <v>0</v>
      </c>
      <c r="BF7" s="308">
        <f t="shared" si="0"/>
        <v>17068</v>
      </c>
      <c r="BG7" s="308">
        <f t="shared" si="0"/>
        <v>2943</v>
      </c>
      <c r="BH7" s="308">
        <f t="shared" si="0"/>
        <v>6023</v>
      </c>
      <c r="BI7" s="308">
        <f t="shared" si="0"/>
        <v>338</v>
      </c>
      <c r="BJ7" s="308">
        <f t="shared" si="0"/>
        <v>7972</v>
      </c>
      <c r="BK7" s="308">
        <f>SUM(BL7:BQ7)</f>
        <v>42065</v>
      </c>
      <c r="BL7" s="308">
        <f t="shared" ref="BL7:BQ7" si="1">SUM(BL$8:BL$207)</f>
        <v>0</v>
      </c>
      <c r="BM7" s="308">
        <f t="shared" si="1"/>
        <v>32434</v>
      </c>
      <c r="BN7" s="308">
        <f t="shared" si="1"/>
        <v>4840</v>
      </c>
      <c r="BO7" s="308">
        <f t="shared" si="1"/>
        <v>4372</v>
      </c>
      <c r="BP7" s="308">
        <f t="shared" si="1"/>
        <v>9</v>
      </c>
      <c r="BQ7" s="308">
        <f t="shared" si="1"/>
        <v>410</v>
      </c>
      <c r="BR7" s="308">
        <f t="shared" ref="BR7:BX7" si="2">SUM(BY7,CF7)</f>
        <v>542105</v>
      </c>
      <c r="BS7" s="308">
        <f t="shared" si="2"/>
        <v>3</v>
      </c>
      <c r="BT7" s="308">
        <f t="shared" si="2"/>
        <v>368804</v>
      </c>
      <c r="BU7" s="308">
        <f t="shared" si="2"/>
        <v>23500</v>
      </c>
      <c r="BV7" s="308">
        <f t="shared" si="2"/>
        <v>135068</v>
      </c>
      <c r="BW7" s="308">
        <f t="shared" si="2"/>
        <v>1067</v>
      </c>
      <c r="BX7" s="308">
        <f t="shared" si="2"/>
        <v>13663</v>
      </c>
      <c r="BY7" s="308">
        <f>SUM(BZ7:CE7)</f>
        <v>507761</v>
      </c>
      <c r="BZ7" s="308">
        <f>F7</f>
        <v>3</v>
      </c>
      <c r="CA7" s="308">
        <f>J7</f>
        <v>351736</v>
      </c>
      <c r="CB7" s="308">
        <f>N7</f>
        <v>20557</v>
      </c>
      <c r="CC7" s="308">
        <f>R7</f>
        <v>129045</v>
      </c>
      <c r="CD7" s="308">
        <f>V7</f>
        <v>729</v>
      </c>
      <c r="CE7" s="308">
        <f>Z7</f>
        <v>5691</v>
      </c>
      <c r="CF7" s="308">
        <f>SUM(CG7:CL7)</f>
        <v>34344</v>
      </c>
      <c r="CG7" s="308">
        <f t="shared" ref="CG7:CL7" si="3">BE7</f>
        <v>0</v>
      </c>
      <c r="CH7" s="308">
        <f t="shared" si="3"/>
        <v>17068</v>
      </c>
      <c r="CI7" s="308">
        <f t="shared" si="3"/>
        <v>2943</v>
      </c>
      <c r="CJ7" s="308">
        <f t="shared" si="3"/>
        <v>6023</v>
      </c>
      <c r="CK7" s="308">
        <f t="shared" si="3"/>
        <v>338</v>
      </c>
      <c r="CL7" s="308">
        <f t="shared" si="3"/>
        <v>7972</v>
      </c>
      <c r="CM7" s="308">
        <f t="shared" ref="CM7:CS7" si="4">SUM(CT7,DA7)</f>
        <v>270244</v>
      </c>
      <c r="CN7" s="308">
        <f t="shared" si="4"/>
        <v>0</v>
      </c>
      <c r="CO7" s="308">
        <f t="shared" si="4"/>
        <v>246486</v>
      </c>
      <c r="CP7" s="308">
        <f t="shared" si="4"/>
        <v>10230</v>
      </c>
      <c r="CQ7" s="308">
        <f t="shared" si="4"/>
        <v>12239</v>
      </c>
      <c r="CR7" s="308">
        <f t="shared" si="4"/>
        <v>465</v>
      </c>
      <c r="CS7" s="308">
        <f t="shared" si="4"/>
        <v>824</v>
      </c>
      <c r="CT7" s="308">
        <f>SUM(CU7:CZ7)</f>
        <v>228179</v>
      </c>
      <c r="CU7" s="308">
        <f>AE7</f>
        <v>0</v>
      </c>
      <c r="CV7" s="308">
        <f>AI7</f>
        <v>214052</v>
      </c>
      <c r="CW7" s="308">
        <f>AM7</f>
        <v>5390</v>
      </c>
      <c r="CX7" s="308">
        <f>AQ7</f>
        <v>7867</v>
      </c>
      <c r="CY7" s="308">
        <f>AU7</f>
        <v>456</v>
      </c>
      <c r="CZ7" s="308">
        <f>AY7</f>
        <v>414</v>
      </c>
      <c r="DA7" s="308">
        <f>SUM(DB7:DG7)</f>
        <v>42065</v>
      </c>
      <c r="DB7" s="308">
        <f t="shared" ref="DB7:DG7" si="5">BL7</f>
        <v>0</v>
      </c>
      <c r="DC7" s="308">
        <f t="shared" si="5"/>
        <v>32434</v>
      </c>
      <c r="DD7" s="308">
        <f t="shared" si="5"/>
        <v>4840</v>
      </c>
      <c r="DE7" s="308">
        <f t="shared" si="5"/>
        <v>4372</v>
      </c>
      <c r="DF7" s="308">
        <f t="shared" si="5"/>
        <v>9</v>
      </c>
      <c r="DG7" s="308">
        <f t="shared" si="5"/>
        <v>410</v>
      </c>
      <c r="DH7" s="308">
        <f>SUM(DH$8:DH$207)</f>
        <v>0</v>
      </c>
      <c r="DI7" s="308">
        <f>SUM(DJ7:DM7)</f>
        <v>80</v>
      </c>
      <c r="DJ7" s="308">
        <f>SUM(DJ$8:DJ$207)</f>
        <v>21</v>
      </c>
      <c r="DK7" s="308">
        <f>SUM(DK$8:DK$207)</f>
        <v>9</v>
      </c>
      <c r="DL7" s="308">
        <f>SUM(DL$8:DL$207)</f>
        <v>0</v>
      </c>
      <c r="DM7" s="308">
        <f>SUM(DM$8:DM$207)</f>
        <v>50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269690</v>
      </c>
      <c r="E8" s="292">
        <f>SUM(F8,J8,N8,R8,V8,Z8)</f>
        <v>176010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125886</v>
      </c>
      <c r="K8" s="292">
        <v>5812</v>
      </c>
      <c r="L8" s="292">
        <v>120074</v>
      </c>
      <c r="M8" s="292">
        <v>0</v>
      </c>
      <c r="N8" s="292">
        <f>SUM(O8:Q8)</f>
        <v>3502</v>
      </c>
      <c r="O8" s="292">
        <v>0</v>
      </c>
      <c r="P8" s="292">
        <v>3502</v>
      </c>
      <c r="Q8" s="292">
        <v>0</v>
      </c>
      <c r="R8" s="292">
        <f>SUM(S8:U8)</f>
        <v>43717</v>
      </c>
      <c r="S8" s="292">
        <v>0</v>
      </c>
      <c r="T8" s="292">
        <v>43717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2905</v>
      </c>
      <c r="AA8" s="292">
        <v>0</v>
      </c>
      <c r="AB8" s="292">
        <v>2905</v>
      </c>
      <c r="AC8" s="292">
        <v>0</v>
      </c>
      <c r="AD8" s="292">
        <f>SUM(AE8,AI8,AM8,AQ8,AU8,AY8)</f>
        <v>76686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74697</v>
      </c>
      <c r="AJ8" s="292">
        <v>0</v>
      </c>
      <c r="AK8" s="292">
        <v>0</v>
      </c>
      <c r="AL8" s="292">
        <v>74697</v>
      </c>
      <c r="AM8" s="292">
        <f>SUM(AN8:AP8)</f>
        <v>1768</v>
      </c>
      <c r="AN8" s="292">
        <v>0</v>
      </c>
      <c r="AO8" s="292">
        <v>0</v>
      </c>
      <c r="AP8" s="292">
        <v>1768</v>
      </c>
      <c r="AQ8" s="292">
        <f>SUM(AR8:AT8)</f>
        <v>221</v>
      </c>
      <c r="AR8" s="292">
        <v>0</v>
      </c>
      <c r="AS8" s="292">
        <v>0</v>
      </c>
      <c r="AT8" s="292">
        <v>221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16994</v>
      </c>
      <c r="BD8" s="292">
        <f>SUM(BE8:BJ8)</f>
        <v>11238</v>
      </c>
      <c r="BE8" s="292">
        <v>0</v>
      </c>
      <c r="BF8" s="292">
        <v>4399</v>
      </c>
      <c r="BG8" s="292">
        <v>1612</v>
      </c>
      <c r="BH8" s="292">
        <v>514</v>
      </c>
      <c r="BI8" s="292">
        <v>0</v>
      </c>
      <c r="BJ8" s="292">
        <v>4713</v>
      </c>
      <c r="BK8" s="292">
        <f>SUM(BL8:BQ8)</f>
        <v>5756</v>
      </c>
      <c r="BL8" s="292">
        <v>0</v>
      </c>
      <c r="BM8" s="292">
        <v>2442</v>
      </c>
      <c r="BN8" s="292">
        <v>2843</v>
      </c>
      <c r="BO8" s="292">
        <v>471</v>
      </c>
      <c r="BP8" s="292">
        <v>0</v>
      </c>
      <c r="BQ8" s="292">
        <v>0</v>
      </c>
      <c r="BR8" s="292">
        <f>SUM(BY8,CF8)</f>
        <v>187248</v>
      </c>
      <c r="BS8" s="292">
        <f>SUM(BZ8,CG8)</f>
        <v>0</v>
      </c>
      <c r="BT8" s="292">
        <f>SUM(CA8,CH8)</f>
        <v>130285</v>
      </c>
      <c r="BU8" s="292">
        <f>SUM(CB8,CI8)</f>
        <v>5114</v>
      </c>
      <c r="BV8" s="292">
        <f>SUM(CC8,CJ8)</f>
        <v>44231</v>
      </c>
      <c r="BW8" s="292">
        <f>SUM(CD8,CK8)</f>
        <v>0</v>
      </c>
      <c r="BX8" s="292">
        <f>SUM(CE8,CL8)</f>
        <v>7618</v>
      </c>
      <c r="BY8" s="292">
        <f>SUM(BZ8:CE8)</f>
        <v>176010</v>
      </c>
      <c r="BZ8" s="292">
        <f>F8</f>
        <v>0</v>
      </c>
      <c r="CA8" s="292">
        <f>J8</f>
        <v>125886</v>
      </c>
      <c r="CB8" s="292">
        <f>N8</f>
        <v>3502</v>
      </c>
      <c r="CC8" s="292">
        <f>R8</f>
        <v>43717</v>
      </c>
      <c r="CD8" s="292">
        <f>V8</f>
        <v>0</v>
      </c>
      <c r="CE8" s="292">
        <f>Z8</f>
        <v>2905</v>
      </c>
      <c r="CF8" s="292">
        <f>SUM(CG8:CL8)</f>
        <v>11238</v>
      </c>
      <c r="CG8" s="292">
        <f>BE8</f>
        <v>0</v>
      </c>
      <c r="CH8" s="292">
        <f>BF8</f>
        <v>4399</v>
      </c>
      <c r="CI8" s="292">
        <f>BG8</f>
        <v>1612</v>
      </c>
      <c r="CJ8" s="292">
        <f>BH8</f>
        <v>514</v>
      </c>
      <c r="CK8" s="292">
        <f>BI8</f>
        <v>0</v>
      </c>
      <c r="CL8" s="292">
        <f>BJ8</f>
        <v>4713</v>
      </c>
      <c r="CM8" s="292">
        <f>SUM(CT8,DA8)</f>
        <v>82442</v>
      </c>
      <c r="CN8" s="292">
        <f>SUM(CU8,DB8)</f>
        <v>0</v>
      </c>
      <c r="CO8" s="292">
        <f>SUM(CV8,DC8)</f>
        <v>77139</v>
      </c>
      <c r="CP8" s="292">
        <f>SUM(CW8,DD8)</f>
        <v>4611</v>
      </c>
      <c r="CQ8" s="292">
        <f>SUM(CX8,DE8)</f>
        <v>692</v>
      </c>
      <c r="CR8" s="292">
        <f>SUM(CY8,DF8)</f>
        <v>0</v>
      </c>
      <c r="CS8" s="292">
        <f>SUM(CZ8,DG8)</f>
        <v>0</v>
      </c>
      <c r="CT8" s="292">
        <f>SUM(CU8:CZ8)</f>
        <v>76686</v>
      </c>
      <c r="CU8" s="292">
        <f>AE8</f>
        <v>0</v>
      </c>
      <c r="CV8" s="292">
        <f>AI8</f>
        <v>74697</v>
      </c>
      <c r="CW8" s="292">
        <f>AM8</f>
        <v>1768</v>
      </c>
      <c r="CX8" s="292">
        <f>AQ8</f>
        <v>221</v>
      </c>
      <c r="CY8" s="292">
        <f>AU8</f>
        <v>0</v>
      </c>
      <c r="CZ8" s="292">
        <f>AY8</f>
        <v>0</v>
      </c>
      <c r="DA8" s="292">
        <f>SUM(DB8:DG8)</f>
        <v>5756</v>
      </c>
      <c r="DB8" s="292">
        <f>BL8</f>
        <v>0</v>
      </c>
      <c r="DC8" s="292">
        <f>BM8</f>
        <v>2442</v>
      </c>
      <c r="DD8" s="292">
        <f>BN8</f>
        <v>2843</v>
      </c>
      <c r="DE8" s="292">
        <f>BO8</f>
        <v>471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6</v>
      </c>
      <c r="DJ8" s="292">
        <v>6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85351</v>
      </c>
      <c r="E9" s="292">
        <f>SUM(F9,J9,N9,R9,V9,Z9)</f>
        <v>54521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24702</v>
      </c>
      <c r="K9" s="292">
        <v>0</v>
      </c>
      <c r="L9" s="292">
        <v>24702</v>
      </c>
      <c r="M9" s="292">
        <v>0</v>
      </c>
      <c r="N9" s="292">
        <f>SUM(O9:Q9)</f>
        <v>3902</v>
      </c>
      <c r="O9" s="292">
        <v>58</v>
      </c>
      <c r="P9" s="292">
        <v>3844</v>
      </c>
      <c r="Q9" s="292">
        <v>0</v>
      </c>
      <c r="R9" s="292">
        <f>SUM(S9:U9)</f>
        <v>25018</v>
      </c>
      <c r="S9" s="292">
        <v>0</v>
      </c>
      <c r="T9" s="292">
        <v>25018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899</v>
      </c>
      <c r="AA9" s="292">
        <v>0</v>
      </c>
      <c r="AB9" s="292">
        <v>899</v>
      </c>
      <c r="AC9" s="292">
        <v>0</v>
      </c>
      <c r="AD9" s="292">
        <f>SUM(AE9,AI9,AM9,AQ9,AU9,AY9)</f>
        <v>28976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26342</v>
      </c>
      <c r="AJ9" s="292">
        <v>0</v>
      </c>
      <c r="AK9" s="292">
        <v>0</v>
      </c>
      <c r="AL9" s="292">
        <v>26342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2634</v>
      </c>
      <c r="AR9" s="292">
        <v>0</v>
      </c>
      <c r="AS9" s="292">
        <v>0</v>
      </c>
      <c r="AT9" s="292">
        <v>2634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1854</v>
      </c>
      <c r="BD9" s="292">
        <f>SUM(BE9:BJ9)</f>
        <v>1047</v>
      </c>
      <c r="BE9" s="292">
        <v>0</v>
      </c>
      <c r="BF9" s="292">
        <v>246</v>
      </c>
      <c r="BG9" s="292">
        <v>183</v>
      </c>
      <c r="BH9" s="292">
        <v>453</v>
      </c>
      <c r="BI9" s="292">
        <v>0</v>
      </c>
      <c r="BJ9" s="292">
        <v>165</v>
      </c>
      <c r="BK9" s="292">
        <f>SUM(BL9:BQ9)</f>
        <v>807</v>
      </c>
      <c r="BL9" s="292">
        <v>0</v>
      </c>
      <c r="BM9" s="292">
        <v>784</v>
      </c>
      <c r="BN9" s="292">
        <v>0</v>
      </c>
      <c r="BO9" s="292">
        <v>23</v>
      </c>
      <c r="BP9" s="292">
        <v>0</v>
      </c>
      <c r="BQ9" s="292">
        <v>0</v>
      </c>
      <c r="BR9" s="292">
        <f>SUM(BY9,CF9)</f>
        <v>55568</v>
      </c>
      <c r="BS9" s="292">
        <f>SUM(BZ9,CG9)</f>
        <v>0</v>
      </c>
      <c r="BT9" s="292">
        <f>SUM(CA9,CH9)</f>
        <v>24948</v>
      </c>
      <c r="BU9" s="292">
        <f>SUM(CB9,CI9)</f>
        <v>4085</v>
      </c>
      <c r="BV9" s="292">
        <f>SUM(CC9,CJ9)</f>
        <v>25471</v>
      </c>
      <c r="BW9" s="292">
        <f>SUM(CD9,CK9)</f>
        <v>0</v>
      </c>
      <c r="BX9" s="292">
        <f>SUM(CE9,CL9)</f>
        <v>1064</v>
      </c>
      <c r="BY9" s="292">
        <f>SUM(BZ9:CE9)</f>
        <v>54521</v>
      </c>
      <c r="BZ9" s="292">
        <f>F9</f>
        <v>0</v>
      </c>
      <c r="CA9" s="292">
        <f>J9</f>
        <v>24702</v>
      </c>
      <c r="CB9" s="292">
        <f>N9</f>
        <v>3902</v>
      </c>
      <c r="CC9" s="292">
        <f>R9</f>
        <v>25018</v>
      </c>
      <c r="CD9" s="292">
        <f>V9</f>
        <v>0</v>
      </c>
      <c r="CE9" s="292">
        <f>Z9</f>
        <v>899</v>
      </c>
      <c r="CF9" s="292">
        <f>SUM(CG9:CL9)</f>
        <v>1047</v>
      </c>
      <c r="CG9" s="292">
        <f>BE9</f>
        <v>0</v>
      </c>
      <c r="CH9" s="292">
        <f>BF9</f>
        <v>246</v>
      </c>
      <c r="CI9" s="292">
        <f>BG9</f>
        <v>183</v>
      </c>
      <c r="CJ9" s="292">
        <f>BH9</f>
        <v>453</v>
      </c>
      <c r="CK9" s="292">
        <f>BI9</f>
        <v>0</v>
      </c>
      <c r="CL9" s="292">
        <f>BJ9</f>
        <v>165</v>
      </c>
      <c r="CM9" s="292">
        <f>SUM(CT9,DA9)</f>
        <v>29783</v>
      </c>
      <c r="CN9" s="292">
        <f>SUM(CU9,DB9)</f>
        <v>0</v>
      </c>
      <c r="CO9" s="292">
        <f>SUM(CV9,DC9)</f>
        <v>27126</v>
      </c>
      <c r="CP9" s="292">
        <f>SUM(CW9,DD9)</f>
        <v>0</v>
      </c>
      <c r="CQ9" s="292">
        <f>SUM(CX9,DE9)</f>
        <v>2657</v>
      </c>
      <c r="CR9" s="292">
        <f>SUM(CY9,DF9)</f>
        <v>0</v>
      </c>
      <c r="CS9" s="292">
        <f>SUM(CZ9,DG9)</f>
        <v>0</v>
      </c>
      <c r="CT9" s="292">
        <f>SUM(CU9:CZ9)</f>
        <v>28976</v>
      </c>
      <c r="CU9" s="292">
        <f>AE9</f>
        <v>0</v>
      </c>
      <c r="CV9" s="292">
        <f>AI9</f>
        <v>26342</v>
      </c>
      <c r="CW9" s="292">
        <f>AM9</f>
        <v>0</v>
      </c>
      <c r="CX9" s="292">
        <f>AQ9</f>
        <v>2634</v>
      </c>
      <c r="CY9" s="292">
        <f>AU9</f>
        <v>0</v>
      </c>
      <c r="CZ9" s="292">
        <f>AY9</f>
        <v>0</v>
      </c>
      <c r="DA9" s="292">
        <f>SUM(DB9:DG9)</f>
        <v>807</v>
      </c>
      <c r="DB9" s="292">
        <f>BL9</f>
        <v>0</v>
      </c>
      <c r="DC9" s="292">
        <f>BM9</f>
        <v>784</v>
      </c>
      <c r="DD9" s="292">
        <f>BN9</f>
        <v>0</v>
      </c>
      <c r="DE9" s="292">
        <f>BO9</f>
        <v>23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41807</v>
      </c>
      <c r="E10" s="292">
        <f>SUM(F10,J10,N10,R10,V10,Z10)</f>
        <v>22046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17676</v>
      </c>
      <c r="K10" s="292">
        <v>0</v>
      </c>
      <c r="L10" s="292">
        <v>17676</v>
      </c>
      <c r="M10" s="292">
        <v>0</v>
      </c>
      <c r="N10" s="292">
        <f>SUM(O10:Q10)</f>
        <v>634</v>
      </c>
      <c r="O10" s="292">
        <v>0</v>
      </c>
      <c r="P10" s="292">
        <v>634</v>
      </c>
      <c r="Q10" s="292">
        <v>0</v>
      </c>
      <c r="R10" s="292">
        <f>SUM(S10:U10)</f>
        <v>3679</v>
      </c>
      <c r="S10" s="292">
        <v>0</v>
      </c>
      <c r="T10" s="292">
        <v>3679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57</v>
      </c>
      <c r="AA10" s="292">
        <v>0</v>
      </c>
      <c r="AB10" s="292">
        <v>57</v>
      </c>
      <c r="AC10" s="292">
        <v>0</v>
      </c>
      <c r="AD10" s="292">
        <f>SUM(AE10,AI10,AM10,AQ10,AU10,AY10)</f>
        <v>12673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12396</v>
      </c>
      <c r="AJ10" s="292">
        <v>0</v>
      </c>
      <c r="AK10" s="292">
        <v>0</v>
      </c>
      <c r="AL10" s="292">
        <v>12396</v>
      </c>
      <c r="AM10" s="292">
        <f>SUM(AN10:AP10)</f>
        <v>22</v>
      </c>
      <c r="AN10" s="292">
        <v>0</v>
      </c>
      <c r="AO10" s="292">
        <v>0</v>
      </c>
      <c r="AP10" s="292">
        <v>22</v>
      </c>
      <c r="AQ10" s="292">
        <f>SUM(AR10:AT10)</f>
        <v>92</v>
      </c>
      <c r="AR10" s="292">
        <v>0</v>
      </c>
      <c r="AS10" s="292">
        <v>92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163</v>
      </c>
      <c r="AZ10" s="292">
        <v>0</v>
      </c>
      <c r="BA10" s="292">
        <v>0</v>
      </c>
      <c r="BB10" s="292">
        <v>163</v>
      </c>
      <c r="BC10" s="292">
        <f>SUM(BD10,BK10)</f>
        <v>7088</v>
      </c>
      <c r="BD10" s="292">
        <f>SUM(BE10:BJ10)</f>
        <v>1708</v>
      </c>
      <c r="BE10" s="292">
        <v>0</v>
      </c>
      <c r="BF10" s="292">
        <v>622</v>
      </c>
      <c r="BG10" s="292">
        <v>108</v>
      </c>
      <c r="BH10" s="292">
        <v>400</v>
      </c>
      <c r="BI10" s="292">
        <v>0</v>
      </c>
      <c r="BJ10" s="292">
        <v>578</v>
      </c>
      <c r="BK10" s="292">
        <f>SUM(BL10:BQ10)</f>
        <v>5380</v>
      </c>
      <c r="BL10" s="292">
        <v>0</v>
      </c>
      <c r="BM10" s="292">
        <v>4092</v>
      </c>
      <c r="BN10" s="292">
        <v>67</v>
      </c>
      <c r="BO10" s="292">
        <v>1135</v>
      </c>
      <c r="BP10" s="292">
        <v>0</v>
      </c>
      <c r="BQ10" s="292">
        <v>86</v>
      </c>
      <c r="BR10" s="292">
        <f>SUM(BY10,CF10)</f>
        <v>23754</v>
      </c>
      <c r="BS10" s="292">
        <f>SUM(BZ10,CG10)</f>
        <v>0</v>
      </c>
      <c r="BT10" s="292">
        <f>SUM(CA10,CH10)</f>
        <v>18298</v>
      </c>
      <c r="BU10" s="292">
        <f>SUM(CB10,CI10)</f>
        <v>742</v>
      </c>
      <c r="BV10" s="292">
        <f>SUM(CC10,CJ10)</f>
        <v>4079</v>
      </c>
      <c r="BW10" s="292">
        <f>SUM(CD10,CK10)</f>
        <v>0</v>
      </c>
      <c r="BX10" s="292">
        <f>SUM(CE10,CL10)</f>
        <v>635</v>
      </c>
      <c r="BY10" s="292">
        <f>SUM(BZ10:CE10)</f>
        <v>22046</v>
      </c>
      <c r="BZ10" s="292">
        <f>F10</f>
        <v>0</v>
      </c>
      <c r="CA10" s="292">
        <f>J10</f>
        <v>17676</v>
      </c>
      <c r="CB10" s="292">
        <f>N10</f>
        <v>634</v>
      </c>
      <c r="CC10" s="292">
        <f>R10</f>
        <v>3679</v>
      </c>
      <c r="CD10" s="292">
        <f>V10</f>
        <v>0</v>
      </c>
      <c r="CE10" s="292">
        <f>Z10</f>
        <v>57</v>
      </c>
      <c r="CF10" s="292">
        <f>SUM(CG10:CL10)</f>
        <v>1708</v>
      </c>
      <c r="CG10" s="292">
        <f>BE10</f>
        <v>0</v>
      </c>
      <c r="CH10" s="292">
        <f>BF10</f>
        <v>622</v>
      </c>
      <c r="CI10" s="292">
        <f>BG10</f>
        <v>108</v>
      </c>
      <c r="CJ10" s="292">
        <f>BH10</f>
        <v>400</v>
      </c>
      <c r="CK10" s="292">
        <f>BI10</f>
        <v>0</v>
      </c>
      <c r="CL10" s="292">
        <f>BJ10</f>
        <v>578</v>
      </c>
      <c r="CM10" s="292">
        <f>SUM(CT10,DA10)</f>
        <v>18053</v>
      </c>
      <c r="CN10" s="292">
        <f>SUM(CU10,DB10)</f>
        <v>0</v>
      </c>
      <c r="CO10" s="292">
        <f>SUM(CV10,DC10)</f>
        <v>16488</v>
      </c>
      <c r="CP10" s="292">
        <f>SUM(CW10,DD10)</f>
        <v>89</v>
      </c>
      <c r="CQ10" s="292">
        <f>SUM(CX10,DE10)</f>
        <v>1227</v>
      </c>
      <c r="CR10" s="292">
        <f>SUM(CY10,DF10)</f>
        <v>0</v>
      </c>
      <c r="CS10" s="292">
        <f>SUM(CZ10,DG10)</f>
        <v>249</v>
      </c>
      <c r="CT10" s="292">
        <f>SUM(CU10:CZ10)</f>
        <v>12673</v>
      </c>
      <c r="CU10" s="292">
        <f>AE10</f>
        <v>0</v>
      </c>
      <c r="CV10" s="292">
        <f>AI10</f>
        <v>12396</v>
      </c>
      <c r="CW10" s="292">
        <f>AM10</f>
        <v>22</v>
      </c>
      <c r="CX10" s="292">
        <f>AQ10</f>
        <v>92</v>
      </c>
      <c r="CY10" s="292">
        <f>AU10</f>
        <v>0</v>
      </c>
      <c r="CZ10" s="292">
        <f>AY10</f>
        <v>163</v>
      </c>
      <c r="DA10" s="292">
        <f>SUM(DB10:DG10)</f>
        <v>5380</v>
      </c>
      <c r="DB10" s="292">
        <f>BL10</f>
        <v>0</v>
      </c>
      <c r="DC10" s="292">
        <f>BM10</f>
        <v>4092</v>
      </c>
      <c r="DD10" s="292">
        <f>BN10</f>
        <v>67</v>
      </c>
      <c r="DE10" s="292">
        <f>BO10</f>
        <v>1135</v>
      </c>
      <c r="DF10" s="292">
        <f>BP10</f>
        <v>0</v>
      </c>
      <c r="DG10" s="292">
        <f>BQ10</f>
        <v>86</v>
      </c>
      <c r="DH10" s="292">
        <v>0</v>
      </c>
      <c r="DI10" s="292">
        <f>SUM(DJ10:DM10)</f>
        <v>1</v>
      </c>
      <c r="DJ10" s="292">
        <v>1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28683</v>
      </c>
      <c r="E11" s="292">
        <f>SUM(F11,J11,N11,R11,V11,Z11)</f>
        <v>17465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12522</v>
      </c>
      <c r="K11" s="292">
        <v>0</v>
      </c>
      <c r="L11" s="292">
        <v>12522</v>
      </c>
      <c r="M11" s="292">
        <v>0</v>
      </c>
      <c r="N11" s="292">
        <f>SUM(O11:Q11)</f>
        <v>414</v>
      </c>
      <c r="O11" s="292">
        <v>0</v>
      </c>
      <c r="P11" s="292">
        <v>414</v>
      </c>
      <c r="Q11" s="292">
        <v>0</v>
      </c>
      <c r="R11" s="292">
        <f>SUM(S11:U11)</f>
        <v>4319</v>
      </c>
      <c r="S11" s="292">
        <v>0</v>
      </c>
      <c r="T11" s="292">
        <v>4319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210</v>
      </c>
      <c r="AA11" s="292">
        <v>0</v>
      </c>
      <c r="AB11" s="292">
        <v>210</v>
      </c>
      <c r="AC11" s="292">
        <v>0</v>
      </c>
      <c r="AD11" s="292">
        <f>SUM(AE11,AI11,AM11,AQ11,AU11,AY11)</f>
        <v>9474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9043</v>
      </c>
      <c r="AJ11" s="292">
        <v>0</v>
      </c>
      <c r="AK11" s="292">
        <v>0</v>
      </c>
      <c r="AL11" s="292">
        <v>9043</v>
      </c>
      <c r="AM11" s="292">
        <f>SUM(AN11:AP11)</f>
        <v>354</v>
      </c>
      <c r="AN11" s="292">
        <v>0</v>
      </c>
      <c r="AO11" s="292">
        <v>0</v>
      </c>
      <c r="AP11" s="292">
        <v>354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77</v>
      </c>
      <c r="AZ11" s="292">
        <v>0</v>
      </c>
      <c r="BA11" s="292">
        <v>0</v>
      </c>
      <c r="BB11" s="292">
        <v>77</v>
      </c>
      <c r="BC11" s="292">
        <f>SUM(BD11,BK11)</f>
        <v>1744</v>
      </c>
      <c r="BD11" s="292">
        <f>SUM(BE11:BJ11)</f>
        <v>1456</v>
      </c>
      <c r="BE11" s="292">
        <v>0</v>
      </c>
      <c r="BF11" s="292">
        <v>184</v>
      </c>
      <c r="BG11" s="292">
        <v>71</v>
      </c>
      <c r="BH11" s="292">
        <v>1009</v>
      </c>
      <c r="BI11" s="292">
        <v>0</v>
      </c>
      <c r="BJ11" s="292">
        <v>192</v>
      </c>
      <c r="BK11" s="292">
        <f>SUM(BL11:BQ11)</f>
        <v>288</v>
      </c>
      <c r="BL11" s="292">
        <v>0</v>
      </c>
      <c r="BM11" s="292">
        <v>287</v>
      </c>
      <c r="BN11" s="292">
        <v>0</v>
      </c>
      <c r="BO11" s="292">
        <v>0</v>
      </c>
      <c r="BP11" s="292">
        <v>0</v>
      </c>
      <c r="BQ11" s="292">
        <v>1</v>
      </c>
      <c r="BR11" s="292">
        <f>SUM(BY11,CF11)</f>
        <v>18921</v>
      </c>
      <c r="BS11" s="292">
        <f>SUM(BZ11,CG11)</f>
        <v>0</v>
      </c>
      <c r="BT11" s="292">
        <f>SUM(CA11,CH11)</f>
        <v>12706</v>
      </c>
      <c r="BU11" s="292">
        <f>SUM(CB11,CI11)</f>
        <v>485</v>
      </c>
      <c r="BV11" s="292">
        <f>SUM(CC11,CJ11)</f>
        <v>5328</v>
      </c>
      <c r="BW11" s="292">
        <f>SUM(CD11,CK11)</f>
        <v>0</v>
      </c>
      <c r="BX11" s="292">
        <f>SUM(CE11,CL11)</f>
        <v>402</v>
      </c>
      <c r="BY11" s="292">
        <f>SUM(BZ11:CE11)</f>
        <v>17465</v>
      </c>
      <c r="BZ11" s="292">
        <f>F11</f>
        <v>0</v>
      </c>
      <c r="CA11" s="292">
        <f>J11</f>
        <v>12522</v>
      </c>
      <c r="CB11" s="292">
        <f>N11</f>
        <v>414</v>
      </c>
      <c r="CC11" s="292">
        <f>R11</f>
        <v>4319</v>
      </c>
      <c r="CD11" s="292">
        <f>V11</f>
        <v>0</v>
      </c>
      <c r="CE11" s="292">
        <f>Z11</f>
        <v>210</v>
      </c>
      <c r="CF11" s="292">
        <f>SUM(CG11:CL11)</f>
        <v>1456</v>
      </c>
      <c r="CG11" s="292">
        <f>BE11</f>
        <v>0</v>
      </c>
      <c r="CH11" s="292">
        <f>BF11</f>
        <v>184</v>
      </c>
      <c r="CI11" s="292">
        <f>BG11</f>
        <v>71</v>
      </c>
      <c r="CJ11" s="292">
        <f>BH11</f>
        <v>1009</v>
      </c>
      <c r="CK11" s="292">
        <f>BI11</f>
        <v>0</v>
      </c>
      <c r="CL11" s="292">
        <f>BJ11</f>
        <v>192</v>
      </c>
      <c r="CM11" s="292">
        <f>SUM(CT11,DA11)</f>
        <v>9762</v>
      </c>
      <c r="CN11" s="292">
        <f>SUM(CU11,DB11)</f>
        <v>0</v>
      </c>
      <c r="CO11" s="292">
        <f>SUM(CV11,DC11)</f>
        <v>9330</v>
      </c>
      <c r="CP11" s="292">
        <f>SUM(CW11,DD11)</f>
        <v>354</v>
      </c>
      <c r="CQ11" s="292">
        <f>SUM(CX11,DE11)</f>
        <v>0</v>
      </c>
      <c r="CR11" s="292">
        <f>SUM(CY11,DF11)</f>
        <v>0</v>
      </c>
      <c r="CS11" s="292">
        <f>SUM(CZ11,DG11)</f>
        <v>78</v>
      </c>
      <c r="CT11" s="292">
        <f>SUM(CU11:CZ11)</f>
        <v>9474</v>
      </c>
      <c r="CU11" s="292">
        <f>AE11</f>
        <v>0</v>
      </c>
      <c r="CV11" s="292">
        <f>AI11</f>
        <v>9043</v>
      </c>
      <c r="CW11" s="292">
        <f>AM11</f>
        <v>354</v>
      </c>
      <c r="CX11" s="292">
        <f>AQ11</f>
        <v>0</v>
      </c>
      <c r="CY11" s="292">
        <f>AU11</f>
        <v>0</v>
      </c>
      <c r="CZ11" s="292">
        <f>AY11</f>
        <v>77</v>
      </c>
      <c r="DA11" s="292">
        <f>SUM(DB11:DG11)</f>
        <v>288</v>
      </c>
      <c r="DB11" s="292">
        <f>BL11</f>
        <v>0</v>
      </c>
      <c r="DC11" s="292">
        <f>BM11</f>
        <v>287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1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39792</v>
      </c>
      <c r="E12" s="292">
        <f>SUM(F12,J12,N12,R12,V12,Z12)</f>
        <v>21427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16864</v>
      </c>
      <c r="K12" s="292">
        <v>0</v>
      </c>
      <c r="L12" s="292">
        <v>16864</v>
      </c>
      <c r="M12" s="292">
        <v>0</v>
      </c>
      <c r="N12" s="292">
        <f>SUM(O12:Q12)</f>
        <v>647</v>
      </c>
      <c r="O12" s="292">
        <v>0</v>
      </c>
      <c r="P12" s="292">
        <v>647</v>
      </c>
      <c r="Q12" s="292">
        <v>0</v>
      </c>
      <c r="R12" s="292">
        <f>SUM(S12:U12)</f>
        <v>3858</v>
      </c>
      <c r="S12" s="292">
        <v>0</v>
      </c>
      <c r="T12" s="292">
        <v>3858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58</v>
      </c>
      <c r="AA12" s="292">
        <v>0</v>
      </c>
      <c r="AB12" s="292">
        <v>58</v>
      </c>
      <c r="AC12" s="292">
        <v>0</v>
      </c>
      <c r="AD12" s="292">
        <f>SUM(AE12,AI12,AM12,AQ12,AU12,AY12)</f>
        <v>16663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16118</v>
      </c>
      <c r="AJ12" s="292">
        <v>0</v>
      </c>
      <c r="AK12" s="292">
        <v>0</v>
      </c>
      <c r="AL12" s="292">
        <v>16118</v>
      </c>
      <c r="AM12" s="292">
        <f>SUM(AN12:AP12)</f>
        <v>545</v>
      </c>
      <c r="AN12" s="292">
        <v>0</v>
      </c>
      <c r="AO12" s="292">
        <v>0</v>
      </c>
      <c r="AP12" s="292">
        <v>545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1702</v>
      </c>
      <c r="BD12" s="292">
        <f>SUM(BE12:BJ12)</f>
        <v>70</v>
      </c>
      <c r="BE12" s="292">
        <v>0</v>
      </c>
      <c r="BF12" s="292">
        <v>63</v>
      </c>
      <c r="BG12" s="292">
        <v>7</v>
      </c>
      <c r="BH12" s="292">
        <v>0</v>
      </c>
      <c r="BI12" s="292">
        <v>0</v>
      </c>
      <c r="BJ12" s="292">
        <v>0</v>
      </c>
      <c r="BK12" s="292">
        <f>SUM(BL12:BQ12)</f>
        <v>1632</v>
      </c>
      <c r="BL12" s="292">
        <v>0</v>
      </c>
      <c r="BM12" s="292">
        <v>1587</v>
      </c>
      <c r="BN12" s="292">
        <v>45</v>
      </c>
      <c r="BO12" s="292">
        <v>0</v>
      </c>
      <c r="BP12" s="292">
        <v>0</v>
      </c>
      <c r="BQ12" s="292">
        <v>0</v>
      </c>
      <c r="BR12" s="292">
        <f>SUM(BY12,CF12)</f>
        <v>21497</v>
      </c>
      <c r="BS12" s="292">
        <f>SUM(BZ12,CG12)</f>
        <v>0</v>
      </c>
      <c r="BT12" s="292">
        <f>SUM(CA12,CH12)</f>
        <v>16927</v>
      </c>
      <c r="BU12" s="292">
        <f>SUM(CB12,CI12)</f>
        <v>654</v>
      </c>
      <c r="BV12" s="292">
        <f>SUM(CC12,CJ12)</f>
        <v>3858</v>
      </c>
      <c r="BW12" s="292">
        <f>SUM(CD12,CK12)</f>
        <v>0</v>
      </c>
      <c r="BX12" s="292">
        <f>SUM(CE12,CL12)</f>
        <v>58</v>
      </c>
      <c r="BY12" s="292">
        <f>SUM(BZ12:CE12)</f>
        <v>21427</v>
      </c>
      <c r="BZ12" s="292">
        <f>F12</f>
        <v>0</v>
      </c>
      <c r="CA12" s="292">
        <f>J12</f>
        <v>16864</v>
      </c>
      <c r="CB12" s="292">
        <f>N12</f>
        <v>647</v>
      </c>
      <c r="CC12" s="292">
        <f>R12</f>
        <v>3858</v>
      </c>
      <c r="CD12" s="292">
        <f>V12</f>
        <v>0</v>
      </c>
      <c r="CE12" s="292">
        <f>Z12</f>
        <v>58</v>
      </c>
      <c r="CF12" s="292">
        <f>SUM(CG12:CL12)</f>
        <v>70</v>
      </c>
      <c r="CG12" s="292">
        <f>BE12</f>
        <v>0</v>
      </c>
      <c r="CH12" s="292">
        <f>BF12</f>
        <v>63</v>
      </c>
      <c r="CI12" s="292">
        <f>BG12</f>
        <v>7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18295</v>
      </c>
      <c r="CN12" s="292">
        <f>SUM(CU12,DB12)</f>
        <v>0</v>
      </c>
      <c r="CO12" s="292">
        <f>SUM(CV12,DC12)</f>
        <v>17705</v>
      </c>
      <c r="CP12" s="292">
        <f>SUM(CW12,DD12)</f>
        <v>590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16663</v>
      </c>
      <c r="CU12" s="292">
        <f>AE12</f>
        <v>0</v>
      </c>
      <c r="CV12" s="292">
        <f>AI12</f>
        <v>16118</v>
      </c>
      <c r="CW12" s="292">
        <f>AM12</f>
        <v>545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1632</v>
      </c>
      <c r="DB12" s="292">
        <f>BL12</f>
        <v>0</v>
      </c>
      <c r="DC12" s="292">
        <f>BM12</f>
        <v>1587</v>
      </c>
      <c r="DD12" s="292">
        <f>BN12</f>
        <v>45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13674</v>
      </c>
      <c r="E13" s="292">
        <f>SUM(F13,J13,N13,R13,V13,Z13)</f>
        <v>6965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4898</v>
      </c>
      <c r="K13" s="292">
        <v>0</v>
      </c>
      <c r="L13" s="292">
        <v>4898</v>
      </c>
      <c r="M13" s="292">
        <v>0</v>
      </c>
      <c r="N13" s="292">
        <f>SUM(O13:Q13)</f>
        <v>432</v>
      </c>
      <c r="O13" s="292">
        <v>0</v>
      </c>
      <c r="P13" s="292">
        <v>432</v>
      </c>
      <c r="Q13" s="292">
        <v>0</v>
      </c>
      <c r="R13" s="292">
        <f>SUM(S13:U13)</f>
        <v>1635</v>
      </c>
      <c r="S13" s="292">
        <v>0</v>
      </c>
      <c r="T13" s="292">
        <v>1635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5245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5050</v>
      </c>
      <c r="AJ13" s="292">
        <v>0</v>
      </c>
      <c r="AK13" s="292">
        <v>0</v>
      </c>
      <c r="AL13" s="292">
        <v>5050</v>
      </c>
      <c r="AM13" s="292">
        <f>SUM(AN13:AP13)</f>
        <v>74</v>
      </c>
      <c r="AN13" s="292">
        <v>0</v>
      </c>
      <c r="AO13" s="292">
        <v>0</v>
      </c>
      <c r="AP13" s="292">
        <v>74</v>
      </c>
      <c r="AQ13" s="292">
        <f>SUM(AR13:AT13)</f>
        <v>105</v>
      </c>
      <c r="AR13" s="292">
        <v>0</v>
      </c>
      <c r="AS13" s="292">
        <v>0</v>
      </c>
      <c r="AT13" s="292">
        <v>105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16</v>
      </c>
      <c r="AZ13" s="292">
        <v>0</v>
      </c>
      <c r="BA13" s="292">
        <v>0</v>
      </c>
      <c r="BB13" s="292">
        <v>16</v>
      </c>
      <c r="BC13" s="292">
        <f>SUM(BD13,BK13)</f>
        <v>1464</v>
      </c>
      <c r="BD13" s="292">
        <f>SUM(BE13:BJ13)</f>
        <v>981</v>
      </c>
      <c r="BE13" s="292">
        <v>0</v>
      </c>
      <c r="BF13" s="292">
        <v>681</v>
      </c>
      <c r="BG13" s="292">
        <v>176</v>
      </c>
      <c r="BH13" s="292">
        <v>16</v>
      </c>
      <c r="BI13" s="292">
        <v>0</v>
      </c>
      <c r="BJ13" s="292">
        <v>108</v>
      </c>
      <c r="BK13" s="292">
        <f>SUM(BL13:BQ13)</f>
        <v>483</v>
      </c>
      <c r="BL13" s="292">
        <v>0</v>
      </c>
      <c r="BM13" s="292">
        <v>470</v>
      </c>
      <c r="BN13" s="292">
        <v>6</v>
      </c>
      <c r="BO13" s="292">
        <v>3</v>
      </c>
      <c r="BP13" s="292">
        <v>0</v>
      </c>
      <c r="BQ13" s="292">
        <v>4</v>
      </c>
      <c r="BR13" s="292">
        <f>SUM(BY13,CF13)</f>
        <v>7946</v>
      </c>
      <c r="BS13" s="292">
        <f>SUM(BZ13,CG13)</f>
        <v>0</v>
      </c>
      <c r="BT13" s="292">
        <f>SUM(CA13,CH13)</f>
        <v>5579</v>
      </c>
      <c r="BU13" s="292">
        <f>SUM(CB13,CI13)</f>
        <v>608</v>
      </c>
      <c r="BV13" s="292">
        <f>SUM(CC13,CJ13)</f>
        <v>1651</v>
      </c>
      <c r="BW13" s="292">
        <f>SUM(CD13,CK13)</f>
        <v>0</v>
      </c>
      <c r="BX13" s="292">
        <f>SUM(CE13,CL13)</f>
        <v>108</v>
      </c>
      <c r="BY13" s="292">
        <f>SUM(BZ13:CE13)</f>
        <v>6965</v>
      </c>
      <c r="BZ13" s="292">
        <f>F13</f>
        <v>0</v>
      </c>
      <c r="CA13" s="292">
        <f>J13</f>
        <v>4898</v>
      </c>
      <c r="CB13" s="292">
        <f>N13</f>
        <v>432</v>
      </c>
      <c r="CC13" s="292">
        <f>R13</f>
        <v>1635</v>
      </c>
      <c r="CD13" s="292">
        <f>V13</f>
        <v>0</v>
      </c>
      <c r="CE13" s="292">
        <f>Z13</f>
        <v>0</v>
      </c>
      <c r="CF13" s="292">
        <f>SUM(CG13:CL13)</f>
        <v>981</v>
      </c>
      <c r="CG13" s="292">
        <f>BE13</f>
        <v>0</v>
      </c>
      <c r="CH13" s="292">
        <f>BF13</f>
        <v>681</v>
      </c>
      <c r="CI13" s="292">
        <f>BG13</f>
        <v>176</v>
      </c>
      <c r="CJ13" s="292">
        <f>BH13</f>
        <v>16</v>
      </c>
      <c r="CK13" s="292">
        <f>BI13</f>
        <v>0</v>
      </c>
      <c r="CL13" s="292">
        <f>BJ13</f>
        <v>108</v>
      </c>
      <c r="CM13" s="292">
        <f>SUM(CT13,DA13)</f>
        <v>5728</v>
      </c>
      <c r="CN13" s="292">
        <f>SUM(CU13,DB13)</f>
        <v>0</v>
      </c>
      <c r="CO13" s="292">
        <f>SUM(CV13,DC13)</f>
        <v>5520</v>
      </c>
      <c r="CP13" s="292">
        <f>SUM(CW13,DD13)</f>
        <v>80</v>
      </c>
      <c r="CQ13" s="292">
        <f>SUM(CX13,DE13)</f>
        <v>108</v>
      </c>
      <c r="CR13" s="292">
        <f>SUM(CY13,DF13)</f>
        <v>0</v>
      </c>
      <c r="CS13" s="292">
        <f>SUM(CZ13,DG13)</f>
        <v>20</v>
      </c>
      <c r="CT13" s="292">
        <f>SUM(CU13:CZ13)</f>
        <v>5245</v>
      </c>
      <c r="CU13" s="292">
        <f>AE13</f>
        <v>0</v>
      </c>
      <c r="CV13" s="292">
        <f>AI13</f>
        <v>5050</v>
      </c>
      <c r="CW13" s="292">
        <f>AM13</f>
        <v>74</v>
      </c>
      <c r="CX13" s="292">
        <f>AQ13</f>
        <v>105</v>
      </c>
      <c r="CY13" s="292">
        <f>AU13</f>
        <v>0</v>
      </c>
      <c r="CZ13" s="292">
        <f>AY13</f>
        <v>16</v>
      </c>
      <c r="DA13" s="292">
        <f>SUM(DB13:DG13)</f>
        <v>483</v>
      </c>
      <c r="DB13" s="292">
        <f>BL13</f>
        <v>0</v>
      </c>
      <c r="DC13" s="292">
        <f>BM13</f>
        <v>470</v>
      </c>
      <c r="DD13" s="292">
        <f>BN13</f>
        <v>6</v>
      </c>
      <c r="DE13" s="292">
        <f>BO13</f>
        <v>3</v>
      </c>
      <c r="DF13" s="292">
        <f>BP13</f>
        <v>0</v>
      </c>
      <c r="DG13" s="292">
        <f>BQ13</f>
        <v>4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SUM(E14,AD14,BC14)</f>
        <v>10907</v>
      </c>
      <c r="E14" s="292">
        <f>SUM(F14,J14,N14,R14,V14,Z14)</f>
        <v>9366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8564</v>
      </c>
      <c r="K14" s="292">
        <v>0</v>
      </c>
      <c r="L14" s="292">
        <v>8564</v>
      </c>
      <c r="M14" s="292">
        <v>0</v>
      </c>
      <c r="N14" s="292">
        <f>SUM(O14:Q14)</f>
        <v>357</v>
      </c>
      <c r="O14" s="292">
        <v>0</v>
      </c>
      <c r="P14" s="292">
        <v>357</v>
      </c>
      <c r="Q14" s="292">
        <v>0</v>
      </c>
      <c r="R14" s="292">
        <f>SUM(S14:U14)</f>
        <v>445</v>
      </c>
      <c r="S14" s="292">
        <v>2</v>
      </c>
      <c r="T14" s="292">
        <v>443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v>0</v>
      </c>
      <c r="AD14" s="292">
        <f>SUM(AE14,AI14,AM14,AQ14,AU14,AY14)</f>
        <v>423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423</v>
      </c>
      <c r="AJ14" s="292">
        <v>0</v>
      </c>
      <c r="AK14" s="292">
        <v>0</v>
      </c>
      <c r="AL14" s="292">
        <v>423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1118</v>
      </c>
      <c r="BD14" s="292">
        <f>SUM(BE14:BJ14)</f>
        <v>991</v>
      </c>
      <c r="BE14" s="292">
        <v>0</v>
      </c>
      <c r="BF14" s="292">
        <v>259</v>
      </c>
      <c r="BG14" s="292">
        <v>51</v>
      </c>
      <c r="BH14" s="292">
        <v>488</v>
      </c>
      <c r="BI14" s="292">
        <v>0</v>
      </c>
      <c r="BJ14" s="292">
        <v>193</v>
      </c>
      <c r="BK14" s="292">
        <f>SUM(BL14:BQ14)</f>
        <v>127</v>
      </c>
      <c r="BL14" s="292">
        <v>0</v>
      </c>
      <c r="BM14" s="292">
        <v>127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10357</v>
      </c>
      <c r="BS14" s="292">
        <f>SUM(BZ14,CG14)</f>
        <v>0</v>
      </c>
      <c r="BT14" s="292">
        <f>SUM(CA14,CH14)</f>
        <v>8823</v>
      </c>
      <c r="BU14" s="292">
        <f>SUM(CB14,CI14)</f>
        <v>408</v>
      </c>
      <c r="BV14" s="292">
        <f>SUM(CC14,CJ14)</f>
        <v>933</v>
      </c>
      <c r="BW14" s="292">
        <f>SUM(CD14,CK14)</f>
        <v>0</v>
      </c>
      <c r="BX14" s="292">
        <f>SUM(CE14,CL14)</f>
        <v>193</v>
      </c>
      <c r="BY14" s="292">
        <f>SUM(BZ14:CE14)</f>
        <v>9366</v>
      </c>
      <c r="BZ14" s="292">
        <f>F14</f>
        <v>0</v>
      </c>
      <c r="CA14" s="292">
        <f>J14</f>
        <v>8564</v>
      </c>
      <c r="CB14" s="292">
        <f>N14</f>
        <v>357</v>
      </c>
      <c r="CC14" s="292">
        <f>R14</f>
        <v>445</v>
      </c>
      <c r="CD14" s="292">
        <f>V14</f>
        <v>0</v>
      </c>
      <c r="CE14" s="292">
        <f>Z14</f>
        <v>0</v>
      </c>
      <c r="CF14" s="292">
        <f>SUM(CG14:CL14)</f>
        <v>991</v>
      </c>
      <c r="CG14" s="292">
        <f>BE14</f>
        <v>0</v>
      </c>
      <c r="CH14" s="292">
        <f>BF14</f>
        <v>259</v>
      </c>
      <c r="CI14" s="292">
        <f>BG14</f>
        <v>51</v>
      </c>
      <c r="CJ14" s="292">
        <f>BH14</f>
        <v>488</v>
      </c>
      <c r="CK14" s="292">
        <f>BI14</f>
        <v>0</v>
      </c>
      <c r="CL14" s="292">
        <f>BJ14</f>
        <v>193</v>
      </c>
      <c r="CM14" s="292">
        <f>SUM(CT14,DA14)</f>
        <v>550</v>
      </c>
      <c r="CN14" s="292">
        <f>SUM(CU14,DB14)</f>
        <v>0</v>
      </c>
      <c r="CO14" s="292">
        <f>SUM(CV14,DC14)</f>
        <v>550</v>
      </c>
      <c r="CP14" s="292">
        <f>SUM(CW14,DD14)</f>
        <v>0</v>
      </c>
      <c r="CQ14" s="292">
        <f>SUM(CX14,DE14)</f>
        <v>0</v>
      </c>
      <c r="CR14" s="292">
        <f>SUM(CY14,DF14)</f>
        <v>0</v>
      </c>
      <c r="CS14" s="292">
        <f>SUM(CZ14,DG14)</f>
        <v>0</v>
      </c>
      <c r="CT14" s="292">
        <f>SUM(CU14:CZ14)</f>
        <v>423</v>
      </c>
      <c r="CU14" s="292">
        <f>AE14</f>
        <v>0</v>
      </c>
      <c r="CV14" s="292">
        <f>AI14</f>
        <v>423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127</v>
      </c>
      <c r="DB14" s="292">
        <f>BL14</f>
        <v>0</v>
      </c>
      <c r="DC14" s="292">
        <f>BM14</f>
        <v>127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SUM(E15,AD15,BC15)</f>
        <v>17837</v>
      </c>
      <c r="E15" s="292">
        <f>SUM(F15,J15,N15,R15,V15,Z15)</f>
        <v>11223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7910</v>
      </c>
      <c r="K15" s="292">
        <v>0</v>
      </c>
      <c r="L15" s="292">
        <v>7910</v>
      </c>
      <c r="M15" s="292">
        <v>0</v>
      </c>
      <c r="N15" s="292">
        <f>SUM(O15:Q15)</f>
        <v>506</v>
      </c>
      <c r="O15" s="292">
        <v>0</v>
      </c>
      <c r="P15" s="292">
        <v>506</v>
      </c>
      <c r="Q15" s="292">
        <v>0</v>
      </c>
      <c r="R15" s="292">
        <f>SUM(S15:U15)</f>
        <v>2807</v>
      </c>
      <c r="S15" s="292">
        <v>0</v>
      </c>
      <c r="T15" s="292">
        <v>2807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4779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4647</v>
      </c>
      <c r="AJ15" s="292">
        <v>0</v>
      </c>
      <c r="AK15" s="292">
        <v>0</v>
      </c>
      <c r="AL15" s="292">
        <v>4647</v>
      </c>
      <c r="AM15" s="292">
        <f>SUM(AN15:AP15)</f>
        <v>132</v>
      </c>
      <c r="AN15" s="292">
        <v>0</v>
      </c>
      <c r="AO15" s="292">
        <v>0</v>
      </c>
      <c r="AP15" s="292">
        <v>132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1835</v>
      </c>
      <c r="BD15" s="292">
        <f>SUM(BE15:BJ15)</f>
        <v>268</v>
      </c>
      <c r="BE15" s="292">
        <v>0</v>
      </c>
      <c r="BF15" s="292">
        <v>0</v>
      </c>
      <c r="BG15" s="292">
        <v>0</v>
      </c>
      <c r="BH15" s="292">
        <v>268</v>
      </c>
      <c r="BI15" s="292">
        <v>0</v>
      </c>
      <c r="BJ15" s="292">
        <v>0</v>
      </c>
      <c r="BK15" s="292">
        <f>SUM(BL15:BQ15)</f>
        <v>1567</v>
      </c>
      <c r="BL15" s="292">
        <v>0</v>
      </c>
      <c r="BM15" s="292">
        <v>1383</v>
      </c>
      <c r="BN15" s="292">
        <v>184</v>
      </c>
      <c r="BO15" s="292">
        <v>0</v>
      </c>
      <c r="BP15" s="292">
        <v>0</v>
      </c>
      <c r="BQ15" s="292">
        <v>0</v>
      </c>
      <c r="BR15" s="292">
        <f>SUM(BY15,CF15)</f>
        <v>11491</v>
      </c>
      <c r="BS15" s="292">
        <f>SUM(BZ15,CG15)</f>
        <v>0</v>
      </c>
      <c r="BT15" s="292">
        <f>SUM(CA15,CH15)</f>
        <v>7910</v>
      </c>
      <c r="BU15" s="292">
        <f>SUM(CB15,CI15)</f>
        <v>506</v>
      </c>
      <c r="BV15" s="292">
        <f>SUM(CC15,CJ15)</f>
        <v>3075</v>
      </c>
      <c r="BW15" s="292">
        <f>SUM(CD15,CK15)</f>
        <v>0</v>
      </c>
      <c r="BX15" s="292">
        <f>SUM(CE15,CL15)</f>
        <v>0</v>
      </c>
      <c r="BY15" s="292">
        <f>SUM(BZ15:CE15)</f>
        <v>11223</v>
      </c>
      <c r="BZ15" s="292">
        <f>F15</f>
        <v>0</v>
      </c>
      <c r="CA15" s="292">
        <f>J15</f>
        <v>7910</v>
      </c>
      <c r="CB15" s="292">
        <f>N15</f>
        <v>506</v>
      </c>
      <c r="CC15" s="292">
        <f>R15</f>
        <v>2807</v>
      </c>
      <c r="CD15" s="292">
        <f>V15</f>
        <v>0</v>
      </c>
      <c r="CE15" s="292">
        <f>Z15</f>
        <v>0</v>
      </c>
      <c r="CF15" s="292">
        <f>SUM(CG15:CL15)</f>
        <v>268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268</v>
      </c>
      <c r="CK15" s="292">
        <f>BI15</f>
        <v>0</v>
      </c>
      <c r="CL15" s="292">
        <f>BJ15</f>
        <v>0</v>
      </c>
      <c r="CM15" s="292">
        <f>SUM(CT15,DA15)</f>
        <v>6346</v>
      </c>
      <c r="CN15" s="292">
        <f>SUM(CU15,DB15)</f>
        <v>0</v>
      </c>
      <c r="CO15" s="292">
        <f>SUM(CV15,DC15)</f>
        <v>6030</v>
      </c>
      <c r="CP15" s="292">
        <f>SUM(CW15,DD15)</f>
        <v>316</v>
      </c>
      <c r="CQ15" s="292">
        <f>SUM(CX15,DE15)</f>
        <v>0</v>
      </c>
      <c r="CR15" s="292">
        <f>SUM(CY15,DF15)</f>
        <v>0</v>
      </c>
      <c r="CS15" s="292">
        <f>SUM(CZ15,DG15)</f>
        <v>0</v>
      </c>
      <c r="CT15" s="292">
        <f>SUM(CU15:CZ15)</f>
        <v>4779</v>
      </c>
      <c r="CU15" s="292">
        <f>AE15</f>
        <v>0</v>
      </c>
      <c r="CV15" s="292">
        <f>AI15</f>
        <v>4647</v>
      </c>
      <c r="CW15" s="292">
        <f>AM15</f>
        <v>132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1567</v>
      </c>
      <c r="DB15" s="292">
        <f>BL15</f>
        <v>0</v>
      </c>
      <c r="DC15" s="292">
        <f>BM15</f>
        <v>1383</v>
      </c>
      <c r="DD15" s="292">
        <f>BN15</f>
        <v>184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SUM(E16,AD16,BC16)</f>
        <v>12773</v>
      </c>
      <c r="E16" s="292">
        <f>SUM(F16,J16,N16,R16,V16,Z16)</f>
        <v>7175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5186</v>
      </c>
      <c r="K16" s="292">
        <v>0</v>
      </c>
      <c r="L16" s="292">
        <v>5186</v>
      </c>
      <c r="M16" s="292">
        <v>0</v>
      </c>
      <c r="N16" s="292">
        <f>SUM(O16:Q16)</f>
        <v>252</v>
      </c>
      <c r="O16" s="292">
        <v>0</v>
      </c>
      <c r="P16" s="292">
        <v>252</v>
      </c>
      <c r="Q16" s="292">
        <v>0</v>
      </c>
      <c r="R16" s="292">
        <f>SUM(S16:U16)</f>
        <v>1587</v>
      </c>
      <c r="S16" s="292">
        <v>0</v>
      </c>
      <c r="T16" s="292">
        <v>1587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150</v>
      </c>
      <c r="AA16" s="292">
        <v>0</v>
      </c>
      <c r="AB16" s="292">
        <v>150</v>
      </c>
      <c r="AC16" s="292">
        <v>0</v>
      </c>
      <c r="AD16" s="292">
        <f>SUM(AE16,AI16,AM16,AQ16,AU16,AY16)</f>
        <v>3937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3808</v>
      </c>
      <c r="AJ16" s="292">
        <v>0</v>
      </c>
      <c r="AK16" s="292">
        <v>5</v>
      </c>
      <c r="AL16" s="292">
        <v>3803</v>
      </c>
      <c r="AM16" s="292">
        <f>SUM(AN16:AP16)</f>
        <v>62</v>
      </c>
      <c r="AN16" s="292">
        <v>0</v>
      </c>
      <c r="AO16" s="292">
        <v>2</v>
      </c>
      <c r="AP16" s="292">
        <v>60</v>
      </c>
      <c r="AQ16" s="292">
        <f>SUM(AR16:AT16)</f>
        <v>67</v>
      </c>
      <c r="AR16" s="292">
        <v>0</v>
      </c>
      <c r="AS16" s="292">
        <v>0</v>
      </c>
      <c r="AT16" s="292">
        <v>67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1661</v>
      </c>
      <c r="BD16" s="292">
        <f>SUM(BE16:BJ16)</f>
        <v>1116</v>
      </c>
      <c r="BE16" s="292">
        <v>0</v>
      </c>
      <c r="BF16" s="292">
        <v>86</v>
      </c>
      <c r="BG16" s="292">
        <v>13</v>
      </c>
      <c r="BH16" s="292">
        <v>1004</v>
      </c>
      <c r="BI16" s="292">
        <v>0</v>
      </c>
      <c r="BJ16" s="292">
        <v>13</v>
      </c>
      <c r="BK16" s="292">
        <f>SUM(BL16:BQ16)</f>
        <v>545</v>
      </c>
      <c r="BL16" s="292">
        <v>0</v>
      </c>
      <c r="BM16" s="292">
        <v>509</v>
      </c>
      <c r="BN16" s="292">
        <v>36</v>
      </c>
      <c r="BO16" s="292">
        <v>0</v>
      </c>
      <c r="BP16" s="292">
        <v>0</v>
      </c>
      <c r="BQ16" s="292">
        <v>0</v>
      </c>
      <c r="BR16" s="292">
        <f>SUM(BY16,CF16)</f>
        <v>8291</v>
      </c>
      <c r="BS16" s="292">
        <f>SUM(BZ16,CG16)</f>
        <v>0</v>
      </c>
      <c r="BT16" s="292">
        <f>SUM(CA16,CH16)</f>
        <v>5272</v>
      </c>
      <c r="BU16" s="292">
        <f>SUM(CB16,CI16)</f>
        <v>265</v>
      </c>
      <c r="BV16" s="292">
        <f>SUM(CC16,CJ16)</f>
        <v>2591</v>
      </c>
      <c r="BW16" s="292">
        <f>SUM(CD16,CK16)</f>
        <v>0</v>
      </c>
      <c r="BX16" s="292">
        <f>SUM(CE16,CL16)</f>
        <v>163</v>
      </c>
      <c r="BY16" s="292">
        <f>SUM(BZ16:CE16)</f>
        <v>7175</v>
      </c>
      <c r="BZ16" s="292">
        <f>F16</f>
        <v>0</v>
      </c>
      <c r="CA16" s="292">
        <f>J16</f>
        <v>5186</v>
      </c>
      <c r="CB16" s="292">
        <f>N16</f>
        <v>252</v>
      </c>
      <c r="CC16" s="292">
        <f>R16</f>
        <v>1587</v>
      </c>
      <c r="CD16" s="292">
        <f>V16</f>
        <v>0</v>
      </c>
      <c r="CE16" s="292">
        <f>Z16</f>
        <v>150</v>
      </c>
      <c r="CF16" s="292">
        <f>SUM(CG16:CL16)</f>
        <v>1116</v>
      </c>
      <c r="CG16" s="292">
        <f>BE16</f>
        <v>0</v>
      </c>
      <c r="CH16" s="292">
        <f>BF16</f>
        <v>86</v>
      </c>
      <c r="CI16" s="292">
        <f>BG16</f>
        <v>13</v>
      </c>
      <c r="CJ16" s="292">
        <f>BH16</f>
        <v>1004</v>
      </c>
      <c r="CK16" s="292">
        <f>BI16</f>
        <v>0</v>
      </c>
      <c r="CL16" s="292">
        <f>BJ16</f>
        <v>13</v>
      </c>
      <c r="CM16" s="292">
        <f>SUM(CT16,DA16)</f>
        <v>4482</v>
      </c>
      <c r="CN16" s="292">
        <f>SUM(CU16,DB16)</f>
        <v>0</v>
      </c>
      <c r="CO16" s="292">
        <f>SUM(CV16,DC16)</f>
        <v>4317</v>
      </c>
      <c r="CP16" s="292">
        <f>SUM(CW16,DD16)</f>
        <v>98</v>
      </c>
      <c r="CQ16" s="292">
        <f>SUM(CX16,DE16)</f>
        <v>67</v>
      </c>
      <c r="CR16" s="292">
        <f>SUM(CY16,DF16)</f>
        <v>0</v>
      </c>
      <c r="CS16" s="292">
        <f>SUM(CZ16,DG16)</f>
        <v>0</v>
      </c>
      <c r="CT16" s="292">
        <f>SUM(CU16:CZ16)</f>
        <v>3937</v>
      </c>
      <c r="CU16" s="292">
        <f>AE16</f>
        <v>0</v>
      </c>
      <c r="CV16" s="292">
        <f>AI16</f>
        <v>3808</v>
      </c>
      <c r="CW16" s="292">
        <f>AM16</f>
        <v>62</v>
      </c>
      <c r="CX16" s="292">
        <f>AQ16</f>
        <v>67</v>
      </c>
      <c r="CY16" s="292">
        <f>AU16</f>
        <v>0</v>
      </c>
      <c r="CZ16" s="292">
        <f>AY16</f>
        <v>0</v>
      </c>
      <c r="DA16" s="292">
        <f>SUM(DB16:DG16)</f>
        <v>545</v>
      </c>
      <c r="DB16" s="292">
        <f>BL16</f>
        <v>0</v>
      </c>
      <c r="DC16" s="292">
        <f>BM16</f>
        <v>509</v>
      </c>
      <c r="DD16" s="292">
        <f>BN16</f>
        <v>36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SUM(E17,AD17,BC17)</f>
        <v>24030</v>
      </c>
      <c r="E17" s="292">
        <f>SUM(F17,J17,N17,R17,V17,Z17)</f>
        <v>15486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12697</v>
      </c>
      <c r="K17" s="292">
        <v>0</v>
      </c>
      <c r="L17" s="292">
        <v>12056</v>
      </c>
      <c r="M17" s="292">
        <v>641</v>
      </c>
      <c r="N17" s="292">
        <f>SUM(O17:Q17)</f>
        <v>325</v>
      </c>
      <c r="O17" s="292">
        <v>0</v>
      </c>
      <c r="P17" s="292">
        <v>312</v>
      </c>
      <c r="Q17" s="292">
        <v>13</v>
      </c>
      <c r="R17" s="292">
        <f>SUM(S17:U17)</f>
        <v>2464</v>
      </c>
      <c r="S17" s="292">
        <v>0</v>
      </c>
      <c r="T17" s="292">
        <v>2464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5884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5773</v>
      </c>
      <c r="AJ17" s="292">
        <v>0</v>
      </c>
      <c r="AK17" s="292">
        <v>0</v>
      </c>
      <c r="AL17" s="292">
        <v>5773</v>
      </c>
      <c r="AM17" s="292">
        <f>SUM(AN17:AP17)</f>
        <v>111</v>
      </c>
      <c r="AN17" s="292">
        <v>0</v>
      </c>
      <c r="AO17" s="292">
        <v>0</v>
      </c>
      <c r="AP17" s="292">
        <v>111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2660</v>
      </c>
      <c r="BD17" s="292">
        <f>SUM(BE17:BJ17)</f>
        <v>1407</v>
      </c>
      <c r="BE17" s="292">
        <v>0</v>
      </c>
      <c r="BF17" s="292">
        <v>1297</v>
      </c>
      <c r="BG17" s="292">
        <v>81</v>
      </c>
      <c r="BH17" s="292">
        <v>2</v>
      </c>
      <c r="BI17" s="292">
        <v>0</v>
      </c>
      <c r="BJ17" s="292">
        <v>27</v>
      </c>
      <c r="BK17" s="292">
        <f>SUM(BL17:BQ17)</f>
        <v>1253</v>
      </c>
      <c r="BL17" s="292">
        <v>0</v>
      </c>
      <c r="BM17" s="292">
        <v>1227</v>
      </c>
      <c r="BN17" s="292">
        <v>18</v>
      </c>
      <c r="BO17" s="292">
        <v>1</v>
      </c>
      <c r="BP17" s="292">
        <v>0</v>
      </c>
      <c r="BQ17" s="292">
        <v>7</v>
      </c>
      <c r="BR17" s="292">
        <f>SUM(BY17,CF17)</f>
        <v>16893</v>
      </c>
      <c r="BS17" s="292">
        <f>SUM(BZ17,CG17)</f>
        <v>0</v>
      </c>
      <c r="BT17" s="292">
        <f>SUM(CA17,CH17)</f>
        <v>13994</v>
      </c>
      <c r="BU17" s="292">
        <f>SUM(CB17,CI17)</f>
        <v>406</v>
      </c>
      <c r="BV17" s="292">
        <f>SUM(CC17,CJ17)</f>
        <v>2466</v>
      </c>
      <c r="BW17" s="292">
        <f>SUM(CD17,CK17)</f>
        <v>0</v>
      </c>
      <c r="BX17" s="292">
        <f>SUM(CE17,CL17)</f>
        <v>27</v>
      </c>
      <c r="BY17" s="292">
        <f>SUM(BZ17:CE17)</f>
        <v>15486</v>
      </c>
      <c r="BZ17" s="292">
        <f>F17</f>
        <v>0</v>
      </c>
      <c r="CA17" s="292">
        <f>J17</f>
        <v>12697</v>
      </c>
      <c r="CB17" s="292">
        <f>N17</f>
        <v>325</v>
      </c>
      <c r="CC17" s="292">
        <f>R17</f>
        <v>2464</v>
      </c>
      <c r="CD17" s="292">
        <f>V17</f>
        <v>0</v>
      </c>
      <c r="CE17" s="292">
        <f>Z17</f>
        <v>0</v>
      </c>
      <c r="CF17" s="292">
        <f>SUM(CG17:CL17)</f>
        <v>1407</v>
      </c>
      <c r="CG17" s="292">
        <f>BE17</f>
        <v>0</v>
      </c>
      <c r="CH17" s="292">
        <f>BF17</f>
        <v>1297</v>
      </c>
      <c r="CI17" s="292">
        <f>BG17</f>
        <v>81</v>
      </c>
      <c r="CJ17" s="292">
        <f>BH17</f>
        <v>2</v>
      </c>
      <c r="CK17" s="292">
        <f>BI17</f>
        <v>0</v>
      </c>
      <c r="CL17" s="292">
        <f>BJ17</f>
        <v>27</v>
      </c>
      <c r="CM17" s="292">
        <f>SUM(CT17,DA17)</f>
        <v>7137</v>
      </c>
      <c r="CN17" s="292">
        <f>SUM(CU17,DB17)</f>
        <v>0</v>
      </c>
      <c r="CO17" s="292">
        <f>SUM(CV17,DC17)</f>
        <v>7000</v>
      </c>
      <c r="CP17" s="292">
        <f>SUM(CW17,DD17)</f>
        <v>129</v>
      </c>
      <c r="CQ17" s="292">
        <f>SUM(CX17,DE17)</f>
        <v>1</v>
      </c>
      <c r="CR17" s="292">
        <f>SUM(CY17,DF17)</f>
        <v>0</v>
      </c>
      <c r="CS17" s="292">
        <f>SUM(CZ17,DG17)</f>
        <v>7</v>
      </c>
      <c r="CT17" s="292">
        <f>SUM(CU17:CZ17)</f>
        <v>5884</v>
      </c>
      <c r="CU17" s="292">
        <f>AE17</f>
        <v>0</v>
      </c>
      <c r="CV17" s="292">
        <f>AI17</f>
        <v>5773</v>
      </c>
      <c r="CW17" s="292">
        <f>AM17</f>
        <v>111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1253</v>
      </c>
      <c r="DB17" s="292">
        <f>BL17</f>
        <v>0</v>
      </c>
      <c r="DC17" s="292">
        <f>BM17</f>
        <v>1227</v>
      </c>
      <c r="DD17" s="292">
        <f>BN17</f>
        <v>18</v>
      </c>
      <c r="DE17" s="292">
        <f>BO17</f>
        <v>1</v>
      </c>
      <c r="DF17" s="292">
        <f>BP17</f>
        <v>0</v>
      </c>
      <c r="DG17" s="292">
        <f>BQ17</f>
        <v>7</v>
      </c>
      <c r="DH17" s="292">
        <v>0</v>
      </c>
      <c r="DI17" s="292">
        <f>SUM(DJ17:DM17)</f>
        <v>32</v>
      </c>
      <c r="DJ17" s="292">
        <v>0</v>
      </c>
      <c r="DK17" s="292">
        <v>0</v>
      </c>
      <c r="DL17" s="292">
        <v>0</v>
      </c>
      <c r="DM17" s="292">
        <v>32</v>
      </c>
    </row>
    <row r="18" spans="1:117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SUM(E18,AD18,BC18)</f>
        <v>32561</v>
      </c>
      <c r="E18" s="292">
        <f>SUM(F18,J18,N18,R18,V18,Z18)</f>
        <v>20566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15664</v>
      </c>
      <c r="K18" s="292">
        <v>15664</v>
      </c>
      <c r="L18" s="292">
        <v>0</v>
      </c>
      <c r="M18" s="292">
        <v>0</v>
      </c>
      <c r="N18" s="292">
        <f>SUM(O18:Q18)</f>
        <v>1606</v>
      </c>
      <c r="O18" s="292">
        <v>1606</v>
      </c>
      <c r="P18" s="292">
        <v>0</v>
      </c>
      <c r="Q18" s="292">
        <v>0</v>
      </c>
      <c r="R18" s="292">
        <f>SUM(S18:U18)</f>
        <v>2938</v>
      </c>
      <c r="S18" s="292">
        <v>2938</v>
      </c>
      <c r="T18" s="292">
        <v>0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358</v>
      </c>
      <c r="AA18" s="292">
        <v>358</v>
      </c>
      <c r="AB18" s="292">
        <v>0</v>
      </c>
      <c r="AC18" s="292">
        <v>0</v>
      </c>
      <c r="AD18" s="292">
        <f>SUM(AE18,AI18,AM18,AQ18,AU18,AY18)</f>
        <v>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11995</v>
      </c>
      <c r="BD18" s="292">
        <f>SUM(BE18:BJ18)</f>
        <v>897</v>
      </c>
      <c r="BE18" s="292">
        <v>0</v>
      </c>
      <c r="BF18" s="292">
        <v>9</v>
      </c>
      <c r="BG18" s="292">
        <v>123</v>
      </c>
      <c r="BH18" s="292">
        <v>763</v>
      </c>
      <c r="BI18" s="292">
        <v>0</v>
      </c>
      <c r="BJ18" s="292">
        <v>2</v>
      </c>
      <c r="BK18" s="292">
        <f>SUM(BL18:BQ18)</f>
        <v>11098</v>
      </c>
      <c r="BL18" s="292">
        <v>0</v>
      </c>
      <c r="BM18" s="292">
        <v>8111</v>
      </c>
      <c r="BN18" s="292">
        <v>1441</v>
      </c>
      <c r="BO18" s="292">
        <v>1541</v>
      </c>
      <c r="BP18" s="292">
        <v>0</v>
      </c>
      <c r="BQ18" s="292">
        <v>5</v>
      </c>
      <c r="BR18" s="292">
        <f>SUM(BY18,CF18)</f>
        <v>21463</v>
      </c>
      <c r="BS18" s="292">
        <f>SUM(BZ18,CG18)</f>
        <v>0</v>
      </c>
      <c r="BT18" s="292">
        <f>SUM(CA18,CH18)</f>
        <v>15673</v>
      </c>
      <c r="BU18" s="292">
        <f>SUM(CB18,CI18)</f>
        <v>1729</v>
      </c>
      <c r="BV18" s="292">
        <f>SUM(CC18,CJ18)</f>
        <v>3701</v>
      </c>
      <c r="BW18" s="292">
        <f>SUM(CD18,CK18)</f>
        <v>0</v>
      </c>
      <c r="BX18" s="292">
        <f>SUM(CE18,CL18)</f>
        <v>360</v>
      </c>
      <c r="BY18" s="292">
        <f>SUM(BZ18:CE18)</f>
        <v>20566</v>
      </c>
      <c r="BZ18" s="292">
        <f>F18</f>
        <v>0</v>
      </c>
      <c r="CA18" s="292">
        <f>J18</f>
        <v>15664</v>
      </c>
      <c r="CB18" s="292">
        <f>N18</f>
        <v>1606</v>
      </c>
      <c r="CC18" s="292">
        <f>R18</f>
        <v>2938</v>
      </c>
      <c r="CD18" s="292">
        <f>V18</f>
        <v>0</v>
      </c>
      <c r="CE18" s="292">
        <f>Z18</f>
        <v>358</v>
      </c>
      <c r="CF18" s="292">
        <f>SUM(CG18:CL18)</f>
        <v>897</v>
      </c>
      <c r="CG18" s="292">
        <f>BE18</f>
        <v>0</v>
      </c>
      <c r="CH18" s="292">
        <f>BF18</f>
        <v>9</v>
      </c>
      <c r="CI18" s="292">
        <f>BG18</f>
        <v>123</v>
      </c>
      <c r="CJ18" s="292">
        <f>BH18</f>
        <v>763</v>
      </c>
      <c r="CK18" s="292">
        <f>BI18</f>
        <v>0</v>
      </c>
      <c r="CL18" s="292">
        <f>BJ18</f>
        <v>2</v>
      </c>
      <c r="CM18" s="292">
        <f>SUM(CT18,DA18)</f>
        <v>11098</v>
      </c>
      <c r="CN18" s="292">
        <f>SUM(CU18,DB18)</f>
        <v>0</v>
      </c>
      <c r="CO18" s="292">
        <f>SUM(CV18,DC18)</f>
        <v>8111</v>
      </c>
      <c r="CP18" s="292">
        <f>SUM(CW18,DD18)</f>
        <v>1441</v>
      </c>
      <c r="CQ18" s="292">
        <f>SUM(CX18,DE18)</f>
        <v>1541</v>
      </c>
      <c r="CR18" s="292">
        <f>SUM(CY18,DF18)</f>
        <v>0</v>
      </c>
      <c r="CS18" s="292">
        <f>SUM(CZ18,DG18)</f>
        <v>5</v>
      </c>
      <c r="CT18" s="292">
        <f>SUM(CU18:CZ18)</f>
        <v>0</v>
      </c>
      <c r="CU18" s="292">
        <f>AE18</f>
        <v>0</v>
      </c>
      <c r="CV18" s="292">
        <f>AI18</f>
        <v>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11098</v>
      </c>
      <c r="DB18" s="292">
        <f>BL18</f>
        <v>0</v>
      </c>
      <c r="DC18" s="292">
        <f>BM18</f>
        <v>8111</v>
      </c>
      <c r="DD18" s="292">
        <f>BN18</f>
        <v>1441</v>
      </c>
      <c r="DE18" s="292">
        <f>BO18</f>
        <v>1541</v>
      </c>
      <c r="DF18" s="292">
        <f>BP18</f>
        <v>0</v>
      </c>
      <c r="DG18" s="292">
        <f>BQ18</f>
        <v>5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SUM(E19,AD19,BC19)</f>
        <v>15825</v>
      </c>
      <c r="E19" s="292">
        <f>SUM(F19,J19,N19,R19,V19,Z19)</f>
        <v>12742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8746</v>
      </c>
      <c r="K19" s="292">
        <v>0</v>
      </c>
      <c r="L19" s="292">
        <v>8746</v>
      </c>
      <c r="M19" s="292">
        <v>0</v>
      </c>
      <c r="N19" s="292">
        <f>SUM(O19:Q19)</f>
        <v>853</v>
      </c>
      <c r="O19" s="292">
        <v>0</v>
      </c>
      <c r="P19" s="292">
        <v>853</v>
      </c>
      <c r="Q19" s="292">
        <v>0</v>
      </c>
      <c r="R19" s="292">
        <f>SUM(S19:U19)</f>
        <v>3143</v>
      </c>
      <c r="S19" s="292">
        <v>0</v>
      </c>
      <c r="T19" s="292">
        <v>3143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2731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2709</v>
      </c>
      <c r="AJ19" s="292">
        <v>0</v>
      </c>
      <c r="AK19" s="292">
        <v>0</v>
      </c>
      <c r="AL19" s="292">
        <v>2709</v>
      </c>
      <c r="AM19" s="292">
        <f>SUM(AN19:AP19)</f>
        <v>22</v>
      </c>
      <c r="AN19" s="292">
        <v>0</v>
      </c>
      <c r="AO19" s="292">
        <v>0</v>
      </c>
      <c r="AP19" s="292">
        <v>22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352</v>
      </c>
      <c r="BD19" s="292">
        <f>SUM(BE19:BJ19)</f>
        <v>352</v>
      </c>
      <c r="BE19" s="292">
        <v>0</v>
      </c>
      <c r="BF19" s="292">
        <v>327</v>
      </c>
      <c r="BG19" s="292">
        <v>25</v>
      </c>
      <c r="BH19" s="292">
        <v>0</v>
      </c>
      <c r="BI19" s="292">
        <v>0</v>
      </c>
      <c r="BJ19" s="292">
        <v>0</v>
      </c>
      <c r="BK19" s="292">
        <f>SUM(BL19:BQ19)</f>
        <v>0</v>
      </c>
      <c r="BL19" s="292">
        <v>0</v>
      </c>
      <c r="BM19" s="292">
        <v>0</v>
      </c>
      <c r="BN19" s="292">
        <v>0</v>
      </c>
      <c r="BO19" s="292">
        <v>0</v>
      </c>
      <c r="BP19" s="292">
        <v>0</v>
      </c>
      <c r="BQ19" s="292">
        <v>0</v>
      </c>
      <c r="BR19" s="292">
        <f>SUM(BY19,CF19)</f>
        <v>13094</v>
      </c>
      <c r="BS19" s="292">
        <f>SUM(BZ19,CG19)</f>
        <v>0</v>
      </c>
      <c r="BT19" s="292">
        <f>SUM(CA19,CH19)</f>
        <v>9073</v>
      </c>
      <c r="BU19" s="292">
        <f>SUM(CB19,CI19)</f>
        <v>878</v>
      </c>
      <c r="BV19" s="292">
        <f>SUM(CC19,CJ19)</f>
        <v>3143</v>
      </c>
      <c r="BW19" s="292">
        <f>SUM(CD19,CK19)</f>
        <v>0</v>
      </c>
      <c r="BX19" s="292">
        <f>SUM(CE19,CL19)</f>
        <v>0</v>
      </c>
      <c r="BY19" s="292">
        <f>SUM(BZ19:CE19)</f>
        <v>12742</v>
      </c>
      <c r="BZ19" s="292">
        <f>F19</f>
        <v>0</v>
      </c>
      <c r="CA19" s="292">
        <f>J19</f>
        <v>8746</v>
      </c>
      <c r="CB19" s="292">
        <f>N19</f>
        <v>853</v>
      </c>
      <c r="CC19" s="292">
        <f>R19</f>
        <v>3143</v>
      </c>
      <c r="CD19" s="292">
        <f>V19</f>
        <v>0</v>
      </c>
      <c r="CE19" s="292">
        <f>Z19</f>
        <v>0</v>
      </c>
      <c r="CF19" s="292">
        <f>SUM(CG19:CL19)</f>
        <v>352</v>
      </c>
      <c r="CG19" s="292">
        <f>BE19</f>
        <v>0</v>
      </c>
      <c r="CH19" s="292">
        <f>BF19</f>
        <v>327</v>
      </c>
      <c r="CI19" s="292">
        <f>BG19</f>
        <v>25</v>
      </c>
      <c r="CJ19" s="292">
        <f>BH19</f>
        <v>0</v>
      </c>
      <c r="CK19" s="292">
        <f>BI19</f>
        <v>0</v>
      </c>
      <c r="CL19" s="292">
        <f>BJ19</f>
        <v>0</v>
      </c>
      <c r="CM19" s="292">
        <f>SUM(CT19,DA19)</f>
        <v>2731</v>
      </c>
      <c r="CN19" s="292">
        <f>SUM(CU19,DB19)</f>
        <v>0</v>
      </c>
      <c r="CO19" s="292">
        <f>SUM(CV19,DC19)</f>
        <v>2709</v>
      </c>
      <c r="CP19" s="292">
        <f>SUM(CW19,DD19)</f>
        <v>22</v>
      </c>
      <c r="CQ19" s="292">
        <f>SUM(CX19,DE19)</f>
        <v>0</v>
      </c>
      <c r="CR19" s="292">
        <f>SUM(CY19,DF19)</f>
        <v>0</v>
      </c>
      <c r="CS19" s="292">
        <f>SUM(CZ19,DG19)</f>
        <v>0</v>
      </c>
      <c r="CT19" s="292">
        <f>SUM(CU19:CZ19)</f>
        <v>2731</v>
      </c>
      <c r="CU19" s="292">
        <f>AE19</f>
        <v>0</v>
      </c>
      <c r="CV19" s="292">
        <f>AI19</f>
        <v>2709</v>
      </c>
      <c r="CW19" s="292">
        <f>AM19</f>
        <v>22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0</v>
      </c>
      <c r="DB19" s="292">
        <f>BL19</f>
        <v>0</v>
      </c>
      <c r="DC19" s="292">
        <f>BM19</f>
        <v>0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SUM(E20,AD20,BC20)</f>
        <v>14442</v>
      </c>
      <c r="E20" s="292">
        <f>SUM(F20,J20,N20,R20,V20,Z20)</f>
        <v>6686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4769</v>
      </c>
      <c r="K20" s="292">
        <v>0</v>
      </c>
      <c r="L20" s="292">
        <v>4769</v>
      </c>
      <c r="M20" s="292">
        <v>0</v>
      </c>
      <c r="N20" s="292">
        <f>SUM(O20:Q20)</f>
        <v>62</v>
      </c>
      <c r="O20" s="292">
        <v>0</v>
      </c>
      <c r="P20" s="292">
        <v>62</v>
      </c>
      <c r="Q20" s="292">
        <v>0</v>
      </c>
      <c r="R20" s="292">
        <f>SUM(S20:U20)</f>
        <v>1849</v>
      </c>
      <c r="S20" s="292">
        <v>0</v>
      </c>
      <c r="T20" s="292">
        <v>1849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6</v>
      </c>
      <c r="AA20" s="292">
        <v>0</v>
      </c>
      <c r="AB20" s="292">
        <v>6</v>
      </c>
      <c r="AC20" s="292">
        <v>0</v>
      </c>
      <c r="AD20" s="292">
        <f>SUM(AE20,AI20,AM20,AQ20,AU20,AY20)</f>
        <v>5545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3591</v>
      </c>
      <c r="AJ20" s="292">
        <v>0</v>
      </c>
      <c r="AK20" s="292">
        <v>0</v>
      </c>
      <c r="AL20" s="292">
        <v>3591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1954</v>
      </c>
      <c r="AR20" s="292">
        <v>0</v>
      </c>
      <c r="AS20" s="292">
        <v>0</v>
      </c>
      <c r="AT20" s="292">
        <v>1954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2211</v>
      </c>
      <c r="BD20" s="292">
        <f>SUM(BE20:BJ20)</f>
        <v>1175</v>
      </c>
      <c r="BE20" s="292">
        <v>0</v>
      </c>
      <c r="BF20" s="292">
        <v>795</v>
      </c>
      <c r="BG20" s="292">
        <v>40</v>
      </c>
      <c r="BH20" s="292">
        <v>340</v>
      </c>
      <c r="BI20" s="292">
        <v>0</v>
      </c>
      <c r="BJ20" s="292">
        <v>0</v>
      </c>
      <c r="BK20" s="292">
        <f>SUM(BL20:BQ20)</f>
        <v>1036</v>
      </c>
      <c r="BL20" s="292">
        <v>0</v>
      </c>
      <c r="BM20" s="292">
        <v>594</v>
      </c>
      <c r="BN20" s="292">
        <v>17</v>
      </c>
      <c r="BO20" s="292">
        <v>425</v>
      </c>
      <c r="BP20" s="292">
        <v>0</v>
      </c>
      <c r="BQ20" s="292">
        <v>0</v>
      </c>
      <c r="BR20" s="292">
        <f>SUM(BY20,CF20)</f>
        <v>7861</v>
      </c>
      <c r="BS20" s="292">
        <f>SUM(BZ20,CG20)</f>
        <v>0</v>
      </c>
      <c r="BT20" s="292">
        <f>SUM(CA20,CH20)</f>
        <v>5564</v>
      </c>
      <c r="BU20" s="292">
        <f>SUM(CB20,CI20)</f>
        <v>102</v>
      </c>
      <c r="BV20" s="292">
        <f>SUM(CC20,CJ20)</f>
        <v>2189</v>
      </c>
      <c r="BW20" s="292">
        <f>SUM(CD20,CK20)</f>
        <v>0</v>
      </c>
      <c r="BX20" s="292">
        <f>SUM(CE20,CL20)</f>
        <v>6</v>
      </c>
      <c r="BY20" s="292">
        <f>SUM(BZ20:CE20)</f>
        <v>6686</v>
      </c>
      <c r="BZ20" s="292">
        <f>F20</f>
        <v>0</v>
      </c>
      <c r="CA20" s="292">
        <f>J20</f>
        <v>4769</v>
      </c>
      <c r="CB20" s="292">
        <f>N20</f>
        <v>62</v>
      </c>
      <c r="CC20" s="292">
        <f>R20</f>
        <v>1849</v>
      </c>
      <c r="CD20" s="292">
        <f>V20</f>
        <v>0</v>
      </c>
      <c r="CE20" s="292">
        <f>Z20</f>
        <v>6</v>
      </c>
      <c r="CF20" s="292">
        <f>SUM(CG20:CL20)</f>
        <v>1175</v>
      </c>
      <c r="CG20" s="292">
        <f>BE20</f>
        <v>0</v>
      </c>
      <c r="CH20" s="292">
        <f>BF20</f>
        <v>795</v>
      </c>
      <c r="CI20" s="292">
        <f>BG20</f>
        <v>40</v>
      </c>
      <c r="CJ20" s="292">
        <f>BH20</f>
        <v>340</v>
      </c>
      <c r="CK20" s="292">
        <f>BI20</f>
        <v>0</v>
      </c>
      <c r="CL20" s="292">
        <f>BJ20</f>
        <v>0</v>
      </c>
      <c r="CM20" s="292">
        <f>SUM(CT20,DA20)</f>
        <v>6581</v>
      </c>
      <c r="CN20" s="292">
        <f>SUM(CU20,DB20)</f>
        <v>0</v>
      </c>
      <c r="CO20" s="292">
        <f>SUM(CV20,DC20)</f>
        <v>4185</v>
      </c>
      <c r="CP20" s="292">
        <f>SUM(CW20,DD20)</f>
        <v>17</v>
      </c>
      <c r="CQ20" s="292">
        <f>SUM(CX20,DE20)</f>
        <v>2379</v>
      </c>
      <c r="CR20" s="292">
        <f>SUM(CY20,DF20)</f>
        <v>0</v>
      </c>
      <c r="CS20" s="292">
        <f>SUM(CZ20,DG20)</f>
        <v>0</v>
      </c>
      <c r="CT20" s="292">
        <f>SUM(CU20:CZ20)</f>
        <v>5545</v>
      </c>
      <c r="CU20" s="292">
        <f>AE20</f>
        <v>0</v>
      </c>
      <c r="CV20" s="292">
        <f>AI20</f>
        <v>3591</v>
      </c>
      <c r="CW20" s="292">
        <f>AM20</f>
        <v>0</v>
      </c>
      <c r="CX20" s="292">
        <f>AQ20</f>
        <v>1954</v>
      </c>
      <c r="CY20" s="292">
        <f>AU20</f>
        <v>0</v>
      </c>
      <c r="CZ20" s="292">
        <f>AY20</f>
        <v>0</v>
      </c>
      <c r="DA20" s="292">
        <f>SUM(DB20:DG20)</f>
        <v>1036</v>
      </c>
      <c r="DB20" s="292">
        <f>BL20</f>
        <v>0</v>
      </c>
      <c r="DC20" s="292">
        <f>BM20</f>
        <v>594</v>
      </c>
      <c r="DD20" s="292">
        <f>BN20</f>
        <v>17</v>
      </c>
      <c r="DE20" s="292">
        <f>BO20</f>
        <v>425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9</v>
      </c>
      <c r="DJ20" s="292">
        <v>0</v>
      </c>
      <c r="DK20" s="292">
        <v>9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SUM(E21,AD21,BC21)</f>
        <v>21910</v>
      </c>
      <c r="E21" s="292">
        <f>SUM(F21,J21,N21,R21,V21,Z21)</f>
        <v>15661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12368</v>
      </c>
      <c r="K21" s="292">
        <v>0</v>
      </c>
      <c r="L21" s="292">
        <v>12368</v>
      </c>
      <c r="M21" s="292">
        <v>0</v>
      </c>
      <c r="N21" s="292">
        <f>SUM(O21:Q21)</f>
        <v>1053</v>
      </c>
      <c r="O21" s="292">
        <v>0</v>
      </c>
      <c r="P21" s="292">
        <v>1053</v>
      </c>
      <c r="Q21" s="292">
        <v>0</v>
      </c>
      <c r="R21" s="292">
        <f>SUM(S21:U21)</f>
        <v>1623</v>
      </c>
      <c r="S21" s="292">
        <v>0</v>
      </c>
      <c r="T21" s="292">
        <v>1623</v>
      </c>
      <c r="U21" s="292">
        <v>0</v>
      </c>
      <c r="V21" s="292">
        <f>SUM(W21:Y21)</f>
        <v>617</v>
      </c>
      <c r="W21" s="292">
        <v>0</v>
      </c>
      <c r="X21" s="292">
        <v>617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v>0</v>
      </c>
      <c r="AD21" s="292">
        <f>SUM(AE21,AI21,AM21,AQ21,AU21,AY21)</f>
        <v>5380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5276</v>
      </c>
      <c r="AJ21" s="292">
        <v>43</v>
      </c>
      <c r="AK21" s="292">
        <v>0</v>
      </c>
      <c r="AL21" s="292">
        <v>5233</v>
      </c>
      <c r="AM21" s="292">
        <f>SUM(AN21:AP21)</f>
        <v>76</v>
      </c>
      <c r="AN21" s="292">
        <v>0</v>
      </c>
      <c r="AO21" s="292">
        <v>0</v>
      </c>
      <c r="AP21" s="292">
        <v>76</v>
      </c>
      <c r="AQ21" s="292">
        <f>SUM(AR21:AT21)</f>
        <v>26</v>
      </c>
      <c r="AR21" s="292">
        <v>11</v>
      </c>
      <c r="AS21" s="292">
        <v>0</v>
      </c>
      <c r="AT21" s="292">
        <v>15</v>
      </c>
      <c r="AU21" s="292">
        <f>SUM(AV21:AX21)</f>
        <v>2</v>
      </c>
      <c r="AV21" s="292">
        <v>0</v>
      </c>
      <c r="AW21" s="292">
        <v>0</v>
      </c>
      <c r="AX21" s="292">
        <v>2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869</v>
      </c>
      <c r="BD21" s="292">
        <f>SUM(BE21:BJ21)</f>
        <v>380</v>
      </c>
      <c r="BE21" s="292">
        <v>0</v>
      </c>
      <c r="BF21" s="292">
        <v>368</v>
      </c>
      <c r="BG21" s="292">
        <v>12</v>
      </c>
      <c r="BH21" s="292">
        <v>0</v>
      </c>
      <c r="BI21" s="292">
        <v>0</v>
      </c>
      <c r="BJ21" s="292">
        <v>0</v>
      </c>
      <c r="BK21" s="292">
        <f>SUM(BL21:BQ21)</f>
        <v>489</v>
      </c>
      <c r="BL21" s="292">
        <v>0</v>
      </c>
      <c r="BM21" s="292">
        <v>486</v>
      </c>
      <c r="BN21" s="292">
        <v>3</v>
      </c>
      <c r="BO21" s="292">
        <v>0</v>
      </c>
      <c r="BP21" s="292">
        <v>0</v>
      </c>
      <c r="BQ21" s="292">
        <v>0</v>
      </c>
      <c r="BR21" s="292">
        <f>SUM(BY21,CF21)</f>
        <v>16041</v>
      </c>
      <c r="BS21" s="292">
        <f>SUM(BZ21,CG21)</f>
        <v>0</v>
      </c>
      <c r="BT21" s="292">
        <f>SUM(CA21,CH21)</f>
        <v>12736</v>
      </c>
      <c r="BU21" s="292">
        <f>SUM(CB21,CI21)</f>
        <v>1065</v>
      </c>
      <c r="BV21" s="292">
        <f>SUM(CC21,CJ21)</f>
        <v>1623</v>
      </c>
      <c r="BW21" s="292">
        <f>SUM(CD21,CK21)</f>
        <v>617</v>
      </c>
      <c r="BX21" s="292">
        <f>SUM(CE21,CL21)</f>
        <v>0</v>
      </c>
      <c r="BY21" s="292">
        <f>SUM(BZ21:CE21)</f>
        <v>15661</v>
      </c>
      <c r="BZ21" s="292">
        <f>F21</f>
        <v>0</v>
      </c>
      <c r="CA21" s="292">
        <f>J21</f>
        <v>12368</v>
      </c>
      <c r="CB21" s="292">
        <f>N21</f>
        <v>1053</v>
      </c>
      <c r="CC21" s="292">
        <f>R21</f>
        <v>1623</v>
      </c>
      <c r="CD21" s="292">
        <f>V21</f>
        <v>617</v>
      </c>
      <c r="CE21" s="292">
        <f>Z21</f>
        <v>0</v>
      </c>
      <c r="CF21" s="292">
        <f>SUM(CG21:CL21)</f>
        <v>380</v>
      </c>
      <c r="CG21" s="292">
        <f>BE21</f>
        <v>0</v>
      </c>
      <c r="CH21" s="292">
        <f>BF21</f>
        <v>368</v>
      </c>
      <c r="CI21" s="292">
        <f>BG21</f>
        <v>12</v>
      </c>
      <c r="CJ21" s="292">
        <f>BH21</f>
        <v>0</v>
      </c>
      <c r="CK21" s="292">
        <f>BI21</f>
        <v>0</v>
      </c>
      <c r="CL21" s="292">
        <f>BJ21</f>
        <v>0</v>
      </c>
      <c r="CM21" s="292">
        <f>SUM(CT21,DA21)</f>
        <v>5869</v>
      </c>
      <c r="CN21" s="292">
        <f>SUM(CU21,DB21)</f>
        <v>0</v>
      </c>
      <c r="CO21" s="292">
        <f>SUM(CV21,DC21)</f>
        <v>5762</v>
      </c>
      <c r="CP21" s="292">
        <f>SUM(CW21,DD21)</f>
        <v>79</v>
      </c>
      <c r="CQ21" s="292">
        <f>SUM(CX21,DE21)</f>
        <v>26</v>
      </c>
      <c r="CR21" s="292">
        <f>SUM(CY21,DF21)</f>
        <v>2</v>
      </c>
      <c r="CS21" s="292">
        <f>SUM(CZ21,DG21)</f>
        <v>0</v>
      </c>
      <c r="CT21" s="292">
        <f>SUM(CU21:CZ21)</f>
        <v>5380</v>
      </c>
      <c r="CU21" s="292">
        <f>AE21</f>
        <v>0</v>
      </c>
      <c r="CV21" s="292">
        <f>AI21</f>
        <v>5276</v>
      </c>
      <c r="CW21" s="292">
        <f>AM21</f>
        <v>76</v>
      </c>
      <c r="CX21" s="292">
        <f>AQ21</f>
        <v>26</v>
      </c>
      <c r="CY21" s="292">
        <f>AU21</f>
        <v>2</v>
      </c>
      <c r="CZ21" s="292">
        <f>AY21</f>
        <v>0</v>
      </c>
      <c r="DA21" s="292">
        <f>SUM(DB21:DG21)</f>
        <v>489</v>
      </c>
      <c r="DB21" s="292">
        <f>BL21</f>
        <v>0</v>
      </c>
      <c r="DC21" s="292">
        <f>BM21</f>
        <v>486</v>
      </c>
      <c r="DD21" s="292">
        <f>BN21</f>
        <v>3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SUM(E22,AD22,BC22)</f>
        <v>66627</v>
      </c>
      <c r="E22" s="292">
        <f>SUM(F22,J22,N22,R22,V22,Z22)</f>
        <v>40456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15787</v>
      </c>
      <c r="K22" s="292">
        <v>0</v>
      </c>
      <c r="L22" s="292">
        <v>15787</v>
      </c>
      <c r="M22" s="292">
        <v>0</v>
      </c>
      <c r="N22" s="292">
        <f>SUM(O22:Q22)</f>
        <v>3697</v>
      </c>
      <c r="O22" s="292">
        <v>0</v>
      </c>
      <c r="P22" s="292">
        <v>3697</v>
      </c>
      <c r="Q22" s="292">
        <v>0</v>
      </c>
      <c r="R22" s="292">
        <f>SUM(S22:U22)</f>
        <v>20972</v>
      </c>
      <c r="S22" s="292">
        <v>192</v>
      </c>
      <c r="T22" s="292">
        <v>20780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19724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17804</v>
      </c>
      <c r="AJ22" s="292">
        <v>0</v>
      </c>
      <c r="AK22" s="292">
        <v>0</v>
      </c>
      <c r="AL22" s="292">
        <v>17804</v>
      </c>
      <c r="AM22" s="292">
        <f>SUM(AN22:AP22)</f>
        <v>1920</v>
      </c>
      <c r="AN22" s="292">
        <v>0</v>
      </c>
      <c r="AO22" s="292">
        <v>0</v>
      </c>
      <c r="AP22" s="292">
        <v>1920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6447</v>
      </c>
      <c r="BD22" s="292">
        <f>SUM(BE22:BJ22)</f>
        <v>3000</v>
      </c>
      <c r="BE22" s="292">
        <v>0</v>
      </c>
      <c r="BF22" s="292">
        <v>3000</v>
      </c>
      <c r="BG22" s="292">
        <v>0</v>
      </c>
      <c r="BH22" s="292">
        <v>0</v>
      </c>
      <c r="BI22" s="292">
        <v>0</v>
      </c>
      <c r="BJ22" s="292">
        <v>0</v>
      </c>
      <c r="BK22" s="292">
        <f>SUM(BL22:BQ22)</f>
        <v>3447</v>
      </c>
      <c r="BL22" s="292">
        <v>0</v>
      </c>
      <c r="BM22" s="292">
        <v>3447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43456</v>
      </c>
      <c r="BS22" s="292">
        <f>SUM(BZ22,CG22)</f>
        <v>0</v>
      </c>
      <c r="BT22" s="292">
        <f>SUM(CA22,CH22)</f>
        <v>18787</v>
      </c>
      <c r="BU22" s="292">
        <f>SUM(CB22,CI22)</f>
        <v>3697</v>
      </c>
      <c r="BV22" s="292">
        <f>SUM(CC22,CJ22)</f>
        <v>20972</v>
      </c>
      <c r="BW22" s="292">
        <f>SUM(CD22,CK22)</f>
        <v>0</v>
      </c>
      <c r="BX22" s="292">
        <f>SUM(CE22,CL22)</f>
        <v>0</v>
      </c>
      <c r="BY22" s="292">
        <f>SUM(BZ22:CE22)</f>
        <v>40456</v>
      </c>
      <c r="BZ22" s="292">
        <f>F22</f>
        <v>0</v>
      </c>
      <c r="CA22" s="292">
        <f>J22</f>
        <v>15787</v>
      </c>
      <c r="CB22" s="292">
        <f>N22</f>
        <v>3697</v>
      </c>
      <c r="CC22" s="292">
        <f>R22</f>
        <v>20972</v>
      </c>
      <c r="CD22" s="292">
        <f>V22</f>
        <v>0</v>
      </c>
      <c r="CE22" s="292">
        <f>Z22</f>
        <v>0</v>
      </c>
      <c r="CF22" s="292">
        <f>SUM(CG22:CL22)</f>
        <v>3000</v>
      </c>
      <c r="CG22" s="292">
        <f>BE22</f>
        <v>0</v>
      </c>
      <c r="CH22" s="292">
        <f>BF22</f>
        <v>3000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23171</v>
      </c>
      <c r="CN22" s="292">
        <f>SUM(CU22,DB22)</f>
        <v>0</v>
      </c>
      <c r="CO22" s="292">
        <f>SUM(CV22,DC22)</f>
        <v>21251</v>
      </c>
      <c r="CP22" s="292">
        <f>SUM(CW22,DD22)</f>
        <v>1920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19724</v>
      </c>
      <c r="CU22" s="292">
        <f>AE22</f>
        <v>0</v>
      </c>
      <c r="CV22" s="292">
        <f>AI22</f>
        <v>17804</v>
      </c>
      <c r="CW22" s="292">
        <f>AM22</f>
        <v>1920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3447</v>
      </c>
      <c r="DB22" s="292">
        <f>BL22</f>
        <v>0</v>
      </c>
      <c r="DC22" s="292">
        <f>BM22</f>
        <v>3447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2</v>
      </c>
      <c r="DJ22" s="292">
        <v>2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SUM(E23,AD23,BC23)</f>
        <v>15254</v>
      </c>
      <c r="E23" s="292">
        <f>SUM(F23,J23,N23,R23,V23,Z23)</f>
        <v>11590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8392</v>
      </c>
      <c r="K23" s="292">
        <v>0</v>
      </c>
      <c r="L23" s="292">
        <v>8392</v>
      </c>
      <c r="M23" s="292">
        <v>0</v>
      </c>
      <c r="N23" s="292">
        <f>SUM(O23:Q23)</f>
        <v>171</v>
      </c>
      <c r="O23" s="292">
        <v>0</v>
      </c>
      <c r="P23" s="292">
        <v>171</v>
      </c>
      <c r="Q23" s="292">
        <v>0</v>
      </c>
      <c r="R23" s="292">
        <f>SUM(S23:U23)</f>
        <v>2264</v>
      </c>
      <c r="S23" s="292">
        <v>0</v>
      </c>
      <c r="T23" s="292">
        <v>2264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763</v>
      </c>
      <c r="AA23" s="292">
        <v>0</v>
      </c>
      <c r="AB23" s="292">
        <v>763</v>
      </c>
      <c r="AC23" s="292">
        <v>0</v>
      </c>
      <c r="AD23" s="292">
        <f>SUM(AE23,AI23,AM23,AQ23,AU23,AY23)</f>
        <v>3221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3221</v>
      </c>
      <c r="AJ23" s="292">
        <v>0</v>
      </c>
      <c r="AK23" s="292">
        <v>0</v>
      </c>
      <c r="AL23" s="292">
        <v>3221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443</v>
      </c>
      <c r="BD23" s="292">
        <f>SUM(BE23:BJ23)</f>
        <v>178</v>
      </c>
      <c r="BE23" s="292">
        <v>0</v>
      </c>
      <c r="BF23" s="292">
        <v>167</v>
      </c>
      <c r="BG23" s="292">
        <v>4</v>
      </c>
      <c r="BH23" s="292">
        <v>0</v>
      </c>
      <c r="BI23" s="292">
        <v>0</v>
      </c>
      <c r="BJ23" s="292">
        <v>7</v>
      </c>
      <c r="BK23" s="292">
        <f>SUM(BL23:BQ23)</f>
        <v>265</v>
      </c>
      <c r="BL23" s="292">
        <v>0</v>
      </c>
      <c r="BM23" s="292">
        <v>265</v>
      </c>
      <c r="BN23" s="292">
        <v>0</v>
      </c>
      <c r="BO23" s="292">
        <v>0</v>
      </c>
      <c r="BP23" s="292">
        <v>0</v>
      </c>
      <c r="BQ23" s="292">
        <v>0</v>
      </c>
      <c r="BR23" s="292">
        <f>SUM(BY23,CF23)</f>
        <v>11768</v>
      </c>
      <c r="BS23" s="292">
        <f>SUM(BZ23,CG23)</f>
        <v>0</v>
      </c>
      <c r="BT23" s="292">
        <f>SUM(CA23,CH23)</f>
        <v>8559</v>
      </c>
      <c r="BU23" s="292">
        <f>SUM(CB23,CI23)</f>
        <v>175</v>
      </c>
      <c r="BV23" s="292">
        <f>SUM(CC23,CJ23)</f>
        <v>2264</v>
      </c>
      <c r="BW23" s="292">
        <f>SUM(CD23,CK23)</f>
        <v>0</v>
      </c>
      <c r="BX23" s="292">
        <f>SUM(CE23,CL23)</f>
        <v>770</v>
      </c>
      <c r="BY23" s="292">
        <f>SUM(BZ23:CE23)</f>
        <v>11590</v>
      </c>
      <c r="BZ23" s="292">
        <f>F23</f>
        <v>0</v>
      </c>
      <c r="CA23" s="292">
        <f>J23</f>
        <v>8392</v>
      </c>
      <c r="CB23" s="292">
        <f>N23</f>
        <v>171</v>
      </c>
      <c r="CC23" s="292">
        <f>R23</f>
        <v>2264</v>
      </c>
      <c r="CD23" s="292">
        <f>V23</f>
        <v>0</v>
      </c>
      <c r="CE23" s="292">
        <f>Z23</f>
        <v>763</v>
      </c>
      <c r="CF23" s="292">
        <f>SUM(CG23:CL23)</f>
        <v>178</v>
      </c>
      <c r="CG23" s="292">
        <f>BE23</f>
        <v>0</v>
      </c>
      <c r="CH23" s="292">
        <f>BF23</f>
        <v>167</v>
      </c>
      <c r="CI23" s="292">
        <f>BG23</f>
        <v>4</v>
      </c>
      <c r="CJ23" s="292">
        <f>BH23</f>
        <v>0</v>
      </c>
      <c r="CK23" s="292">
        <f>BI23</f>
        <v>0</v>
      </c>
      <c r="CL23" s="292">
        <f>BJ23</f>
        <v>7</v>
      </c>
      <c r="CM23" s="292">
        <f>SUM(CT23,DA23)</f>
        <v>3486</v>
      </c>
      <c r="CN23" s="292">
        <f>SUM(CU23,DB23)</f>
        <v>0</v>
      </c>
      <c r="CO23" s="292">
        <f>SUM(CV23,DC23)</f>
        <v>3486</v>
      </c>
      <c r="CP23" s="292">
        <f>SUM(CW23,DD23)</f>
        <v>0</v>
      </c>
      <c r="CQ23" s="292">
        <f>SUM(CX23,DE23)</f>
        <v>0</v>
      </c>
      <c r="CR23" s="292">
        <f>SUM(CY23,DF23)</f>
        <v>0</v>
      </c>
      <c r="CS23" s="292">
        <f>SUM(CZ23,DG23)</f>
        <v>0</v>
      </c>
      <c r="CT23" s="292">
        <f>SUM(CU23:CZ23)</f>
        <v>3221</v>
      </c>
      <c r="CU23" s="292">
        <f>AE23</f>
        <v>0</v>
      </c>
      <c r="CV23" s="292">
        <f>AI23</f>
        <v>3221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265</v>
      </c>
      <c r="DB23" s="292">
        <f>BL23</f>
        <v>0</v>
      </c>
      <c r="DC23" s="292">
        <f>BM23</f>
        <v>265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SUM(E24,AD24,BC24)</f>
        <v>20477</v>
      </c>
      <c r="E24" s="292">
        <f>SUM(F24,J24,N24,R24,V24,Z24)</f>
        <v>14070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12566</v>
      </c>
      <c r="K24" s="292">
        <v>0</v>
      </c>
      <c r="L24" s="292">
        <v>12566</v>
      </c>
      <c r="M24" s="292">
        <v>0</v>
      </c>
      <c r="N24" s="292">
        <f>SUM(O24:Q24)</f>
        <v>460</v>
      </c>
      <c r="O24" s="292">
        <v>0</v>
      </c>
      <c r="P24" s="292">
        <v>460</v>
      </c>
      <c r="Q24" s="292">
        <v>0</v>
      </c>
      <c r="R24" s="292">
        <f>SUM(S24:U24)</f>
        <v>971</v>
      </c>
      <c r="S24" s="292">
        <v>0</v>
      </c>
      <c r="T24" s="292">
        <v>971</v>
      </c>
      <c r="U24" s="292">
        <v>0</v>
      </c>
      <c r="V24" s="292">
        <f>SUM(W24:Y24)</f>
        <v>27</v>
      </c>
      <c r="W24" s="292">
        <v>0</v>
      </c>
      <c r="X24" s="292">
        <v>27</v>
      </c>
      <c r="Y24" s="292">
        <v>0</v>
      </c>
      <c r="Z24" s="292">
        <f>SUM(AA24:AC24)</f>
        <v>46</v>
      </c>
      <c r="AA24" s="292">
        <v>0</v>
      </c>
      <c r="AB24" s="292">
        <v>46</v>
      </c>
      <c r="AC24" s="292">
        <v>0</v>
      </c>
      <c r="AD24" s="292">
        <f>SUM(AE24,AI24,AM24,AQ24,AU24,AY24)</f>
        <v>2857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2064</v>
      </c>
      <c r="AJ24" s="292">
        <v>0</v>
      </c>
      <c r="AK24" s="292">
        <v>0</v>
      </c>
      <c r="AL24" s="292">
        <v>2064</v>
      </c>
      <c r="AM24" s="292">
        <f>SUM(AN24:AP24)</f>
        <v>16</v>
      </c>
      <c r="AN24" s="292">
        <v>0</v>
      </c>
      <c r="AO24" s="292">
        <v>0</v>
      </c>
      <c r="AP24" s="292">
        <v>16</v>
      </c>
      <c r="AQ24" s="292">
        <f>SUM(AR24:AT24)</f>
        <v>336</v>
      </c>
      <c r="AR24" s="292">
        <v>0</v>
      </c>
      <c r="AS24" s="292">
        <v>0</v>
      </c>
      <c r="AT24" s="292">
        <v>336</v>
      </c>
      <c r="AU24" s="292">
        <f>SUM(AV24:AX24)</f>
        <v>437</v>
      </c>
      <c r="AV24" s="292">
        <v>0</v>
      </c>
      <c r="AW24" s="292">
        <v>0</v>
      </c>
      <c r="AX24" s="292">
        <v>437</v>
      </c>
      <c r="AY24" s="292">
        <f>SUM(AZ24:BB24)</f>
        <v>4</v>
      </c>
      <c r="AZ24" s="292">
        <v>0</v>
      </c>
      <c r="BA24" s="292">
        <v>0</v>
      </c>
      <c r="BB24" s="292">
        <v>4</v>
      </c>
      <c r="BC24" s="292">
        <f>SUM(BD24,BK24)</f>
        <v>3550</v>
      </c>
      <c r="BD24" s="292">
        <f>SUM(BE24:BJ24)</f>
        <v>2003</v>
      </c>
      <c r="BE24" s="292">
        <v>0</v>
      </c>
      <c r="BF24" s="292">
        <v>1276</v>
      </c>
      <c r="BG24" s="292">
        <v>70</v>
      </c>
      <c r="BH24" s="292">
        <v>38</v>
      </c>
      <c r="BI24" s="292">
        <v>332</v>
      </c>
      <c r="BJ24" s="292">
        <v>287</v>
      </c>
      <c r="BK24" s="292">
        <f>SUM(BL24:BQ24)</f>
        <v>1547</v>
      </c>
      <c r="BL24" s="292">
        <v>0</v>
      </c>
      <c r="BM24" s="292">
        <v>1326</v>
      </c>
      <c r="BN24" s="292">
        <v>54</v>
      </c>
      <c r="BO24" s="292">
        <v>11</v>
      </c>
      <c r="BP24" s="292">
        <v>0</v>
      </c>
      <c r="BQ24" s="292">
        <v>156</v>
      </c>
      <c r="BR24" s="292">
        <f>SUM(BY24,CF24)</f>
        <v>16073</v>
      </c>
      <c r="BS24" s="292">
        <f>SUM(BZ24,CG24)</f>
        <v>0</v>
      </c>
      <c r="BT24" s="292">
        <f>SUM(CA24,CH24)</f>
        <v>13842</v>
      </c>
      <c r="BU24" s="292">
        <f>SUM(CB24,CI24)</f>
        <v>530</v>
      </c>
      <c r="BV24" s="292">
        <f>SUM(CC24,CJ24)</f>
        <v>1009</v>
      </c>
      <c r="BW24" s="292">
        <f>SUM(CD24,CK24)</f>
        <v>359</v>
      </c>
      <c r="BX24" s="292">
        <f>SUM(CE24,CL24)</f>
        <v>333</v>
      </c>
      <c r="BY24" s="292">
        <f>SUM(BZ24:CE24)</f>
        <v>14070</v>
      </c>
      <c r="BZ24" s="292">
        <f>F24</f>
        <v>0</v>
      </c>
      <c r="CA24" s="292">
        <f>J24</f>
        <v>12566</v>
      </c>
      <c r="CB24" s="292">
        <f>N24</f>
        <v>460</v>
      </c>
      <c r="CC24" s="292">
        <f>R24</f>
        <v>971</v>
      </c>
      <c r="CD24" s="292">
        <f>V24</f>
        <v>27</v>
      </c>
      <c r="CE24" s="292">
        <f>Z24</f>
        <v>46</v>
      </c>
      <c r="CF24" s="292">
        <f>SUM(CG24:CL24)</f>
        <v>2003</v>
      </c>
      <c r="CG24" s="292">
        <f>BE24</f>
        <v>0</v>
      </c>
      <c r="CH24" s="292">
        <f>BF24</f>
        <v>1276</v>
      </c>
      <c r="CI24" s="292">
        <f>BG24</f>
        <v>70</v>
      </c>
      <c r="CJ24" s="292">
        <f>BH24</f>
        <v>38</v>
      </c>
      <c r="CK24" s="292">
        <f>BI24</f>
        <v>332</v>
      </c>
      <c r="CL24" s="292">
        <f>BJ24</f>
        <v>287</v>
      </c>
      <c r="CM24" s="292">
        <f>SUM(CT24,DA24)</f>
        <v>4404</v>
      </c>
      <c r="CN24" s="292">
        <f>SUM(CU24,DB24)</f>
        <v>0</v>
      </c>
      <c r="CO24" s="292">
        <f>SUM(CV24,DC24)</f>
        <v>3390</v>
      </c>
      <c r="CP24" s="292">
        <f>SUM(CW24,DD24)</f>
        <v>70</v>
      </c>
      <c r="CQ24" s="292">
        <f>SUM(CX24,DE24)</f>
        <v>347</v>
      </c>
      <c r="CR24" s="292">
        <f>SUM(CY24,DF24)</f>
        <v>437</v>
      </c>
      <c r="CS24" s="292">
        <f>SUM(CZ24,DG24)</f>
        <v>160</v>
      </c>
      <c r="CT24" s="292">
        <f>SUM(CU24:CZ24)</f>
        <v>2857</v>
      </c>
      <c r="CU24" s="292">
        <f>AE24</f>
        <v>0</v>
      </c>
      <c r="CV24" s="292">
        <f>AI24</f>
        <v>2064</v>
      </c>
      <c r="CW24" s="292">
        <f>AM24</f>
        <v>16</v>
      </c>
      <c r="CX24" s="292">
        <f>AQ24</f>
        <v>336</v>
      </c>
      <c r="CY24" s="292">
        <f>AU24</f>
        <v>437</v>
      </c>
      <c r="CZ24" s="292">
        <f>AY24</f>
        <v>4</v>
      </c>
      <c r="DA24" s="292">
        <f>SUM(DB24:DG24)</f>
        <v>1547</v>
      </c>
      <c r="DB24" s="292">
        <f>BL24</f>
        <v>0</v>
      </c>
      <c r="DC24" s="292">
        <f>BM24</f>
        <v>1326</v>
      </c>
      <c r="DD24" s="292">
        <f>BN24</f>
        <v>54</v>
      </c>
      <c r="DE24" s="292">
        <f>BO24</f>
        <v>11</v>
      </c>
      <c r="DF24" s="292">
        <f>BP24</f>
        <v>0</v>
      </c>
      <c r="DG24" s="292">
        <f>BQ24</f>
        <v>156</v>
      </c>
      <c r="DH24" s="292">
        <v>0</v>
      </c>
      <c r="DI24" s="292">
        <f>SUM(DJ24:DM24)</f>
        <v>17</v>
      </c>
      <c r="DJ24" s="292">
        <v>0</v>
      </c>
      <c r="DK24" s="292">
        <v>0</v>
      </c>
      <c r="DL24" s="292">
        <v>0</v>
      </c>
      <c r="DM24" s="292">
        <v>17</v>
      </c>
    </row>
    <row r="25" spans="1:117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SUM(E25,AD25,BC25)</f>
        <v>14600</v>
      </c>
      <c r="E25" s="292">
        <f>SUM(F25,J25,N25,R25,V25,Z25)</f>
        <v>7465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6003</v>
      </c>
      <c r="K25" s="292">
        <v>0</v>
      </c>
      <c r="L25" s="292">
        <v>6003</v>
      </c>
      <c r="M25" s="292">
        <v>0</v>
      </c>
      <c r="N25" s="292">
        <f>SUM(O25:Q25)</f>
        <v>458</v>
      </c>
      <c r="O25" s="292">
        <v>0</v>
      </c>
      <c r="P25" s="292">
        <v>458</v>
      </c>
      <c r="Q25" s="292">
        <v>0</v>
      </c>
      <c r="R25" s="292">
        <f>SUM(S25:U25)</f>
        <v>979</v>
      </c>
      <c r="S25" s="292">
        <v>0</v>
      </c>
      <c r="T25" s="292">
        <v>979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25</v>
      </c>
      <c r="AA25" s="292">
        <v>0</v>
      </c>
      <c r="AB25" s="292">
        <v>25</v>
      </c>
      <c r="AC25" s="292">
        <v>0</v>
      </c>
      <c r="AD25" s="292">
        <f>SUM(AE25,AI25,AM25,AQ25,AU25,AY25)</f>
        <v>5180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4113</v>
      </c>
      <c r="AJ25" s="292">
        <v>0</v>
      </c>
      <c r="AK25" s="292">
        <v>0</v>
      </c>
      <c r="AL25" s="292">
        <v>4113</v>
      </c>
      <c r="AM25" s="292">
        <f>SUM(AN25:AP25)</f>
        <v>93</v>
      </c>
      <c r="AN25" s="292">
        <v>0</v>
      </c>
      <c r="AO25" s="292">
        <v>0</v>
      </c>
      <c r="AP25" s="292">
        <v>93</v>
      </c>
      <c r="AQ25" s="292">
        <f>SUM(AR25:AT25)</f>
        <v>871</v>
      </c>
      <c r="AR25" s="292">
        <v>0</v>
      </c>
      <c r="AS25" s="292">
        <v>0</v>
      </c>
      <c r="AT25" s="292">
        <v>871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103</v>
      </c>
      <c r="AZ25" s="292">
        <v>0</v>
      </c>
      <c r="BA25" s="292">
        <v>0</v>
      </c>
      <c r="BB25" s="292">
        <v>103</v>
      </c>
      <c r="BC25" s="292">
        <f>SUM(BD25,BK25)</f>
        <v>1955</v>
      </c>
      <c r="BD25" s="292">
        <f>SUM(BE25:BJ25)</f>
        <v>1081</v>
      </c>
      <c r="BE25" s="292">
        <v>0</v>
      </c>
      <c r="BF25" s="292">
        <v>497</v>
      </c>
      <c r="BG25" s="292">
        <v>22</v>
      </c>
      <c r="BH25" s="292">
        <v>78</v>
      </c>
      <c r="BI25" s="292">
        <v>0</v>
      </c>
      <c r="BJ25" s="292">
        <v>484</v>
      </c>
      <c r="BK25" s="292">
        <f>SUM(BL25:BQ25)</f>
        <v>874</v>
      </c>
      <c r="BL25" s="292">
        <v>0</v>
      </c>
      <c r="BM25" s="292">
        <v>690</v>
      </c>
      <c r="BN25" s="292">
        <v>9</v>
      </c>
      <c r="BO25" s="292">
        <v>104</v>
      </c>
      <c r="BP25" s="292">
        <v>0</v>
      </c>
      <c r="BQ25" s="292">
        <v>71</v>
      </c>
      <c r="BR25" s="292">
        <f>SUM(BY25,CF25)</f>
        <v>8546</v>
      </c>
      <c r="BS25" s="292">
        <f>SUM(BZ25,CG25)</f>
        <v>0</v>
      </c>
      <c r="BT25" s="292">
        <f>SUM(CA25,CH25)</f>
        <v>6500</v>
      </c>
      <c r="BU25" s="292">
        <f>SUM(CB25,CI25)</f>
        <v>480</v>
      </c>
      <c r="BV25" s="292">
        <f>SUM(CC25,CJ25)</f>
        <v>1057</v>
      </c>
      <c r="BW25" s="292">
        <f>SUM(CD25,CK25)</f>
        <v>0</v>
      </c>
      <c r="BX25" s="292">
        <f>SUM(CE25,CL25)</f>
        <v>509</v>
      </c>
      <c r="BY25" s="292">
        <f>SUM(BZ25:CE25)</f>
        <v>7465</v>
      </c>
      <c r="BZ25" s="292">
        <f>F25</f>
        <v>0</v>
      </c>
      <c r="CA25" s="292">
        <f>J25</f>
        <v>6003</v>
      </c>
      <c r="CB25" s="292">
        <f>N25</f>
        <v>458</v>
      </c>
      <c r="CC25" s="292">
        <f>R25</f>
        <v>979</v>
      </c>
      <c r="CD25" s="292">
        <f>V25</f>
        <v>0</v>
      </c>
      <c r="CE25" s="292">
        <f>Z25</f>
        <v>25</v>
      </c>
      <c r="CF25" s="292">
        <f>SUM(CG25:CL25)</f>
        <v>1081</v>
      </c>
      <c r="CG25" s="292">
        <f>BE25</f>
        <v>0</v>
      </c>
      <c r="CH25" s="292">
        <f>BF25</f>
        <v>497</v>
      </c>
      <c r="CI25" s="292">
        <f>BG25</f>
        <v>22</v>
      </c>
      <c r="CJ25" s="292">
        <f>BH25</f>
        <v>78</v>
      </c>
      <c r="CK25" s="292">
        <f>BI25</f>
        <v>0</v>
      </c>
      <c r="CL25" s="292">
        <f>BJ25</f>
        <v>484</v>
      </c>
      <c r="CM25" s="292">
        <f>SUM(CT25,DA25)</f>
        <v>6054</v>
      </c>
      <c r="CN25" s="292">
        <f>SUM(CU25,DB25)</f>
        <v>0</v>
      </c>
      <c r="CO25" s="292">
        <f>SUM(CV25,DC25)</f>
        <v>4803</v>
      </c>
      <c r="CP25" s="292">
        <f>SUM(CW25,DD25)</f>
        <v>102</v>
      </c>
      <c r="CQ25" s="292">
        <f>SUM(CX25,DE25)</f>
        <v>975</v>
      </c>
      <c r="CR25" s="292">
        <f>SUM(CY25,DF25)</f>
        <v>0</v>
      </c>
      <c r="CS25" s="292">
        <f>SUM(CZ25,DG25)</f>
        <v>174</v>
      </c>
      <c r="CT25" s="292">
        <f>SUM(CU25:CZ25)</f>
        <v>5180</v>
      </c>
      <c r="CU25" s="292">
        <f>AE25</f>
        <v>0</v>
      </c>
      <c r="CV25" s="292">
        <f>AI25</f>
        <v>4113</v>
      </c>
      <c r="CW25" s="292">
        <f>AM25</f>
        <v>93</v>
      </c>
      <c r="CX25" s="292">
        <f>AQ25</f>
        <v>871</v>
      </c>
      <c r="CY25" s="292">
        <f>AU25</f>
        <v>0</v>
      </c>
      <c r="CZ25" s="292">
        <f>AY25</f>
        <v>103</v>
      </c>
      <c r="DA25" s="292">
        <f>SUM(DB25:DG25)</f>
        <v>874</v>
      </c>
      <c r="DB25" s="292">
        <f>BL25</f>
        <v>0</v>
      </c>
      <c r="DC25" s="292">
        <f>BM25</f>
        <v>690</v>
      </c>
      <c r="DD25" s="292">
        <f>BN25</f>
        <v>9</v>
      </c>
      <c r="DE25" s="292">
        <f>BO25</f>
        <v>104</v>
      </c>
      <c r="DF25" s="292">
        <f>BP25</f>
        <v>0</v>
      </c>
      <c r="DG25" s="292">
        <f>BQ25</f>
        <v>71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SUM(E26,AD26,BC26)</f>
        <v>23714</v>
      </c>
      <c r="E26" s="292">
        <f>SUM(F26,J26,N26,R26,V26,Z26)</f>
        <v>9746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8948</v>
      </c>
      <c r="K26" s="292">
        <v>0</v>
      </c>
      <c r="L26" s="292">
        <v>8948</v>
      </c>
      <c r="M26" s="292">
        <v>0</v>
      </c>
      <c r="N26" s="292">
        <f>SUM(O26:Q26)</f>
        <v>129</v>
      </c>
      <c r="O26" s="292">
        <v>0</v>
      </c>
      <c r="P26" s="292">
        <v>129</v>
      </c>
      <c r="Q26" s="292">
        <v>0</v>
      </c>
      <c r="R26" s="292">
        <f>SUM(S26:U26)</f>
        <v>639</v>
      </c>
      <c r="S26" s="292">
        <v>0</v>
      </c>
      <c r="T26" s="292">
        <v>639</v>
      </c>
      <c r="U26" s="292">
        <v>0</v>
      </c>
      <c r="V26" s="292">
        <f>SUM(W26:Y26)</f>
        <v>13</v>
      </c>
      <c r="W26" s="292">
        <v>0</v>
      </c>
      <c r="X26" s="292">
        <v>13</v>
      </c>
      <c r="Y26" s="292">
        <v>0</v>
      </c>
      <c r="Z26" s="292">
        <f>SUM(AA26:AC26)</f>
        <v>17</v>
      </c>
      <c r="AA26" s="292">
        <v>0</v>
      </c>
      <c r="AB26" s="292">
        <v>17</v>
      </c>
      <c r="AC26" s="292">
        <v>0</v>
      </c>
      <c r="AD26" s="292">
        <f>SUM(AE26,AI26,AM26,AQ26,AU26,AY26)</f>
        <v>7469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7297</v>
      </c>
      <c r="AJ26" s="292">
        <v>0</v>
      </c>
      <c r="AK26" s="292">
        <v>0</v>
      </c>
      <c r="AL26" s="292">
        <v>7297</v>
      </c>
      <c r="AM26" s="292">
        <f>SUM(AN26:AP26)</f>
        <v>15</v>
      </c>
      <c r="AN26" s="292">
        <v>0</v>
      </c>
      <c r="AO26" s="292">
        <v>0</v>
      </c>
      <c r="AP26" s="292">
        <v>15</v>
      </c>
      <c r="AQ26" s="292">
        <f>SUM(AR26:AT26)</f>
        <v>129</v>
      </c>
      <c r="AR26" s="292">
        <v>0</v>
      </c>
      <c r="AS26" s="292">
        <v>0</v>
      </c>
      <c r="AT26" s="292">
        <v>129</v>
      </c>
      <c r="AU26" s="292">
        <f>SUM(AV26:AX26)</f>
        <v>4</v>
      </c>
      <c r="AV26" s="292">
        <v>0</v>
      </c>
      <c r="AW26" s="292">
        <v>0</v>
      </c>
      <c r="AX26" s="292">
        <v>4</v>
      </c>
      <c r="AY26" s="292">
        <f>SUM(AZ26:BB26)</f>
        <v>24</v>
      </c>
      <c r="AZ26" s="292">
        <v>0</v>
      </c>
      <c r="BA26" s="292">
        <v>0</v>
      </c>
      <c r="BB26" s="292">
        <v>24</v>
      </c>
      <c r="BC26" s="292">
        <f>SUM(BD26,BK26)</f>
        <v>6499</v>
      </c>
      <c r="BD26" s="292">
        <f>SUM(BE26:BJ26)</f>
        <v>3258</v>
      </c>
      <c r="BE26" s="292">
        <v>0</v>
      </c>
      <c r="BF26" s="292">
        <v>1569</v>
      </c>
      <c r="BG26" s="292">
        <v>243</v>
      </c>
      <c r="BH26" s="292">
        <v>538</v>
      </c>
      <c r="BI26" s="292">
        <v>0</v>
      </c>
      <c r="BJ26" s="292">
        <v>908</v>
      </c>
      <c r="BK26" s="292">
        <f>SUM(BL26:BQ26)</f>
        <v>3241</v>
      </c>
      <c r="BL26" s="292">
        <v>0</v>
      </c>
      <c r="BM26" s="292">
        <v>2828</v>
      </c>
      <c r="BN26" s="292">
        <v>22</v>
      </c>
      <c r="BO26" s="292">
        <v>352</v>
      </c>
      <c r="BP26" s="292">
        <v>0</v>
      </c>
      <c r="BQ26" s="292">
        <v>39</v>
      </c>
      <c r="BR26" s="292">
        <f>SUM(BY26,CF26)</f>
        <v>13004</v>
      </c>
      <c r="BS26" s="292">
        <f>SUM(BZ26,CG26)</f>
        <v>0</v>
      </c>
      <c r="BT26" s="292">
        <f>SUM(CA26,CH26)</f>
        <v>10517</v>
      </c>
      <c r="BU26" s="292">
        <f>SUM(CB26,CI26)</f>
        <v>372</v>
      </c>
      <c r="BV26" s="292">
        <f>SUM(CC26,CJ26)</f>
        <v>1177</v>
      </c>
      <c r="BW26" s="292">
        <f>SUM(CD26,CK26)</f>
        <v>13</v>
      </c>
      <c r="BX26" s="292">
        <f>SUM(CE26,CL26)</f>
        <v>925</v>
      </c>
      <c r="BY26" s="292">
        <f>SUM(BZ26:CE26)</f>
        <v>9746</v>
      </c>
      <c r="BZ26" s="292">
        <f>F26</f>
        <v>0</v>
      </c>
      <c r="CA26" s="292">
        <f>J26</f>
        <v>8948</v>
      </c>
      <c r="CB26" s="292">
        <f>N26</f>
        <v>129</v>
      </c>
      <c r="CC26" s="292">
        <f>R26</f>
        <v>639</v>
      </c>
      <c r="CD26" s="292">
        <f>V26</f>
        <v>13</v>
      </c>
      <c r="CE26" s="292">
        <f>Z26</f>
        <v>17</v>
      </c>
      <c r="CF26" s="292">
        <f>SUM(CG26:CL26)</f>
        <v>3258</v>
      </c>
      <c r="CG26" s="292">
        <f>BE26</f>
        <v>0</v>
      </c>
      <c r="CH26" s="292">
        <f>BF26</f>
        <v>1569</v>
      </c>
      <c r="CI26" s="292">
        <f>BG26</f>
        <v>243</v>
      </c>
      <c r="CJ26" s="292">
        <f>BH26</f>
        <v>538</v>
      </c>
      <c r="CK26" s="292">
        <f>BI26</f>
        <v>0</v>
      </c>
      <c r="CL26" s="292">
        <f>BJ26</f>
        <v>908</v>
      </c>
      <c r="CM26" s="292">
        <f>SUM(CT26,DA26)</f>
        <v>10710</v>
      </c>
      <c r="CN26" s="292">
        <f>SUM(CU26,DB26)</f>
        <v>0</v>
      </c>
      <c r="CO26" s="292">
        <f>SUM(CV26,DC26)</f>
        <v>10125</v>
      </c>
      <c r="CP26" s="292">
        <f>SUM(CW26,DD26)</f>
        <v>37</v>
      </c>
      <c r="CQ26" s="292">
        <f>SUM(CX26,DE26)</f>
        <v>481</v>
      </c>
      <c r="CR26" s="292">
        <f>SUM(CY26,DF26)</f>
        <v>4</v>
      </c>
      <c r="CS26" s="292">
        <f>SUM(CZ26,DG26)</f>
        <v>63</v>
      </c>
      <c r="CT26" s="292">
        <f>SUM(CU26:CZ26)</f>
        <v>7469</v>
      </c>
      <c r="CU26" s="292">
        <f>AE26</f>
        <v>0</v>
      </c>
      <c r="CV26" s="292">
        <f>AI26</f>
        <v>7297</v>
      </c>
      <c r="CW26" s="292">
        <f>AM26</f>
        <v>15</v>
      </c>
      <c r="CX26" s="292">
        <f>AQ26</f>
        <v>129</v>
      </c>
      <c r="CY26" s="292">
        <f>AU26</f>
        <v>4</v>
      </c>
      <c r="CZ26" s="292">
        <f>AY26</f>
        <v>24</v>
      </c>
      <c r="DA26" s="292">
        <f>SUM(DB26:DG26)</f>
        <v>3241</v>
      </c>
      <c r="DB26" s="292">
        <f>BL26</f>
        <v>0</v>
      </c>
      <c r="DC26" s="292">
        <f>BM26</f>
        <v>2828</v>
      </c>
      <c r="DD26" s="292">
        <f>BN26</f>
        <v>22</v>
      </c>
      <c r="DE26" s="292">
        <f>BO26</f>
        <v>352</v>
      </c>
      <c r="DF26" s="292">
        <f>BP26</f>
        <v>0</v>
      </c>
      <c r="DG26" s="292">
        <f>BQ26</f>
        <v>39</v>
      </c>
      <c r="DH26" s="292">
        <v>0</v>
      </c>
      <c r="DI26" s="292">
        <f>SUM(DJ26:DM26)</f>
        <v>1</v>
      </c>
      <c r="DJ26" s="292">
        <v>0</v>
      </c>
      <c r="DK26" s="292">
        <v>0</v>
      </c>
      <c r="DL26" s="292">
        <v>0</v>
      </c>
      <c r="DM26" s="292">
        <v>1</v>
      </c>
    </row>
    <row r="27" spans="1:117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SUM(E27,AD27,BC27)</f>
        <v>12362</v>
      </c>
      <c r="E27" s="292">
        <f>SUM(F27,J27,N27,R27,V27,Z27)</f>
        <v>7053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5607</v>
      </c>
      <c r="K27" s="292">
        <v>0</v>
      </c>
      <c r="L27" s="292">
        <v>5607</v>
      </c>
      <c r="M27" s="292">
        <v>0</v>
      </c>
      <c r="N27" s="292">
        <f>SUM(O27:Q27)</f>
        <v>217</v>
      </c>
      <c r="O27" s="292">
        <v>0</v>
      </c>
      <c r="P27" s="292">
        <v>217</v>
      </c>
      <c r="Q27" s="292">
        <v>0</v>
      </c>
      <c r="R27" s="292">
        <f>SUM(S27:U27)</f>
        <v>1215</v>
      </c>
      <c r="S27" s="292">
        <v>0</v>
      </c>
      <c r="T27" s="292">
        <v>1215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14</v>
      </c>
      <c r="AA27" s="292">
        <v>0</v>
      </c>
      <c r="AB27" s="292">
        <v>14</v>
      </c>
      <c r="AC27" s="292">
        <v>0</v>
      </c>
      <c r="AD27" s="292">
        <f>SUM(AE27,AI27,AM27,AQ27,AU27,AY27)</f>
        <v>4998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3661</v>
      </c>
      <c r="AJ27" s="292">
        <v>0</v>
      </c>
      <c r="AK27" s="292">
        <v>0</v>
      </c>
      <c r="AL27" s="292">
        <v>3661</v>
      </c>
      <c r="AM27" s="292">
        <f>SUM(AN27:AP27)</f>
        <v>122</v>
      </c>
      <c r="AN27" s="292">
        <v>0</v>
      </c>
      <c r="AO27" s="292">
        <v>0</v>
      </c>
      <c r="AP27" s="292">
        <v>122</v>
      </c>
      <c r="AQ27" s="292">
        <f>SUM(AR27:AT27)</f>
        <v>1215</v>
      </c>
      <c r="AR27" s="292">
        <v>0</v>
      </c>
      <c r="AS27" s="292">
        <v>0</v>
      </c>
      <c r="AT27" s="292">
        <v>1215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311</v>
      </c>
      <c r="BD27" s="292">
        <f>SUM(BE27:BJ27)</f>
        <v>23</v>
      </c>
      <c r="BE27" s="292">
        <v>0</v>
      </c>
      <c r="BF27" s="292">
        <v>20</v>
      </c>
      <c r="BG27" s="292">
        <v>3</v>
      </c>
      <c r="BH27" s="292">
        <v>0</v>
      </c>
      <c r="BI27" s="292">
        <v>0</v>
      </c>
      <c r="BJ27" s="292">
        <v>0</v>
      </c>
      <c r="BK27" s="292">
        <f>SUM(BL27:BQ27)</f>
        <v>288</v>
      </c>
      <c r="BL27" s="292">
        <v>0</v>
      </c>
      <c r="BM27" s="292">
        <v>263</v>
      </c>
      <c r="BN27" s="292">
        <v>25</v>
      </c>
      <c r="BO27" s="292">
        <v>0</v>
      </c>
      <c r="BP27" s="292">
        <v>0</v>
      </c>
      <c r="BQ27" s="292">
        <v>0</v>
      </c>
      <c r="BR27" s="292">
        <f>SUM(BY27,CF27)</f>
        <v>7076</v>
      </c>
      <c r="BS27" s="292">
        <f>SUM(BZ27,CG27)</f>
        <v>0</v>
      </c>
      <c r="BT27" s="292">
        <f>SUM(CA27,CH27)</f>
        <v>5627</v>
      </c>
      <c r="BU27" s="292">
        <f>SUM(CB27,CI27)</f>
        <v>220</v>
      </c>
      <c r="BV27" s="292">
        <f>SUM(CC27,CJ27)</f>
        <v>1215</v>
      </c>
      <c r="BW27" s="292">
        <f>SUM(CD27,CK27)</f>
        <v>0</v>
      </c>
      <c r="BX27" s="292">
        <f>SUM(CE27,CL27)</f>
        <v>14</v>
      </c>
      <c r="BY27" s="292">
        <f>SUM(BZ27:CE27)</f>
        <v>7053</v>
      </c>
      <c r="BZ27" s="292">
        <f>F27</f>
        <v>0</v>
      </c>
      <c r="CA27" s="292">
        <f>J27</f>
        <v>5607</v>
      </c>
      <c r="CB27" s="292">
        <f>N27</f>
        <v>217</v>
      </c>
      <c r="CC27" s="292">
        <f>R27</f>
        <v>1215</v>
      </c>
      <c r="CD27" s="292">
        <f>V27</f>
        <v>0</v>
      </c>
      <c r="CE27" s="292">
        <f>Z27</f>
        <v>14</v>
      </c>
      <c r="CF27" s="292">
        <f>SUM(CG27:CL27)</f>
        <v>23</v>
      </c>
      <c r="CG27" s="292">
        <f>BE27</f>
        <v>0</v>
      </c>
      <c r="CH27" s="292">
        <f>BF27</f>
        <v>20</v>
      </c>
      <c r="CI27" s="292">
        <f>BG27</f>
        <v>3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5286</v>
      </c>
      <c r="CN27" s="292">
        <f>SUM(CU27,DB27)</f>
        <v>0</v>
      </c>
      <c r="CO27" s="292">
        <f>SUM(CV27,DC27)</f>
        <v>3924</v>
      </c>
      <c r="CP27" s="292">
        <f>SUM(CW27,DD27)</f>
        <v>147</v>
      </c>
      <c r="CQ27" s="292">
        <f>SUM(CX27,DE27)</f>
        <v>1215</v>
      </c>
      <c r="CR27" s="292">
        <f>SUM(CY27,DF27)</f>
        <v>0</v>
      </c>
      <c r="CS27" s="292">
        <f>SUM(CZ27,DG27)</f>
        <v>0</v>
      </c>
      <c r="CT27" s="292">
        <f>SUM(CU27:CZ27)</f>
        <v>4998</v>
      </c>
      <c r="CU27" s="292">
        <f>AE27</f>
        <v>0</v>
      </c>
      <c r="CV27" s="292">
        <f>AI27</f>
        <v>3661</v>
      </c>
      <c r="CW27" s="292">
        <f>AM27</f>
        <v>122</v>
      </c>
      <c r="CX27" s="292">
        <f>AQ27</f>
        <v>1215</v>
      </c>
      <c r="CY27" s="292">
        <f>AU27</f>
        <v>0</v>
      </c>
      <c r="CZ27" s="292">
        <f>AY27</f>
        <v>0</v>
      </c>
      <c r="DA27" s="292">
        <f>SUM(DB27:DG27)</f>
        <v>288</v>
      </c>
      <c r="DB27" s="292">
        <f>BL27</f>
        <v>0</v>
      </c>
      <c r="DC27" s="292">
        <f>BM27</f>
        <v>263</v>
      </c>
      <c r="DD27" s="292">
        <f>BN27</f>
        <v>25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SUM(E28,AD28,BC28)</f>
        <v>4704</v>
      </c>
      <c r="E28" s="292">
        <f>SUM(F28,J28,N28,R28,V28,Z28)</f>
        <v>2388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1958</v>
      </c>
      <c r="K28" s="292">
        <v>0</v>
      </c>
      <c r="L28" s="292">
        <v>1958</v>
      </c>
      <c r="M28" s="292">
        <v>0</v>
      </c>
      <c r="N28" s="292">
        <f>SUM(O28:Q28)</f>
        <v>0</v>
      </c>
      <c r="O28" s="292">
        <v>0</v>
      </c>
      <c r="P28" s="292">
        <v>0</v>
      </c>
      <c r="Q28" s="292">
        <v>0</v>
      </c>
      <c r="R28" s="292">
        <f>SUM(S28:U28)</f>
        <v>300</v>
      </c>
      <c r="S28" s="292">
        <v>12</v>
      </c>
      <c r="T28" s="292">
        <v>288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130</v>
      </c>
      <c r="AA28" s="292">
        <v>0</v>
      </c>
      <c r="AB28" s="292">
        <v>130</v>
      </c>
      <c r="AC28" s="292">
        <v>0</v>
      </c>
      <c r="AD28" s="292">
        <f>SUM(AE28,AI28,AM28,AQ28,AU28,AY28)</f>
        <v>1839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1812</v>
      </c>
      <c r="AJ28" s="292">
        <v>0</v>
      </c>
      <c r="AK28" s="292">
        <v>0</v>
      </c>
      <c r="AL28" s="292">
        <v>1812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12</v>
      </c>
      <c r="AV28" s="292">
        <v>0</v>
      </c>
      <c r="AW28" s="292">
        <v>0</v>
      </c>
      <c r="AX28" s="292">
        <v>12</v>
      </c>
      <c r="AY28" s="292">
        <f>SUM(AZ28:BB28)</f>
        <v>15</v>
      </c>
      <c r="AZ28" s="292">
        <v>0</v>
      </c>
      <c r="BA28" s="292">
        <v>0</v>
      </c>
      <c r="BB28" s="292">
        <v>15</v>
      </c>
      <c r="BC28" s="292">
        <f>SUM(BD28,BK28)</f>
        <v>477</v>
      </c>
      <c r="BD28" s="292">
        <f>SUM(BE28:BJ28)</f>
        <v>447</v>
      </c>
      <c r="BE28" s="292">
        <v>0</v>
      </c>
      <c r="BF28" s="292">
        <v>386</v>
      </c>
      <c r="BG28" s="292">
        <v>0</v>
      </c>
      <c r="BH28" s="292">
        <v>0</v>
      </c>
      <c r="BI28" s="292">
        <v>6</v>
      </c>
      <c r="BJ28" s="292">
        <v>55</v>
      </c>
      <c r="BK28" s="292">
        <f>SUM(BL28:BQ28)</f>
        <v>30</v>
      </c>
      <c r="BL28" s="292">
        <v>0</v>
      </c>
      <c r="BM28" s="292">
        <v>30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2835</v>
      </c>
      <c r="BS28" s="292">
        <f>SUM(BZ28,CG28)</f>
        <v>0</v>
      </c>
      <c r="BT28" s="292">
        <f>SUM(CA28,CH28)</f>
        <v>2344</v>
      </c>
      <c r="BU28" s="292">
        <f>SUM(CB28,CI28)</f>
        <v>0</v>
      </c>
      <c r="BV28" s="292">
        <f>SUM(CC28,CJ28)</f>
        <v>300</v>
      </c>
      <c r="BW28" s="292">
        <f>SUM(CD28,CK28)</f>
        <v>6</v>
      </c>
      <c r="BX28" s="292">
        <f>SUM(CE28,CL28)</f>
        <v>185</v>
      </c>
      <c r="BY28" s="292">
        <f>SUM(BZ28:CE28)</f>
        <v>2388</v>
      </c>
      <c r="BZ28" s="292">
        <f>F28</f>
        <v>0</v>
      </c>
      <c r="CA28" s="292">
        <f>J28</f>
        <v>1958</v>
      </c>
      <c r="CB28" s="292">
        <f>N28</f>
        <v>0</v>
      </c>
      <c r="CC28" s="292">
        <f>R28</f>
        <v>300</v>
      </c>
      <c r="CD28" s="292">
        <f>V28</f>
        <v>0</v>
      </c>
      <c r="CE28" s="292">
        <f>Z28</f>
        <v>130</v>
      </c>
      <c r="CF28" s="292">
        <f>SUM(CG28:CL28)</f>
        <v>447</v>
      </c>
      <c r="CG28" s="292">
        <f>BE28</f>
        <v>0</v>
      </c>
      <c r="CH28" s="292">
        <f>BF28</f>
        <v>386</v>
      </c>
      <c r="CI28" s="292">
        <f>BG28</f>
        <v>0</v>
      </c>
      <c r="CJ28" s="292">
        <f>BH28</f>
        <v>0</v>
      </c>
      <c r="CK28" s="292">
        <f>BI28</f>
        <v>6</v>
      </c>
      <c r="CL28" s="292">
        <f>BJ28</f>
        <v>55</v>
      </c>
      <c r="CM28" s="292">
        <f>SUM(CT28,DA28)</f>
        <v>1869</v>
      </c>
      <c r="CN28" s="292">
        <f>SUM(CU28,DB28)</f>
        <v>0</v>
      </c>
      <c r="CO28" s="292">
        <f>SUM(CV28,DC28)</f>
        <v>1842</v>
      </c>
      <c r="CP28" s="292">
        <f>SUM(CW28,DD28)</f>
        <v>0</v>
      </c>
      <c r="CQ28" s="292">
        <f>SUM(CX28,DE28)</f>
        <v>0</v>
      </c>
      <c r="CR28" s="292">
        <f>SUM(CY28,DF28)</f>
        <v>12</v>
      </c>
      <c r="CS28" s="292">
        <f>SUM(CZ28,DG28)</f>
        <v>15</v>
      </c>
      <c r="CT28" s="292">
        <f>SUM(CU28:CZ28)</f>
        <v>1839</v>
      </c>
      <c r="CU28" s="292">
        <f>AE28</f>
        <v>0</v>
      </c>
      <c r="CV28" s="292">
        <f>AI28</f>
        <v>1812</v>
      </c>
      <c r="CW28" s="292">
        <f>AM28</f>
        <v>0</v>
      </c>
      <c r="CX28" s="292">
        <f>AQ28</f>
        <v>0</v>
      </c>
      <c r="CY28" s="292">
        <f>AU28</f>
        <v>12</v>
      </c>
      <c r="CZ28" s="292">
        <f>AY28</f>
        <v>15</v>
      </c>
      <c r="DA28" s="292">
        <f>SUM(DB28:DG28)</f>
        <v>30</v>
      </c>
      <c r="DB28" s="292">
        <f>BL28</f>
        <v>0</v>
      </c>
      <c r="DC28" s="292">
        <f>BM28</f>
        <v>30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12</v>
      </c>
      <c r="DJ28" s="292">
        <v>12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SUM(E29,AD29,BC29)</f>
        <v>2770</v>
      </c>
      <c r="E29" s="292">
        <f>SUM(F29,J29,N29,R29,V29,Z29)</f>
        <v>1934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1567</v>
      </c>
      <c r="K29" s="292">
        <v>0</v>
      </c>
      <c r="L29" s="292">
        <v>1567</v>
      </c>
      <c r="M29" s="292">
        <v>0</v>
      </c>
      <c r="N29" s="292">
        <f>SUM(O29:Q29)</f>
        <v>90</v>
      </c>
      <c r="O29" s="292">
        <v>0</v>
      </c>
      <c r="P29" s="292">
        <v>90</v>
      </c>
      <c r="Q29" s="292">
        <v>0</v>
      </c>
      <c r="R29" s="292">
        <f>SUM(S29:U29)</f>
        <v>253</v>
      </c>
      <c r="S29" s="292">
        <v>0</v>
      </c>
      <c r="T29" s="292">
        <v>253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24</v>
      </c>
      <c r="AA29" s="292">
        <v>0</v>
      </c>
      <c r="AB29" s="292">
        <v>24</v>
      </c>
      <c r="AC29" s="292">
        <v>0</v>
      </c>
      <c r="AD29" s="292">
        <f>SUM(AE29,AI29,AM29,AQ29,AU29,AY29)</f>
        <v>0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836</v>
      </c>
      <c r="BD29" s="292">
        <f>SUM(BE29:BJ29)</f>
        <v>68</v>
      </c>
      <c r="BE29" s="292">
        <v>0</v>
      </c>
      <c r="BF29" s="292">
        <v>1</v>
      </c>
      <c r="BG29" s="292">
        <v>47</v>
      </c>
      <c r="BH29" s="292">
        <v>20</v>
      </c>
      <c r="BI29" s="292">
        <v>0</v>
      </c>
      <c r="BJ29" s="292">
        <v>0</v>
      </c>
      <c r="BK29" s="292">
        <f>SUM(BL29:BQ29)</f>
        <v>768</v>
      </c>
      <c r="BL29" s="292">
        <v>0</v>
      </c>
      <c r="BM29" s="292">
        <v>531</v>
      </c>
      <c r="BN29" s="292">
        <v>33</v>
      </c>
      <c r="BO29" s="292">
        <v>204</v>
      </c>
      <c r="BP29" s="292">
        <v>0</v>
      </c>
      <c r="BQ29" s="292">
        <v>0</v>
      </c>
      <c r="BR29" s="292">
        <f>SUM(BY29,CF29)</f>
        <v>2002</v>
      </c>
      <c r="BS29" s="292">
        <f>SUM(BZ29,CG29)</f>
        <v>0</v>
      </c>
      <c r="BT29" s="292">
        <f>SUM(CA29,CH29)</f>
        <v>1568</v>
      </c>
      <c r="BU29" s="292">
        <f>SUM(CB29,CI29)</f>
        <v>137</v>
      </c>
      <c r="BV29" s="292">
        <f>SUM(CC29,CJ29)</f>
        <v>273</v>
      </c>
      <c r="BW29" s="292">
        <f>SUM(CD29,CK29)</f>
        <v>0</v>
      </c>
      <c r="BX29" s="292">
        <f>SUM(CE29,CL29)</f>
        <v>24</v>
      </c>
      <c r="BY29" s="292">
        <f>SUM(BZ29:CE29)</f>
        <v>1934</v>
      </c>
      <c r="BZ29" s="292">
        <f>F29</f>
        <v>0</v>
      </c>
      <c r="CA29" s="292">
        <f>J29</f>
        <v>1567</v>
      </c>
      <c r="CB29" s="292">
        <f>N29</f>
        <v>90</v>
      </c>
      <c r="CC29" s="292">
        <f>R29</f>
        <v>253</v>
      </c>
      <c r="CD29" s="292">
        <f>V29</f>
        <v>0</v>
      </c>
      <c r="CE29" s="292">
        <f>Z29</f>
        <v>24</v>
      </c>
      <c r="CF29" s="292">
        <f>SUM(CG29:CL29)</f>
        <v>68</v>
      </c>
      <c r="CG29" s="292">
        <f>BE29</f>
        <v>0</v>
      </c>
      <c r="CH29" s="292">
        <f>BF29</f>
        <v>1</v>
      </c>
      <c r="CI29" s="292">
        <f>BG29</f>
        <v>47</v>
      </c>
      <c r="CJ29" s="292">
        <f>BH29</f>
        <v>20</v>
      </c>
      <c r="CK29" s="292">
        <f>BI29</f>
        <v>0</v>
      </c>
      <c r="CL29" s="292">
        <f>BJ29</f>
        <v>0</v>
      </c>
      <c r="CM29" s="292">
        <f>SUM(CT29,DA29)</f>
        <v>768</v>
      </c>
      <c r="CN29" s="292">
        <f>SUM(CU29,DB29)</f>
        <v>0</v>
      </c>
      <c r="CO29" s="292">
        <f>SUM(CV29,DC29)</f>
        <v>531</v>
      </c>
      <c r="CP29" s="292">
        <f>SUM(CW29,DD29)</f>
        <v>33</v>
      </c>
      <c r="CQ29" s="292">
        <f>SUM(CX29,DE29)</f>
        <v>204</v>
      </c>
      <c r="CR29" s="292">
        <f>SUM(CY29,DF29)</f>
        <v>0</v>
      </c>
      <c r="CS29" s="292">
        <f>SUM(CZ29,DG29)</f>
        <v>0</v>
      </c>
      <c r="CT29" s="292">
        <f>SUM(CU29:CZ29)</f>
        <v>0</v>
      </c>
      <c r="CU29" s="292">
        <f>AE29</f>
        <v>0</v>
      </c>
      <c r="CV29" s="292">
        <f>AI29</f>
        <v>0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768</v>
      </c>
      <c r="DB29" s="292">
        <f>BL29</f>
        <v>0</v>
      </c>
      <c r="DC29" s="292">
        <f>BM29</f>
        <v>531</v>
      </c>
      <c r="DD29" s="292">
        <f>BN29</f>
        <v>33</v>
      </c>
      <c r="DE29" s="292">
        <f>BO29</f>
        <v>204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SUM(E30,AD30,BC30)</f>
        <v>4680</v>
      </c>
      <c r="E30" s="292">
        <f>SUM(F30,J30,N30,R30,V30,Z30)</f>
        <v>4451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3815</v>
      </c>
      <c r="K30" s="292">
        <v>0</v>
      </c>
      <c r="L30" s="292">
        <v>3815</v>
      </c>
      <c r="M30" s="292">
        <v>0</v>
      </c>
      <c r="N30" s="292">
        <f>SUM(O30:Q30)</f>
        <v>273</v>
      </c>
      <c r="O30" s="292">
        <v>0</v>
      </c>
      <c r="P30" s="292">
        <v>273</v>
      </c>
      <c r="Q30" s="292">
        <v>0</v>
      </c>
      <c r="R30" s="292">
        <f>SUM(S30:U30)</f>
        <v>363</v>
      </c>
      <c r="S30" s="292">
        <v>0</v>
      </c>
      <c r="T30" s="292">
        <v>363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v>0</v>
      </c>
      <c r="AD30" s="292">
        <f>SUM(AE30,AI30,AM30,AQ30,AU30,AY30)</f>
        <v>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0</v>
      </c>
      <c r="AJ30" s="292">
        <v>0</v>
      </c>
      <c r="AK30" s="292">
        <v>0</v>
      </c>
      <c r="AL30" s="292">
        <v>0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229</v>
      </c>
      <c r="BD30" s="292">
        <f>SUM(BE30:BJ30)</f>
        <v>4</v>
      </c>
      <c r="BE30" s="292">
        <v>0</v>
      </c>
      <c r="BF30" s="292">
        <v>2</v>
      </c>
      <c r="BG30" s="292">
        <v>0</v>
      </c>
      <c r="BH30" s="292">
        <v>0</v>
      </c>
      <c r="BI30" s="292">
        <v>0</v>
      </c>
      <c r="BJ30" s="292">
        <v>2</v>
      </c>
      <c r="BK30" s="292">
        <f>SUM(BL30:BQ30)</f>
        <v>225</v>
      </c>
      <c r="BL30" s="292">
        <v>0</v>
      </c>
      <c r="BM30" s="292">
        <v>225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4455</v>
      </c>
      <c r="BS30" s="292">
        <f>SUM(BZ30,CG30)</f>
        <v>0</v>
      </c>
      <c r="BT30" s="292">
        <f>SUM(CA30,CH30)</f>
        <v>3817</v>
      </c>
      <c r="BU30" s="292">
        <f>SUM(CB30,CI30)</f>
        <v>273</v>
      </c>
      <c r="BV30" s="292">
        <f>SUM(CC30,CJ30)</f>
        <v>363</v>
      </c>
      <c r="BW30" s="292">
        <f>SUM(CD30,CK30)</f>
        <v>0</v>
      </c>
      <c r="BX30" s="292">
        <f>SUM(CE30,CL30)</f>
        <v>2</v>
      </c>
      <c r="BY30" s="292">
        <f>SUM(BZ30:CE30)</f>
        <v>4451</v>
      </c>
      <c r="BZ30" s="292">
        <f>F30</f>
        <v>0</v>
      </c>
      <c r="CA30" s="292">
        <f>J30</f>
        <v>3815</v>
      </c>
      <c r="CB30" s="292">
        <f>N30</f>
        <v>273</v>
      </c>
      <c r="CC30" s="292">
        <f>R30</f>
        <v>363</v>
      </c>
      <c r="CD30" s="292">
        <f>V30</f>
        <v>0</v>
      </c>
      <c r="CE30" s="292">
        <f>Z30</f>
        <v>0</v>
      </c>
      <c r="CF30" s="292">
        <f>SUM(CG30:CL30)</f>
        <v>4</v>
      </c>
      <c r="CG30" s="292">
        <f>BE30</f>
        <v>0</v>
      </c>
      <c r="CH30" s="292">
        <f>BF30</f>
        <v>2</v>
      </c>
      <c r="CI30" s="292">
        <f>BG30</f>
        <v>0</v>
      </c>
      <c r="CJ30" s="292">
        <f>BH30</f>
        <v>0</v>
      </c>
      <c r="CK30" s="292">
        <f>BI30</f>
        <v>0</v>
      </c>
      <c r="CL30" s="292">
        <f>BJ30</f>
        <v>2</v>
      </c>
      <c r="CM30" s="292">
        <f>SUM(CT30,DA30)</f>
        <v>225</v>
      </c>
      <c r="CN30" s="292">
        <f>SUM(CU30,DB30)</f>
        <v>0</v>
      </c>
      <c r="CO30" s="292">
        <f>SUM(CV30,DC30)</f>
        <v>225</v>
      </c>
      <c r="CP30" s="292">
        <f>SUM(CW30,DD30)</f>
        <v>0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0</v>
      </c>
      <c r="CU30" s="292">
        <f>AE30</f>
        <v>0</v>
      </c>
      <c r="CV30" s="292">
        <f>AI30</f>
        <v>0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225</v>
      </c>
      <c r="DB30" s="292">
        <f>BL30</f>
        <v>0</v>
      </c>
      <c r="DC30" s="292">
        <f>BM30</f>
        <v>225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SUM(E31,AD31,BC31)</f>
        <v>4340</v>
      </c>
      <c r="E31" s="292">
        <f>SUM(F31,J31,N31,R31,V31,Z31)</f>
        <v>3300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2697</v>
      </c>
      <c r="K31" s="292">
        <v>0</v>
      </c>
      <c r="L31" s="292">
        <v>2697</v>
      </c>
      <c r="M31" s="292">
        <v>0</v>
      </c>
      <c r="N31" s="292">
        <f>SUM(O31:Q31)</f>
        <v>294</v>
      </c>
      <c r="O31" s="292">
        <v>0</v>
      </c>
      <c r="P31" s="292">
        <v>294</v>
      </c>
      <c r="Q31" s="292">
        <v>0</v>
      </c>
      <c r="R31" s="292">
        <f>SUM(S31:U31)</f>
        <v>304</v>
      </c>
      <c r="S31" s="292">
        <v>0</v>
      </c>
      <c r="T31" s="292">
        <v>304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5</v>
      </c>
      <c r="AA31" s="292">
        <v>0</v>
      </c>
      <c r="AB31" s="292">
        <v>0</v>
      </c>
      <c r="AC31" s="292">
        <v>5</v>
      </c>
      <c r="AD31" s="292">
        <f>SUM(AE31,AI31,AM31,AQ31,AU31,AY31)</f>
        <v>803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759</v>
      </c>
      <c r="AJ31" s="292">
        <v>0</v>
      </c>
      <c r="AK31" s="292">
        <v>0</v>
      </c>
      <c r="AL31" s="292">
        <v>759</v>
      </c>
      <c r="AM31" s="292">
        <f>SUM(AN31:AP31)</f>
        <v>44</v>
      </c>
      <c r="AN31" s="292">
        <v>0</v>
      </c>
      <c r="AO31" s="292">
        <v>0</v>
      </c>
      <c r="AP31" s="292">
        <v>44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237</v>
      </c>
      <c r="BD31" s="292">
        <f>SUM(BE31:BJ31)</f>
        <v>102</v>
      </c>
      <c r="BE31" s="292">
        <v>0</v>
      </c>
      <c r="BF31" s="292">
        <v>17</v>
      </c>
      <c r="BG31" s="292">
        <v>6</v>
      </c>
      <c r="BH31" s="292">
        <v>0</v>
      </c>
      <c r="BI31" s="292">
        <v>0</v>
      </c>
      <c r="BJ31" s="292">
        <v>79</v>
      </c>
      <c r="BK31" s="292">
        <f>SUM(BL31:BQ31)</f>
        <v>135</v>
      </c>
      <c r="BL31" s="292">
        <v>0</v>
      </c>
      <c r="BM31" s="292">
        <v>97</v>
      </c>
      <c r="BN31" s="292">
        <v>6</v>
      </c>
      <c r="BO31" s="292">
        <v>0</v>
      </c>
      <c r="BP31" s="292">
        <v>9</v>
      </c>
      <c r="BQ31" s="292">
        <v>23</v>
      </c>
      <c r="BR31" s="292">
        <f>SUM(BY31,CF31)</f>
        <v>3402</v>
      </c>
      <c r="BS31" s="292">
        <f>SUM(BZ31,CG31)</f>
        <v>0</v>
      </c>
      <c r="BT31" s="292">
        <f>SUM(CA31,CH31)</f>
        <v>2714</v>
      </c>
      <c r="BU31" s="292">
        <f>SUM(CB31,CI31)</f>
        <v>300</v>
      </c>
      <c r="BV31" s="292">
        <f>SUM(CC31,CJ31)</f>
        <v>304</v>
      </c>
      <c r="BW31" s="292">
        <f>SUM(CD31,CK31)</f>
        <v>0</v>
      </c>
      <c r="BX31" s="292">
        <f>SUM(CE31,CL31)</f>
        <v>84</v>
      </c>
      <c r="BY31" s="292">
        <f>SUM(BZ31:CE31)</f>
        <v>3300</v>
      </c>
      <c r="BZ31" s="292">
        <f>F31</f>
        <v>0</v>
      </c>
      <c r="CA31" s="292">
        <f>J31</f>
        <v>2697</v>
      </c>
      <c r="CB31" s="292">
        <f>N31</f>
        <v>294</v>
      </c>
      <c r="CC31" s="292">
        <f>R31</f>
        <v>304</v>
      </c>
      <c r="CD31" s="292">
        <f>V31</f>
        <v>0</v>
      </c>
      <c r="CE31" s="292">
        <f>Z31</f>
        <v>5</v>
      </c>
      <c r="CF31" s="292">
        <f>SUM(CG31:CL31)</f>
        <v>102</v>
      </c>
      <c r="CG31" s="292">
        <f>BE31</f>
        <v>0</v>
      </c>
      <c r="CH31" s="292">
        <f>BF31</f>
        <v>17</v>
      </c>
      <c r="CI31" s="292">
        <f>BG31</f>
        <v>6</v>
      </c>
      <c r="CJ31" s="292">
        <f>BH31</f>
        <v>0</v>
      </c>
      <c r="CK31" s="292">
        <f>BI31</f>
        <v>0</v>
      </c>
      <c r="CL31" s="292">
        <f>BJ31</f>
        <v>79</v>
      </c>
      <c r="CM31" s="292">
        <f>SUM(CT31,DA31)</f>
        <v>938</v>
      </c>
      <c r="CN31" s="292">
        <f>SUM(CU31,DB31)</f>
        <v>0</v>
      </c>
      <c r="CO31" s="292">
        <f>SUM(CV31,DC31)</f>
        <v>856</v>
      </c>
      <c r="CP31" s="292">
        <f>SUM(CW31,DD31)</f>
        <v>50</v>
      </c>
      <c r="CQ31" s="292">
        <f>SUM(CX31,DE31)</f>
        <v>0</v>
      </c>
      <c r="CR31" s="292">
        <f>SUM(CY31,DF31)</f>
        <v>9</v>
      </c>
      <c r="CS31" s="292">
        <f>SUM(CZ31,DG31)</f>
        <v>23</v>
      </c>
      <c r="CT31" s="292">
        <f>SUM(CU31:CZ31)</f>
        <v>803</v>
      </c>
      <c r="CU31" s="292">
        <f>AE31</f>
        <v>0</v>
      </c>
      <c r="CV31" s="292">
        <f>AI31</f>
        <v>759</v>
      </c>
      <c r="CW31" s="292">
        <f>AM31</f>
        <v>44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135</v>
      </c>
      <c r="DB31" s="292">
        <f>BL31</f>
        <v>0</v>
      </c>
      <c r="DC31" s="292">
        <f>BM31</f>
        <v>97</v>
      </c>
      <c r="DD31" s="292">
        <f>BN31</f>
        <v>6</v>
      </c>
      <c r="DE31" s="292">
        <f>BO31</f>
        <v>0</v>
      </c>
      <c r="DF31" s="292">
        <f>BP31</f>
        <v>9</v>
      </c>
      <c r="DG31" s="292">
        <f>BQ31</f>
        <v>23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SUM(E32,AD32,BC32)</f>
        <v>1157</v>
      </c>
      <c r="E32" s="292">
        <f>SUM(F32,J32,N32,R32,V32,Z32)</f>
        <v>888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421</v>
      </c>
      <c r="K32" s="292">
        <v>0</v>
      </c>
      <c r="L32" s="292">
        <v>421</v>
      </c>
      <c r="M32" s="292">
        <v>0</v>
      </c>
      <c r="N32" s="292">
        <f>SUM(O32:Q32)</f>
        <v>51</v>
      </c>
      <c r="O32" s="292">
        <v>0</v>
      </c>
      <c r="P32" s="292">
        <v>51</v>
      </c>
      <c r="Q32" s="292">
        <v>0</v>
      </c>
      <c r="R32" s="292">
        <f>SUM(S32:U32)</f>
        <v>408</v>
      </c>
      <c r="S32" s="292">
        <v>0</v>
      </c>
      <c r="T32" s="292">
        <v>408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8</v>
      </c>
      <c r="AA32" s="292">
        <v>0</v>
      </c>
      <c r="AB32" s="292">
        <v>8</v>
      </c>
      <c r="AC32" s="292">
        <v>0</v>
      </c>
      <c r="AD32" s="292">
        <f>SUM(AE32,AI32,AM32,AQ32,AU32,AY32)</f>
        <v>240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240</v>
      </c>
      <c r="AJ32" s="292">
        <v>0</v>
      </c>
      <c r="AK32" s="292">
        <v>0</v>
      </c>
      <c r="AL32" s="292">
        <v>240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29</v>
      </c>
      <c r="BD32" s="292">
        <f>SUM(BE32:BJ32)</f>
        <v>14</v>
      </c>
      <c r="BE32" s="292">
        <v>0</v>
      </c>
      <c r="BF32" s="292">
        <v>6</v>
      </c>
      <c r="BG32" s="292">
        <v>4</v>
      </c>
      <c r="BH32" s="292">
        <v>0</v>
      </c>
      <c r="BI32" s="292">
        <v>0</v>
      </c>
      <c r="BJ32" s="292">
        <v>4</v>
      </c>
      <c r="BK32" s="292">
        <f>SUM(BL32:BQ32)</f>
        <v>15</v>
      </c>
      <c r="BL32" s="292">
        <v>0</v>
      </c>
      <c r="BM32" s="292">
        <v>15</v>
      </c>
      <c r="BN32" s="292">
        <v>0</v>
      </c>
      <c r="BO32" s="292">
        <v>0</v>
      </c>
      <c r="BP32" s="292">
        <v>0</v>
      </c>
      <c r="BQ32" s="292">
        <v>0</v>
      </c>
      <c r="BR32" s="292">
        <f>SUM(BY32,CF32)</f>
        <v>902</v>
      </c>
      <c r="BS32" s="292">
        <f>SUM(BZ32,CG32)</f>
        <v>0</v>
      </c>
      <c r="BT32" s="292">
        <f>SUM(CA32,CH32)</f>
        <v>427</v>
      </c>
      <c r="BU32" s="292">
        <f>SUM(CB32,CI32)</f>
        <v>55</v>
      </c>
      <c r="BV32" s="292">
        <f>SUM(CC32,CJ32)</f>
        <v>408</v>
      </c>
      <c r="BW32" s="292">
        <f>SUM(CD32,CK32)</f>
        <v>0</v>
      </c>
      <c r="BX32" s="292">
        <f>SUM(CE32,CL32)</f>
        <v>12</v>
      </c>
      <c r="BY32" s="292">
        <f>SUM(BZ32:CE32)</f>
        <v>888</v>
      </c>
      <c r="BZ32" s="292">
        <f>F32</f>
        <v>0</v>
      </c>
      <c r="CA32" s="292">
        <f>J32</f>
        <v>421</v>
      </c>
      <c r="CB32" s="292">
        <f>N32</f>
        <v>51</v>
      </c>
      <c r="CC32" s="292">
        <f>R32</f>
        <v>408</v>
      </c>
      <c r="CD32" s="292">
        <f>V32</f>
        <v>0</v>
      </c>
      <c r="CE32" s="292">
        <f>Z32</f>
        <v>8</v>
      </c>
      <c r="CF32" s="292">
        <f>SUM(CG32:CL32)</f>
        <v>14</v>
      </c>
      <c r="CG32" s="292">
        <f>BE32</f>
        <v>0</v>
      </c>
      <c r="CH32" s="292">
        <f>BF32</f>
        <v>6</v>
      </c>
      <c r="CI32" s="292">
        <f>BG32</f>
        <v>4</v>
      </c>
      <c r="CJ32" s="292">
        <f>BH32</f>
        <v>0</v>
      </c>
      <c r="CK32" s="292">
        <f>BI32</f>
        <v>0</v>
      </c>
      <c r="CL32" s="292">
        <f>BJ32</f>
        <v>4</v>
      </c>
      <c r="CM32" s="292">
        <f>SUM(CT32,DA32)</f>
        <v>255</v>
      </c>
      <c r="CN32" s="292">
        <f>SUM(CU32,DB32)</f>
        <v>0</v>
      </c>
      <c r="CO32" s="292">
        <f>SUM(CV32,DC32)</f>
        <v>255</v>
      </c>
      <c r="CP32" s="292">
        <f>SUM(CW32,DD32)</f>
        <v>0</v>
      </c>
      <c r="CQ32" s="292">
        <f>SUM(CX32,DE32)</f>
        <v>0</v>
      </c>
      <c r="CR32" s="292">
        <f>SUM(CY32,DF32)</f>
        <v>0</v>
      </c>
      <c r="CS32" s="292">
        <f>SUM(CZ32,DG32)</f>
        <v>0</v>
      </c>
      <c r="CT32" s="292">
        <f>SUM(CU32:CZ32)</f>
        <v>240</v>
      </c>
      <c r="CU32" s="292">
        <f>AE32</f>
        <v>0</v>
      </c>
      <c r="CV32" s="292">
        <f>AI32</f>
        <v>240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15</v>
      </c>
      <c r="DB32" s="292">
        <f>BL32</f>
        <v>0</v>
      </c>
      <c r="DC32" s="292">
        <f>BM32</f>
        <v>15</v>
      </c>
      <c r="DD32" s="292">
        <f>BN32</f>
        <v>0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SUM(E33,AD33,BC33)</f>
        <v>4884</v>
      </c>
      <c r="E33" s="292">
        <f>SUM(F33,J33,N33,R33,V33,Z33)</f>
        <v>2849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2358</v>
      </c>
      <c r="K33" s="292">
        <v>0</v>
      </c>
      <c r="L33" s="292">
        <v>2358</v>
      </c>
      <c r="M33" s="292">
        <v>0</v>
      </c>
      <c r="N33" s="292">
        <f>SUM(O33:Q33)</f>
        <v>62</v>
      </c>
      <c r="O33" s="292">
        <v>0</v>
      </c>
      <c r="P33" s="292">
        <v>62</v>
      </c>
      <c r="Q33" s="292">
        <v>0</v>
      </c>
      <c r="R33" s="292">
        <f>SUM(S33:U33)</f>
        <v>422</v>
      </c>
      <c r="S33" s="292">
        <v>0</v>
      </c>
      <c r="T33" s="292">
        <v>422</v>
      </c>
      <c r="U33" s="292">
        <v>0</v>
      </c>
      <c r="V33" s="292">
        <f>SUM(W33:Y33)</f>
        <v>5</v>
      </c>
      <c r="W33" s="292">
        <v>0</v>
      </c>
      <c r="X33" s="292">
        <v>5</v>
      </c>
      <c r="Y33" s="292">
        <v>0</v>
      </c>
      <c r="Z33" s="292">
        <f>SUM(AA33:AC33)</f>
        <v>2</v>
      </c>
      <c r="AA33" s="292">
        <v>0</v>
      </c>
      <c r="AB33" s="292">
        <v>2</v>
      </c>
      <c r="AC33" s="292">
        <v>0</v>
      </c>
      <c r="AD33" s="292">
        <f>SUM(AE33,AI33,AM33,AQ33,AU33,AY33)</f>
        <v>1620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1552</v>
      </c>
      <c r="AJ33" s="292">
        <v>0</v>
      </c>
      <c r="AK33" s="292">
        <v>0</v>
      </c>
      <c r="AL33" s="292">
        <v>1552</v>
      </c>
      <c r="AM33" s="292">
        <f>SUM(AN33:AP33)</f>
        <v>6</v>
      </c>
      <c r="AN33" s="292">
        <v>0</v>
      </c>
      <c r="AO33" s="292">
        <v>0</v>
      </c>
      <c r="AP33" s="292">
        <v>6</v>
      </c>
      <c r="AQ33" s="292">
        <f>SUM(AR33:AT33)</f>
        <v>49</v>
      </c>
      <c r="AR33" s="292">
        <v>0</v>
      </c>
      <c r="AS33" s="292">
        <v>0</v>
      </c>
      <c r="AT33" s="292">
        <v>49</v>
      </c>
      <c r="AU33" s="292">
        <f>SUM(AV33:AX33)</f>
        <v>1</v>
      </c>
      <c r="AV33" s="292">
        <v>0</v>
      </c>
      <c r="AW33" s="292">
        <v>0</v>
      </c>
      <c r="AX33" s="292">
        <v>1</v>
      </c>
      <c r="AY33" s="292">
        <f>SUM(AZ33:BB33)</f>
        <v>12</v>
      </c>
      <c r="AZ33" s="292">
        <v>0</v>
      </c>
      <c r="BA33" s="292">
        <v>0</v>
      </c>
      <c r="BB33" s="292">
        <v>12</v>
      </c>
      <c r="BC33" s="292">
        <f>SUM(BD33,BK33)</f>
        <v>415</v>
      </c>
      <c r="BD33" s="292">
        <f>SUM(BE33:BJ33)</f>
        <v>257</v>
      </c>
      <c r="BE33" s="292">
        <v>0</v>
      </c>
      <c r="BF33" s="292">
        <v>103</v>
      </c>
      <c r="BG33" s="292">
        <v>19</v>
      </c>
      <c r="BH33" s="292">
        <v>27</v>
      </c>
      <c r="BI33" s="292">
        <v>0</v>
      </c>
      <c r="BJ33" s="292">
        <v>108</v>
      </c>
      <c r="BK33" s="292">
        <f>SUM(BL33:BQ33)</f>
        <v>158</v>
      </c>
      <c r="BL33" s="292">
        <v>0</v>
      </c>
      <c r="BM33" s="292">
        <v>102</v>
      </c>
      <c r="BN33" s="292">
        <v>17</v>
      </c>
      <c r="BO33" s="292">
        <v>21</v>
      </c>
      <c r="BP33" s="292">
        <v>0</v>
      </c>
      <c r="BQ33" s="292">
        <v>18</v>
      </c>
      <c r="BR33" s="292">
        <f>SUM(BY33,CF33)</f>
        <v>3106</v>
      </c>
      <c r="BS33" s="292">
        <f>SUM(BZ33,CG33)</f>
        <v>0</v>
      </c>
      <c r="BT33" s="292">
        <f>SUM(CA33,CH33)</f>
        <v>2461</v>
      </c>
      <c r="BU33" s="292">
        <f>SUM(CB33,CI33)</f>
        <v>81</v>
      </c>
      <c r="BV33" s="292">
        <f>SUM(CC33,CJ33)</f>
        <v>449</v>
      </c>
      <c r="BW33" s="292">
        <f>SUM(CD33,CK33)</f>
        <v>5</v>
      </c>
      <c r="BX33" s="292">
        <f>SUM(CE33,CL33)</f>
        <v>110</v>
      </c>
      <c r="BY33" s="292">
        <f>SUM(BZ33:CE33)</f>
        <v>2849</v>
      </c>
      <c r="BZ33" s="292">
        <f>F33</f>
        <v>0</v>
      </c>
      <c r="CA33" s="292">
        <f>J33</f>
        <v>2358</v>
      </c>
      <c r="CB33" s="292">
        <f>N33</f>
        <v>62</v>
      </c>
      <c r="CC33" s="292">
        <f>R33</f>
        <v>422</v>
      </c>
      <c r="CD33" s="292">
        <f>V33</f>
        <v>5</v>
      </c>
      <c r="CE33" s="292">
        <f>Z33</f>
        <v>2</v>
      </c>
      <c r="CF33" s="292">
        <f>SUM(CG33:CL33)</f>
        <v>257</v>
      </c>
      <c r="CG33" s="292">
        <f>BE33</f>
        <v>0</v>
      </c>
      <c r="CH33" s="292">
        <f>BF33</f>
        <v>103</v>
      </c>
      <c r="CI33" s="292">
        <f>BG33</f>
        <v>19</v>
      </c>
      <c r="CJ33" s="292">
        <f>BH33</f>
        <v>27</v>
      </c>
      <c r="CK33" s="292">
        <f>BI33</f>
        <v>0</v>
      </c>
      <c r="CL33" s="292">
        <f>BJ33</f>
        <v>108</v>
      </c>
      <c r="CM33" s="292">
        <f>SUM(CT33,DA33)</f>
        <v>1778</v>
      </c>
      <c r="CN33" s="292">
        <f>SUM(CU33,DB33)</f>
        <v>0</v>
      </c>
      <c r="CO33" s="292">
        <f>SUM(CV33,DC33)</f>
        <v>1654</v>
      </c>
      <c r="CP33" s="292">
        <f>SUM(CW33,DD33)</f>
        <v>23</v>
      </c>
      <c r="CQ33" s="292">
        <f>SUM(CX33,DE33)</f>
        <v>70</v>
      </c>
      <c r="CR33" s="292">
        <f>SUM(CY33,DF33)</f>
        <v>1</v>
      </c>
      <c r="CS33" s="292">
        <f>SUM(CZ33,DG33)</f>
        <v>30</v>
      </c>
      <c r="CT33" s="292">
        <f>SUM(CU33:CZ33)</f>
        <v>1620</v>
      </c>
      <c r="CU33" s="292">
        <f>AE33</f>
        <v>0</v>
      </c>
      <c r="CV33" s="292">
        <f>AI33</f>
        <v>1552</v>
      </c>
      <c r="CW33" s="292">
        <f>AM33</f>
        <v>6</v>
      </c>
      <c r="CX33" s="292">
        <f>AQ33</f>
        <v>49</v>
      </c>
      <c r="CY33" s="292">
        <f>AU33</f>
        <v>1</v>
      </c>
      <c r="CZ33" s="292">
        <f>AY33</f>
        <v>12</v>
      </c>
      <c r="DA33" s="292">
        <f>SUM(DB33:DG33)</f>
        <v>158</v>
      </c>
      <c r="DB33" s="292">
        <f>BL33</f>
        <v>0</v>
      </c>
      <c r="DC33" s="292">
        <f>BM33</f>
        <v>102</v>
      </c>
      <c r="DD33" s="292">
        <f>BN33</f>
        <v>17</v>
      </c>
      <c r="DE33" s="292">
        <f>BO33</f>
        <v>21</v>
      </c>
      <c r="DF33" s="292">
        <f>BP33</f>
        <v>0</v>
      </c>
      <c r="DG33" s="292">
        <f>BQ33</f>
        <v>18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SUM(E34,AD34,BC34)</f>
        <v>3750</v>
      </c>
      <c r="E34" s="292">
        <f>SUM(F34,J34,N34,R34,V34,Z34)</f>
        <v>1563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1284</v>
      </c>
      <c r="K34" s="292">
        <v>0</v>
      </c>
      <c r="L34" s="292">
        <v>1284</v>
      </c>
      <c r="M34" s="292">
        <v>0</v>
      </c>
      <c r="N34" s="292">
        <f>SUM(O34:Q34)</f>
        <v>13</v>
      </c>
      <c r="O34" s="292">
        <v>0</v>
      </c>
      <c r="P34" s="292">
        <v>13</v>
      </c>
      <c r="Q34" s="292">
        <v>0</v>
      </c>
      <c r="R34" s="292">
        <f>SUM(S34:U34)</f>
        <v>266</v>
      </c>
      <c r="S34" s="292">
        <v>0</v>
      </c>
      <c r="T34" s="292">
        <v>266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0</v>
      </c>
      <c r="AA34" s="292">
        <v>0</v>
      </c>
      <c r="AB34" s="292">
        <v>0</v>
      </c>
      <c r="AC34" s="292">
        <v>0</v>
      </c>
      <c r="AD34" s="292">
        <f>SUM(AE34,AI34,AM34,AQ34,AU34,AY34)</f>
        <v>877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702</v>
      </c>
      <c r="AJ34" s="292">
        <v>0</v>
      </c>
      <c r="AK34" s="292">
        <v>428</v>
      </c>
      <c r="AL34" s="292">
        <v>274</v>
      </c>
      <c r="AM34" s="292">
        <f>SUM(AN34:AP34)</f>
        <v>7</v>
      </c>
      <c r="AN34" s="292">
        <v>0</v>
      </c>
      <c r="AO34" s="292">
        <v>4</v>
      </c>
      <c r="AP34" s="292">
        <v>3</v>
      </c>
      <c r="AQ34" s="292">
        <f>SUM(AR34:AT34)</f>
        <v>168</v>
      </c>
      <c r="AR34" s="292">
        <v>0</v>
      </c>
      <c r="AS34" s="292">
        <v>89</v>
      </c>
      <c r="AT34" s="292">
        <v>79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1310</v>
      </c>
      <c r="BD34" s="292">
        <f>SUM(BE34:BJ34)</f>
        <v>705</v>
      </c>
      <c r="BE34" s="292">
        <v>0</v>
      </c>
      <c r="BF34" s="292">
        <v>624</v>
      </c>
      <c r="BG34" s="292">
        <v>16</v>
      </c>
      <c r="BH34" s="292">
        <v>65</v>
      </c>
      <c r="BI34" s="292">
        <v>0</v>
      </c>
      <c r="BJ34" s="292">
        <v>0</v>
      </c>
      <c r="BK34" s="292">
        <f>SUM(BL34:BQ34)</f>
        <v>605</v>
      </c>
      <c r="BL34" s="292">
        <v>0</v>
      </c>
      <c r="BM34" s="292">
        <v>511</v>
      </c>
      <c r="BN34" s="292">
        <v>13</v>
      </c>
      <c r="BO34" s="292">
        <v>81</v>
      </c>
      <c r="BP34" s="292">
        <v>0</v>
      </c>
      <c r="BQ34" s="292">
        <v>0</v>
      </c>
      <c r="BR34" s="292">
        <f>SUM(BY34,CF34)</f>
        <v>2268</v>
      </c>
      <c r="BS34" s="292">
        <f>SUM(BZ34,CG34)</f>
        <v>0</v>
      </c>
      <c r="BT34" s="292">
        <f>SUM(CA34,CH34)</f>
        <v>1908</v>
      </c>
      <c r="BU34" s="292">
        <f>SUM(CB34,CI34)</f>
        <v>29</v>
      </c>
      <c r="BV34" s="292">
        <f>SUM(CC34,CJ34)</f>
        <v>331</v>
      </c>
      <c r="BW34" s="292">
        <f>SUM(CD34,CK34)</f>
        <v>0</v>
      </c>
      <c r="BX34" s="292">
        <f>SUM(CE34,CL34)</f>
        <v>0</v>
      </c>
      <c r="BY34" s="292">
        <f>SUM(BZ34:CE34)</f>
        <v>1563</v>
      </c>
      <c r="BZ34" s="292">
        <f>F34</f>
        <v>0</v>
      </c>
      <c r="CA34" s="292">
        <f>J34</f>
        <v>1284</v>
      </c>
      <c r="CB34" s="292">
        <f>N34</f>
        <v>13</v>
      </c>
      <c r="CC34" s="292">
        <f>R34</f>
        <v>266</v>
      </c>
      <c r="CD34" s="292">
        <f>V34</f>
        <v>0</v>
      </c>
      <c r="CE34" s="292">
        <f>Z34</f>
        <v>0</v>
      </c>
      <c r="CF34" s="292">
        <f>SUM(CG34:CL34)</f>
        <v>705</v>
      </c>
      <c r="CG34" s="292">
        <f>BE34</f>
        <v>0</v>
      </c>
      <c r="CH34" s="292">
        <f>BF34</f>
        <v>624</v>
      </c>
      <c r="CI34" s="292">
        <f>BG34</f>
        <v>16</v>
      </c>
      <c r="CJ34" s="292">
        <f>BH34</f>
        <v>65</v>
      </c>
      <c r="CK34" s="292">
        <f>BI34</f>
        <v>0</v>
      </c>
      <c r="CL34" s="292">
        <f>BJ34</f>
        <v>0</v>
      </c>
      <c r="CM34" s="292">
        <f>SUM(CT34,DA34)</f>
        <v>1482</v>
      </c>
      <c r="CN34" s="292">
        <f>SUM(CU34,DB34)</f>
        <v>0</v>
      </c>
      <c r="CO34" s="292">
        <f>SUM(CV34,DC34)</f>
        <v>1213</v>
      </c>
      <c r="CP34" s="292">
        <f>SUM(CW34,DD34)</f>
        <v>20</v>
      </c>
      <c r="CQ34" s="292">
        <f>SUM(CX34,DE34)</f>
        <v>249</v>
      </c>
      <c r="CR34" s="292">
        <f>SUM(CY34,DF34)</f>
        <v>0</v>
      </c>
      <c r="CS34" s="292">
        <f>SUM(CZ34,DG34)</f>
        <v>0</v>
      </c>
      <c r="CT34" s="292">
        <f>SUM(CU34:CZ34)</f>
        <v>877</v>
      </c>
      <c r="CU34" s="292">
        <f>AE34</f>
        <v>0</v>
      </c>
      <c r="CV34" s="292">
        <f>AI34</f>
        <v>702</v>
      </c>
      <c r="CW34" s="292">
        <f>AM34</f>
        <v>7</v>
      </c>
      <c r="CX34" s="292">
        <f>AQ34</f>
        <v>168</v>
      </c>
      <c r="CY34" s="292">
        <f>AU34</f>
        <v>0</v>
      </c>
      <c r="CZ34" s="292">
        <f>AY34</f>
        <v>0</v>
      </c>
      <c r="DA34" s="292">
        <f>SUM(DB34:DG34)</f>
        <v>605</v>
      </c>
      <c r="DB34" s="292">
        <f>BL34</f>
        <v>0</v>
      </c>
      <c r="DC34" s="292">
        <f>BM34</f>
        <v>511</v>
      </c>
      <c r="DD34" s="292">
        <f>BN34</f>
        <v>13</v>
      </c>
      <c r="DE34" s="292">
        <f>BO34</f>
        <v>81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SUM(E35,AD35,BC35)</f>
        <v>1640</v>
      </c>
      <c r="E35" s="292">
        <f>SUM(F35,J35,N35,R35,V35,Z35)</f>
        <v>1157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800</v>
      </c>
      <c r="K35" s="292">
        <v>0</v>
      </c>
      <c r="L35" s="292">
        <v>800</v>
      </c>
      <c r="M35" s="292">
        <v>0</v>
      </c>
      <c r="N35" s="292">
        <f>SUM(O35:Q35)</f>
        <v>42</v>
      </c>
      <c r="O35" s="292">
        <v>0</v>
      </c>
      <c r="P35" s="292">
        <v>42</v>
      </c>
      <c r="Q35" s="292">
        <v>0</v>
      </c>
      <c r="R35" s="292">
        <f>SUM(S35:U35)</f>
        <v>302</v>
      </c>
      <c r="S35" s="292">
        <v>0</v>
      </c>
      <c r="T35" s="292">
        <v>302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13</v>
      </c>
      <c r="AA35" s="292">
        <v>0</v>
      </c>
      <c r="AB35" s="292">
        <v>13</v>
      </c>
      <c r="AC35" s="292">
        <v>0</v>
      </c>
      <c r="AD35" s="292">
        <f>SUM(AE35,AI35,AM35,AQ35,AU35,AY35)</f>
        <v>467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466</v>
      </c>
      <c r="AJ35" s="292">
        <v>0</v>
      </c>
      <c r="AK35" s="292">
        <v>0</v>
      </c>
      <c r="AL35" s="292">
        <v>466</v>
      </c>
      <c r="AM35" s="292">
        <f>SUM(AN35:AP35)</f>
        <v>1</v>
      </c>
      <c r="AN35" s="292">
        <v>0</v>
      </c>
      <c r="AO35" s="292">
        <v>0</v>
      </c>
      <c r="AP35" s="292">
        <v>1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16</v>
      </c>
      <c r="BD35" s="292">
        <f>SUM(BE35:BJ35)</f>
        <v>14</v>
      </c>
      <c r="BE35" s="292">
        <v>0</v>
      </c>
      <c r="BF35" s="292">
        <v>9</v>
      </c>
      <c r="BG35" s="292">
        <v>2</v>
      </c>
      <c r="BH35" s="292">
        <v>0</v>
      </c>
      <c r="BI35" s="292">
        <v>0</v>
      </c>
      <c r="BJ35" s="292">
        <v>3</v>
      </c>
      <c r="BK35" s="292">
        <f>SUM(BL35:BQ35)</f>
        <v>2</v>
      </c>
      <c r="BL35" s="292">
        <v>0</v>
      </c>
      <c r="BM35" s="292">
        <v>1</v>
      </c>
      <c r="BN35" s="292">
        <v>1</v>
      </c>
      <c r="BO35" s="292">
        <v>0</v>
      </c>
      <c r="BP35" s="292">
        <v>0</v>
      </c>
      <c r="BQ35" s="292">
        <v>0</v>
      </c>
      <c r="BR35" s="292">
        <f>SUM(BY35,CF35)</f>
        <v>1171</v>
      </c>
      <c r="BS35" s="292">
        <f>SUM(BZ35,CG35)</f>
        <v>0</v>
      </c>
      <c r="BT35" s="292">
        <f>SUM(CA35,CH35)</f>
        <v>809</v>
      </c>
      <c r="BU35" s="292">
        <f>SUM(CB35,CI35)</f>
        <v>44</v>
      </c>
      <c r="BV35" s="292">
        <f>SUM(CC35,CJ35)</f>
        <v>302</v>
      </c>
      <c r="BW35" s="292">
        <f>SUM(CD35,CK35)</f>
        <v>0</v>
      </c>
      <c r="BX35" s="292">
        <f>SUM(CE35,CL35)</f>
        <v>16</v>
      </c>
      <c r="BY35" s="292">
        <f>SUM(BZ35:CE35)</f>
        <v>1157</v>
      </c>
      <c r="BZ35" s="292">
        <f>F35</f>
        <v>0</v>
      </c>
      <c r="CA35" s="292">
        <f>J35</f>
        <v>800</v>
      </c>
      <c r="CB35" s="292">
        <f>N35</f>
        <v>42</v>
      </c>
      <c r="CC35" s="292">
        <f>R35</f>
        <v>302</v>
      </c>
      <c r="CD35" s="292">
        <f>V35</f>
        <v>0</v>
      </c>
      <c r="CE35" s="292">
        <f>Z35</f>
        <v>13</v>
      </c>
      <c r="CF35" s="292">
        <f>SUM(CG35:CL35)</f>
        <v>14</v>
      </c>
      <c r="CG35" s="292">
        <f>BE35</f>
        <v>0</v>
      </c>
      <c r="CH35" s="292">
        <f>BF35</f>
        <v>9</v>
      </c>
      <c r="CI35" s="292">
        <f>BG35</f>
        <v>2</v>
      </c>
      <c r="CJ35" s="292">
        <f>BH35</f>
        <v>0</v>
      </c>
      <c r="CK35" s="292">
        <f>BI35</f>
        <v>0</v>
      </c>
      <c r="CL35" s="292">
        <f>BJ35</f>
        <v>3</v>
      </c>
      <c r="CM35" s="292">
        <f>SUM(CT35,DA35)</f>
        <v>469</v>
      </c>
      <c r="CN35" s="292">
        <f>SUM(CU35,DB35)</f>
        <v>0</v>
      </c>
      <c r="CO35" s="292">
        <f>SUM(CV35,DC35)</f>
        <v>467</v>
      </c>
      <c r="CP35" s="292">
        <f>SUM(CW35,DD35)</f>
        <v>2</v>
      </c>
      <c r="CQ35" s="292">
        <f>SUM(CX35,DE35)</f>
        <v>0</v>
      </c>
      <c r="CR35" s="292">
        <f>SUM(CY35,DF35)</f>
        <v>0</v>
      </c>
      <c r="CS35" s="292">
        <f>SUM(CZ35,DG35)</f>
        <v>0</v>
      </c>
      <c r="CT35" s="292">
        <f>SUM(CU35:CZ35)</f>
        <v>467</v>
      </c>
      <c r="CU35" s="292">
        <f>AE35</f>
        <v>0</v>
      </c>
      <c r="CV35" s="292">
        <f>AI35</f>
        <v>466</v>
      </c>
      <c r="CW35" s="292">
        <f>AM35</f>
        <v>1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2</v>
      </c>
      <c r="DB35" s="292">
        <f>BL35</f>
        <v>0</v>
      </c>
      <c r="DC35" s="292">
        <f>BM35</f>
        <v>1</v>
      </c>
      <c r="DD35" s="292">
        <f>BN35</f>
        <v>1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SUM(E36,AD36,BC36)</f>
        <v>1922</v>
      </c>
      <c r="E36" s="292">
        <f>SUM(F36,J36,N36,R36,V36,Z36)</f>
        <v>1326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1024</v>
      </c>
      <c r="K36" s="292">
        <v>0</v>
      </c>
      <c r="L36" s="292">
        <v>1024</v>
      </c>
      <c r="M36" s="292">
        <v>0</v>
      </c>
      <c r="N36" s="292">
        <f>SUM(O36:Q36)</f>
        <v>37</v>
      </c>
      <c r="O36" s="292">
        <v>0</v>
      </c>
      <c r="P36" s="292">
        <v>37</v>
      </c>
      <c r="Q36" s="292">
        <v>0</v>
      </c>
      <c r="R36" s="292">
        <f>SUM(S36:U36)</f>
        <v>264</v>
      </c>
      <c r="S36" s="292">
        <v>0</v>
      </c>
      <c r="T36" s="292">
        <v>264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1</v>
      </c>
      <c r="AA36" s="292">
        <v>0</v>
      </c>
      <c r="AB36" s="292">
        <v>0</v>
      </c>
      <c r="AC36" s="292">
        <v>1</v>
      </c>
      <c r="AD36" s="292">
        <f>SUM(AE36,AI36,AM36,AQ36,AU36,AY36)</f>
        <v>488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488</v>
      </c>
      <c r="AJ36" s="292">
        <v>0</v>
      </c>
      <c r="AK36" s="292">
        <v>0</v>
      </c>
      <c r="AL36" s="292">
        <v>488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108</v>
      </c>
      <c r="BD36" s="292">
        <f>SUM(BE36:BJ36)</f>
        <v>104</v>
      </c>
      <c r="BE36" s="292">
        <v>0</v>
      </c>
      <c r="BF36" s="292">
        <v>55</v>
      </c>
      <c r="BG36" s="292">
        <v>5</v>
      </c>
      <c r="BH36" s="292">
        <v>0</v>
      </c>
      <c r="BI36" s="292">
        <v>0</v>
      </c>
      <c r="BJ36" s="292">
        <v>44</v>
      </c>
      <c r="BK36" s="292">
        <f>SUM(BL36:BQ36)</f>
        <v>4</v>
      </c>
      <c r="BL36" s="292">
        <v>0</v>
      </c>
      <c r="BM36" s="292">
        <v>4</v>
      </c>
      <c r="BN36" s="292">
        <v>0</v>
      </c>
      <c r="BO36" s="292">
        <v>0</v>
      </c>
      <c r="BP36" s="292">
        <v>0</v>
      </c>
      <c r="BQ36" s="292">
        <v>0</v>
      </c>
      <c r="BR36" s="292">
        <f>SUM(BY36,CF36)</f>
        <v>1430</v>
      </c>
      <c r="BS36" s="292">
        <f>SUM(BZ36,CG36)</f>
        <v>0</v>
      </c>
      <c r="BT36" s="292">
        <f>SUM(CA36,CH36)</f>
        <v>1079</v>
      </c>
      <c r="BU36" s="292">
        <f>SUM(CB36,CI36)</f>
        <v>42</v>
      </c>
      <c r="BV36" s="292">
        <f>SUM(CC36,CJ36)</f>
        <v>264</v>
      </c>
      <c r="BW36" s="292">
        <f>SUM(CD36,CK36)</f>
        <v>0</v>
      </c>
      <c r="BX36" s="292">
        <f>SUM(CE36,CL36)</f>
        <v>45</v>
      </c>
      <c r="BY36" s="292">
        <f>SUM(BZ36:CE36)</f>
        <v>1326</v>
      </c>
      <c r="BZ36" s="292">
        <f>F36</f>
        <v>0</v>
      </c>
      <c r="CA36" s="292">
        <f>J36</f>
        <v>1024</v>
      </c>
      <c r="CB36" s="292">
        <f>N36</f>
        <v>37</v>
      </c>
      <c r="CC36" s="292">
        <f>R36</f>
        <v>264</v>
      </c>
      <c r="CD36" s="292">
        <f>V36</f>
        <v>0</v>
      </c>
      <c r="CE36" s="292">
        <f>Z36</f>
        <v>1</v>
      </c>
      <c r="CF36" s="292">
        <f>SUM(CG36:CL36)</f>
        <v>104</v>
      </c>
      <c r="CG36" s="292">
        <f>BE36</f>
        <v>0</v>
      </c>
      <c r="CH36" s="292">
        <f>BF36</f>
        <v>55</v>
      </c>
      <c r="CI36" s="292">
        <f>BG36</f>
        <v>5</v>
      </c>
      <c r="CJ36" s="292">
        <f>BH36</f>
        <v>0</v>
      </c>
      <c r="CK36" s="292">
        <f>BI36</f>
        <v>0</v>
      </c>
      <c r="CL36" s="292">
        <f>BJ36</f>
        <v>44</v>
      </c>
      <c r="CM36" s="292">
        <f>SUM(CT36,DA36)</f>
        <v>492</v>
      </c>
      <c r="CN36" s="292">
        <f>SUM(CU36,DB36)</f>
        <v>0</v>
      </c>
      <c r="CO36" s="292">
        <f>SUM(CV36,DC36)</f>
        <v>492</v>
      </c>
      <c r="CP36" s="292">
        <f>SUM(CW36,DD36)</f>
        <v>0</v>
      </c>
      <c r="CQ36" s="292">
        <f>SUM(CX36,DE36)</f>
        <v>0</v>
      </c>
      <c r="CR36" s="292">
        <f>SUM(CY36,DF36)</f>
        <v>0</v>
      </c>
      <c r="CS36" s="292">
        <f>SUM(CZ36,DG36)</f>
        <v>0</v>
      </c>
      <c r="CT36" s="292">
        <f>SUM(CU36:CZ36)</f>
        <v>488</v>
      </c>
      <c r="CU36" s="292">
        <f>AE36</f>
        <v>0</v>
      </c>
      <c r="CV36" s="292">
        <f>AI36</f>
        <v>488</v>
      </c>
      <c r="CW36" s="292">
        <f>AM36</f>
        <v>0</v>
      </c>
      <c r="CX36" s="292">
        <f>AQ36</f>
        <v>0</v>
      </c>
      <c r="CY36" s="292">
        <f>AU36</f>
        <v>0</v>
      </c>
      <c r="CZ36" s="292">
        <f>AY36</f>
        <v>0</v>
      </c>
      <c r="DA36" s="292">
        <f>SUM(DB36:DG36)</f>
        <v>4</v>
      </c>
      <c r="DB36" s="292">
        <f>BL36</f>
        <v>0</v>
      </c>
      <c r="DC36" s="292">
        <f>BM36</f>
        <v>4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SUM(E37,AD37,BC37)</f>
        <v>186</v>
      </c>
      <c r="E37" s="292">
        <f>SUM(F37,J37,N37,R37,V37,Z37)</f>
        <v>186</v>
      </c>
      <c r="F37" s="292">
        <f>SUM(G37:I37)</f>
        <v>3</v>
      </c>
      <c r="G37" s="292">
        <v>3</v>
      </c>
      <c r="H37" s="292">
        <v>0</v>
      </c>
      <c r="I37" s="292">
        <v>0</v>
      </c>
      <c r="J37" s="292">
        <f>SUM(K37:M37)</f>
        <v>57</v>
      </c>
      <c r="K37" s="292">
        <v>57</v>
      </c>
      <c r="L37" s="292">
        <v>0</v>
      </c>
      <c r="M37" s="292">
        <v>0</v>
      </c>
      <c r="N37" s="292">
        <f>SUM(O37:Q37)</f>
        <v>18</v>
      </c>
      <c r="O37" s="292">
        <v>18</v>
      </c>
      <c r="P37" s="292">
        <v>0</v>
      </c>
      <c r="Q37" s="292">
        <v>0</v>
      </c>
      <c r="R37" s="292">
        <f>SUM(S37:U37)</f>
        <v>41</v>
      </c>
      <c r="S37" s="292">
        <v>41</v>
      </c>
      <c r="T37" s="292">
        <v>0</v>
      </c>
      <c r="U37" s="292">
        <v>0</v>
      </c>
      <c r="V37" s="292">
        <f>SUM(W37:Y37)</f>
        <v>67</v>
      </c>
      <c r="W37" s="292">
        <v>67</v>
      </c>
      <c r="X37" s="292">
        <v>0</v>
      </c>
      <c r="Y37" s="292">
        <v>0</v>
      </c>
      <c r="Z37" s="292">
        <f>SUM(AA37:AC37)</f>
        <v>0</v>
      </c>
      <c r="AA37" s="292">
        <v>0</v>
      </c>
      <c r="AB37" s="292">
        <v>0</v>
      </c>
      <c r="AC37" s="292">
        <v>0</v>
      </c>
      <c r="AD37" s="292">
        <f>SUM(AE37,AI37,AM37,AQ37,AU37,AY37)</f>
        <v>0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0</v>
      </c>
      <c r="AJ37" s="292">
        <v>0</v>
      </c>
      <c r="AK37" s="292">
        <v>0</v>
      </c>
      <c r="AL37" s="292">
        <v>0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0</v>
      </c>
      <c r="BD37" s="292">
        <f>SUM(BE37:BJ37)</f>
        <v>0</v>
      </c>
      <c r="BE37" s="292">
        <v>0</v>
      </c>
      <c r="BF37" s="292"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f>SUM(BL37:BQ37)</f>
        <v>0</v>
      </c>
      <c r="BL37" s="292">
        <v>0</v>
      </c>
      <c r="BM37" s="292">
        <v>0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186</v>
      </c>
      <c r="BS37" s="292">
        <f>SUM(BZ37,CG37)</f>
        <v>3</v>
      </c>
      <c r="BT37" s="292">
        <f>SUM(CA37,CH37)</f>
        <v>57</v>
      </c>
      <c r="BU37" s="292">
        <f>SUM(CB37,CI37)</f>
        <v>18</v>
      </c>
      <c r="BV37" s="292">
        <f>SUM(CC37,CJ37)</f>
        <v>41</v>
      </c>
      <c r="BW37" s="292">
        <f>SUM(CD37,CK37)</f>
        <v>67</v>
      </c>
      <c r="BX37" s="292">
        <f>SUM(CE37,CL37)</f>
        <v>0</v>
      </c>
      <c r="BY37" s="292">
        <f>SUM(BZ37:CE37)</f>
        <v>186</v>
      </c>
      <c r="BZ37" s="292">
        <f>F37</f>
        <v>3</v>
      </c>
      <c r="CA37" s="292">
        <f>J37</f>
        <v>57</v>
      </c>
      <c r="CB37" s="292">
        <f>N37</f>
        <v>18</v>
      </c>
      <c r="CC37" s="292">
        <f>R37</f>
        <v>41</v>
      </c>
      <c r="CD37" s="292">
        <f>V37</f>
        <v>67</v>
      </c>
      <c r="CE37" s="292">
        <f>Z37</f>
        <v>0</v>
      </c>
      <c r="CF37" s="292">
        <f>SUM(CG37:CL37)</f>
        <v>0</v>
      </c>
      <c r="CG37" s="292">
        <f>BE37</f>
        <v>0</v>
      </c>
      <c r="CH37" s="292">
        <f>BF37</f>
        <v>0</v>
      </c>
      <c r="CI37" s="292">
        <f>BG37</f>
        <v>0</v>
      </c>
      <c r="CJ37" s="292">
        <f>BH37</f>
        <v>0</v>
      </c>
      <c r="CK37" s="292">
        <f>BI37</f>
        <v>0</v>
      </c>
      <c r="CL37" s="292">
        <f>BJ37</f>
        <v>0</v>
      </c>
      <c r="CM37" s="292">
        <f>SUM(CT37,DA37)</f>
        <v>0</v>
      </c>
      <c r="CN37" s="292">
        <f>SUM(CU37,DB37)</f>
        <v>0</v>
      </c>
      <c r="CO37" s="292">
        <f>SUM(CV37,DC37)</f>
        <v>0</v>
      </c>
      <c r="CP37" s="292">
        <f>SUM(CW37,DD37)</f>
        <v>0</v>
      </c>
      <c r="CQ37" s="292">
        <f>SUM(CX37,DE37)</f>
        <v>0</v>
      </c>
      <c r="CR37" s="292">
        <f>SUM(CY37,DF37)</f>
        <v>0</v>
      </c>
      <c r="CS37" s="292">
        <f>SUM(CZ37,DG37)</f>
        <v>0</v>
      </c>
      <c r="CT37" s="292">
        <f>SUM(CU37:CZ37)</f>
        <v>0</v>
      </c>
      <c r="CU37" s="292">
        <f>AE37</f>
        <v>0</v>
      </c>
      <c r="CV37" s="292">
        <f>AI37</f>
        <v>0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0</v>
      </c>
      <c r="DB37" s="292">
        <f>BL37</f>
        <v>0</v>
      </c>
      <c r="DC37" s="292">
        <f>BM37</f>
        <v>0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37">
    <sortCondition ref="A8:A37"/>
    <sortCondition ref="B8:B37"/>
    <sortCondition ref="C8:C37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&amp;Lごみ搬入量の状況（平成29年度実績）</oddHeader>
  </headerFooter>
  <colBreaks count="5" manualBreakCount="5">
    <brk id="13" min="1" max="36" man="1"/>
    <brk id="25" min="1" max="36" man="1"/>
    <brk id="38" min="1" max="36" man="1"/>
    <brk id="50" min="1" max="36" man="1"/>
    <brk id="62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新潟県</v>
      </c>
      <c r="B7" s="303" t="str">
        <f>ごみ処理概要!B7</f>
        <v>15000</v>
      </c>
      <c r="C7" s="304" t="s">
        <v>3</v>
      </c>
      <c r="D7" s="305">
        <f>SUM(E7,T7,AI7,AX7,BM7,CB7,CQ7,DF7,DU7,DZ7)</f>
        <v>812349</v>
      </c>
      <c r="E7" s="305">
        <f>SUM(F7,M7)</f>
        <v>617447</v>
      </c>
      <c r="F7" s="305">
        <f>SUM(G7:L7)</f>
        <v>566687</v>
      </c>
      <c r="G7" s="305">
        <f t="shared" ref="G7:L7" si="0">SUM(G$8:G$207)</f>
        <v>0</v>
      </c>
      <c r="H7" s="305">
        <f t="shared" si="0"/>
        <v>565731</v>
      </c>
      <c r="I7" s="305">
        <f t="shared" si="0"/>
        <v>0</v>
      </c>
      <c r="J7" s="305">
        <f t="shared" si="0"/>
        <v>41</v>
      </c>
      <c r="K7" s="305">
        <f t="shared" si="0"/>
        <v>652</v>
      </c>
      <c r="L7" s="305">
        <f t="shared" si="0"/>
        <v>263</v>
      </c>
      <c r="M7" s="305">
        <f>SUM(N7:S7)</f>
        <v>50760</v>
      </c>
      <c r="N7" s="305">
        <f t="shared" ref="N7:S7" si="1">SUM(N$8:N$207)</f>
        <v>0</v>
      </c>
      <c r="O7" s="305">
        <f t="shared" si="1"/>
        <v>49157</v>
      </c>
      <c r="P7" s="305">
        <f t="shared" si="1"/>
        <v>5</v>
      </c>
      <c r="Q7" s="305">
        <f t="shared" si="1"/>
        <v>0</v>
      </c>
      <c r="R7" s="305">
        <f t="shared" si="1"/>
        <v>9</v>
      </c>
      <c r="S7" s="305">
        <f t="shared" si="1"/>
        <v>1589</v>
      </c>
      <c r="T7" s="305">
        <f>SUM(U7,AB7)</f>
        <v>24847</v>
      </c>
      <c r="U7" s="305">
        <f>SUM(V7:AA7)</f>
        <v>16721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9576</v>
      </c>
      <c r="Y7" s="305">
        <f t="shared" si="2"/>
        <v>1315</v>
      </c>
      <c r="Z7" s="305">
        <f t="shared" si="2"/>
        <v>23</v>
      </c>
      <c r="AA7" s="305">
        <f t="shared" si="2"/>
        <v>5807</v>
      </c>
      <c r="AB7" s="305">
        <f>SUM(AC7:AH7)</f>
        <v>8126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1208</v>
      </c>
      <c r="AF7" s="305">
        <f t="shared" si="3"/>
        <v>237</v>
      </c>
      <c r="AG7" s="305">
        <f t="shared" si="3"/>
        <v>0</v>
      </c>
      <c r="AH7" s="305">
        <f t="shared" si="3"/>
        <v>6681</v>
      </c>
      <c r="AI7" s="305">
        <f>SUM(AJ7,AQ7)</f>
        <v>7250</v>
      </c>
      <c r="AJ7" s="305">
        <f>SUM(AK7:AP7)</f>
        <v>4491</v>
      </c>
      <c r="AK7" s="305">
        <f t="shared" ref="AK7:AP7" si="4">SUM(AK$8:AK$207)</f>
        <v>0</v>
      </c>
      <c r="AL7" s="305">
        <f t="shared" si="4"/>
        <v>57</v>
      </c>
      <c r="AM7" s="305">
        <f t="shared" si="4"/>
        <v>0</v>
      </c>
      <c r="AN7" s="305">
        <f t="shared" si="4"/>
        <v>4424</v>
      </c>
      <c r="AO7" s="305">
        <f t="shared" si="4"/>
        <v>10</v>
      </c>
      <c r="AP7" s="305">
        <f t="shared" si="4"/>
        <v>0</v>
      </c>
      <c r="AQ7" s="305">
        <f>SUM(AR7:AW7)</f>
        <v>2759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2759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18690</v>
      </c>
      <c r="BN7" s="305">
        <f>SUM(BO7:BT7)</f>
        <v>18667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18667</v>
      </c>
      <c r="BS7" s="305">
        <f t="shared" si="8"/>
        <v>0</v>
      </c>
      <c r="BT7" s="305">
        <f t="shared" si="8"/>
        <v>0</v>
      </c>
      <c r="BU7" s="305">
        <f>SUM(BV7:CA7)</f>
        <v>23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23</v>
      </c>
      <c r="BZ7" s="305">
        <f t="shared" si="9"/>
        <v>0</v>
      </c>
      <c r="CA7" s="305">
        <f t="shared" si="9"/>
        <v>0</v>
      </c>
      <c r="CB7" s="305">
        <f>SUM(CC7,CJ7)</f>
        <v>15</v>
      </c>
      <c r="CC7" s="305">
        <f>SUM(CD7:CI7)</f>
        <v>15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15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69103</v>
      </c>
      <c r="CR7" s="305">
        <f>SUM(CS7:CX7)</f>
        <v>64112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12630</v>
      </c>
      <c r="CV7" s="305">
        <f t="shared" si="12"/>
        <v>51423</v>
      </c>
      <c r="CW7" s="305">
        <f t="shared" si="12"/>
        <v>24</v>
      </c>
      <c r="CX7" s="305">
        <f t="shared" si="12"/>
        <v>35</v>
      </c>
      <c r="CY7" s="305">
        <f>SUM(CZ7:DE7)</f>
        <v>4991</v>
      </c>
      <c r="CZ7" s="305">
        <f t="shared" ref="CZ7:DE7" si="13">SUM(CZ$8:CZ$207)</f>
        <v>0</v>
      </c>
      <c r="DA7" s="305">
        <f t="shared" si="13"/>
        <v>345</v>
      </c>
      <c r="DB7" s="305">
        <f t="shared" si="13"/>
        <v>1834</v>
      </c>
      <c r="DC7" s="305">
        <f t="shared" si="13"/>
        <v>2700</v>
      </c>
      <c r="DD7" s="305">
        <f t="shared" si="13"/>
        <v>0</v>
      </c>
      <c r="DE7" s="305">
        <f t="shared" si="13"/>
        <v>112</v>
      </c>
      <c r="DF7" s="305">
        <f>SUM(DG7,DN7)</f>
        <v>98</v>
      </c>
      <c r="DG7" s="305">
        <f>SUM(DH7:DM7)</f>
        <v>55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55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43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43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65730</v>
      </c>
      <c r="DV7" s="305">
        <f>SUM(DV$8:DV$207)</f>
        <v>61027</v>
      </c>
      <c r="DW7" s="305">
        <f>SUM(DW$8:DW$207)</f>
        <v>27</v>
      </c>
      <c r="DX7" s="305">
        <f>SUM(DX$8:DX$207)</f>
        <v>4676</v>
      </c>
      <c r="DY7" s="305">
        <f>SUM(DY$8:DY$207)</f>
        <v>0</v>
      </c>
      <c r="DZ7" s="305">
        <f>SUM(EA7,EH7)</f>
        <v>9169</v>
      </c>
      <c r="EA7" s="305">
        <f>SUM(EB7:EG7)</f>
        <v>4138</v>
      </c>
      <c r="EB7" s="305">
        <f t="shared" ref="EB7:EG7" si="16">SUM(EB$8:EB$207)</f>
        <v>3</v>
      </c>
      <c r="EC7" s="305">
        <f t="shared" si="16"/>
        <v>0</v>
      </c>
      <c r="ED7" s="305">
        <f t="shared" si="16"/>
        <v>3686</v>
      </c>
      <c r="EE7" s="305">
        <f t="shared" si="16"/>
        <v>0</v>
      </c>
      <c r="EF7" s="305">
        <f t="shared" si="16"/>
        <v>449</v>
      </c>
      <c r="EG7" s="305">
        <f t="shared" si="16"/>
        <v>0</v>
      </c>
      <c r="EH7" s="305">
        <f>SUM(EI7:EN7)</f>
        <v>5031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4693</v>
      </c>
      <c r="EL7" s="305">
        <f t="shared" si="17"/>
        <v>0</v>
      </c>
      <c r="EM7" s="305">
        <f t="shared" si="17"/>
        <v>338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269690</v>
      </c>
      <c r="E8" s="292">
        <f>SUM(F8,M8)</f>
        <v>207424</v>
      </c>
      <c r="F8" s="292">
        <f>SUM(G8:L8)</f>
        <v>200583</v>
      </c>
      <c r="G8" s="292">
        <v>0</v>
      </c>
      <c r="H8" s="292">
        <v>200583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6841</v>
      </c>
      <c r="N8" s="292">
        <v>0</v>
      </c>
      <c r="O8" s="292">
        <v>6841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8906</v>
      </c>
      <c r="U8" s="292">
        <f>SUM(V8:AA8)</f>
        <v>3928</v>
      </c>
      <c r="V8" s="292">
        <v>0</v>
      </c>
      <c r="W8" s="292">
        <v>0</v>
      </c>
      <c r="X8" s="292">
        <v>851</v>
      </c>
      <c r="Y8" s="292">
        <v>172</v>
      </c>
      <c r="Z8" s="292">
        <v>0</v>
      </c>
      <c r="AA8" s="292">
        <v>2905</v>
      </c>
      <c r="AB8" s="292">
        <f>SUM(AC8:AH8)</f>
        <v>4978</v>
      </c>
      <c r="AC8" s="292">
        <v>0</v>
      </c>
      <c r="AD8" s="292">
        <v>0</v>
      </c>
      <c r="AE8" s="292">
        <v>265</v>
      </c>
      <c r="AF8" s="292">
        <v>0</v>
      </c>
      <c r="AG8" s="292">
        <v>0</v>
      </c>
      <c r="AH8" s="292">
        <v>4713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23295</v>
      </c>
      <c r="CR8" s="292">
        <f>SUM(CS8:CX8)</f>
        <v>21774</v>
      </c>
      <c r="CS8" s="292">
        <v>0</v>
      </c>
      <c r="CT8" s="292">
        <v>0</v>
      </c>
      <c r="CU8" s="292">
        <v>3724</v>
      </c>
      <c r="CV8" s="292">
        <v>18050</v>
      </c>
      <c r="CW8" s="292">
        <v>0</v>
      </c>
      <c r="CX8" s="292">
        <v>0</v>
      </c>
      <c r="CY8" s="292">
        <f>SUM(CZ8:DE8)</f>
        <v>1521</v>
      </c>
      <c r="CZ8" s="292">
        <v>0</v>
      </c>
      <c r="DA8" s="292">
        <v>0</v>
      </c>
      <c r="DB8" s="292">
        <v>1521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26701</v>
      </c>
      <c r="DV8" s="292">
        <v>25716</v>
      </c>
      <c r="DW8" s="292">
        <v>0</v>
      </c>
      <c r="DX8" s="292">
        <v>985</v>
      </c>
      <c r="DY8" s="292">
        <v>0</v>
      </c>
      <c r="DZ8" s="292">
        <f>SUM(EA8,EH8)</f>
        <v>3364</v>
      </c>
      <c r="EA8" s="292">
        <f>SUM(EB8:EG8)</f>
        <v>695</v>
      </c>
      <c r="EB8" s="292">
        <v>0</v>
      </c>
      <c r="EC8" s="292">
        <v>0</v>
      </c>
      <c r="ED8" s="292">
        <v>695</v>
      </c>
      <c r="EE8" s="292">
        <v>0</v>
      </c>
      <c r="EF8" s="292">
        <v>0</v>
      </c>
      <c r="EG8" s="292">
        <v>0</v>
      </c>
      <c r="EH8" s="292">
        <f>SUM(EI8:EN8)</f>
        <v>2669</v>
      </c>
      <c r="EI8" s="292">
        <v>0</v>
      </c>
      <c r="EJ8" s="292">
        <v>0</v>
      </c>
      <c r="EK8" s="292">
        <v>2669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85351</v>
      </c>
      <c r="E9" s="292">
        <f>SUM(F9,M9)</f>
        <v>52074</v>
      </c>
      <c r="F9" s="292">
        <f>SUM(G9:L9)</f>
        <v>51044</v>
      </c>
      <c r="G9" s="292">
        <v>0</v>
      </c>
      <c r="H9" s="292">
        <v>51044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1030</v>
      </c>
      <c r="N9" s="292">
        <v>0</v>
      </c>
      <c r="O9" s="292">
        <v>1030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5095</v>
      </c>
      <c r="U9" s="292">
        <f>SUM(V9:AA9)</f>
        <v>4747</v>
      </c>
      <c r="V9" s="292">
        <v>0</v>
      </c>
      <c r="W9" s="292">
        <v>0</v>
      </c>
      <c r="X9" s="292">
        <v>3848</v>
      </c>
      <c r="Y9" s="292">
        <v>0</v>
      </c>
      <c r="Z9" s="292">
        <v>0</v>
      </c>
      <c r="AA9" s="292">
        <v>899</v>
      </c>
      <c r="AB9" s="292">
        <f>SUM(AC9:AH9)</f>
        <v>348</v>
      </c>
      <c r="AC9" s="292">
        <v>0</v>
      </c>
      <c r="AD9" s="292">
        <v>0</v>
      </c>
      <c r="AE9" s="292">
        <v>183</v>
      </c>
      <c r="AF9" s="292">
        <v>0</v>
      </c>
      <c r="AG9" s="292">
        <v>0</v>
      </c>
      <c r="AH9" s="292">
        <v>165</v>
      </c>
      <c r="AI9" s="292">
        <f>SUM(AJ9,AQ9)</f>
        <v>3937</v>
      </c>
      <c r="AJ9" s="292">
        <f>SUM(AK9:AP9)</f>
        <v>3937</v>
      </c>
      <c r="AK9" s="292">
        <v>0</v>
      </c>
      <c r="AL9" s="292">
        <v>0</v>
      </c>
      <c r="AM9" s="292">
        <v>0</v>
      </c>
      <c r="AN9" s="292">
        <v>3937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9994</v>
      </c>
      <c r="BN9" s="292">
        <f>SUM(BO9:BT9)</f>
        <v>9971</v>
      </c>
      <c r="BO9" s="292">
        <v>0</v>
      </c>
      <c r="BP9" s="292">
        <v>0</v>
      </c>
      <c r="BQ9" s="292">
        <v>0</v>
      </c>
      <c r="BR9" s="292">
        <v>9971</v>
      </c>
      <c r="BS9" s="292">
        <v>0</v>
      </c>
      <c r="BT9" s="292">
        <v>0</v>
      </c>
      <c r="BU9" s="292">
        <f>SUM(BV9:CA9)</f>
        <v>23</v>
      </c>
      <c r="BV9" s="292">
        <v>0</v>
      </c>
      <c r="BW9" s="292">
        <v>0</v>
      </c>
      <c r="BX9" s="292">
        <v>0</v>
      </c>
      <c r="BY9" s="292">
        <v>23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7603</v>
      </c>
      <c r="CR9" s="292">
        <f>SUM(CS9:CX9)</f>
        <v>7603</v>
      </c>
      <c r="CS9" s="292">
        <v>0</v>
      </c>
      <c r="CT9" s="292">
        <v>0</v>
      </c>
      <c r="CU9" s="292">
        <v>54</v>
      </c>
      <c r="CV9" s="292">
        <v>7549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6648</v>
      </c>
      <c r="DV9" s="292">
        <v>6195</v>
      </c>
      <c r="DW9" s="292">
        <v>0</v>
      </c>
      <c r="DX9" s="292">
        <v>453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41807</v>
      </c>
      <c r="E10" s="292">
        <f>SUM(F10,M10)</f>
        <v>35651</v>
      </c>
      <c r="F10" s="292">
        <f>SUM(G10:L10)</f>
        <v>30273</v>
      </c>
      <c r="G10" s="292">
        <v>0</v>
      </c>
      <c r="H10" s="292">
        <v>30072</v>
      </c>
      <c r="I10" s="292">
        <v>0</v>
      </c>
      <c r="J10" s="292">
        <v>0</v>
      </c>
      <c r="K10" s="292">
        <v>0</v>
      </c>
      <c r="L10" s="292">
        <v>201</v>
      </c>
      <c r="M10" s="292">
        <f>SUM(N10:S10)</f>
        <v>5378</v>
      </c>
      <c r="N10" s="292">
        <v>0</v>
      </c>
      <c r="O10" s="292">
        <v>4714</v>
      </c>
      <c r="P10" s="292">
        <v>0</v>
      </c>
      <c r="Q10" s="292">
        <v>0</v>
      </c>
      <c r="R10" s="292">
        <v>0</v>
      </c>
      <c r="S10" s="292">
        <v>664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1627</v>
      </c>
      <c r="AJ10" s="292">
        <f>SUM(AK10:AP10)</f>
        <v>92</v>
      </c>
      <c r="AK10" s="292">
        <v>0</v>
      </c>
      <c r="AL10" s="292">
        <v>0</v>
      </c>
      <c r="AM10" s="292">
        <v>0</v>
      </c>
      <c r="AN10" s="292">
        <v>92</v>
      </c>
      <c r="AO10" s="292">
        <v>0</v>
      </c>
      <c r="AP10" s="292">
        <v>0</v>
      </c>
      <c r="AQ10" s="292">
        <f>SUM(AR10:AW10)</f>
        <v>1535</v>
      </c>
      <c r="AR10" s="292">
        <v>0</v>
      </c>
      <c r="AS10" s="292">
        <v>0</v>
      </c>
      <c r="AT10" s="292">
        <v>0</v>
      </c>
      <c r="AU10" s="292">
        <v>1535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789</v>
      </c>
      <c r="CR10" s="292">
        <f>SUM(CS10:CX10)</f>
        <v>675</v>
      </c>
      <c r="CS10" s="292">
        <v>0</v>
      </c>
      <c r="CT10" s="292">
        <v>0</v>
      </c>
      <c r="CU10" s="292">
        <v>656</v>
      </c>
      <c r="CV10" s="292">
        <v>0</v>
      </c>
      <c r="CW10" s="292">
        <v>0</v>
      </c>
      <c r="CX10" s="292">
        <v>19</v>
      </c>
      <c r="CY10" s="292">
        <f>SUM(CZ10:DE10)</f>
        <v>114</v>
      </c>
      <c r="CZ10" s="292">
        <v>0</v>
      </c>
      <c r="DA10" s="292">
        <v>0</v>
      </c>
      <c r="DB10" s="292">
        <v>114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3679</v>
      </c>
      <c r="DV10" s="292">
        <v>3679</v>
      </c>
      <c r="DW10" s="292">
        <v>0</v>
      </c>
      <c r="DX10" s="292">
        <v>0</v>
      </c>
      <c r="DY10" s="292">
        <v>0</v>
      </c>
      <c r="DZ10" s="292">
        <f>SUM(EA10,EH10)</f>
        <v>61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61</v>
      </c>
      <c r="EI10" s="292">
        <v>0</v>
      </c>
      <c r="EJ10" s="292">
        <v>0</v>
      </c>
      <c r="EK10" s="292">
        <v>61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28683</v>
      </c>
      <c r="E11" s="292">
        <f>SUM(F11,M11)</f>
        <v>22036</v>
      </c>
      <c r="F11" s="292">
        <f>SUM(G11:L11)</f>
        <v>21565</v>
      </c>
      <c r="G11" s="292">
        <v>0</v>
      </c>
      <c r="H11" s="292">
        <v>21565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471</v>
      </c>
      <c r="N11" s="292">
        <v>0</v>
      </c>
      <c r="O11" s="292">
        <v>471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1319</v>
      </c>
      <c r="U11" s="292">
        <f>SUM(V11:AA11)</f>
        <v>1055</v>
      </c>
      <c r="V11" s="292">
        <v>0</v>
      </c>
      <c r="W11" s="292">
        <v>0</v>
      </c>
      <c r="X11" s="292">
        <v>768</v>
      </c>
      <c r="Y11" s="292">
        <v>0</v>
      </c>
      <c r="Z11" s="292">
        <v>0</v>
      </c>
      <c r="AA11" s="292">
        <v>287</v>
      </c>
      <c r="AB11" s="292">
        <f>SUM(AC11:AH11)</f>
        <v>264</v>
      </c>
      <c r="AC11" s="292">
        <v>0</v>
      </c>
      <c r="AD11" s="292">
        <v>0</v>
      </c>
      <c r="AE11" s="292">
        <v>71</v>
      </c>
      <c r="AF11" s="292">
        <v>0</v>
      </c>
      <c r="AG11" s="292">
        <v>0</v>
      </c>
      <c r="AH11" s="292">
        <v>193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1401</v>
      </c>
      <c r="CR11" s="292">
        <f>SUM(CS11:CX11)</f>
        <v>1176</v>
      </c>
      <c r="CS11" s="292">
        <v>0</v>
      </c>
      <c r="CT11" s="292">
        <v>0</v>
      </c>
      <c r="CU11" s="292">
        <v>0</v>
      </c>
      <c r="CV11" s="292">
        <v>1176</v>
      </c>
      <c r="CW11" s="292">
        <v>0</v>
      </c>
      <c r="CX11" s="292">
        <v>0</v>
      </c>
      <c r="CY11" s="292">
        <f>SUM(CZ11:DE11)</f>
        <v>225</v>
      </c>
      <c r="CZ11" s="292">
        <v>0</v>
      </c>
      <c r="DA11" s="292">
        <v>0</v>
      </c>
      <c r="DB11" s="292">
        <v>0</v>
      </c>
      <c r="DC11" s="292">
        <v>225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3927</v>
      </c>
      <c r="DV11" s="292">
        <v>3143</v>
      </c>
      <c r="DW11" s="292">
        <v>0</v>
      </c>
      <c r="DX11" s="292">
        <v>784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39792</v>
      </c>
      <c r="E12" s="292">
        <f>SUM(F12,M12)</f>
        <v>34656</v>
      </c>
      <c r="F12" s="292">
        <f>SUM(G12:L12)</f>
        <v>33006</v>
      </c>
      <c r="G12" s="292">
        <v>0</v>
      </c>
      <c r="H12" s="292">
        <v>32982</v>
      </c>
      <c r="I12" s="292">
        <v>0</v>
      </c>
      <c r="J12" s="292">
        <v>0</v>
      </c>
      <c r="K12" s="292">
        <v>0</v>
      </c>
      <c r="L12" s="292">
        <v>24</v>
      </c>
      <c r="M12" s="292">
        <f>SUM(N12:S12)</f>
        <v>1650</v>
      </c>
      <c r="N12" s="292">
        <v>0</v>
      </c>
      <c r="O12" s="292">
        <v>1650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1278</v>
      </c>
      <c r="U12" s="292">
        <f>SUM(V12:AA12)</f>
        <v>1226</v>
      </c>
      <c r="V12" s="292">
        <v>0</v>
      </c>
      <c r="W12" s="292">
        <v>0</v>
      </c>
      <c r="X12" s="292">
        <v>1192</v>
      </c>
      <c r="Y12" s="292">
        <v>0</v>
      </c>
      <c r="Z12" s="292">
        <v>0</v>
      </c>
      <c r="AA12" s="292">
        <v>34</v>
      </c>
      <c r="AB12" s="292">
        <f>SUM(AC12:AH12)</f>
        <v>52</v>
      </c>
      <c r="AC12" s="292">
        <v>0</v>
      </c>
      <c r="AD12" s="292">
        <v>0</v>
      </c>
      <c r="AE12" s="292">
        <v>52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0</v>
      </c>
      <c r="CR12" s="292">
        <f>SUM(CS12:CX12)</f>
        <v>0</v>
      </c>
      <c r="CS12" s="292">
        <v>0</v>
      </c>
      <c r="CT12" s="292">
        <v>0</v>
      </c>
      <c r="CU12" s="292">
        <v>0</v>
      </c>
      <c r="CV12" s="292">
        <v>0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3858</v>
      </c>
      <c r="DV12" s="292">
        <v>3858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13674</v>
      </c>
      <c r="E13" s="292">
        <f>SUM(F13,M13)</f>
        <v>11099</v>
      </c>
      <c r="F13" s="292">
        <f>SUM(G13:L13)</f>
        <v>9948</v>
      </c>
      <c r="G13" s="292">
        <v>0</v>
      </c>
      <c r="H13" s="292">
        <v>9948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1151</v>
      </c>
      <c r="N13" s="292">
        <v>0</v>
      </c>
      <c r="O13" s="292">
        <v>1151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1994</v>
      </c>
      <c r="CR13" s="292">
        <f>SUM(CS13:CX13)</f>
        <v>1737</v>
      </c>
      <c r="CS13" s="292">
        <v>0</v>
      </c>
      <c r="CT13" s="292">
        <v>0</v>
      </c>
      <c r="CU13" s="292">
        <v>506</v>
      </c>
      <c r="CV13" s="292">
        <v>1215</v>
      </c>
      <c r="CW13" s="292">
        <v>0</v>
      </c>
      <c r="CX13" s="292">
        <v>16</v>
      </c>
      <c r="CY13" s="292">
        <f>SUM(CZ13:DE13)</f>
        <v>257</v>
      </c>
      <c r="CZ13" s="292">
        <v>0</v>
      </c>
      <c r="DA13" s="292">
        <v>0</v>
      </c>
      <c r="DB13" s="292">
        <v>141</v>
      </c>
      <c r="DC13" s="292">
        <v>4</v>
      </c>
      <c r="DD13" s="292">
        <v>0</v>
      </c>
      <c r="DE13" s="292">
        <v>112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540</v>
      </c>
      <c r="DV13" s="292">
        <v>525</v>
      </c>
      <c r="DW13" s="292">
        <v>0</v>
      </c>
      <c r="DX13" s="292">
        <v>15</v>
      </c>
      <c r="DY13" s="292">
        <v>0</v>
      </c>
      <c r="DZ13" s="292">
        <f>SUM(EA13,EH13)</f>
        <v>41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41</v>
      </c>
      <c r="EI13" s="292">
        <v>0</v>
      </c>
      <c r="EJ13" s="292">
        <v>0</v>
      </c>
      <c r="EK13" s="292">
        <v>41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10907</v>
      </c>
      <c r="E14" s="292">
        <f>SUM(F14,M14)</f>
        <v>9373</v>
      </c>
      <c r="F14" s="292">
        <f>SUM(G14:L14)</f>
        <v>8987</v>
      </c>
      <c r="G14" s="292">
        <v>0</v>
      </c>
      <c r="H14" s="292">
        <v>8987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386</v>
      </c>
      <c r="N14" s="292">
        <v>0</v>
      </c>
      <c r="O14" s="292">
        <v>386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193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193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193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933</v>
      </c>
      <c r="CR14" s="292">
        <f>SUM(CS14:CX14)</f>
        <v>445</v>
      </c>
      <c r="CS14" s="292">
        <v>0</v>
      </c>
      <c r="CT14" s="292">
        <v>0</v>
      </c>
      <c r="CU14" s="292">
        <v>0</v>
      </c>
      <c r="CV14" s="292">
        <v>445</v>
      </c>
      <c r="CW14" s="292">
        <v>0</v>
      </c>
      <c r="CX14" s="292">
        <v>0</v>
      </c>
      <c r="CY14" s="292">
        <f>SUM(CZ14:DE14)</f>
        <v>488</v>
      </c>
      <c r="CZ14" s="292">
        <v>0</v>
      </c>
      <c r="DA14" s="292">
        <v>0</v>
      </c>
      <c r="DB14" s="292">
        <v>0</v>
      </c>
      <c r="DC14" s="292">
        <v>488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408</v>
      </c>
      <c r="EA14" s="292">
        <f>SUM(EB14:EG14)</f>
        <v>357</v>
      </c>
      <c r="EB14" s="292">
        <v>0</v>
      </c>
      <c r="EC14" s="292">
        <v>0</v>
      </c>
      <c r="ED14" s="292">
        <v>357</v>
      </c>
      <c r="EE14" s="292">
        <v>0</v>
      </c>
      <c r="EF14" s="292">
        <v>0</v>
      </c>
      <c r="EG14" s="292">
        <v>0</v>
      </c>
      <c r="EH14" s="292">
        <f>SUM(EI14:EN14)</f>
        <v>51</v>
      </c>
      <c r="EI14" s="292">
        <v>0</v>
      </c>
      <c r="EJ14" s="292">
        <v>0</v>
      </c>
      <c r="EK14" s="292">
        <v>51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17837</v>
      </c>
      <c r="E15" s="292">
        <f>SUM(F15,M15)</f>
        <v>13940</v>
      </c>
      <c r="F15" s="292">
        <f>SUM(G15:L15)</f>
        <v>12557</v>
      </c>
      <c r="G15" s="292">
        <v>0</v>
      </c>
      <c r="H15" s="292">
        <v>12557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1383</v>
      </c>
      <c r="N15" s="292">
        <v>0</v>
      </c>
      <c r="O15" s="292">
        <v>1383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395</v>
      </c>
      <c r="AJ15" s="292">
        <f>SUM(AK15:AP15)</f>
        <v>395</v>
      </c>
      <c r="AK15" s="292">
        <v>0</v>
      </c>
      <c r="AL15" s="292">
        <v>0</v>
      </c>
      <c r="AM15" s="292">
        <v>0</v>
      </c>
      <c r="AN15" s="292">
        <v>395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15</v>
      </c>
      <c r="CC15" s="292">
        <f>SUM(CD15:CI15)</f>
        <v>15</v>
      </c>
      <c r="CD15" s="292">
        <v>0</v>
      </c>
      <c r="CE15" s="292">
        <v>0</v>
      </c>
      <c r="CF15" s="292">
        <v>0</v>
      </c>
      <c r="CG15" s="292">
        <v>15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0</v>
      </c>
      <c r="CR15" s="292">
        <f>SUM(CS15:CX15)</f>
        <v>0</v>
      </c>
      <c r="CS15" s="292">
        <v>0</v>
      </c>
      <c r="CT15" s="292">
        <v>0</v>
      </c>
      <c r="CU15" s="292">
        <v>0</v>
      </c>
      <c r="CV15" s="292">
        <v>0</v>
      </c>
      <c r="CW15" s="292">
        <v>0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2665</v>
      </c>
      <c r="DV15" s="292">
        <v>2397</v>
      </c>
      <c r="DW15" s="292">
        <v>0</v>
      </c>
      <c r="DX15" s="292">
        <v>268</v>
      </c>
      <c r="DY15" s="292">
        <v>0</v>
      </c>
      <c r="DZ15" s="292">
        <f>SUM(EA15,EH15)</f>
        <v>822</v>
      </c>
      <c r="EA15" s="292">
        <f>SUM(EB15:EG15)</f>
        <v>638</v>
      </c>
      <c r="EB15" s="292">
        <v>0</v>
      </c>
      <c r="EC15" s="292">
        <v>0</v>
      </c>
      <c r="ED15" s="292">
        <v>638</v>
      </c>
      <c r="EE15" s="292">
        <v>0</v>
      </c>
      <c r="EF15" s="292">
        <v>0</v>
      </c>
      <c r="EG15" s="292">
        <v>0</v>
      </c>
      <c r="EH15" s="292">
        <f>SUM(EI15:EN15)</f>
        <v>184</v>
      </c>
      <c r="EI15" s="292">
        <v>0</v>
      </c>
      <c r="EJ15" s="292">
        <v>0</v>
      </c>
      <c r="EK15" s="292">
        <v>184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12773</v>
      </c>
      <c r="E16" s="292">
        <f>SUM(F16,M16)</f>
        <v>9589</v>
      </c>
      <c r="F16" s="292">
        <f>SUM(G16:L16)</f>
        <v>8994</v>
      </c>
      <c r="G16" s="292">
        <v>0</v>
      </c>
      <c r="H16" s="292">
        <v>8994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595</v>
      </c>
      <c r="N16" s="292">
        <v>0</v>
      </c>
      <c r="O16" s="292">
        <v>595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526</v>
      </c>
      <c r="U16" s="292">
        <f>SUM(V16:AA16)</f>
        <v>464</v>
      </c>
      <c r="V16" s="292">
        <v>0</v>
      </c>
      <c r="W16" s="292">
        <v>0</v>
      </c>
      <c r="X16" s="292">
        <v>314</v>
      </c>
      <c r="Y16" s="292">
        <v>0</v>
      </c>
      <c r="Z16" s="292">
        <v>0</v>
      </c>
      <c r="AA16" s="292">
        <v>150</v>
      </c>
      <c r="AB16" s="292">
        <f>SUM(AC16:AH16)</f>
        <v>62</v>
      </c>
      <c r="AC16" s="292">
        <v>0</v>
      </c>
      <c r="AD16" s="292">
        <v>0</v>
      </c>
      <c r="AE16" s="292">
        <v>49</v>
      </c>
      <c r="AF16" s="292">
        <v>0</v>
      </c>
      <c r="AG16" s="292">
        <v>0</v>
      </c>
      <c r="AH16" s="292">
        <v>13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1234</v>
      </c>
      <c r="CR16" s="292">
        <f>SUM(CS16:CX16)</f>
        <v>1164</v>
      </c>
      <c r="CS16" s="292">
        <v>0</v>
      </c>
      <c r="CT16" s="292">
        <v>0</v>
      </c>
      <c r="CU16" s="292">
        <v>0</v>
      </c>
      <c r="CV16" s="292">
        <v>1164</v>
      </c>
      <c r="CW16" s="292">
        <v>0</v>
      </c>
      <c r="CX16" s="292">
        <v>0</v>
      </c>
      <c r="CY16" s="292">
        <f>SUM(CZ16:DE16)</f>
        <v>70</v>
      </c>
      <c r="CZ16" s="292">
        <v>0</v>
      </c>
      <c r="DA16" s="292">
        <v>0</v>
      </c>
      <c r="DB16" s="292">
        <v>0</v>
      </c>
      <c r="DC16" s="292">
        <v>70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1424</v>
      </c>
      <c r="DV16" s="292">
        <v>490</v>
      </c>
      <c r="DW16" s="292">
        <v>0</v>
      </c>
      <c r="DX16" s="292">
        <v>934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SUM(E17,T17,AI17,AX17,BM17,CB17,CQ17,DF17,DU17,DZ17)</f>
        <v>24030</v>
      </c>
      <c r="E17" s="292">
        <f>SUM(F17,M17)</f>
        <v>20994</v>
      </c>
      <c r="F17" s="292">
        <f>SUM(G17:L17)</f>
        <v>18470</v>
      </c>
      <c r="G17" s="292">
        <v>0</v>
      </c>
      <c r="H17" s="292">
        <v>18470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2524</v>
      </c>
      <c r="N17" s="292">
        <v>0</v>
      </c>
      <c r="O17" s="292">
        <v>2524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569</v>
      </c>
      <c r="U17" s="292">
        <f>SUM(V17:AA17)</f>
        <v>436</v>
      </c>
      <c r="V17" s="292">
        <v>0</v>
      </c>
      <c r="W17" s="292">
        <v>0</v>
      </c>
      <c r="X17" s="292">
        <v>436</v>
      </c>
      <c r="Y17" s="292">
        <v>0</v>
      </c>
      <c r="Z17" s="292">
        <v>0</v>
      </c>
      <c r="AA17" s="292">
        <v>0</v>
      </c>
      <c r="AB17" s="292">
        <f>SUM(AC17:AH17)</f>
        <v>133</v>
      </c>
      <c r="AC17" s="292">
        <v>0</v>
      </c>
      <c r="AD17" s="292">
        <v>0</v>
      </c>
      <c r="AE17" s="292">
        <v>99</v>
      </c>
      <c r="AF17" s="292">
        <v>0</v>
      </c>
      <c r="AG17" s="292">
        <v>0</v>
      </c>
      <c r="AH17" s="292">
        <v>34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0</v>
      </c>
      <c r="CR17" s="292">
        <f>SUM(CS17:CX17)</f>
        <v>0</v>
      </c>
      <c r="CS17" s="292">
        <v>0</v>
      </c>
      <c r="CT17" s="292">
        <v>0</v>
      </c>
      <c r="CU17" s="292">
        <v>0</v>
      </c>
      <c r="CV17" s="292">
        <v>0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2467</v>
      </c>
      <c r="DV17" s="292">
        <v>2464</v>
      </c>
      <c r="DW17" s="292">
        <v>0</v>
      </c>
      <c r="DX17" s="292">
        <v>3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SUM(E18,T18,AI18,AX18,BM18,CB18,CQ18,DF18,DU18,DZ18)</f>
        <v>32561</v>
      </c>
      <c r="E18" s="292">
        <f>SUM(F18,M18)</f>
        <v>23784</v>
      </c>
      <c r="F18" s="292">
        <f>SUM(G18:L18)</f>
        <v>15664</v>
      </c>
      <c r="G18" s="292">
        <v>0</v>
      </c>
      <c r="H18" s="292">
        <v>15664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8120</v>
      </c>
      <c r="N18" s="292">
        <v>0</v>
      </c>
      <c r="O18" s="292">
        <v>8120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365</v>
      </c>
      <c r="U18" s="292">
        <f>SUM(V18:AA18)</f>
        <v>358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358</v>
      </c>
      <c r="AB18" s="292">
        <f>SUM(AC18:AH18)</f>
        <v>7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7</v>
      </c>
      <c r="AI18" s="292">
        <f>SUM(AJ18,AQ18)</f>
        <v>1155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1155</v>
      </c>
      <c r="AR18" s="292">
        <v>0</v>
      </c>
      <c r="AS18" s="292">
        <v>0</v>
      </c>
      <c r="AT18" s="292">
        <v>0</v>
      </c>
      <c r="AU18" s="292">
        <v>1155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2399</v>
      </c>
      <c r="CR18" s="292">
        <f>SUM(CS18:CX18)</f>
        <v>1250</v>
      </c>
      <c r="CS18" s="292">
        <v>0</v>
      </c>
      <c r="CT18" s="292">
        <v>0</v>
      </c>
      <c r="CU18" s="292">
        <v>0</v>
      </c>
      <c r="CV18" s="292">
        <v>1250</v>
      </c>
      <c r="CW18" s="292">
        <v>0</v>
      </c>
      <c r="CX18" s="292">
        <v>0</v>
      </c>
      <c r="CY18" s="292">
        <f>SUM(CZ18:DE18)</f>
        <v>1149</v>
      </c>
      <c r="CZ18" s="292">
        <v>0</v>
      </c>
      <c r="DA18" s="292">
        <v>0</v>
      </c>
      <c r="DB18" s="292">
        <v>0</v>
      </c>
      <c r="DC18" s="292">
        <v>1149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1688</v>
      </c>
      <c r="DV18" s="292">
        <v>1688</v>
      </c>
      <c r="DW18" s="292">
        <v>0</v>
      </c>
      <c r="DX18" s="292">
        <v>0</v>
      </c>
      <c r="DY18" s="292">
        <v>0</v>
      </c>
      <c r="DZ18" s="292">
        <f>SUM(EA18,EH18)</f>
        <v>3170</v>
      </c>
      <c r="EA18" s="292">
        <f>SUM(EB18:EG18)</f>
        <v>1606</v>
      </c>
      <c r="EB18" s="292">
        <v>0</v>
      </c>
      <c r="EC18" s="292">
        <v>0</v>
      </c>
      <c r="ED18" s="292">
        <v>1606</v>
      </c>
      <c r="EE18" s="292">
        <v>0</v>
      </c>
      <c r="EF18" s="292">
        <v>0</v>
      </c>
      <c r="EG18" s="292">
        <v>0</v>
      </c>
      <c r="EH18" s="292">
        <f>SUM(EI18:EN18)</f>
        <v>1564</v>
      </c>
      <c r="EI18" s="292">
        <v>0</v>
      </c>
      <c r="EJ18" s="292">
        <v>0</v>
      </c>
      <c r="EK18" s="292">
        <v>1564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SUM(E19,T19,AI19,AX19,BM19,CB19,CQ19,DF19,DU19,DZ19)</f>
        <v>15825</v>
      </c>
      <c r="E19" s="292">
        <f>SUM(F19,M19)</f>
        <v>11782</v>
      </c>
      <c r="F19" s="292">
        <f>SUM(G19:L19)</f>
        <v>11455</v>
      </c>
      <c r="G19" s="292">
        <v>0</v>
      </c>
      <c r="H19" s="292">
        <v>11455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327</v>
      </c>
      <c r="N19" s="292">
        <v>0</v>
      </c>
      <c r="O19" s="292">
        <v>327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900</v>
      </c>
      <c r="U19" s="292">
        <f>SUM(V19:AA19)</f>
        <v>875</v>
      </c>
      <c r="V19" s="292">
        <v>0</v>
      </c>
      <c r="W19" s="292">
        <v>0</v>
      </c>
      <c r="X19" s="292">
        <v>875</v>
      </c>
      <c r="Y19" s="292">
        <v>0</v>
      </c>
      <c r="Z19" s="292">
        <v>0</v>
      </c>
      <c r="AA19" s="292">
        <v>0</v>
      </c>
      <c r="AB19" s="292">
        <f>SUM(AC19:AH19)</f>
        <v>25</v>
      </c>
      <c r="AC19" s="292">
        <v>0</v>
      </c>
      <c r="AD19" s="292">
        <v>0</v>
      </c>
      <c r="AE19" s="292">
        <v>25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0</v>
      </c>
      <c r="CR19" s="292">
        <f>SUM(CS19:CX19)</f>
        <v>0</v>
      </c>
      <c r="CS19" s="292">
        <v>0</v>
      </c>
      <c r="CT19" s="292">
        <v>0</v>
      </c>
      <c r="CU19" s="292">
        <v>0</v>
      </c>
      <c r="CV19" s="292">
        <v>0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3143</v>
      </c>
      <c r="DV19" s="292">
        <v>3143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SUM(E20,T20,AI20,AX20,BM20,CB20,CQ20,DF20,DU20,DZ20)</f>
        <v>14442</v>
      </c>
      <c r="E20" s="292">
        <f>SUM(F20,M20)</f>
        <v>9755</v>
      </c>
      <c r="F20" s="292">
        <f>SUM(G20:L20)</f>
        <v>8366</v>
      </c>
      <c r="G20" s="292">
        <v>0</v>
      </c>
      <c r="H20" s="292">
        <v>8360</v>
      </c>
      <c r="I20" s="292">
        <v>0</v>
      </c>
      <c r="J20" s="292">
        <v>0</v>
      </c>
      <c r="K20" s="292">
        <v>0</v>
      </c>
      <c r="L20" s="292">
        <v>6</v>
      </c>
      <c r="M20" s="292">
        <f>SUM(N20:S20)</f>
        <v>1389</v>
      </c>
      <c r="N20" s="292">
        <v>0</v>
      </c>
      <c r="O20" s="292">
        <v>1389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389</v>
      </c>
      <c r="U20" s="292">
        <f>SUM(V20:AA20)</f>
        <v>228</v>
      </c>
      <c r="V20" s="292">
        <v>0</v>
      </c>
      <c r="W20" s="292">
        <v>0</v>
      </c>
      <c r="X20" s="292">
        <v>0</v>
      </c>
      <c r="Y20" s="292">
        <v>228</v>
      </c>
      <c r="Z20" s="292">
        <v>0</v>
      </c>
      <c r="AA20" s="292">
        <v>0</v>
      </c>
      <c r="AB20" s="292">
        <f>SUM(AC20:AH20)</f>
        <v>161</v>
      </c>
      <c r="AC20" s="292">
        <v>0</v>
      </c>
      <c r="AD20" s="292">
        <v>0</v>
      </c>
      <c r="AE20" s="292">
        <v>0</v>
      </c>
      <c r="AF20" s="292">
        <v>161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4175</v>
      </c>
      <c r="CR20" s="292">
        <f>SUM(CS20:CX20)</f>
        <v>3575</v>
      </c>
      <c r="CS20" s="292">
        <v>0</v>
      </c>
      <c r="CT20" s="292">
        <v>0</v>
      </c>
      <c r="CU20" s="292">
        <v>0</v>
      </c>
      <c r="CV20" s="292">
        <v>3575</v>
      </c>
      <c r="CW20" s="292">
        <v>0</v>
      </c>
      <c r="CX20" s="292">
        <v>0</v>
      </c>
      <c r="CY20" s="292">
        <f>SUM(CZ20:DE20)</f>
        <v>600</v>
      </c>
      <c r="CZ20" s="292">
        <v>0</v>
      </c>
      <c r="DA20" s="292">
        <v>0</v>
      </c>
      <c r="DB20" s="292">
        <v>0</v>
      </c>
      <c r="DC20" s="292">
        <v>600</v>
      </c>
      <c r="DD20" s="292">
        <v>0</v>
      </c>
      <c r="DE20" s="292">
        <v>0</v>
      </c>
      <c r="DF20" s="292">
        <f>SUM(DG20,DN20)</f>
        <v>98</v>
      </c>
      <c r="DG20" s="292">
        <f>SUM(DH20:DM20)</f>
        <v>55</v>
      </c>
      <c r="DH20" s="292">
        <v>0</v>
      </c>
      <c r="DI20" s="292">
        <v>0</v>
      </c>
      <c r="DJ20" s="292">
        <v>55</v>
      </c>
      <c r="DK20" s="292">
        <v>0</v>
      </c>
      <c r="DL20" s="292">
        <v>0</v>
      </c>
      <c r="DM20" s="292">
        <v>0</v>
      </c>
      <c r="DN20" s="292">
        <f>SUM(DO20:DT20)</f>
        <v>43</v>
      </c>
      <c r="DO20" s="292">
        <v>0</v>
      </c>
      <c r="DP20" s="292">
        <v>0</v>
      </c>
      <c r="DQ20" s="292">
        <v>43</v>
      </c>
      <c r="DR20" s="292">
        <v>0</v>
      </c>
      <c r="DS20" s="292">
        <v>0</v>
      </c>
      <c r="DT20" s="292">
        <v>0</v>
      </c>
      <c r="DU20" s="292">
        <f>SUM(DV20:DY20)</f>
        <v>4</v>
      </c>
      <c r="DV20" s="292">
        <v>0</v>
      </c>
      <c r="DW20" s="292">
        <v>0</v>
      </c>
      <c r="DX20" s="292">
        <v>4</v>
      </c>
      <c r="DY20" s="292">
        <v>0</v>
      </c>
      <c r="DZ20" s="292">
        <f>SUM(EA20,EH20)</f>
        <v>21</v>
      </c>
      <c r="EA20" s="292">
        <f>SUM(EB20:EG20)</f>
        <v>7</v>
      </c>
      <c r="EB20" s="292">
        <v>0</v>
      </c>
      <c r="EC20" s="292">
        <v>0</v>
      </c>
      <c r="ED20" s="292">
        <v>7</v>
      </c>
      <c r="EE20" s="292">
        <v>0</v>
      </c>
      <c r="EF20" s="292">
        <v>0</v>
      </c>
      <c r="EG20" s="292">
        <v>0</v>
      </c>
      <c r="EH20" s="292">
        <f>SUM(EI20:EN20)</f>
        <v>14</v>
      </c>
      <c r="EI20" s="292">
        <v>0</v>
      </c>
      <c r="EJ20" s="292">
        <v>0</v>
      </c>
      <c r="EK20" s="292">
        <v>14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SUM(E21,T21,AI21,AX21,BM21,CB21,CQ21,DF21,DU21,DZ21)</f>
        <v>21910</v>
      </c>
      <c r="E21" s="292">
        <f>SUM(F21,M21)</f>
        <v>19093</v>
      </c>
      <c r="F21" s="292">
        <f>SUM(G21:L21)</f>
        <v>18239</v>
      </c>
      <c r="G21" s="292">
        <v>0</v>
      </c>
      <c r="H21" s="292">
        <v>17644</v>
      </c>
      <c r="I21" s="292">
        <v>0</v>
      </c>
      <c r="J21" s="292">
        <v>0</v>
      </c>
      <c r="K21" s="292">
        <v>595</v>
      </c>
      <c r="L21" s="292">
        <v>0</v>
      </c>
      <c r="M21" s="292">
        <f>SUM(N21:S21)</f>
        <v>854</v>
      </c>
      <c r="N21" s="292">
        <v>0</v>
      </c>
      <c r="O21" s="292">
        <v>854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1289</v>
      </c>
      <c r="CR21" s="292">
        <f>SUM(CS21:CX21)</f>
        <v>1274</v>
      </c>
      <c r="CS21" s="292">
        <v>0</v>
      </c>
      <c r="CT21" s="292">
        <v>0</v>
      </c>
      <c r="CU21" s="292">
        <v>1129</v>
      </c>
      <c r="CV21" s="292">
        <v>121</v>
      </c>
      <c r="CW21" s="292">
        <v>24</v>
      </c>
      <c r="CX21" s="292">
        <v>0</v>
      </c>
      <c r="CY21" s="292">
        <f>SUM(CZ21:DE21)</f>
        <v>15</v>
      </c>
      <c r="CZ21" s="292">
        <v>0</v>
      </c>
      <c r="DA21" s="292">
        <v>0</v>
      </c>
      <c r="DB21" s="292">
        <v>15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1528</v>
      </c>
      <c r="DV21" s="292">
        <v>1528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SUM(E22,T22,AI22,AX22,BM22,CB22,CQ22,DF22,DU22,DZ22)</f>
        <v>66627</v>
      </c>
      <c r="E22" s="292">
        <f>SUM(F22,M22)</f>
        <v>39734</v>
      </c>
      <c r="F22" s="292">
        <f>SUM(G22:L22)</f>
        <v>33591</v>
      </c>
      <c r="G22" s="292">
        <v>0</v>
      </c>
      <c r="H22" s="292">
        <v>33591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6143</v>
      </c>
      <c r="N22" s="292">
        <v>0</v>
      </c>
      <c r="O22" s="292">
        <v>6143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8548</v>
      </c>
      <c r="BN22" s="292">
        <f>SUM(BO22:BT22)</f>
        <v>8548</v>
      </c>
      <c r="BO22" s="292">
        <v>0</v>
      </c>
      <c r="BP22" s="292">
        <v>0</v>
      </c>
      <c r="BQ22" s="292">
        <v>0</v>
      </c>
      <c r="BR22" s="292">
        <v>8548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18345</v>
      </c>
      <c r="CR22" s="292">
        <f>SUM(CS22:CX22)</f>
        <v>18041</v>
      </c>
      <c r="CS22" s="292">
        <v>0</v>
      </c>
      <c r="CT22" s="292">
        <v>0</v>
      </c>
      <c r="CU22" s="292">
        <v>5617</v>
      </c>
      <c r="CV22" s="292">
        <v>12424</v>
      </c>
      <c r="CW22" s="292">
        <v>0</v>
      </c>
      <c r="CX22" s="292">
        <v>0</v>
      </c>
      <c r="CY22" s="292">
        <f>SUM(CZ22:DE22)</f>
        <v>304</v>
      </c>
      <c r="CZ22" s="292">
        <v>0</v>
      </c>
      <c r="DA22" s="292">
        <v>304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SUM(E23,T23,AI23,AX23,BM23,CB23,CQ23,DF23,DU23,DZ23)</f>
        <v>15254</v>
      </c>
      <c r="E23" s="292">
        <f>SUM(F23,M23)</f>
        <v>12045</v>
      </c>
      <c r="F23" s="292">
        <f>SUM(G23:L23)</f>
        <v>11613</v>
      </c>
      <c r="G23" s="292">
        <v>0</v>
      </c>
      <c r="H23" s="292">
        <v>11613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432</v>
      </c>
      <c r="N23" s="292">
        <v>0</v>
      </c>
      <c r="O23" s="292">
        <v>432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945</v>
      </c>
      <c r="U23" s="292">
        <f>SUM(V23:AA23)</f>
        <v>934</v>
      </c>
      <c r="V23" s="292">
        <v>0</v>
      </c>
      <c r="W23" s="292">
        <v>0</v>
      </c>
      <c r="X23" s="292">
        <v>171</v>
      </c>
      <c r="Y23" s="292">
        <v>0</v>
      </c>
      <c r="Z23" s="292">
        <v>0</v>
      </c>
      <c r="AA23" s="292">
        <v>763</v>
      </c>
      <c r="AB23" s="292">
        <f>SUM(AC23:AH23)</f>
        <v>11</v>
      </c>
      <c r="AC23" s="292">
        <v>0</v>
      </c>
      <c r="AD23" s="292">
        <v>0</v>
      </c>
      <c r="AE23" s="292">
        <v>4</v>
      </c>
      <c r="AF23" s="292">
        <v>0</v>
      </c>
      <c r="AG23" s="292">
        <v>0</v>
      </c>
      <c r="AH23" s="292">
        <v>7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2264</v>
      </c>
      <c r="CR23" s="292">
        <f>SUM(CS23:CX23)</f>
        <v>2264</v>
      </c>
      <c r="CS23" s="292">
        <v>0</v>
      </c>
      <c r="CT23" s="292">
        <v>0</v>
      </c>
      <c r="CU23" s="292">
        <v>0</v>
      </c>
      <c r="CV23" s="292">
        <v>2264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SUM(E24,T24,AI24,AX24,BM24,CB24,CQ24,DF24,DU24,DZ24)</f>
        <v>20477</v>
      </c>
      <c r="E24" s="292">
        <f>SUM(F24,M24)</f>
        <v>17232</v>
      </c>
      <c r="F24" s="292">
        <f>SUM(G24:L24)</f>
        <v>14630</v>
      </c>
      <c r="G24" s="292">
        <v>0</v>
      </c>
      <c r="H24" s="292">
        <v>14630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2602</v>
      </c>
      <c r="N24" s="292">
        <v>0</v>
      </c>
      <c r="O24" s="292">
        <v>2602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1142</v>
      </c>
      <c r="U24" s="292">
        <f>SUM(V24:AA24)</f>
        <v>526</v>
      </c>
      <c r="V24" s="292">
        <v>0</v>
      </c>
      <c r="W24" s="292">
        <v>0</v>
      </c>
      <c r="X24" s="292">
        <v>476</v>
      </c>
      <c r="Y24" s="292">
        <v>0</v>
      </c>
      <c r="Z24" s="292">
        <v>0</v>
      </c>
      <c r="AA24" s="292">
        <v>50</v>
      </c>
      <c r="AB24" s="292">
        <f>SUM(AC24:AH24)</f>
        <v>616</v>
      </c>
      <c r="AC24" s="292">
        <v>0</v>
      </c>
      <c r="AD24" s="292">
        <v>0</v>
      </c>
      <c r="AE24" s="292">
        <v>124</v>
      </c>
      <c r="AF24" s="292">
        <v>49</v>
      </c>
      <c r="AG24" s="292">
        <v>0</v>
      </c>
      <c r="AH24" s="292">
        <v>443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629</v>
      </c>
      <c r="CR24" s="292">
        <f>SUM(CS24:CX24)</f>
        <v>629</v>
      </c>
      <c r="CS24" s="292">
        <v>0</v>
      </c>
      <c r="CT24" s="292">
        <v>0</v>
      </c>
      <c r="CU24" s="292">
        <v>0</v>
      </c>
      <c r="CV24" s="292">
        <v>629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705</v>
      </c>
      <c r="DV24" s="292">
        <v>678</v>
      </c>
      <c r="DW24" s="292">
        <v>27</v>
      </c>
      <c r="DX24" s="292">
        <v>0</v>
      </c>
      <c r="DY24" s="292">
        <v>0</v>
      </c>
      <c r="DZ24" s="292">
        <f>SUM(EA24,EH24)</f>
        <v>769</v>
      </c>
      <c r="EA24" s="292">
        <f>SUM(EB24:EG24)</f>
        <v>437</v>
      </c>
      <c r="EB24" s="292">
        <v>0</v>
      </c>
      <c r="EC24" s="292">
        <v>0</v>
      </c>
      <c r="ED24" s="292">
        <v>0</v>
      </c>
      <c r="EE24" s="292">
        <v>0</v>
      </c>
      <c r="EF24" s="292">
        <v>437</v>
      </c>
      <c r="EG24" s="292">
        <v>0</v>
      </c>
      <c r="EH24" s="292">
        <f>SUM(EI24:EN24)</f>
        <v>332</v>
      </c>
      <c r="EI24" s="292">
        <v>0</v>
      </c>
      <c r="EJ24" s="292">
        <v>0</v>
      </c>
      <c r="EK24" s="292">
        <v>0</v>
      </c>
      <c r="EL24" s="292">
        <v>0</v>
      </c>
      <c r="EM24" s="292">
        <v>332</v>
      </c>
      <c r="EN24" s="292">
        <v>0</v>
      </c>
    </row>
    <row r="25" spans="1:1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SUM(E25,T25,AI25,AX25,BM25,CB25,CQ25,DF25,DU25,DZ25)</f>
        <v>14600</v>
      </c>
      <c r="E25" s="292">
        <f>SUM(F25,M25)</f>
        <v>11303</v>
      </c>
      <c r="F25" s="292">
        <f>SUM(G25:L25)</f>
        <v>10116</v>
      </c>
      <c r="G25" s="292">
        <v>0</v>
      </c>
      <c r="H25" s="292">
        <v>10116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1187</v>
      </c>
      <c r="N25" s="292">
        <v>0</v>
      </c>
      <c r="O25" s="292">
        <v>1187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683</v>
      </c>
      <c r="U25" s="292">
        <f>SUM(V25:AA25)</f>
        <v>128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128</v>
      </c>
      <c r="AB25" s="292">
        <f>SUM(AC25:AH25)</f>
        <v>555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555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747</v>
      </c>
      <c r="CR25" s="292">
        <f>SUM(CS25:CX25)</f>
        <v>707</v>
      </c>
      <c r="CS25" s="292">
        <v>0</v>
      </c>
      <c r="CT25" s="292">
        <v>0</v>
      </c>
      <c r="CU25" s="292">
        <v>551</v>
      </c>
      <c r="CV25" s="292">
        <v>156</v>
      </c>
      <c r="CW25" s="292">
        <v>0</v>
      </c>
      <c r="CX25" s="292">
        <v>0</v>
      </c>
      <c r="CY25" s="292">
        <f>SUM(CZ25:DE25)</f>
        <v>40</v>
      </c>
      <c r="CZ25" s="292">
        <v>0</v>
      </c>
      <c r="DA25" s="292">
        <v>0</v>
      </c>
      <c r="DB25" s="292">
        <v>31</v>
      </c>
      <c r="DC25" s="292">
        <v>9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1867</v>
      </c>
      <c r="DV25" s="292">
        <v>1694</v>
      </c>
      <c r="DW25" s="292">
        <v>0</v>
      </c>
      <c r="DX25" s="292">
        <v>173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23714</v>
      </c>
      <c r="E26" s="292">
        <f>SUM(F26,M26)</f>
        <v>21325</v>
      </c>
      <c r="F26" s="292">
        <f>SUM(G26:L26)</f>
        <v>16261</v>
      </c>
      <c r="G26" s="292">
        <v>0</v>
      </c>
      <c r="H26" s="292">
        <v>16245</v>
      </c>
      <c r="I26" s="292">
        <v>0</v>
      </c>
      <c r="J26" s="292">
        <v>0</v>
      </c>
      <c r="K26" s="292">
        <v>0</v>
      </c>
      <c r="L26" s="292">
        <v>16</v>
      </c>
      <c r="M26" s="292">
        <f>SUM(N26:S26)</f>
        <v>5064</v>
      </c>
      <c r="N26" s="292">
        <v>0</v>
      </c>
      <c r="O26" s="292">
        <v>4397</v>
      </c>
      <c r="P26" s="292">
        <v>0</v>
      </c>
      <c r="Q26" s="292">
        <v>0</v>
      </c>
      <c r="R26" s="292">
        <v>0</v>
      </c>
      <c r="S26" s="292">
        <v>667</v>
      </c>
      <c r="T26" s="292">
        <f>SUM(U26,AB26)</f>
        <v>1349</v>
      </c>
      <c r="U26" s="292">
        <f>SUM(V26:AA26)</f>
        <v>794</v>
      </c>
      <c r="V26" s="292">
        <v>0</v>
      </c>
      <c r="W26" s="292">
        <v>0</v>
      </c>
      <c r="X26" s="292">
        <v>144</v>
      </c>
      <c r="Y26" s="292">
        <v>608</v>
      </c>
      <c r="Z26" s="292">
        <v>17</v>
      </c>
      <c r="AA26" s="292">
        <v>25</v>
      </c>
      <c r="AB26" s="292">
        <f>SUM(AC26:AH26)</f>
        <v>555</v>
      </c>
      <c r="AC26" s="292">
        <v>0</v>
      </c>
      <c r="AD26" s="292">
        <v>0</v>
      </c>
      <c r="AE26" s="292">
        <v>265</v>
      </c>
      <c r="AF26" s="292">
        <v>10</v>
      </c>
      <c r="AG26" s="292">
        <v>0</v>
      </c>
      <c r="AH26" s="292">
        <v>280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0</v>
      </c>
      <c r="CR26" s="292">
        <f>SUM(CS26:CX26)</f>
        <v>0</v>
      </c>
      <c r="CS26" s="292">
        <v>0</v>
      </c>
      <c r="CT26" s="292">
        <v>0</v>
      </c>
      <c r="CU26" s="292">
        <v>0</v>
      </c>
      <c r="CV26" s="292">
        <v>0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1040</v>
      </c>
      <c r="DV26" s="292">
        <v>160</v>
      </c>
      <c r="DW26" s="292">
        <v>0</v>
      </c>
      <c r="DX26" s="292">
        <v>880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SUM(E27,T27,AI27,AX27,BM27,CB27,CQ27,DF27,DU27,DZ27)</f>
        <v>12362</v>
      </c>
      <c r="E27" s="292">
        <f>SUM(F27,M27)</f>
        <v>9551</v>
      </c>
      <c r="F27" s="292">
        <f>SUM(G27:L27)</f>
        <v>9268</v>
      </c>
      <c r="G27" s="292">
        <v>0</v>
      </c>
      <c r="H27" s="292">
        <v>9268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283</v>
      </c>
      <c r="N27" s="292">
        <v>0</v>
      </c>
      <c r="O27" s="292">
        <v>283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381</v>
      </c>
      <c r="U27" s="292">
        <f>SUM(V27:AA27)</f>
        <v>353</v>
      </c>
      <c r="V27" s="292">
        <v>0</v>
      </c>
      <c r="W27" s="292">
        <v>0</v>
      </c>
      <c r="X27" s="292">
        <v>339</v>
      </c>
      <c r="Y27" s="292">
        <v>0</v>
      </c>
      <c r="Z27" s="292">
        <v>0</v>
      </c>
      <c r="AA27" s="292">
        <v>14</v>
      </c>
      <c r="AB27" s="292">
        <f>SUM(AC27:AH27)</f>
        <v>28</v>
      </c>
      <c r="AC27" s="292">
        <v>0</v>
      </c>
      <c r="AD27" s="292">
        <v>0</v>
      </c>
      <c r="AE27" s="292">
        <v>28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0</v>
      </c>
      <c r="CR27" s="292">
        <f>SUM(CS27:CX27)</f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2430</v>
      </c>
      <c r="DV27" s="292">
        <v>2430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SUM(E28,T28,AI28,AX28,BM28,CB28,CQ28,DF28,DU28,DZ28)</f>
        <v>4704</v>
      </c>
      <c r="E28" s="292">
        <f>SUM(F28,M28)</f>
        <v>4186</v>
      </c>
      <c r="F28" s="292">
        <f>SUM(G28:L28)</f>
        <v>3770</v>
      </c>
      <c r="G28" s="292">
        <v>0</v>
      </c>
      <c r="H28" s="292">
        <v>3770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416</v>
      </c>
      <c r="N28" s="292">
        <v>0</v>
      </c>
      <c r="O28" s="292">
        <v>416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200</v>
      </c>
      <c r="U28" s="292">
        <f>SUM(V28:AA28)</f>
        <v>145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145</v>
      </c>
      <c r="AB28" s="292">
        <f>SUM(AC28:AH28)</f>
        <v>55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55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300</v>
      </c>
      <c r="CR28" s="292">
        <f>SUM(CS28:CX28)</f>
        <v>300</v>
      </c>
      <c r="CS28" s="292">
        <v>0</v>
      </c>
      <c r="CT28" s="292">
        <v>0</v>
      </c>
      <c r="CU28" s="292">
        <v>0</v>
      </c>
      <c r="CV28" s="292">
        <v>300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18</v>
      </c>
      <c r="EA28" s="292">
        <f>SUM(EB28:EG28)</f>
        <v>12</v>
      </c>
      <c r="EB28" s="292">
        <v>0</v>
      </c>
      <c r="EC28" s="292">
        <v>0</v>
      </c>
      <c r="ED28" s="292">
        <v>0</v>
      </c>
      <c r="EE28" s="292">
        <v>0</v>
      </c>
      <c r="EF28" s="292">
        <v>12</v>
      </c>
      <c r="EG28" s="292">
        <v>0</v>
      </c>
      <c r="EH28" s="292">
        <f>SUM(EI28:EN28)</f>
        <v>6</v>
      </c>
      <c r="EI28" s="292">
        <v>0</v>
      </c>
      <c r="EJ28" s="292">
        <v>0</v>
      </c>
      <c r="EK28" s="292">
        <v>0</v>
      </c>
      <c r="EL28" s="292">
        <v>0</v>
      </c>
      <c r="EM28" s="292">
        <v>6</v>
      </c>
      <c r="EN28" s="292">
        <v>0</v>
      </c>
    </row>
    <row r="29" spans="1:1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SUM(E29,T29,AI29,AX29,BM29,CB29,CQ29,DF29,DU29,DZ29)</f>
        <v>2770</v>
      </c>
      <c r="E29" s="292">
        <f>SUM(F29,M29)</f>
        <v>2099</v>
      </c>
      <c r="F29" s="292">
        <f>SUM(G29:L29)</f>
        <v>1567</v>
      </c>
      <c r="G29" s="292">
        <v>0</v>
      </c>
      <c r="H29" s="292">
        <v>1567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532</v>
      </c>
      <c r="N29" s="292">
        <v>0</v>
      </c>
      <c r="O29" s="292">
        <v>532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24</v>
      </c>
      <c r="U29" s="292">
        <f>SUM(V29:AA29)</f>
        <v>24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24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69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69</v>
      </c>
      <c r="AR29" s="292">
        <v>0</v>
      </c>
      <c r="AS29" s="292">
        <v>0</v>
      </c>
      <c r="AT29" s="292">
        <v>0</v>
      </c>
      <c r="AU29" s="292">
        <v>69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268</v>
      </c>
      <c r="CR29" s="292">
        <f>SUM(CS29:CX29)</f>
        <v>113</v>
      </c>
      <c r="CS29" s="292">
        <v>0</v>
      </c>
      <c r="CT29" s="292">
        <v>0</v>
      </c>
      <c r="CU29" s="292">
        <v>0</v>
      </c>
      <c r="CV29" s="292">
        <v>113</v>
      </c>
      <c r="CW29" s="292">
        <v>0</v>
      </c>
      <c r="CX29" s="292">
        <v>0</v>
      </c>
      <c r="CY29" s="292">
        <f>SUM(CZ29:DE29)</f>
        <v>155</v>
      </c>
      <c r="CZ29" s="292">
        <v>0</v>
      </c>
      <c r="DA29" s="292">
        <v>0</v>
      </c>
      <c r="DB29" s="292">
        <v>0</v>
      </c>
      <c r="DC29" s="292">
        <v>155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140</v>
      </c>
      <c r="DV29" s="292">
        <v>140</v>
      </c>
      <c r="DW29" s="292">
        <v>0</v>
      </c>
      <c r="DX29" s="292">
        <v>0</v>
      </c>
      <c r="DY29" s="292">
        <v>0</v>
      </c>
      <c r="DZ29" s="292">
        <f>SUM(EA29,EH29)</f>
        <v>170</v>
      </c>
      <c r="EA29" s="292">
        <f>SUM(EB29:EG29)</f>
        <v>90</v>
      </c>
      <c r="EB29" s="292">
        <v>0</v>
      </c>
      <c r="EC29" s="292">
        <v>0</v>
      </c>
      <c r="ED29" s="292">
        <v>90</v>
      </c>
      <c r="EE29" s="292">
        <v>0</v>
      </c>
      <c r="EF29" s="292">
        <v>0</v>
      </c>
      <c r="EG29" s="292">
        <v>0</v>
      </c>
      <c r="EH29" s="292">
        <f>SUM(EI29:EN29)</f>
        <v>80</v>
      </c>
      <c r="EI29" s="292">
        <v>0</v>
      </c>
      <c r="EJ29" s="292">
        <v>0</v>
      </c>
      <c r="EK29" s="292">
        <v>80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SUM(E30,T30,AI30,AX30,BM30,CB30,CQ30,DF30,DU30,DZ30)</f>
        <v>4680</v>
      </c>
      <c r="E30" s="292">
        <f>SUM(F30,M30)</f>
        <v>4044</v>
      </c>
      <c r="F30" s="292">
        <f>SUM(G30:L30)</f>
        <v>3815</v>
      </c>
      <c r="G30" s="292">
        <v>0</v>
      </c>
      <c r="H30" s="292">
        <v>3815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229</v>
      </c>
      <c r="N30" s="292">
        <v>0</v>
      </c>
      <c r="O30" s="292">
        <v>227</v>
      </c>
      <c r="P30" s="292">
        <v>0</v>
      </c>
      <c r="Q30" s="292">
        <v>0</v>
      </c>
      <c r="R30" s="292">
        <v>0</v>
      </c>
      <c r="S30" s="292">
        <v>2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122</v>
      </c>
      <c r="CR30" s="292">
        <f>SUM(CS30:CX30)</f>
        <v>122</v>
      </c>
      <c r="CS30" s="292">
        <v>0</v>
      </c>
      <c r="CT30" s="292">
        <v>0</v>
      </c>
      <c r="CU30" s="292">
        <v>0</v>
      </c>
      <c r="CV30" s="292">
        <v>122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241</v>
      </c>
      <c r="DV30" s="292">
        <v>241</v>
      </c>
      <c r="DW30" s="292">
        <v>0</v>
      </c>
      <c r="DX30" s="292">
        <v>0</v>
      </c>
      <c r="DY30" s="292">
        <v>0</v>
      </c>
      <c r="DZ30" s="292">
        <f>SUM(EA30,EH30)</f>
        <v>273</v>
      </c>
      <c r="EA30" s="292">
        <f>SUM(EB30:EG30)</f>
        <v>273</v>
      </c>
      <c r="EB30" s="292">
        <v>0</v>
      </c>
      <c r="EC30" s="292">
        <v>0</v>
      </c>
      <c r="ED30" s="292">
        <v>273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SUM(E31,T31,AI31,AX31,BM31,CB31,CQ31,DF31,DU31,DZ31)</f>
        <v>4340</v>
      </c>
      <c r="E31" s="292">
        <f>SUM(F31,M31)</f>
        <v>3645</v>
      </c>
      <c r="F31" s="292">
        <f>SUM(G31:L31)</f>
        <v>3461</v>
      </c>
      <c r="G31" s="292">
        <v>0</v>
      </c>
      <c r="H31" s="292">
        <v>3456</v>
      </c>
      <c r="I31" s="292">
        <v>0</v>
      </c>
      <c r="J31" s="292">
        <v>0</v>
      </c>
      <c r="K31" s="292">
        <v>0</v>
      </c>
      <c r="L31" s="292">
        <v>5</v>
      </c>
      <c r="M31" s="292">
        <f>SUM(N31:S31)</f>
        <v>184</v>
      </c>
      <c r="N31" s="292">
        <v>0</v>
      </c>
      <c r="O31" s="292">
        <v>73</v>
      </c>
      <c r="P31" s="292">
        <v>0</v>
      </c>
      <c r="Q31" s="292">
        <v>0</v>
      </c>
      <c r="R31" s="292">
        <v>9</v>
      </c>
      <c r="S31" s="292">
        <v>102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695</v>
      </c>
      <c r="CR31" s="292">
        <f>SUM(CS31:CX31)</f>
        <v>642</v>
      </c>
      <c r="CS31" s="292">
        <v>0</v>
      </c>
      <c r="CT31" s="292">
        <v>0</v>
      </c>
      <c r="CU31" s="292">
        <v>338</v>
      </c>
      <c r="CV31" s="292">
        <v>304</v>
      </c>
      <c r="CW31" s="292">
        <v>0</v>
      </c>
      <c r="CX31" s="292">
        <v>0</v>
      </c>
      <c r="CY31" s="292">
        <f>SUM(CZ31:DE31)</f>
        <v>53</v>
      </c>
      <c r="CZ31" s="292">
        <v>0</v>
      </c>
      <c r="DA31" s="292">
        <v>41</v>
      </c>
      <c r="DB31" s="292">
        <v>12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SUM(E32,T32,AI32,AX32,BM32,CB32,CQ32,DF32,DU32,DZ32)</f>
        <v>1157</v>
      </c>
      <c r="E32" s="292">
        <f>SUM(F32,M32)</f>
        <v>682</v>
      </c>
      <c r="F32" s="292">
        <f>SUM(G32:L32)</f>
        <v>661</v>
      </c>
      <c r="G32" s="292">
        <v>0</v>
      </c>
      <c r="H32" s="292">
        <v>661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21</v>
      </c>
      <c r="N32" s="292">
        <v>0</v>
      </c>
      <c r="O32" s="292">
        <v>21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67</v>
      </c>
      <c r="U32" s="292">
        <f>SUM(V32:AA32)</f>
        <v>59</v>
      </c>
      <c r="V32" s="292">
        <v>0</v>
      </c>
      <c r="W32" s="292">
        <v>0</v>
      </c>
      <c r="X32" s="292">
        <v>51</v>
      </c>
      <c r="Y32" s="292">
        <v>0</v>
      </c>
      <c r="Z32" s="292">
        <v>0</v>
      </c>
      <c r="AA32" s="292">
        <v>8</v>
      </c>
      <c r="AB32" s="292">
        <f>SUM(AC32:AH32)</f>
        <v>8</v>
      </c>
      <c r="AC32" s="292">
        <v>0</v>
      </c>
      <c r="AD32" s="292">
        <v>0</v>
      </c>
      <c r="AE32" s="292">
        <v>4</v>
      </c>
      <c r="AF32" s="292">
        <v>0</v>
      </c>
      <c r="AG32" s="292">
        <v>0</v>
      </c>
      <c r="AH32" s="292">
        <v>4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148</v>
      </c>
      <c r="BN32" s="292">
        <f>SUM(BO32:BT32)</f>
        <v>148</v>
      </c>
      <c r="BO32" s="292">
        <v>0</v>
      </c>
      <c r="BP32" s="292">
        <v>0</v>
      </c>
      <c r="BQ32" s="292">
        <v>0</v>
      </c>
      <c r="BR32" s="292">
        <v>148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0</v>
      </c>
      <c r="CR32" s="292">
        <f>SUM(CS32:CX32)</f>
        <v>0</v>
      </c>
      <c r="CS32" s="292">
        <v>0</v>
      </c>
      <c r="CT32" s="292">
        <v>0</v>
      </c>
      <c r="CU32" s="292">
        <v>0</v>
      </c>
      <c r="CV32" s="292">
        <v>0</v>
      </c>
      <c r="CW32" s="292">
        <v>0</v>
      </c>
      <c r="CX32" s="292">
        <v>0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260</v>
      </c>
      <c r="DV32" s="292">
        <v>260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SUM(E33,T33,AI33,AX33,BM33,CB33,CQ33,DF33,DU33,DZ33)</f>
        <v>4884</v>
      </c>
      <c r="E33" s="292">
        <f>SUM(F33,M33)</f>
        <v>4235</v>
      </c>
      <c r="F33" s="292">
        <f>SUM(G33:L33)</f>
        <v>3920</v>
      </c>
      <c r="G33" s="292">
        <v>0</v>
      </c>
      <c r="H33" s="292">
        <v>3910</v>
      </c>
      <c r="I33" s="292">
        <v>0</v>
      </c>
      <c r="J33" s="292">
        <v>0</v>
      </c>
      <c r="K33" s="292">
        <v>0</v>
      </c>
      <c r="L33" s="292">
        <v>10</v>
      </c>
      <c r="M33" s="292">
        <f>SUM(N33:S33)</f>
        <v>315</v>
      </c>
      <c r="N33" s="292">
        <v>0</v>
      </c>
      <c r="O33" s="292">
        <v>205</v>
      </c>
      <c r="P33" s="292">
        <v>0</v>
      </c>
      <c r="Q33" s="292">
        <v>0</v>
      </c>
      <c r="R33" s="292">
        <v>0</v>
      </c>
      <c r="S33" s="292">
        <v>110</v>
      </c>
      <c r="T33" s="292">
        <f>SUM(U33,AB33)</f>
        <v>413</v>
      </c>
      <c r="U33" s="292">
        <f>SUM(V33:AA33)</f>
        <v>349</v>
      </c>
      <c r="V33" s="292">
        <v>0</v>
      </c>
      <c r="W33" s="292">
        <v>0</v>
      </c>
      <c r="X33" s="292">
        <v>68</v>
      </c>
      <c r="Y33" s="292">
        <v>271</v>
      </c>
      <c r="Z33" s="292">
        <v>6</v>
      </c>
      <c r="AA33" s="292">
        <v>4</v>
      </c>
      <c r="AB33" s="292">
        <f>SUM(AC33:AH33)</f>
        <v>64</v>
      </c>
      <c r="AC33" s="292">
        <v>0</v>
      </c>
      <c r="AD33" s="292">
        <v>0</v>
      </c>
      <c r="AE33" s="292">
        <v>36</v>
      </c>
      <c r="AF33" s="292">
        <v>12</v>
      </c>
      <c r="AG33" s="292">
        <v>0</v>
      </c>
      <c r="AH33" s="292">
        <v>16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0</v>
      </c>
      <c r="CR33" s="292">
        <f>SUM(CS33:CX33)</f>
        <v>0</v>
      </c>
      <c r="CS33" s="292">
        <v>0</v>
      </c>
      <c r="CT33" s="292">
        <v>0</v>
      </c>
      <c r="CU33" s="292">
        <v>0</v>
      </c>
      <c r="CV33" s="292">
        <v>0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236</v>
      </c>
      <c r="DV33" s="292">
        <v>200</v>
      </c>
      <c r="DW33" s="292">
        <v>0</v>
      </c>
      <c r="DX33" s="292">
        <v>36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SUM(E34,T34,AI34,AX34,BM34,CB34,CQ34,DF34,DU34,DZ34)</f>
        <v>3750</v>
      </c>
      <c r="E34" s="292">
        <f>SUM(F34,M34)</f>
        <v>3121</v>
      </c>
      <c r="F34" s="292">
        <f>SUM(G34:L34)</f>
        <v>1986</v>
      </c>
      <c r="G34" s="292">
        <v>0</v>
      </c>
      <c r="H34" s="292">
        <v>1986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1135</v>
      </c>
      <c r="N34" s="292">
        <v>0</v>
      </c>
      <c r="O34" s="292">
        <v>1135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41</v>
      </c>
      <c r="U34" s="292">
        <f>SUM(V34:AA34)</f>
        <v>36</v>
      </c>
      <c r="V34" s="292">
        <v>0</v>
      </c>
      <c r="W34" s="292">
        <v>0</v>
      </c>
      <c r="X34" s="292">
        <v>0</v>
      </c>
      <c r="Y34" s="292">
        <v>36</v>
      </c>
      <c r="Z34" s="292">
        <v>0</v>
      </c>
      <c r="AA34" s="292">
        <v>0</v>
      </c>
      <c r="AB34" s="292">
        <f>SUM(AC34:AH34)</f>
        <v>5</v>
      </c>
      <c r="AC34" s="292">
        <v>0</v>
      </c>
      <c r="AD34" s="292">
        <v>0</v>
      </c>
      <c r="AE34" s="292">
        <v>0</v>
      </c>
      <c r="AF34" s="292">
        <v>5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0</v>
      </c>
      <c r="CR34" s="292">
        <f>SUM(CS34:CX34)</f>
        <v>0</v>
      </c>
      <c r="CS34" s="292">
        <v>0</v>
      </c>
      <c r="CT34" s="292">
        <v>0</v>
      </c>
      <c r="CU34" s="292">
        <v>0</v>
      </c>
      <c r="CV34" s="292">
        <v>0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539</v>
      </c>
      <c r="DV34" s="292">
        <v>398</v>
      </c>
      <c r="DW34" s="292">
        <v>0</v>
      </c>
      <c r="DX34" s="292">
        <v>141</v>
      </c>
      <c r="DY34" s="292">
        <v>0</v>
      </c>
      <c r="DZ34" s="292">
        <f>SUM(EA34,EH34)</f>
        <v>49</v>
      </c>
      <c r="EA34" s="292">
        <f>SUM(EB34:EG34)</f>
        <v>20</v>
      </c>
      <c r="EB34" s="292">
        <v>0</v>
      </c>
      <c r="EC34" s="292">
        <v>0</v>
      </c>
      <c r="ED34" s="292">
        <v>20</v>
      </c>
      <c r="EE34" s="292">
        <v>0</v>
      </c>
      <c r="EF34" s="292">
        <v>0</v>
      </c>
      <c r="EG34" s="292">
        <v>0</v>
      </c>
      <c r="EH34" s="292">
        <f>SUM(EI34:EN34)</f>
        <v>29</v>
      </c>
      <c r="EI34" s="292">
        <v>0</v>
      </c>
      <c r="EJ34" s="292">
        <v>0</v>
      </c>
      <c r="EK34" s="292">
        <v>29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SUM(E35,T35,AI35,AX35,BM35,CB35,CQ35,DF35,DU35,DZ35)</f>
        <v>1640</v>
      </c>
      <c r="E35" s="292">
        <f>SUM(F35,M35)</f>
        <v>1276</v>
      </c>
      <c r="F35" s="292">
        <f>SUM(G35:L35)</f>
        <v>1266</v>
      </c>
      <c r="G35" s="292">
        <v>0</v>
      </c>
      <c r="H35" s="292">
        <v>1266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10</v>
      </c>
      <c r="N35" s="292">
        <v>0</v>
      </c>
      <c r="O35" s="292">
        <v>10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62</v>
      </c>
      <c r="U35" s="292">
        <f>SUM(V35:AA35)</f>
        <v>56</v>
      </c>
      <c r="V35" s="292">
        <v>0</v>
      </c>
      <c r="W35" s="292">
        <v>0</v>
      </c>
      <c r="X35" s="292">
        <v>43</v>
      </c>
      <c r="Y35" s="292">
        <v>0</v>
      </c>
      <c r="Z35" s="292">
        <v>0</v>
      </c>
      <c r="AA35" s="292">
        <v>13</v>
      </c>
      <c r="AB35" s="292">
        <f>SUM(AC35:AH35)</f>
        <v>6</v>
      </c>
      <c r="AC35" s="292">
        <v>0</v>
      </c>
      <c r="AD35" s="292">
        <v>0</v>
      </c>
      <c r="AE35" s="292">
        <v>3</v>
      </c>
      <c r="AF35" s="292">
        <v>0</v>
      </c>
      <c r="AG35" s="292">
        <v>0</v>
      </c>
      <c r="AH35" s="292">
        <v>3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302</v>
      </c>
      <c r="CR35" s="292">
        <f>SUM(CS35:CX35)</f>
        <v>302</v>
      </c>
      <c r="CS35" s="292">
        <v>0</v>
      </c>
      <c r="CT35" s="292">
        <v>0</v>
      </c>
      <c r="CU35" s="292">
        <v>0</v>
      </c>
      <c r="CV35" s="292">
        <v>302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SUM(E36,T36,AI36,AX36,BM36,CB36,CQ36,DF36,DU36,DZ36)</f>
        <v>1922</v>
      </c>
      <c r="E36" s="292">
        <f>SUM(F36,M36)</f>
        <v>1621</v>
      </c>
      <c r="F36" s="292">
        <f>SUM(G36:L36)</f>
        <v>1513</v>
      </c>
      <c r="G36" s="292">
        <v>0</v>
      </c>
      <c r="H36" s="292">
        <v>1512</v>
      </c>
      <c r="I36" s="292">
        <v>0</v>
      </c>
      <c r="J36" s="292">
        <v>0</v>
      </c>
      <c r="K36" s="292">
        <v>0</v>
      </c>
      <c r="L36" s="292">
        <v>1</v>
      </c>
      <c r="M36" s="292">
        <f>SUM(N36:S36)</f>
        <v>108</v>
      </c>
      <c r="N36" s="292">
        <v>0</v>
      </c>
      <c r="O36" s="292">
        <v>59</v>
      </c>
      <c r="P36" s="292">
        <v>5</v>
      </c>
      <c r="Q36" s="292">
        <v>0</v>
      </c>
      <c r="R36" s="292">
        <v>0</v>
      </c>
      <c r="S36" s="292">
        <v>44</v>
      </c>
      <c r="T36" s="292">
        <f>SUM(U36,AB36)</f>
        <v>0</v>
      </c>
      <c r="U36" s="292">
        <f>SUM(V36:AA36)</f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0</v>
      </c>
      <c r="AB36" s="292">
        <f>SUM(AC36:AH36)</f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301</v>
      </c>
      <c r="CR36" s="292">
        <f>SUM(CS36:CX36)</f>
        <v>301</v>
      </c>
      <c r="CS36" s="292">
        <v>0</v>
      </c>
      <c r="CT36" s="292">
        <v>0</v>
      </c>
      <c r="CU36" s="292">
        <v>37</v>
      </c>
      <c r="CV36" s="292">
        <v>264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0</v>
      </c>
      <c r="DV36" s="292">
        <v>0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SUM(E37,T37,AI37,AX37,BM37,CB37,CQ37,DF37,DU37,DZ37)</f>
        <v>186</v>
      </c>
      <c r="E37" s="292">
        <f>SUM(F37,M37)</f>
        <v>98</v>
      </c>
      <c r="F37" s="292">
        <f>SUM(G37:L37)</f>
        <v>98</v>
      </c>
      <c r="G37" s="292">
        <v>0</v>
      </c>
      <c r="H37" s="292">
        <v>0</v>
      </c>
      <c r="I37" s="292">
        <v>0</v>
      </c>
      <c r="J37" s="292">
        <v>41</v>
      </c>
      <c r="K37" s="292">
        <v>57</v>
      </c>
      <c r="L37" s="292">
        <v>0</v>
      </c>
      <c r="M37" s="292">
        <f>SUM(N37:S37)</f>
        <v>0</v>
      </c>
      <c r="N37" s="292">
        <v>0</v>
      </c>
      <c r="O37" s="292">
        <v>0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0</v>
      </c>
      <c r="U37" s="292">
        <f>SUM(V37:AA37)</f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67</v>
      </c>
      <c r="AJ37" s="292">
        <f>SUM(AK37:AP37)</f>
        <v>67</v>
      </c>
      <c r="AK37" s="292">
        <v>0</v>
      </c>
      <c r="AL37" s="292">
        <v>57</v>
      </c>
      <c r="AM37" s="292">
        <v>0</v>
      </c>
      <c r="AN37" s="292">
        <v>0</v>
      </c>
      <c r="AO37" s="292">
        <v>10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18</v>
      </c>
      <c r="CR37" s="292">
        <f>SUM(CS37:CX37)</f>
        <v>18</v>
      </c>
      <c r="CS37" s="292">
        <v>0</v>
      </c>
      <c r="CT37" s="292">
        <v>0</v>
      </c>
      <c r="CU37" s="292">
        <v>18</v>
      </c>
      <c r="CV37" s="292">
        <v>0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>SUM(EA37,EH37)</f>
        <v>3</v>
      </c>
      <c r="EA37" s="292">
        <f>SUM(EB37:EG37)</f>
        <v>3</v>
      </c>
      <c r="EB37" s="292">
        <v>3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37">
    <sortCondition ref="A8:A37"/>
    <sortCondition ref="B8:B37"/>
    <sortCondition ref="C8:C3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36" man="1"/>
    <brk id="34" min="1" max="36" man="1"/>
    <brk id="49" min="1" max="36" man="1"/>
    <brk id="64" min="1" max="36" man="1"/>
    <brk id="79" min="1" max="36" man="1"/>
    <brk id="94" min="1" max="36" man="1"/>
    <brk id="109" min="1" max="36" man="1"/>
    <brk id="124" min="1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新潟県</v>
      </c>
      <c r="B7" s="303" t="str">
        <f>ごみ処理概要!B7</f>
        <v>15000</v>
      </c>
      <c r="C7" s="304" t="s">
        <v>3</v>
      </c>
      <c r="D7" s="305">
        <f>SUM(E7,F7,N7,O7)</f>
        <v>813010</v>
      </c>
      <c r="E7" s="305">
        <f>+Q7</f>
        <v>617371</v>
      </c>
      <c r="F7" s="305">
        <f>SUM(G7:M7)</f>
        <v>119988</v>
      </c>
      <c r="G7" s="305">
        <f t="shared" ref="G7:M7" si="0">SUM(G$8:G$207)</f>
        <v>24507</v>
      </c>
      <c r="H7" s="305">
        <f t="shared" si="0"/>
        <v>7250</v>
      </c>
      <c r="I7" s="305">
        <f t="shared" si="0"/>
        <v>0</v>
      </c>
      <c r="J7" s="305">
        <f t="shared" si="0"/>
        <v>18690</v>
      </c>
      <c r="K7" s="305">
        <f t="shared" si="0"/>
        <v>15</v>
      </c>
      <c r="L7" s="305">
        <f t="shared" si="0"/>
        <v>69428</v>
      </c>
      <c r="M7" s="305">
        <f t="shared" si="0"/>
        <v>98</v>
      </c>
      <c r="N7" s="305">
        <f>+AA7</f>
        <v>9167</v>
      </c>
      <c r="O7" s="305">
        <f>+資源化量内訳!Y7</f>
        <v>66484</v>
      </c>
      <c r="P7" s="305">
        <f>+SUM(Q7,R7)</f>
        <v>641725</v>
      </c>
      <c r="Q7" s="305">
        <f>SUM(Q$8:Q$207)</f>
        <v>617371</v>
      </c>
      <c r="R7" s="305">
        <f>+SUM(S7,T7,U7,V7,W7,X7,Y7)</f>
        <v>24354</v>
      </c>
      <c r="S7" s="305">
        <f t="shared" ref="S7:Y7" si="1">SUM(S$8:S$207)</f>
        <v>11983</v>
      </c>
      <c r="T7" s="305">
        <f t="shared" si="1"/>
        <v>0</v>
      </c>
      <c r="U7" s="305">
        <f t="shared" si="1"/>
        <v>0</v>
      </c>
      <c r="V7" s="305">
        <f t="shared" si="1"/>
        <v>2553</v>
      </c>
      <c r="W7" s="305">
        <f t="shared" si="1"/>
        <v>0</v>
      </c>
      <c r="X7" s="305">
        <f t="shared" si="1"/>
        <v>9818</v>
      </c>
      <c r="Y7" s="305">
        <f t="shared" si="1"/>
        <v>0</v>
      </c>
      <c r="Z7" s="305">
        <f>SUM(AA7:AC7)</f>
        <v>70346</v>
      </c>
      <c r="AA7" s="305">
        <f>SUM(AA$8:AA$207)</f>
        <v>9167</v>
      </c>
      <c r="AB7" s="305">
        <f>SUM(AB$8:AB$207)</f>
        <v>51794</v>
      </c>
      <c r="AC7" s="305">
        <f>SUM(AD7:AJ7)</f>
        <v>9385</v>
      </c>
      <c r="AD7" s="305">
        <f t="shared" ref="AD7:AJ7" si="2">SUM(AD$8:AD$207)</f>
        <v>4753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4534</v>
      </c>
      <c r="AJ7" s="305">
        <f t="shared" si="2"/>
        <v>98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269690</v>
      </c>
      <c r="E8" s="292">
        <f>+Q8</f>
        <v>207424</v>
      </c>
      <c r="F8" s="292">
        <f>SUM(G8:M8)</f>
        <v>32201</v>
      </c>
      <c r="G8" s="292">
        <v>8561</v>
      </c>
      <c r="H8" s="292">
        <v>0</v>
      </c>
      <c r="I8" s="292">
        <v>0</v>
      </c>
      <c r="J8" s="292">
        <v>0</v>
      </c>
      <c r="K8" s="292">
        <v>0</v>
      </c>
      <c r="L8" s="292">
        <v>23640</v>
      </c>
      <c r="M8" s="292">
        <v>0</v>
      </c>
      <c r="N8" s="292">
        <f>+AA8</f>
        <v>3364</v>
      </c>
      <c r="O8" s="292">
        <f>+資源化量内訳!Y8</f>
        <v>26701</v>
      </c>
      <c r="P8" s="292">
        <f>+SUM(Q8,R8)</f>
        <v>216831</v>
      </c>
      <c r="Q8" s="292">
        <v>207424</v>
      </c>
      <c r="R8" s="292">
        <f>+SUM(S8,T8,U8,V8,W8,X8,Y8)</f>
        <v>9407</v>
      </c>
      <c r="S8" s="292">
        <v>6093</v>
      </c>
      <c r="T8" s="292">
        <v>0</v>
      </c>
      <c r="U8" s="292">
        <v>0</v>
      </c>
      <c r="V8" s="292">
        <v>0</v>
      </c>
      <c r="W8" s="292">
        <v>0</v>
      </c>
      <c r="X8" s="292">
        <v>3314</v>
      </c>
      <c r="Y8" s="292">
        <v>0</v>
      </c>
      <c r="Z8" s="292">
        <f>SUM(AA8:AC8)</f>
        <v>22319</v>
      </c>
      <c r="AA8" s="292">
        <v>3364</v>
      </c>
      <c r="AB8" s="292">
        <v>14934</v>
      </c>
      <c r="AC8" s="292">
        <f>SUM(AD8:AJ8)</f>
        <v>4021</v>
      </c>
      <c r="AD8" s="292">
        <v>829</v>
      </c>
      <c r="AE8" s="292">
        <v>0</v>
      </c>
      <c r="AF8" s="292">
        <v>0</v>
      </c>
      <c r="AG8" s="292">
        <v>0</v>
      </c>
      <c r="AH8" s="292">
        <v>0</v>
      </c>
      <c r="AI8" s="292">
        <v>3192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85384</v>
      </c>
      <c r="E9" s="292">
        <f>+Q9</f>
        <v>52107</v>
      </c>
      <c r="F9" s="292">
        <f>SUM(G9:M9)</f>
        <v>26629</v>
      </c>
      <c r="G9" s="292">
        <v>5095</v>
      </c>
      <c r="H9" s="292">
        <v>3937</v>
      </c>
      <c r="I9" s="292">
        <v>0</v>
      </c>
      <c r="J9" s="292">
        <v>9994</v>
      </c>
      <c r="K9" s="292">
        <v>0</v>
      </c>
      <c r="L9" s="292">
        <v>7603</v>
      </c>
      <c r="M9" s="292">
        <v>0</v>
      </c>
      <c r="N9" s="292">
        <f>+AA9</f>
        <v>0</v>
      </c>
      <c r="O9" s="292">
        <f>+資源化量内訳!Y9</f>
        <v>6648</v>
      </c>
      <c r="P9" s="292">
        <f>+SUM(Q9,R9)</f>
        <v>55477</v>
      </c>
      <c r="Q9" s="292">
        <v>52107</v>
      </c>
      <c r="R9" s="292">
        <f>+SUM(S9,T9,U9,V9,W9,X9,Y9)</f>
        <v>3370</v>
      </c>
      <c r="S9" s="292">
        <v>3165</v>
      </c>
      <c r="T9" s="292">
        <v>0</v>
      </c>
      <c r="U9" s="292">
        <v>0</v>
      </c>
      <c r="V9" s="292">
        <v>0</v>
      </c>
      <c r="W9" s="292">
        <v>0</v>
      </c>
      <c r="X9" s="292">
        <v>205</v>
      </c>
      <c r="Y9" s="292">
        <v>0</v>
      </c>
      <c r="Z9" s="292">
        <f>SUM(AA9:AC9)</f>
        <v>8092</v>
      </c>
      <c r="AA9" s="292">
        <v>0</v>
      </c>
      <c r="AB9" s="292">
        <v>6877</v>
      </c>
      <c r="AC9" s="292">
        <f>SUM(AD9:AJ9)</f>
        <v>1215</v>
      </c>
      <c r="AD9" s="292">
        <v>1067</v>
      </c>
      <c r="AE9" s="292">
        <v>0</v>
      </c>
      <c r="AF9" s="292">
        <v>0</v>
      </c>
      <c r="AG9" s="292">
        <v>0</v>
      </c>
      <c r="AH9" s="292">
        <v>0</v>
      </c>
      <c r="AI9" s="292">
        <v>148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41807</v>
      </c>
      <c r="E10" s="292">
        <f>+Q10</f>
        <v>35651</v>
      </c>
      <c r="F10" s="292">
        <f>SUM(G10:M10)</f>
        <v>2416</v>
      </c>
      <c r="G10" s="292">
        <v>0</v>
      </c>
      <c r="H10" s="292">
        <v>1627</v>
      </c>
      <c r="I10" s="292">
        <v>0</v>
      </c>
      <c r="J10" s="292">
        <v>0</v>
      </c>
      <c r="K10" s="292">
        <v>0</v>
      </c>
      <c r="L10" s="292">
        <v>789</v>
      </c>
      <c r="M10" s="292">
        <v>0</v>
      </c>
      <c r="N10" s="292">
        <f>+AA10</f>
        <v>61</v>
      </c>
      <c r="O10" s="292">
        <f>+資源化量内訳!Y10</f>
        <v>3679</v>
      </c>
      <c r="P10" s="292">
        <f>+SUM(Q10,R10)</f>
        <v>36019</v>
      </c>
      <c r="Q10" s="292">
        <v>35651</v>
      </c>
      <c r="R10" s="292">
        <f>+SUM(S10,T10,U10,V10,W10,X10,Y10)</f>
        <v>368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368</v>
      </c>
      <c r="Y10" s="292">
        <v>0</v>
      </c>
      <c r="Z10" s="292">
        <f>SUM(AA10:AC10)</f>
        <v>2515</v>
      </c>
      <c r="AA10" s="292">
        <v>61</v>
      </c>
      <c r="AB10" s="292">
        <v>2454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28683</v>
      </c>
      <c r="E11" s="292">
        <f>+Q11</f>
        <v>22036</v>
      </c>
      <c r="F11" s="292">
        <f>SUM(G11:M11)</f>
        <v>2720</v>
      </c>
      <c r="G11" s="292">
        <v>1319</v>
      </c>
      <c r="H11" s="292">
        <v>0</v>
      </c>
      <c r="I11" s="292">
        <v>0</v>
      </c>
      <c r="J11" s="292">
        <v>0</v>
      </c>
      <c r="K11" s="292">
        <v>0</v>
      </c>
      <c r="L11" s="292">
        <v>1401</v>
      </c>
      <c r="M11" s="292">
        <v>0</v>
      </c>
      <c r="N11" s="292">
        <f>+AA11</f>
        <v>0</v>
      </c>
      <c r="O11" s="292">
        <f>+資源化量内訳!Y11</f>
        <v>3927</v>
      </c>
      <c r="P11" s="292">
        <f>+SUM(Q11,R11)</f>
        <v>22616</v>
      </c>
      <c r="Q11" s="292">
        <v>22036</v>
      </c>
      <c r="R11" s="292">
        <f>+SUM(S11,T11,U11,V11,W11,X11,Y11)</f>
        <v>580</v>
      </c>
      <c r="S11" s="292">
        <v>580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2793</v>
      </c>
      <c r="AA11" s="292">
        <v>0</v>
      </c>
      <c r="AB11" s="292">
        <v>2338</v>
      </c>
      <c r="AC11" s="292">
        <f>SUM(AD11:AJ11)</f>
        <v>455</v>
      </c>
      <c r="AD11" s="292">
        <v>455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39792</v>
      </c>
      <c r="E12" s="292">
        <f>+Q12</f>
        <v>34656</v>
      </c>
      <c r="F12" s="292">
        <f>SUM(G12:M12)</f>
        <v>1278</v>
      </c>
      <c r="G12" s="292">
        <v>1278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f>+AA12</f>
        <v>0</v>
      </c>
      <c r="O12" s="292">
        <f>+資源化量内訳!Y12</f>
        <v>3858</v>
      </c>
      <c r="P12" s="292">
        <f>+SUM(Q12,R12)</f>
        <v>34656</v>
      </c>
      <c r="Q12" s="292">
        <v>34656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4949</v>
      </c>
      <c r="AA12" s="292">
        <v>0</v>
      </c>
      <c r="AB12" s="292">
        <v>4248</v>
      </c>
      <c r="AC12" s="292">
        <f>SUM(AD12:AJ12)</f>
        <v>701</v>
      </c>
      <c r="AD12" s="292">
        <v>701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13871</v>
      </c>
      <c r="E13" s="292">
        <f>+Q13</f>
        <v>11349</v>
      </c>
      <c r="F13" s="292">
        <f>SUM(G13:M13)</f>
        <v>1941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1941</v>
      </c>
      <c r="M13" s="292">
        <v>0</v>
      </c>
      <c r="N13" s="292">
        <f>+AA13</f>
        <v>41</v>
      </c>
      <c r="O13" s="292">
        <f>+資源化量内訳!Y13</f>
        <v>540</v>
      </c>
      <c r="P13" s="292">
        <f>+SUM(Q13,R13)</f>
        <v>11490</v>
      </c>
      <c r="Q13" s="292">
        <v>11349</v>
      </c>
      <c r="R13" s="292">
        <f>+SUM(S13,T13,U13,V13,W13,X13,Y13)</f>
        <v>141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141</v>
      </c>
      <c r="Y13" s="292">
        <v>0</v>
      </c>
      <c r="Z13" s="292">
        <f>SUM(AA13:AC13)</f>
        <v>1371</v>
      </c>
      <c r="AA13" s="292">
        <v>41</v>
      </c>
      <c r="AB13" s="292">
        <v>874</v>
      </c>
      <c r="AC13" s="292">
        <f>SUM(AD13:AJ13)</f>
        <v>456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456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10907</v>
      </c>
      <c r="E14" s="292">
        <f>+Q14</f>
        <v>9373</v>
      </c>
      <c r="F14" s="292">
        <f>SUM(G14:M14)</f>
        <v>1126</v>
      </c>
      <c r="G14" s="292">
        <v>193</v>
      </c>
      <c r="H14" s="292">
        <v>0</v>
      </c>
      <c r="I14" s="292">
        <v>0</v>
      </c>
      <c r="J14" s="292">
        <v>0</v>
      </c>
      <c r="K14" s="292">
        <v>0</v>
      </c>
      <c r="L14" s="292">
        <v>933</v>
      </c>
      <c r="M14" s="292">
        <v>0</v>
      </c>
      <c r="N14" s="292">
        <f>+AA14</f>
        <v>408</v>
      </c>
      <c r="O14" s="292">
        <f>+資源化量内訳!Y14</f>
        <v>0</v>
      </c>
      <c r="P14" s="292">
        <f>+SUM(Q14,R14)</f>
        <v>9623</v>
      </c>
      <c r="Q14" s="292">
        <v>9373</v>
      </c>
      <c r="R14" s="292">
        <f>+SUM(S14,T14,U14,V14,W14,X14,Y14)</f>
        <v>250</v>
      </c>
      <c r="S14" s="292">
        <v>193</v>
      </c>
      <c r="T14" s="292">
        <v>0</v>
      </c>
      <c r="U14" s="292">
        <v>0</v>
      </c>
      <c r="V14" s="292">
        <v>0</v>
      </c>
      <c r="W14" s="292">
        <v>0</v>
      </c>
      <c r="X14" s="292">
        <v>57</v>
      </c>
      <c r="Y14" s="292">
        <v>0</v>
      </c>
      <c r="Z14" s="292">
        <f>SUM(AA14:AC14)</f>
        <v>1480</v>
      </c>
      <c r="AA14" s="292">
        <v>408</v>
      </c>
      <c r="AB14" s="292">
        <v>1059</v>
      </c>
      <c r="AC14" s="292">
        <f>SUM(AD14:AJ14)</f>
        <v>13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13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18285</v>
      </c>
      <c r="E15" s="292">
        <f>+Q15</f>
        <v>13940</v>
      </c>
      <c r="F15" s="292">
        <f>SUM(G15:M15)</f>
        <v>410</v>
      </c>
      <c r="G15" s="292">
        <v>0</v>
      </c>
      <c r="H15" s="292">
        <v>395</v>
      </c>
      <c r="I15" s="292">
        <v>0</v>
      </c>
      <c r="J15" s="292">
        <v>0</v>
      </c>
      <c r="K15" s="292">
        <v>15</v>
      </c>
      <c r="L15" s="292">
        <v>0</v>
      </c>
      <c r="M15" s="292">
        <v>0</v>
      </c>
      <c r="N15" s="292">
        <f>+AA15</f>
        <v>822</v>
      </c>
      <c r="O15" s="292">
        <f>+資源化量内訳!Y15</f>
        <v>3113</v>
      </c>
      <c r="P15" s="292">
        <f>+SUM(Q15,R15)</f>
        <v>13940</v>
      </c>
      <c r="Q15" s="292">
        <v>13940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2336</v>
      </c>
      <c r="AA15" s="292">
        <v>822</v>
      </c>
      <c r="AB15" s="292">
        <v>1514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12773</v>
      </c>
      <c r="E16" s="292">
        <f>+Q16</f>
        <v>9589</v>
      </c>
      <c r="F16" s="292">
        <f>SUM(G16:M16)</f>
        <v>1760</v>
      </c>
      <c r="G16" s="292">
        <v>526</v>
      </c>
      <c r="H16" s="292">
        <v>0</v>
      </c>
      <c r="I16" s="292">
        <v>0</v>
      </c>
      <c r="J16" s="292">
        <v>0</v>
      </c>
      <c r="K16" s="292">
        <v>0</v>
      </c>
      <c r="L16" s="292">
        <v>1234</v>
      </c>
      <c r="M16" s="292">
        <v>0</v>
      </c>
      <c r="N16" s="292">
        <f>+AA16</f>
        <v>0</v>
      </c>
      <c r="O16" s="292">
        <f>+資源化量内訳!Y16</f>
        <v>1424</v>
      </c>
      <c r="P16" s="292">
        <f>+SUM(Q16,R16)</f>
        <v>9957</v>
      </c>
      <c r="Q16" s="292">
        <v>9589</v>
      </c>
      <c r="R16" s="292">
        <f>+SUM(S16,T16,U16,V16,W16,X16,Y16)</f>
        <v>368</v>
      </c>
      <c r="S16" s="292">
        <v>106</v>
      </c>
      <c r="T16" s="292">
        <v>0</v>
      </c>
      <c r="U16" s="292">
        <v>0</v>
      </c>
      <c r="V16" s="292">
        <v>0</v>
      </c>
      <c r="W16" s="292">
        <v>0</v>
      </c>
      <c r="X16" s="292">
        <v>262</v>
      </c>
      <c r="Y16" s="292">
        <v>0</v>
      </c>
      <c r="Z16" s="292">
        <f>SUM(AA16:AC16)</f>
        <v>499</v>
      </c>
      <c r="AA16" s="292">
        <v>0</v>
      </c>
      <c r="AB16" s="292">
        <v>312</v>
      </c>
      <c r="AC16" s="292">
        <f>SUM(AD16:AJ16)</f>
        <v>187</v>
      </c>
      <c r="AD16" s="292">
        <v>187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23922</v>
      </c>
      <c r="E17" s="292">
        <f>+Q17</f>
        <v>20991</v>
      </c>
      <c r="F17" s="292">
        <f>SUM(G17:M17)</f>
        <v>471</v>
      </c>
      <c r="G17" s="292">
        <v>471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v>0</v>
      </c>
      <c r="N17" s="292">
        <f>+AA17</f>
        <v>0</v>
      </c>
      <c r="O17" s="292">
        <f>+資源化量内訳!Y17</f>
        <v>2460</v>
      </c>
      <c r="P17" s="292">
        <f>+SUM(Q17,R17)</f>
        <v>21276</v>
      </c>
      <c r="Q17" s="292">
        <v>20991</v>
      </c>
      <c r="R17" s="292">
        <f>+SUM(S17,T17,U17,V17,W17,X17,Y17)</f>
        <v>285</v>
      </c>
      <c r="S17" s="292">
        <v>285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709</v>
      </c>
      <c r="AA17" s="292">
        <v>0</v>
      </c>
      <c r="AB17" s="292">
        <v>709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32539</v>
      </c>
      <c r="E18" s="292">
        <f>+Q18</f>
        <v>23784</v>
      </c>
      <c r="F18" s="292">
        <f>SUM(G18:M18)</f>
        <v>3918</v>
      </c>
      <c r="G18" s="292">
        <v>365</v>
      </c>
      <c r="H18" s="292">
        <v>1155</v>
      </c>
      <c r="I18" s="292">
        <v>0</v>
      </c>
      <c r="J18" s="292">
        <v>0</v>
      </c>
      <c r="K18" s="292">
        <v>0</v>
      </c>
      <c r="L18" s="292">
        <v>2398</v>
      </c>
      <c r="M18" s="292">
        <v>0</v>
      </c>
      <c r="N18" s="292">
        <f>+AA18</f>
        <v>3170</v>
      </c>
      <c r="O18" s="292">
        <f>+資源化量内訳!Y18</f>
        <v>1667</v>
      </c>
      <c r="P18" s="292">
        <f>+SUM(Q18,R18)</f>
        <v>24112</v>
      </c>
      <c r="Q18" s="292">
        <v>23784</v>
      </c>
      <c r="R18" s="292">
        <f>+SUM(S18,T18,U18,V18,W18,X18,Y18)</f>
        <v>328</v>
      </c>
      <c r="S18" s="292">
        <v>286</v>
      </c>
      <c r="T18" s="292">
        <v>0</v>
      </c>
      <c r="U18" s="292">
        <v>0</v>
      </c>
      <c r="V18" s="292">
        <v>0</v>
      </c>
      <c r="W18" s="292">
        <v>0</v>
      </c>
      <c r="X18" s="292">
        <v>42</v>
      </c>
      <c r="Y18" s="292">
        <v>0</v>
      </c>
      <c r="Z18" s="292">
        <f>SUM(AA18:AC18)</f>
        <v>6140</v>
      </c>
      <c r="AA18" s="292">
        <v>3170</v>
      </c>
      <c r="AB18" s="292">
        <v>2555</v>
      </c>
      <c r="AC18" s="292">
        <f>SUM(AD18:AJ18)</f>
        <v>415</v>
      </c>
      <c r="AD18" s="292">
        <v>15</v>
      </c>
      <c r="AE18" s="292">
        <v>0</v>
      </c>
      <c r="AF18" s="292">
        <v>0</v>
      </c>
      <c r="AG18" s="292">
        <v>0</v>
      </c>
      <c r="AH18" s="292">
        <v>0</v>
      </c>
      <c r="AI18" s="292">
        <v>400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15890</v>
      </c>
      <c r="E19" s="292">
        <f>+Q19</f>
        <v>11782</v>
      </c>
      <c r="F19" s="292">
        <f>SUM(G19:M19)</f>
        <v>965</v>
      </c>
      <c r="G19" s="292">
        <v>965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f>+AA19</f>
        <v>0</v>
      </c>
      <c r="O19" s="292">
        <f>+資源化量内訳!Y19</f>
        <v>3143</v>
      </c>
      <c r="P19" s="292">
        <f>+SUM(Q19,R19)</f>
        <v>11782</v>
      </c>
      <c r="Q19" s="292">
        <v>11782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428</v>
      </c>
      <c r="AA19" s="292">
        <v>0</v>
      </c>
      <c r="AB19" s="292">
        <v>288</v>
      </c>
      <c r="AC19" s="292">
        <f>SUM(AD19:AJ19)</f>
        <v>140</v>
      </c>
      <c r="AD19" s="292">
        <v>140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14442</v>
      </c>
      <c r="E20" s="292">
        <f>+Q20</f>
        <v>9755</v>
      </c>
      <c r="F20" s="292">
        <f>SUM(G20:M20)</f>
        <v>4662</v>
      </c>
      <c r="G20" s="292">
        <v>389</v>
      </c>
      <c r="H20" s="292">
        <v>0</v>
      </c>
      <c r="I20" s="292">
        <v>0</v>
      </c>
      <c r="J20" s="292">
        <v>0</v>
      </c>
      <c r="K20" s="292">
        <v>0</v>
      </c>
      <c r="L20" s="292">
        <v>4175</v>
      </c>
      <c r="M20" s="292">
        <v>98</v>
      </c>
      <c r="N20" s="292">
        <f>+AA20</f>
        <v>21</v>
      </c>
      <c r="O20" s="292">
        <f>+資源化量内訳!Y20</f>
        <v>4</v>
      </c>
      <c r="P20" s="292">
        <f>+SUM(Q20,R20)</f>
        <v>9833</v>
      </c>
      <c r="Q20" s="292">
        <v>9755</v>
      </c>
      <c r="R20" s="292">
        <f>+SUM(S20,T20,U20,V20,W20,X20,Y20)</f>
        <v>78</v>
      </c>
      <c r="S20" s="292">
        <v>78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981</v>
      </c>
      <c r="AA20" s="292">
        <v>21</v>
      </c>
      <c r="AB20" s="292">
        <v>861</v>
      </c>
      <c r="AC20" s="292">
        <f>SUM(AD20:AJ20)</f>
        <v>99</v>
      </c>
      <c r="AD20" s="292">
        <v>1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98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21565</v>
      </c>
      <c r="E21" s="292">
        <f>+Q21</f>
        <v>18742</v>
      </c>
      <c r="F21" s="292">
        <f>SUM(G21:M21)</f>
        <v>1295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1295</v>
      </c>
      <c r="M21" s="292">
        <v>0</v>
      </c>
      <c r="N21" s="292">
        <f>+AA21</f>
        <v>0</v>
      </c>
      <c r="O21" s="292">
        <f>+資源化量内訳!Y21</f>
        <v>1528</v>
      </c>
      <c r="P21" s="292">
        <f>+SUM(Q21,R21)</f>
        <v>18893</v>
      </c>
      <c r="Q21" s="292">
        <v>18742</v>
      </c>
      <c r="R21" s="292">
        <f>+SUM(S21,T21,U21,V21,W21,X21,Y21)</f>
        <v>151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151</v>
      </c>
      <c r="Y21" s="292">
        <v>0</v>
      </c>
      <c r="Z21" s="292">
        <f>SUM(AA21:AC21)</f>
        <v>2517</v>
      </c>
      <c r="AA21" s="292">
        <v>0</v>
      </c>
      <c r="AB21" s="292">
        <v>2337</v>
      </c>
      <c r="AC21" s="292">
        <f>SUM(AD21:AJ21)</f>
        <v>180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180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66627</v>
      </c>
      <c r="E22" s="292">
        <f>+Q22</f>
        <v>39734</v>
      </c>
      <c r="F22" s="292">
        <f>SUM(G22:M22)</f>
        <v>26893</v>
      </c>
      <c r="G22" s="292">
        <v>0</v>
      </c>
      <c r="H22" s="292">
        <v>0</v>
      </c>
      <c r="I22" s="292">
        <v>0</v>
      </c>
      <c r="J22" s="292">
        <v>8548</v>
      </c>
      <c r="K22" s="292">
        <v>0</v>
      </c>
      <c r="L22" s="292">
        <v>18345</v>
      </c>
      <c r="M22" s="292">
        <v>0</v>
      </c>
      <c r="N22" s="292">
        <f>+AA22</f>
        <v>0</v>
      </c>
      <c r="O22" s="292">
        <f>+資源化量内訳!Y22</f>
        <v>0</v>
      </c>
      <c r="P22" s="292">
        <f>+SUM(Q22,R22)</f>
        <v>47220</v>
      </c>
      <c r="Q22" s="292">
        <v>39734</v>
      </c>
      <c r="R22" s="292">
        <f>+SUM(S22,T22,U22,V22,W22,X22,Y22)</f>
        <v>7486</v>
      </c>
      <c r="S22" s="292">
        <v>0</v>
      </c>
      <c r="T22" s="292">
        <v>0</v>
      </c>
      <c r="U22" s="292">
        <v>0</v>
      </c>
      <c r="V22" s="292">
        <v>2513</v>
      </c>
      <c r="W22" s="292">
        <v>0</v>
      </c>
      <c r="X22" s="292">
        <v>4973</v>
      </c>
      <c r="Y22" s="292">
        <v>0</v>
      </c>
      <c r="Z22" s="292">
        <f>SUM(AA22:AC22)</f>
        <v>3547</v>
      </c>
      <c r="AA22" s="292">
        <v>0</v>
      </c>
      <c r="AB22" s="292">
        <v>3547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15307</v>
      </c>
      <c r="E23" s="292">
        <f>+Q23</f>
        <v>12045</v>
      </c>
      <c r="F23" s="292">
        <f>SUM(G23:M23)</f>
        <v>3262</v>
      </c>
      <c r="G23" s="292">
        <v>945</v>
      </c>
      <c r="H23" s="292">
        <v>0</v>
      </c>
      <c r="I23" s="292">
        <v>0</v>
      </c>
      <c r="J23" s="292">
        <v>0</v>
      </c>
      <c r="K23" s="292">
        <v>0</v>
      </c>
      <c r="L23" s="292">
        <v>2317</v>
      </c>
      <c r="M23" s="292">
        <v>0</v>
      </c>
      <c r="N23" s="292">
        <f>+AA23</f>
        <v>0</v>
      </c>
      <c r="O23" s="292">
        <f>+資源化量内訳!Y23</f>
        <v>0</v>
      </c>
      <c r="P23" s="292">
        <f>+SUM(Q23,R23)</f>
        <v>12446</v>
      </c>
      <c r="Q23" s="292">
        <v>12045</v>
      </c>
      <c r="R23" s="292">
        <f>+SUM(S23,T23,U23,V23,W23,X23,Y23)</f>
        <v>401</v>
      </c>
      <c r="S23" s="292">
        <v>373</v>
      </c>
      <c r="T23" s="292">
        <v>0</v>
      </c>
      <c r="U23" s="292">
        <v>0</v>
      </c>
      <c r="V23" s="292">
        <v>0</v>
      </c>
      <c r="W23" s="292">
        <v>0</v>
      </c>
      <c r="X23" s="292">
        <v>28</v>
      </c>
      <c r="Y23" s="292">
        <v>0</v>
      </c>
      <c r="Z23" s="292">
        <f>SUM(AA23:AC23)</f>
        <v>1277</v>
      </c>
      <c r="AA23" s="292">
        <v>0</v>
      </c>
      <c r="AB23" s="292">
        <v>1158</v>
      </c>
      <c r="AC23" s="292">
        <f>SUM(AD23:AJ23)</f>
        <v>119</v>
      </c>
      <c r="AD23" s="292">
        <v>93</v>
      </c>
      <c r="AE23" s="292">
        <v>0</v>
      </c>
      <c r="AF23" s="292">
        <v>0</v>
      </c>
      <c r="AG23" s="292">
        <v>0</v>
      </c>
      <c r="AH23" s="292">
        <v>0</v>
      </c>
      <c r="AI23" s="292">
        <v>26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20860</v>
      </c>
      <c r="E24" s="292">
        <f>+Q24</f>
        <v>17232</v>
      </c>
      <c r="F24" s="292">
        <f>SUM(G24:M24)</f>
        <v>1820</v>
      </c>
      <c r="G24" s="292">
        <v>1142</v>
      </c>
      <c r="H24" s="292">
        <v>0</v>
      </c>
      <c r="I24" s="292">
        <v>0</v>
      </c>
      <c r="J24" s="292">
        <v>0</v>
      </c>
      <c r="K24" s="292">
        <v>0</v>
      </c>
      <c r="L24" s="292">
        <v>678</v>
      </c>
      <c r="M24" s="292">
        <v>0</v>
      </c>
      <c r="N24" s="292">
        <f>+AA24</f>
        <v>769</v>
      </c>
      <c r="O24" s="292">
        <f>+資源化量内訳!Y24</f>
        <v>1039</v>
      </c>
      <c r="P24" s="292">
        <f>+SUM(Q24,R24)</f>
        <v>17232</v>
      </c>
      <c r="Q24" s="292">
        <v>17232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1513</v>
      </c>
      <c r="AA24" s="292">
        <v>769</v>
      </c>
      <c r="AB24" s="292">
        <v>332</v>
      </c>
      <c r="AC24" s="292">
        <f>SUM(AD24:AJ24)</f>
        <v>412</v>
      </c>
      <c r="AD24" s="292">
        <v>412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14600</v>
      </c>
      <c r="E25" s="292">
        <f>+Q25</f>
        <v>11303</v>
      </c>
      <c r="F25" s="292">
        <f>SUM(G25:M25)</f>
        <v>1430</v>
      </c>
      <c r="G25" s="292">
        <v>683</v>
      </c>
      <c r="H25" s="292">
        <v>0</v>
      </c>
      <c r="I25" s="292">
        <v>0</v>
      </c>
      <c r="J25" s="292">
        <v>0</v>
      </c>
      <c r="K25" s="292">
        <v>0</v>
      </c>
      <c r="L25" s="292">
        <v>747</v>
      </c>
      <c r="M25" s="292">
        <v>0</v>
      </c>
      <c r="N25" s="292">
        <f>+AA25</f>
        <v>0</v>
      </c>
      <c r="O25" s="292">
        <f>+資源化量内訳!Y25</f>
        <v>1867</v>
      </c>
      <c r="P25" s="292">
        <f>+SUM(Q25,R25)</f>
        <v>11900</v>
      </c>
      <c r="Q25" s="292">
        <v>11303</v>
      </c>
      <c r="R25" s="292">
        <f>+SUM(S25,T25,U25,V25,W25,X25,Y25)</f>
        <v>597</v>
      </c>
      <c r="S25" s="292">
        <v>428</v>
      </c>
      <c r="T25" s="292">
        <v>0</v>
      </c>
      <c r="U25" s="292">
        <v>0</v>
      </c>
      <c r="V25" s="292">
        <v>0</v>
      </c>
      <c r="W25" s="292">
        <v>0</v>
      </c>
      <c r="X25" s="292">
        <v>169</v>
      </c>
      <c r="Y25" s="292">
        <v>0</v>
      </c>
      <c r="Z25" s="292">
        <f>SUM(AA25:AC25)</f>
        <v>1212</v>
      </c>
      <c r="AA25" s="292">
        <v>0</v>
      </c>
      <c r="AB25" s="292">
        <v>1035</v>
      </c>
      <c r="AC25" s="292">
        <f>SUM(AD25:AJ25)</f>
        <v>177</v>
      </c>
      <c r="AD25" s="292">
        <v>99</v>
      </c>
      <c r="AE25" s="292">
        <v>0</v>
      </c>
      <c r="AF25" s="292">
        <v>0</v>
      </c>
      <c r="AG25" s="292">
        <v>0</v>
      </c>
      <c r="AH25" s="292">
        <v>0</v>
      </c>
      <c r="AI25" s="292">
        <v>78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23714</v>
      </c>
      <c r="E26" s="292">
        <f>+Q26</f>
        <v>21325</v>
      </c>
      <c r="F26" s="292">
        <f>SUM(G26:M26)</f>
        <v>1349</v>
      </c>
      <c r="G26" s="292">
        <v>1349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f>+AA26</f>
        <v>0</v>
      </c>
      <c r="O26" s="292">
        <f>+資源化量内訳!Y26</f>
        <v>1040</v>
      </c>
      <c r="P26" s="292">
        <f>+SUM(Q26,R26)</f>
        <v>21504</v>
      </c>
      <c r="Q26" s="292">
        <v>21325</v>
      </c>
      <c r="R26" s="292">
        <f>+SUM(S26,T26,U26,V26,W26,X26,Y26)</f>
        <v>179</v>
      </c>
      <c r="S26" s="292">
        <v>179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1135</v>
      </c>
      <c r="AA26" s="292">
        <v>0</v>
      </c>
      <c r="AB26" s="292">
        <v>821</v>
      </c>
      <c r="AC26" s="292">
        <f>SUM(AD26:AJ26)</f>
        <v>314</v>
      </c>
      <c r="AD26" s="292">
        <v>314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12384</v>
      </c>
      <c r="E27" s="292">
        <f>+Q27</f>
        <v>9551</v>
      </c>
      <c r="F27" s="292">
        <f>SUM(G27:M27)</f>
        <v>403</v>
      </c>
      <c r="G27" s="292">
        <v>403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f>+AA27</f>
        <v>0</v>
      </c>
      <c r="O27" s="292">
        <f>+資源化量内訳!Y27</f>
        <v>2430</v>
      </c>
      <c r="P27" s="292">
        <f>+SUM(Q27,R27)</f>
        <v>9617</v>
      </c>
      <c r="Q27" s="292">
        <v>9551</v>
      </c>
      <c r="R27" s="292">
        <f>+SUM(S27,T27,U27,V27,W27,X27,Y27)</f>
        <v>66</v>
      </c>
      <c r="S27" s="292">
        <v>66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1426</v>
      </c>
      <c r="AA27" s="292">
        <v>0</v>
      </c>
      <c r="AB27" s="292">
        <v>1217</v>
      </c>
      <c r="AC27" s="292">
        <f>SUM(AD27:AJ27)</f>
        <v>209</v>
      </c>
      <c r="AD27" s="292">
        <v>209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4717</v>
      </c>
      <c r="E28" s="292">
        <f>+Q28</f>
        <v>4186</v>
      </c>
      <c r="F28" s="292">
        <f>SUM(G28:M28)</f>
        <v>515</v>
      </c>
      <c r="G28" s="292">
        <v>216</v>
      </c>
      <c r="H28" s="292">
        <v>0</v>
      </c>
      <c r="I28" s="292">
        <v>0</v>
      </c>
      <c r="J28" s="292">
        <v>0</v>
      </c>
      <c r="K28" s="292">
        <v>0</v>
      </c>
      <c r="L28" s="292">
        <v>299</v>
      </c>
      <c r="M28" s="292">
        <v>0</v>
      </c>
      <c r="N28" s="292">
        <f>+AA28</f>
        <v>16</v>
      </c>
      <c r="O28" s="292">
        <f>+資源化量内訳!Y28</f>
        <v>0</v>
      </c>
      <c r="P28" s="292">
        <f>+SUM(Q28,R28)</f>
        <v>4269</v>
      </c>
      <c r="Q28" s="292">
        <v>4186</v>
      </c>
      <c r="R28" s="292">
        <f>+SUM(S28,T28,U28,V28,W28,X28,Y28)</f>
        <v>83</v>
      </c>
      <c r="S28" s="292">
        <v>65</v>
      </c>
      <c r="T28" s="292">
        <v>0</v>
      </c>
      <c r="U28" s="292">
        <v>0</v>
      </c>
      <c r="V28" s="292">
        <v>0</v>
      </c>
      <c r="W28" s="292">
        <v>0</v>
      </c>
      <c r="X28" s="292">
        <v>18</v>
      </c>
      <c r="Y28" s="292">
        <v>0</v>
      </c>
      <c r="Z28" s="292">
        <f>SUM(AA28:AC28)</f>
        <v>658</v>
      </c>
      <c r="AA28" s="292">
        <v>16</v>
      </c>
      <c r="AB28" s="292">
        <v>571</v>
      </c>
      <c r="AC28" s="292">
        <f>SUM(AD28:AJ28)</f>
        <v>71</v>
      </c>
      <c r="AD28" s="292">
        <v>71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2770</v>
      </c>
      <c r="E29" s="292">
        <f>+Q29</f>
        <v>2099</v>
      </c>
      <c r="F29" s="292">
        <f>SUM(G29:M29)</f>
        <v>361</v>
      </c>
      <c r="G29" s="292">
        <v>24</v>
      </c>
      <c r="H29" s="292">
        <v>69</v>
      </c>
      <c r="I29" s="292">
        <v>0</v>
      </c>
      <c r="J29" s="292">
        <v>0</v>
      </c>
      <c r="K29" s="292">
        <v>0</v>
      </c>
      <c r="L29" s="292">
        <v>268</v>
      </c>
      <c r="M29" s="292">
        <v>0</v>
      </c>
      <c r="N29" s="292">
        <f>+AA29</f>
        <v>170</v>
      </c>
      <c r="O29" s="292">
        <f>+資源化量内訳!Y29</f>
        <v>140</v>
      </c>
      <c r="P29" s="292">
        <f>+SUM(Q29,R29)</f>
        <v>2119</v>
      </c>
      <c r="Q29" s="292">
        <v>2099</v>
      </c>
      <c r="R29" s="292">
        <f>+SUM(S29,T29,U29,V29,W29,X29,Y29)</f>
        <v>20</v>
      </c>
      <c r="S29" s="292">
        <v>19</v>
      </c>
      <c r="T29" s="292">
        <v>0</v>
      </c>
      <c r="U29" s="292">
        <v>0</v>
      </c>
      <c r="V29" s="292">
        <v>0</v>
      </c>
      <c r="W29" s="292">
        <v>0</v>
      </c>
      <c r="X29" s="292">
        <v>1</v>
      </c>
      <c r="Y29" s="292">
        <v>0</v>
      </c>
      <c r="Z29" s="292">
        <f>SUM(AA29:AC29)</f>
        <v>437</v>
      </c>
      <c r="AA29" s="292">
        <v>170</v>
      </c>
      <c r="AB29" s="292">
        <v>225</v>
      </c>
      <c r="AC29" s="292">
        <f>SUM(AD29:AJ29)</f>
        <v>42</v>
      </c>
      <c r="AD29" s="292">
        <v>1</v>
      </c>
      <c r="AE29" s="292">
        <v>0</v>
      </c>
      <c r="AF29" s="292">
        <v>0</v>
      </c>
      <c r="AG29" s="292">
        <v>0</v>
      </c>
      <c r="AH29" s="292">
        <v>0</v>
      </c>
      <c r="AI29" s="292">
        <v>41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4680</v>
      </c>
      <c r="E30" s="292">
        <f>+Q30</f>
        <v>4044</v>
      </c>
      <c r="F30" s="292">
        <f>SUM(G30:M30)</f>
        <v>122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122</v>
      </c>
      <c r="M30" s="292">
        <v>0</v>
      </c>
      <c r="N30" s="292">
        <f>+AA30</f>
        <v>273</v>
      </c>
      <c r="O30" s="292">
        <f>+資源化量内訳!Y30</f>
        <v>241</v>
      </c>
      <c r="P30" s="292">
        <f>+SUM(Q30,R30)</f>
        <v>4044</v>
      </c>
      <c r="Q30" s="292">
        <v>4044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514</v>
      </c>
      <c r="AA30" s="292">
        <v>273</v>
      </c>
      <c r="AB30" s="292">
        <v>241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4393</v>
      </c>
      <c r="E31" s="292">
        <f>+Q31</f>
        <v>3645</v>
      </c>
      <c r="F31" s="292">
        <f>SUM(G31:M31)</f>
        <v>748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748</v>
      </c>
      <c r="M31" s="292">
        <v>0</v>
      </c>
      <c r="N31" s="292">
        <f>+AA31</f>
        <v>0</v>
      </c>
      <c r="O31" s="292">
        <f>+資源化量内訳!Y31</f>
        <v>0</v>
      </c>
      <c r="P31" s="292">
        <f>+SUM(Q31,R31)</f>
        <v>3734</v>
      </c>
      <c r="Q31" s="292">
        <v>3645</v>
      </c>
      <c r="R31" s="292">
        <f>+SUM(S31,T31,U31,V31,W31,X31,Y31)</f>
        <v>89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89</v>
      </c>
      <c r="Y31" s="292">
        <v>0</v>
      </c>
      <c r="Z31" s="292">
        <f>SUM(AA31:AC31)</f>
        <v>497</v>
      </c>
      <c r="AA31" s="292">
        <v>0</v>
      </c>
      <c r="AB31" s="292">
        <v>497</v>
      </c>
      <c r="AC31" s="292">
        <f>SUM(AD31:AJ31)</f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1157</v>
      </c>
      <c r="E32" s="292">
        <f>+Q32</f>
        <v>682</v>
      </c>
      <c r="F32" s="292">
        <f>SUM(G32:M32)</f>
        <v>215</v>
      </c>
      <c r="G32" s="292">
        <v>67</v>
      </c>
      <c r="H32" s="292">
        <v>0</v>
      </c>
      <c r="I32" s="292">
        <v>0</v>
      </c>
      <c r="J32" s="292">
        <v>148</v>
      </c>
      <c r="K32" s="292">
        <v>0</v>
      </c>
      <c r="L32" s="292">
        <v>0</v>
      </c>
      <c r="M32" s="292">
        <v>0</v>
      </c>
      <c r="N32" s="292">
        <f>+AA32</f>
        <v>0</v>
      </c>
      <c r="O32" s="292">
        <f>+資源化量内訳!Y32</f>
        <v>260</v>
      </c>
      <c r="P32" s="292">
        <f>+SUM(Q32,R32)</f>
        <v>761</v>
      </c>
      <c r="Q32" s="292">
        <v>682</v>
      </c>
      <c r="R32" s="292">
        <f>+SUM(S32,T32,U32,V32,W32,X32,Y32)</f>
        <v>79</v>
      </c>
      <c r="S32" s="292">
        <v>39</v>
      </c>
      <c r="T32" s="292">
        <v>0</v>
      </c>
      <c r="U32" s="292">
        <v>0</v>
      </c>
      <c r="V32" s="292">
        <v>40</v>
      </c>
      <c r="W32" s="292">
        <v>0</v>
      </c>
      <c r="X32" s="292">
        <v>0</v>
      </c>
      <c r="Y32" s="292">
        <v>0</v>
      </c>
      <c r="Z32" s="292">
        <f>SUM(AA32:AC32)</f>
        <v>90</v>
      </c>
      <c r="AA32" s="292">
        <v>0</v>
      </c>
      <c r="AB32" s="292">
        <v>73</v>
      </c>
      <c r="AC32" s="292">
        <f>SUM(AD32:AJ32)</f>
        <v>17</v>
      </c>
      <c r="AD32" s="292">
        <v>17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4884</v>
      </c>
      <c r="E33" s="292">
        <f>+Q33</f>
        <v>4235</v>
      </c>
      <c r="F33" s="292">
        <f>SUM(G33:M33)</f>
        <v>413</v>
      </c>
      <c r="G33" s="292">
        <v>413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f>+AA33</f>
        <v>0</v>
      </c>
      <c r="O33" s="292">
        <f>+資源化量内訳!Y33</f>
        <v>236</v>
      </c>
      <c r="P33" s="292">
        <f>+SUM(Q33,R33)</f>
        <v>4247</v>
      </c>
      <c r="Q33" s="292">
        <v>4235</v>
      </c>
      <c r="R33" s="292">
        <f>+SUM(S33,T33,U33,V33,W33,X33,Y33)</f>
        <v>12</v>
      </c>
      <c r="S33" s="292">
        <v>12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225</v>
      </c>
      <c r="AA33" s="292">
        <v>0</v>
      </c>
      <c r="AB33" s="292">
        <v>111</v>
      </c>
      <c r="AC33" s="292">
        <f>SUM(AD33:AJ33)</f>
        <v>114</v>
      </c>
      <c r="AD33" s="292">
        <v>114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3750</v>
      </c>
      <c r="E34" s="292">
        <f>+Q34</f>
        <v>3121</v>
      </c>
      <c r="F34" s="292">
        <f>SUM(G34:M34)</f>
        <v>41</v>
      </c>
      <c r="G34" s="292">
        <v>41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f>+AA34</f>
        <v>49</v>
      </c>
      <c r="O34" s="292">
        <f>+資源化量内訳!Y34</f>
        <v>539</v>
      </c>
      <c r="P34" s="292">
        <f>+SUM(Q34,R34)</f>
        <v>3121</v>
      </c>
      <c r="Q34" s="292">
        <v>3121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393</v>
      </c>
      <c r="AA34" s="292">
        <v>49</v>
      </c>
      <c r="AB34" s="292">
        <v>344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1509</v>
      </c>
      <c r="E35" s="292">
        <f>+Q35</f>
        <v>1276</v>
      </c>
      <c r="F35" s="292">
        <f>SUM(G35:M35)</f>
        <v>233</v>
      </c>
      <c r="G35" s="292">
        <v>62</v>
      </c>
      <c r="H35" s="292">
        <v>0</v>
      </c>
      <c r="I35" s="292">
        <v>0</v>
      </c>
      <c r="J35" s="292">
        <v>0</v>
      </c>
      <c r="K35" s="292">
        <v>0</v>
      </c>
      <c r="L35" s="292">
        <v>171</v>
      </c>
      <c r="M35" s="292">
        <v>0</v>
      </c>
      <c r="N35" s="292">
        <f>+AA35</f>
        <v>0</v>
      </c>
      <c r="O35" s="292">
        <f>+資源化量内訳!Y35</f>
        <v>0</v>
      </c>
      <c r="P35" s="292">
        <f>+SUM(Q35,R35)</f>
        <v>1292</v>
      </c>
      <c r="Q35" s="292">
        <v>1276</v>
      </c>
      <c r="R35" s="292">
        <f>+SUM(S35,T35,U35,V35,W35,X35,Y35)</f>
        <v>16</v>
      </c>
      <c r="S35" s="292">
        <v>16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128</v>
      </c>
      <c r="AA35" s="292">
        <v>0</v>
      </c>
      <c r="AB35" s="292">
        <v>100</v>
      </c>
      <c r="AC35" s="292">
        <f>SUM(AD35:AJ35)</f>
        <v>28</v>
      </c>
      <c r="AD35" s="292">
        <v>28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1922</v>
      </c>
      <c r="E36" s="292">
        <f>+Q36</f>
        <v>1616</v>
      </c>
      <c r="F36" s="292">
        <f>SUM(G36:M36)</f>
        <v>306</v>
      </c>
      <c r="G36" s="292">
        <v>0</v>
      </c>
      <c r="H36" s="292">
        <v>0</v>
      </c>
      <c r="I36" s="292">
        <v>0</v>
      </c>
      <c r="J36" s="292">
        <v>0</v>
      </c>
      <c r="K36" s="292">
        <v>0</v>
      </c>
      <c r="L36" s="292">
        <v>306</v>
      </c>
      <c r="M36" s="292">
        <v>0</v>
      </c>
      <c r="N36" s="292">
        <f>+AA36</f>
        <v>0</v>
      </c>
      <c r="O36" s="292">
        <f>+資源化量内訳!Y36</f>
        <v>0</v>
      </c>
      <c r="P36" s="292">
        <f>+SUM(Q36,R36)</f>
        <v>1616</v>
      </c>
      <c r="Q36" s="292">
        <v>1616</v>
      </c>
      <c r="R36" s="292">
        <f>+SUM(S36,T36,U36,V36,W36,X36,Y36)</f>
        <v>0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162</v>
      </c>
      <c r="AA36" s="292">
        <v>0</v>
      </c>
      <c r="AB36" s="292">
        <v>162</v>
      </c>
      <c r="AC36" s="292">
        <f>SUM(AD36:AJ36)</f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186</v>
      </c>
      <c r="E37" s="292">
        <f>+Q37</f>
        <v>98</v>
      </c>
      <c r="F37" s="292">
        <f>SUM(G37:M37)</f>
        <v>85</v>
      </c>
      <c r="G37" s="292">
        <v>0</v>
      </c>
      <c r="H37" s="292">
        <v>67</v>
      </c>
      <c r="I37" s="292">
        <v>0</v>
      </c>
      <c r="J37" s="292">
        <v>0</v>
      </c>
      <c r="K37" s="292">
        <v>0</v>
      </c>
      <c r="L37" s="292">
        <v>18</v>
      </c>
      <c r="M37" s="292">
        <v>0</v>
      </c>
      <c r="N37" s="292">
        <f>+AA37</f>
        <v>3</v>
      </c>
      <c r="O37" s="292">
        <f>+資源化量内訳!Y37</f>
        <v>0</v>
      </c>
      <c r="P37" s="292">
        <f>+SUM(Q37,R37)</f>
        <v>98</v>
      </c>
      <c r="Q37" s="292">
        <v>98</v>
      </c>
      <c r="R37" s="292">
        <f>+SUM(S37,T37,U37,V37,W37,X37,Y37)</f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3</v>
      </c>
      <c r="AA37" s="292">
        <v>3</v>
      </c>
      <c r="AB37" s="292">
        <v>0</v>
      </c>
      <c r="AC37" s="292">
        <f>SUM(AD37:AJ37)</f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37">
    <sortCondition ref="A8:A37"/>
    <sortCondition ref="B8:B37"/>
    <sortCondition ref="C8:C37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36" man="1"/>
    <brk id="25" min="1" max="36" man="1"/>
    <brk id="36" min="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新潟県</v>
      </c>
      <c r="B7" s="303" t="str">
        <f>ごみ処理概要!B7</f>
        <v>15000</v>
      </c>
      <c r="C7" s="304" t="s">
        <v>3</v>
      </c>
      <c r="D7" s="306">
        <f t="shared" ref="D7:X7" si="0">SUM(Y7,AT7,BO7)</f>
        <v>188177</v>
      </c>
      <c r="E7" s="306">
        <f t="shared" si="0"/>
        <v>79593</v>
      </c>
      <c r="F7" s="306">
        <f t="shared" si="0"/>
        <v>85</v>
      </c>
      <c r="G7" s="306">
        <f t="shared" si="0"/>
        <v>1416</v>
      </c>
      <c r="H7" s="306">
        <f t="shared" si="0"/>
        <v>16037</v>
      </c>
      <c r="I7" s="306">
        <f t="shared" si="0"/>
        <v>15280</v>
      </c>
      <c r="J7" s="306">
        <f t="shared" si="0"/>
        <v>5267</v>
      </c>
      <c r="K7" s="306">
        <f t="shared" si="0"/>
        <v>67</v>
      </c>
      <c r="L7" s="306">
        <f t="shared" si="0"/>
        <v>16927</v>
      </c>
      <c r="M7" s="306">
        <f t="shared" si="0"/>
        <v>792</v>
      </c>
      <c r="N7" s="306">
        <f t="shared" si="0"/>
        <v>1325</v>
      </c>
      <c r="O7" s="306">
        <f t="shared" si="0"/>
        <v>7111</v>
      </c>
      <c r="P7" s="306">
        <f t="shared" si="0"/>
        <v>78</v>
      </c>
      <c r="Q7" s="306">
        <f t="shared" si="0"/>
        <v>10519</v>
      </c>
      <c r="R7" s="306">
        <f t="shared" si="0"/>
        <v>0</v>
      </c>
      <c r="S7" s="306">
        <f t="shared" si="0"/>
        <v>1583</v>
      </c>
      <c r="T7" s="306">
        <f t="shared" si="0"/>
        <v>4424</v>
      </c>
      <c r="U7" s="306">
        <f t="shared" si="0"/>
        <v>0</v>
      </c>
      <c r="V7" s="306">
        <f t="shared" si="0"/>
        <v>442</v>
      </c>
      <c r="W7" s="306">
        <f t="shared" si="0"/>
        <v>190</v>
      </c>
      <c r="X7" s="306">
        <f t="shared" si="0"/>
        <v>27041</v>
      </c>
      <c r="Y7" s="306">
        <f>SUM(Z7:AS7)</f>
        <v>66484</v>
      </c>
      <c r="Z7" s="306">
        <f t="shared" ref="Z7:AI7" si="1">SUM(Z$8:Z$207)</f>
        <v>35149</v>
      </c>
      <c r="AA7" s="306">
        <f t="shared" si="1"/>
        <v>59</v>
      </c>
      <c r="AB7" s="306">
        <f t="shared" si="1"/>
        <v>332</v>
      </c>
      <c r="AC7" s="306">
        <f t="shared" si="1"/>
        <v>2187</v>
      </c>
      <c r="AD7" s="306">
        <f t="shared" si="1"/>
        <v>3201</v>
      </c>
      <c r="AE7" s="306">
        <f t="shared" si="1"/>
        <v>1896</v>
      </c>
      <c r="AF7" s="306">
        <f t="shared" si="1"/>
        <v>53</v>
      </c>
      <c r="AG7" s="306">
        <f t="shared" si="1"/>
        <v>1054</v>
      </c>
      <c r="AH7" s="306">
        <f t="shared" si="1"/>
        <v>0</v>
      </c>
      <c r="AI7" s="306">
        <f t="shared" si="1"/>
        <v>873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150</v>
      </c>
      <c r="AS7" s="306">
        <f>SUM(AS$8:AS$207)</f>
        <v>21530</v>
      </c>
      <c r="AT7" s="306">
        <f>施設資源化量内訳!D7</f>
        <v>87434</v>
      </c>
      <c r="AU7" s="306">
        <f>施設資源化量内訳!E7</f>
        <v>11024</v>
      </c>
      <c r="AV7" s="306">
        <f>施設資源化量内訳!F7</f>
        <v>18</v>
      </c>
      <c r="AW7" s="306">
        <f>施設資源化量内訳!G7</f>
        <v>1084</v>
      </c>
      <c r="AX7" s="306">
        <f>施設資源化量内訳!H7</f>
        <v>13659</v>
      </c>
      <c r="AY7" s="306">
        <f>施設資源化量内訳!I7</f>
        <v>11969</v>
      </c>
      <c r="AZ7" s="306">
        <f>施設資源化量内訳!J7</f>
        <v>3273</v>
      </c>
      <c r="BA7" s="306">
        <f>施設資源化量内訳!K7</f>
        <v>14</v>
      </c>
      <c r="BB7" s="306">
        <f>施設資源化量内訳!L7</f>
        <v>15861</v>
      </c>
      <c r="BC7" s="306">
        <f>施設資源化量内訳!M7</f>
        <v>792</v>
      </c>
      <c r="BD7" s="306">
        <f>施設資源化量内訳!N7</f>
        <v>346</v>
      </c>
      <c r="BE7" s="306">
        <f>施設資源化量内訳!O7</f>
        <v>7111</v>
      </c>
      <c r="BF7" s="306">
        <f>施設資源化量内訳!P7</f>
        <v>78</v>
      </c>
      <c r="BG7" s="306">
        <f>施設資源化量内訳!Q7</f>
        <v>10519</v>
      </c>
      <c r="BH7" s="306">
        <f>施設資源化量内訳!R7</f>
        <v>0</v>
      </c>
      <c r="BI7" s="306">
        <f>施設資源化量内訳!S7</f>
        <v>1583</v>
      </c>
      <c r="BJ7" s="306">
        <f>施設資源化量内訳!T7</f>
        <v>4424</v>
      </c>
      <c r="BK7" s="306">
        <f>施設資源化量内訳!U7</f>
        <v>0</v>
      </c>
      <c r="BL7" s="306">
        <f>施設資源化量内訳!V7</f>
        <v>442</v>
      </c>
      <c r="BM7" s="306">
        <f>施設資源化量内訳!W7</f>
        <v>40</v>
      </c>
      <c r="BN7" s="306">
        <f>施設資源化量内訳!X7</f>
        <v>5197</v>
      </c>
      <c r="BO7" s="306">
        <f>SUM(BP7:CI7)</f>
        <v>34259</v>
      </c>
      <c r="BP7" s="306">
        <f t="shared" ref="BP7:BY7" si="2">SUM(BP$8:BP$207)</f>
        <v>33420</v>
      </c>
      <c r="BQ7" s="306">
        <f t="shared" si="2"/>
        <v>8</v>
      </c>
      <c r="BR7" s="306">
        <f t="shared" si="2"/>
        <v>0</v>
      </c>
      <c r="BS7" s="306">
        <f t="shared" si="2"/>
        <v>191</v>
      </c>
      <c r="BT7" s="306">
        <f t="shared" si="2"/>
        <v>110</v>
      </c>
      <c r="BU7" s="306">
        <f t="shared" si="2"/>
        <v>98</v>
      </c>
      <c r="BV7" s="306">
        <f t="shared" si="2"/>
        <v>0</v>
      </c>
      <c r="BW7" s="306">
        <f t="shared" si="2"/>
        <v>12</v>
      </c>
      <c r="BX7" s="306">
        <f t="shared" si="2"/>
        <v>0</v>
      </c>
      <c r="BY7" s="306">
        <f t="shared" si="2"/>
        <v>106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314</v>
      </c>
      <c r="CJ7" s="307">
        <f>+COUNTIF(CJ$8:CJ$207,"有る")</f>
        <v>26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79747</v>
      </c>
      <c r="E8" s="292">
        <f>SUM(Z8,AU8,BP8)</f>
        <v>34778</v>
      </c>
      <c r="F8" s="292">
        <f>SUM(AA8,AV8,BQ8)</f>
        <v>0</v>
      </c>
      <c r="G8" s="292">
        <f>SUM(AB8,AW8,BR8)</f>
        <v>0</v>
      </c>
      <c r="H8" s="292">
        <f>SUM(AC8,AX8,BS8)</f>
        <v>5403</v>
      </c>
      <c r="I8" s="292">
        <f>SUM(AD8,AY8,BT8)</f>
        <v>6057</v>
      </c>
      <c r="J8" s="292">
        <f>SUM(AE8,AZ8,BU8)</f>
        <v>1826</v>
      </c>
      <c r="K8" s="292">
        <f>SUM(AF8,BA8,BV8)</f>
        <v>0</v>
      </c>
      <c r="L8" s="292">
        <f>SUM(AG8,BB8,BW8)</f>
        <v>7273</v>
      </c>
      <c r="M8" s="292">
        <f>SUM(AH8,BC8,BX8)</f>
        <v>0</v>
      </c>
      <c r="N8" s="292">
        <f>SUM(AI8,BD8,BY8)</f>
        <v>266</v>
      </c>
      <c r="O8" s="292">
        <f>SUM(AJ8,BE8,BZ8)</f>
        <v>0</v>
      </c>
      <c r="P8" s="292">
        <f>SUM(AK8,BF8,CA8)</f>
        <v>0</v>
      </c>
      <c r="Q8" s="292">
        <f>SUM(AL8,BG8,CB8)</f>
        <v>4446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108</v>
      </c>
      <c r="W8" s="292">
        <f>SUM(AR8,BM8,CH8)</f>
        <v>78</v>
      </c>
      <c r="X8" s="292">
        <f>SUM(AS8,BN8,CI8)</f>
        <v>19512</v>
      </c>
      <c r="Y8" s="292">
        <f>SUM(Z8:AS8)</f>
        <v>26701</v>
      </c>
      <c r="Z8" s="292">
        <v>6578</v>
      </c>
      <c r="AA8" s="292">
        <v>0</v>
      </c>
      <c r="AB8" s="292">
        <v>0</v>
      </c>
      <c r="AC8" s="292">
        <v>0</v>
      </c>
      <c r="AD8" s="292">
        <v>0</v>
      </c>
      <c r="AE8" s="292">
        <v>844</v>
      </c>
      <c r="AF8" s="292">
        <v>0</v>
      </c>
      <c r="AG8" s="292">
        <v>0</v>
      </c>
      <c r="AH8" s="292">
        <v>0</v>
      </c>
      <c r="AI8" s="295">
        <v>167</v>
      </c>
      <c r="AJ8" s="295" t="s">
        <v>851</v>
      </c>
      <c r="AK8" s="295" t="s">
        <v>851</v>
      </c>
      <c r="AL8" s="295" t="s">
        <v>851</v>
      </c>
      <c r="AM8" s="295" t="s">
        <v>851</v>
      </c>
      <c r="AN8" s="295" t="s">
        <v>851</v>
      </c>
      <c r="AO8" s="295" t="s">
        <v>851</v>
      </c>
      <c r="AP8" s="295" t="s">
        <v>851</v>
      </c>
      <c r="AQ8" s="295" t="s">
        <v>851</v>
      </c>
      <c r="AR8" s="292">
        <v>78</v>
      </c>
      <c r="AS8" s="292">
        <v>19034</v>
      </c>
      <c r="AT8" s="292">
        <f>施設資源化量内訳!D8</f>
        <v>24681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5343</v>
      </c>
      <c r="AY8" s="292">
        <f>施設資源化量内訳!I8</f>
        <v>6051</v>
      </c>
      <c r="AZ8" s="292">
        <f>施設資源化量内訳!J8</f>
        <v>982</v>
      </c>
      <c r="BA8" s="292">
        <f>施設資源化量内訳!K8</f>
        <v>0</v>
      </c>
      <c r="BB8" s="292">
        <f>施設資源化量内訳!L8</f>
        <v>7273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4446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108</v>
      </c>
      <c r="BM8" s="292">
        <f>施設資源化量内訳!W8</f>
        <v>0</v>
      </c>
      <c r="BN8" s="292">
        <f>施設資源化量内訳!X8</f>
        <v>478</v>
      </c>
      <c r="BO8" s="292">
        <f>SUM(BP8:CI8)</f>
        <v>28365</v>
      </c>
      <c r="BP8" s="292">
        <v>28200</v>
      </c>
      <c r="BQ8" s="292">
        <v>0</v>
      </c>
      <c r="BR8" s="292">
        <v>0</v>
      </c>
      <c r="BS8" s="292">
        <v>60</v>
      </c>
      <c r="BT8" s="292">
        <v>6</v>
      </c>
      <c r="BU8" s="292">
        <v>0</v>
      </c>
      <c r="BV8" s="292">
        <v>0</v>
      </c>
      <c r="BW8" s="292">
        <v>0</v>
      </c>
      <c r="BX8" s="292">
        <v>0</v>
      </c>
      <c r="BY8" s="292">
        <v>99</v>
      </c>
      <c r="BZ8" s="295" t="s">
        <v>851</v>
      </c>
      <c r="CA8" s="295" t="s">
        <v>851</v>
      </c>
      <c r="CB8" s="295" t="s">
        <v>851</v>
      </c>
      <c r="CC8" s="295" t="s">
        <v>851</v>
      </c>
      <c r="CD8" s="295" t="s">
        <v>851</v>
      </c>
      <c r="CE8" s="295" t="s">
        <v>851</v>
      </c>
      <c r="CF8" s="295" t="s">
        <v>851</v>
      </c>
      <c r="CG8" s="295" t="s">
        <v>851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21620</v>
      </c>
      <c r="E9" s="292">
        <f>SUM(Z9,AU9,BP9)</f>
        <v>8863</v>
      </c>
      <c r="F9" s="292">
        <f>SUM(AA9,AV9,BQ9)</f>
        <v>0</v>
      </c>
      <c r="G9" s="292">
        <f>SUM(AB9,AW9,BR9)</f>
        <v>0</v>
      </c>
      <c r="H9" s="292">
        <f>SUM(AC9,AX9,BS9)</f>
        <v>1690</v>
      </c>
      <c r="I9" s="292">
        <f>SUM(AD9,AY9,BT9)</f>
        <v>1474</v>
      </c>
      <c r="J9" s="292">
        <f>SUM(AE9,AZ9,BU9)</f>
        <v>731</v>
      </c>
      <c r="K9" s="292">
        <f>SUM(AF9,BA9,BV9)</f>
        <v>0</v>
      </c>
      <c r="L9" s="292">
        <f>SUM(AG9,BB9,BW9)</f>
        <v>3378</v>
      </c>
      <c r="M9" s="292">
        <f>SUM(AH9,BC9,BX9)</f>
        <v>31</v>
      </c>
      <c r="N9" s="292">
        <f>SUM(AI9,BD9,BY9)</f>
        <v>318</v>
      </c>
      <c r="O9" s="292">
        <f>SUM(AJ9,BE9,BZ9)</f>
        <v>3937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1087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111</v>
      </c>
      <c r="Y9" s="292">
        <f>SUM(Z9:AS9)</f>
        <v>6648</v>
      </c>
      <c r="Z9" s="292">
        <v>6219</v>
      </c>
      <c r="AA9" s="292">
        <v>0</v>
      </c>
      <c r="AB9" s="292">
        <v>0</v>
      </c>
      <c r="AC9" s="292">
        <v>0</v>
      </c>
      <c r="AD9" s="292">
        <v>4</v>
      </c>
      <c r="AE9" s="292">
        <v>0</v>
      </c>
      <c r="AF9" s="292">
        <v>0</v>
      </c>
      <c r="AG9" s="292">
        <v>0</v>
      </c>
      <c r="AH9" s="292">
        <v>0</v>
      </c>
      <c r="AI9" s="295">
        <v>314</v>
      </c>
      <c r="AJ9" s="295" t="s">
        <v>851</v>
      </c>
      <c r="AK9" s="295" t="s">
        <v>851</v>
      </c>
      <c r="AL9" s="295" t="s">
        <v>851</v>
      </c>
      <c r="AM9" s="295" t="s">
        <v>851</v>
      </c>
      <c r="AN9" s="295" t="s">
        <v>851</v>
      </c>
      <c r="AO9" s="295" t="s">
        <v>851</v>
      </c>
      <c r="AP9" s="295" t="s">
        <v>851</v>
      </c>
      <c r="AQ9" s="295" t="s">
        <v>851</v>
      </c>
      <c r="AR9" s="292">
        <v>0</v>
      </c>
      <c r="AS9" s="292">
        <v>111</v>
      </c>
      <c r="AT9" s="292">
        <f>施設資源化量内訳!D9</f>
        <v>12257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1675</v>
      </c>
      <c r="AY9" s="292">
        <f>施設資源化量内訳!I9</f>
        <v>1418</v>
      </c>
      <c r="AZ9" s="292">
        <f>施設資源化量内訳!J9</f>
        <v>731</v>
      </c>
      <c r="BA9" s="292">
        <f>施設資源化量内訳!K9</f>
        <v>0</v>
      </c>
      <c r="BB9" s="292">
        <f>施設資源化量内訳!L9</f>
        <v>3378</v>
      </c>
      <c r="BC9" s="292">
        <f>施設資源化量内訳!M9</f>
        <v>31</v>
      </c>
      <c r="BD9" s="292">
        <f>施設資源化量内訳!N9</f>
        <v>0</v>
      </c>
      <c r="BE9" s="292">
        <f>施設資源化量内訳!O9</f>
        <v>3937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1087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2715</v>
      </c>
      <c r="BP9" s="292">
        <v>2644</v>
      </c>
      <c r="BQ9" s="292">
        <v>0</v>
      </c>
      <c r="BR9" s="292">
        <v>0</v>
      </c>
      <c r="BS9" s="292">
        <v>15</v>
      </c>
      <c r="BT9" s="292">
        <v>52</v>
      </c>
      <c r="BU9" s="292">
        <v>0</v>
      </c>
      <c r="BV9" s="292">
        <v>0</v>
      </c>
      <c r="BW9" s="292">
        <v>0</v>
      </c>
      <c r="BX9" s="292">
        <v>0</v>
      </c>
      <c r="BY9" s="292">
        <v>4</v>
      </c>
      <c r="BZ9" s="295" t="s">
        <v>851</v>
      </c>
      <c r="CA9" s="295" t="s">
        <v>851</v>
      </c>
      <c r="CB9" s="295" t="s">
        <v>851</v>
      </c>
      <c r="CC9" s="295" t="s">
        <v>851</v>
      </c>
      <c r="CD9" s="295" t="s">
        <v>851</v>
      </c>
      <c r="CE9" s="295" t="s">
        <v>851</v>
      </c>
      <c r="CF9" s="295" t="s">
        <v>851</v>
      </c>
      <c r="CG9" s="295" t="s">
        <v>851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6822</v>
      </c>
      <c r="E10" s="292">
        <f>SUM(Z10,AU10,BP10)</f>
        <v>3031</v>
      </c>
      <c r="F10" s="292">
        <f>SUM(AA10,AV10,BQ10)</f>
        <v>7</v>
      </c>
      <c r="G10" s="292">
        <f>SUM(AB10,AW10,BR10)</f>
        <v>0</v>
      </c>
      <c r="H10" s="292">
        <f>SUM(AC10,AX10,BS10)</f>
        <v>684</v>
      </c>
      <c r="I10" s="292">
        <f>SUM(AD10,AY10,BT10)</f>
        <v>626</v>
      </c>
      <c r="J10" s="292">
        <f>SUM(AE10,AZ10,BU10)</f>
        <v>228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0</v>
      </c>
      <c r="O10" s="292">
        <f>SUM(AJ10,BE10,BZ10)</f>
        <v>1227</v>
      </c>
      <c r="P10" s="292">
        <f>SUM(AK10,BF10,CA10)</f>
        <v>0</v>
      </c>
      <c r="Q10" s="292">
        <f>SUM(AL10,BG10,CB10)</f>
        <v>981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38</v>
      </c>
      <c r="Y10" s="292">
        <f>SUM(Z10:AS10)</f>
        <v>3679</v>
      </c>
      <c r="Z10" s="292">
        <v>2576</v>
      </c>
      <c r="AA10" s="292">
        <v>7</v>
      </c>
      <c r="AB10" s="292">
        <v>0</v>
      </c>
      <c r="AC10" s="292">
        <v>249</v>
      </c>
      <c r="AD10" s="292">
        <v>581</v>
      </c>
      <c r="AE10" s="292">
        <v>228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851</v>
      </c>
      <c r="AK10" s="295" t="s">
        <v>851</v>
      </c>
      <c r="AL10" s="295" t="s">
        <v>851</v>
      </c>
      <c r="AM10" s="295" t="s">
        <v>851</v>
      </c>
      <c r="AN10" s="295" t="s">
        <v>851</v>
      </c>
      <c r="AO10" s="295" t="s">
        <v>851</v>
      </c>
      <c r="AP10" s="295" t="s">
        <v>851</v>
      </c>
      <c r="AQ10" s="295" t="s">
        <v>851</v>
      </c>
      <c r="AR10" s="292">
        <v>0</v>
      </c>
      <c r="AS10" s="292">
        <v>38</v>
      </c>
      <c r="AT10" s="292">
        <f>施設資源化量内訳!D10</f>
        <v>2635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427</v>
      </c>
      <c r="AY10" s="292">
        <f>施設資源化量内訳!I10</f>
        <v>0</v>
      </c>
      <c r="AZ10" s="292">
        <f>施設資源化量内訳!J10</f>
        <v>0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1227</v>
      </c>
      <c r="BF10" s="292">
        <f>施設資源化量内訳!P10</f>
        <v>0</v>
      </c>
      <c r="BG10" s="292">
        <f>施設資源化量内訳!Q10</f>
        <v>981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508</v>
      </c>
      <c r="BP10" s="292">
        <v>455</v>
      </c>
      <c r="BQ10" s="292">
        <v>0</v>
      </c>
      <c r="BR10" s="292">
        <v>0</v>
      </c>
      <c r="BS10" s="292">
        <v>8</v>
      </c>
      <c r="BT10" s="292">
        <v>45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851</v>
      </c>
      <c r="CA10" s="295" t="s">
        <v>851</v>
      </c>
      <c r="CB10" s="295" t="s">
        <v>851</v>
      </c>
      <c r="CC10" s="295" t="s">
        <v>851</v>
      </c>
      <c r="CD10" s="295" t="s">
        <v>851</v>
      </c>
      <c r="CE10" s="295" t="s">
        <v>851</v>
      </c>
      <c r="CF10" s="295" t="s">
        <v>851</v>
      </c>
      <c r="CG10" s="295" t="s">
        <v>851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5611</v>
      </c>
      <c r="E11" s="292">
        <f>SUM(Z11,AU11,BP11)</f>
        <v>2070</v>
      </c>
      <c r="F11" s="292">
        <f>SUM(AA11,AV11,BQ11)</f>
        <v>20</v>
      </c>
      <c r="G11" s="292">
        <f>SUM(AB11,AW11,BR11)</f>
        <v>165</v>
      </c>
      <c r="H11" s="292">
        <f>SUM(AC11,AX11,BS11)</f>
        <v>541</v>
      </c>
      <c r="I11" s="292">
        <f>SUM(AD11,AY11,BT11)</f>
        <v>563</v>
      </c>
      <c r="J11" s="292">
        <f>SUM(AE11,AZ11,BU11)</f>
        <v>178</v>
      </c>
      <c r="K11" s="292">
        <f>SUM(AF11,BA11,BV11)</f>
        <v>0</v>
      </c>
      <c r="L11" s="292">
        <f>SUM(AG11,BB11,BW11)</f>
        <v>660</v>
      </c>
      <c r="M11" s="292">
        <f>SUM(AH11,BC11,BX11)</f>
        <v>0</v>
      </c>
      <c r="N11" s="292">
        <f>SUM(AI11,BD11,BY11)</f>
        <v>1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6</v>
      </c>
      <c r="X11" s="292">
        <f>SUM(AS11,BN11,CI11)</f>
        <v>1407</v>
      </c>
      <c r="Y11" s="292">
        <f>SUM(Z11:AS11)</f>
        <v>3927</v>
      </c>
      <c r="Z11" s="292">
        <v>2070</v>
      </c>
      <c r="AA11" s="292">
        <v>20</v>
      </c>
      <c r="AB11" s="292">
        <v>165</v>
      </c>
      <c r="AC11" s="292">
        <v>261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1</v>
      </c>
      <c r="AJ11" s="295" t="s">
        <v>851</v>
      </c>
      <c r="AK11" s="295" t="s">
        <v>851</v>
      </c>
      <c r="AL11" s="295" t="s">
        <v>851</v>
      </c>
      <c r="AM11" s="295" t="s">
        <v>851</v>
      </c>
      <c r="AN11" s="295" t="s">
        <v>851</v>
      </c>
      <c r="AO11" s="295" t="s">
        <v>851</v>
      </c>
      <c r="AP11" s="295" t="s">
        <v>851</v>
      </c>
      <c r="AQ11" s="295" t="s">
        <v>851</v>
      </c>
      <c r="AR11" s="292">
        <v>6</v>
      </c>
      <c r="AS11" s="292">
        <v>1404</v>
      </c>
      <c r="AT11" s="292">
        <f>施設資源化量内訳!D11</f>
        <v>1684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280</v>
      </c>
      <c r="AY11" s="292">
        <f>施設資源化量内訳!I11</f>
        <v>563</v>
      </c>
      <c r="AZ11" s="292">
        <f>施設資源化量内訳!J11</f>
        <v>178</v>
      </c>
      <c r="BA11" s="292">
        <f>施設資源化量内訳!K11</f>
        <v>0</v>
      </c>
      <c r="BB11" s="292">
        <f>施設資源化量内訳!L11</f>
        <v>660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3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851</v>
      </c>
      <c r="CA11" s="295" t="s">
        <v>851</v>
      </c>
      <c r="CB11" s="295" t="s">
        <v>851</v>
      </c>
      <c r="CC11" s="295" t="s">
        <v>851</v>
      </c>
      <c r="CD11" s="295" t="s">
        <v>851</v>
      </c>
      <c r="CE11" s="295" t="s">
        <v>851</v>
      </c>
      <c r="CF11" s="295" t="s">
        <v>851</v>
      </c>
      <c r="CG11" s="295" t="s">
        <v>851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4289</v>
      </c>
      <c r="E12" s="292">
        <f>SUM(Z12,AU12,BP12)</f>
        <v>2471</v>
      </c>
      <c r="F12" s="292">
        <f>SUM(AA12,AV12,BQ12)</f>
        <v>7</v>
      </c>
      <c r="G12" s="292">
        <f>SUM(AB12,AW12,BR12)</f>
        <v>0</v>
      </c>
      <c r="H12" s="292">
        <f>SUM(AC12,AX12,BS12)</f>
        <v>686</v>
      </c>
      <c r="I12" s="292">
        <f>SUM(AD12,AY12,BT12)</f>
        <v>665</v>
      </c>
      <c r="J12" s="292">
        <f>SUM(AE12,AZ12,BU12)</f>
        <v>167</v>
      </c>
      <c r="K12" s="292">
        <f>SUM(AF12,BA12,BV12)</f>
        <v>7</v>
      </c>
      <c r="L12" s="292">
        <f>SUM(AG12,BB12,BW12)</f>
        <v>26</v>
      </c>
      <c r="M12" s="292">
        <f>SUM(AH12,BC12,BX12)</f>
        <v>0</v>
      </c>
      <c r="N12" s="292">
        <f>SUM(AI12,BD12,BY12)</f>
        <v>59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8</v>
      </c>
      <c r="X12" s="292">
        <f>SUM(AS12,BN12,CI12)</f>
        <v>193</v>
      </c>
      <c r="Y12" s="292">
        <f>SUM(Z12:AS12)</f>
        <v>3858</v>
      </c>
      <c r="Z12" s="292">
        <v>2471</v>
      </c>
      <c r="AA12" s="292">
        <v>7</v>
      </c>
      <c r="AB12" s="292">
        <v>0</v>
      </c>
      <c r="AC12" s="292">
        <v>255</v>
      </c>
      <c r="AD12" s="292">
        <v>665</v>
      </c>
      <c r="AE12" s="292">
        <v>167</v>
      </c>
      <c r="AF12" s="292">
        <v>7</v>
      </c>
      <c r="AG12" s="292">
        <v>26</v>
      </c>
      <c r="AH12" s="292">
        <v>0</v>
      </c>
      <c r="AI12" s="295">
        <v>59</v>
      </c>
      <c r="AJ12" s="295" t="s">
        <v>851</v>
      </c>
      <c r="AK12" s="295" t="s">
        <v>851</v>
      </c>
      <c r="AL12" s="295" t="s">
        <v>851</v>
      </c>
      <c r="AM12" s="295" t="s">
        <v>851</v>
      </c>
      <c r="AN12" s="295" t="s">
        <v>851</v>
      </c>
      <c r="AO12" s="295" t="s">
        <v>851</v>
      </c>
      <c r="AP12" s="295" t="s">
        <v>851</v>
      </c>
      <c r="AQ12" s="295" t="s">
        <v>851</v>
      </c>
      <c r="AR12" s="292">
        <v>8</v>
      </c>
      <c r="AS12" s="292">
        <v>193</v>
      </c>
      <c r="AT12" s="292">
        <f>施設資源化量内訳!D12</f>
        <v>431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431</v>
      </c>
      <c r="AY12" s="292">
        <f>施設資源化量内訳!I12</f>
        <v>0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851</v>
      </c>
      <c r="CA12" s="295" t="s">
        <v>851</v>
      </c>
      <c r="CB12" s="295" t="s">
        <v>851</v>
      </c>
      <c r="CC12" s="295" t="s">
        <v>851</v>
      </c>
      <c r="CD12" s="295" t="s">
        <v>851</v>
      </c>
      <c r="CE12" s="295" t="s">
        <v>851</v>
      </c>
      <c r="CF12" s="295" t="s">
        <v>851</v>
      </c>
      <c r="CG12" s="295" t="s">
        <v>851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2796</v>
      </c>
      <c r="E13" s="292">
        <f>SUM(Z13,AU13,BP13)</f>
        <v>1164</v>
      </c>
      <c r="F13" s="292">
        <f>SUM(AA13,AV13,BQ13)</f>
        <v>0</v>
      </c>
      <c r="G13" s="292">
        <f>SUM(AB13,AW13,BR13)</f>
        <v>0</v>
      </c>
      <c r="H13" s="292">
        <f>SUM(AC13,AX13,BS13)</f>
        <v>280</v>
      </c>
      <c r="I13" s="292">
        <f>SUM(AD13,AY13,BT13)</f>
        <v>192</v>
      </c>
      <c r="J13" s="292">
        <f>SUM(AE13,AZ13,BU13)</f>
        <v>109</v>
      </c>
      <c r="K13" s="292">
        <f>SUM(AF13,BA13,BV13)</f>
        <v>0</v>
      </c>
      <c r="L13" s="292">
        <f>SUM(AG13,BB13,BW13)</f>
        <v>687</v>
      </c>
      <c r="M13" s="292">
        <f>SUM(AH13,BC13,BX13)</f>
        <v>0</v>
      </c>
      <c r="N13" s="292">
        <f>SUM(AI13,BD13,BY13)</f>
        <v>10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354</v>
      </c>
      <c r="Y13" s="292">
        <f>SUM(Z13:AS13)</f>
        <v>540</v>
      </c>
      <c r="Z13" s="292">
        <v>525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10</v>
      </c>
      <c r="AJ13" s="295" t="s">
        <v>851</v>
      </c>
      <c r="AK13" s="295" t="s">
        <v>851</v>
      </c>
      <c r="AL13" s="295" t="s">
        <v>851</v>
      </c>
      <c r="AM13" s="295" t="s">
        <v>851</v>
      </c>
      <c r="AN13" s="295" t="s">
        <v>851</v>
      </c>
      <c r="AO13" s="295" t="s">
        <v>851</v>
      </c>
      <c r="AP13" s="295" t="s">
        <v>851</v>
      </c>
      <c r="AQ13" s="295" t="s">
        <v>851</v>
      </c>
      <c r="AR13" s="292">
        <v>0</v>
      </c>
      <c r="AS13" s="292">
        <v>5</v>
      </c>
      <c r="AT13" s="292">
        <f>施設資源化量内訳!D13</f>
        <v>1612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275</v>
      </c>
      <c r="AY13" s="292">
        <f>施設資源化量内訳!I13</f>
        <v>192</v>
      </c>
      <c r="AZ13" s="292">
        <f>施設資源化量内訳!J13</f>
        <v>109</v>
      </c>
      <c r="BA13" s="292">
        <f>施設資源化量内訳!K13</f>
        <v>0</v>
      </c>
      <c r="BB13" s="292">
        <f>施設資源化量内訳!L13</f>
        <v>687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349</v>
      </c>
      <c r="BO13" s="292">
        <f>SUM(BP13:CI13)</f>
        <v>644</v>
      </c>
      <c r="BP13" s="292">
        <v>639</v>
      </c>
      <c r="BQ13" s="292">
        <v>0</v>
      </c>
      <c r="BR13" s="292">
        <v>0</v>
      </c>
      <c r="BS13" s="292">
        <v>5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851</v>
      </c>
      <c r="CA13" s="295" t="s">
        <v>851</v>
      </c>
      <c r="CB13" s="295" t="s">
        <v>851</v>
      </c>
      <c r="CC13" s="295" t="s">
        <v>851</v>
      </c>
      <c r="CD13" s="295" t="s">
        <v>851</v>
      </c>
      <c r="CE13" s="295" t="s">
        <v>851</v>
      </c>
      <c r="CF13" s="295" t="s">
        <v>851</v>
      </c>
      <c r="CG13" s="295" t="s">
        <v>851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SUM(Y14,AT14,BO14)</f>
        <v>1465</v>
      </c>
      <c r="E14" s="292">
        <f>SUM(Z14,AU14,BP14)</f>
        <v>591</v>
      </c>
      <c r="F14" s="292">
        <f>SUM(AA14,AV14,BQ14)</f>
        <v>2</v>
      </c>
      <c r="G14" s="292">
        <f>SUM(AB14,AW14,BR14)</f>
        <v>0</v>
      </c>
      <c r="H14" s="292">
        <f>SUM(AC14,AX14,BS14)</f>
        <v>872</v>
      </c>
      <c r="I14" s="292">
        <f>SUM(AD14,AY14,BT14)</f>
        <v>0</v>
      </c>
      <c r="J14" s="292">
        <f>SUM(AE14,AZ14,BU14)</f>
        <v>0</v>
      </c>
      <c r="K14" s="292">
        <f>SUM(AF14,BA14,BV14)</f>
        <v>0</v>
      </c>
      <c r="L14" s="292">
        <f>SUM(AG14,BB14,BW14)</f>
        <v>0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851</v>
      </c>
      <c r="AK14" s="295" t="s">
        <v>851</v>
      </c>
      <c r="AL14" s="295" t="s">
        <v>851</v>
      </c>
      <c r="AM14" s="295" t="s">
        <v>851</v>
      </c>
      <c r="AN14" s="295" t="s">
        <v>851</v>
      </c>
      <c r="AO14" s="295" t="s">
        <v>851</v>
      </c>
      <c r="AP14" s="295" t="s">
        <v>851</v>
      </c>
      <c r="AQ14" s="295" t="s">
        <v>851</v>
      </c>
      <c r="AR14" s="292">
        <v>0</v>
      </c>
      <c r="AS14" s="292">
        <v>0</v>
      </c>
      <c r="AT14" s="292">
        <f>施設資源化量内訳!D14</f>
        <v>861</v>
      </c>
      <c r="AU14" s="292">
        <f>施設資源化量内訳!E14</f>
        <v>0</v>
      </c>
      <c r="AV14" s="292">
        <f>施設資源化量内訳!F14</f>
        <v>2</v>
      </c>
      <c r="AW14" s="292">
        <f>施設資源化量内訳!G14</f>
        <v>0</v>
      </c>
      <c r="AX14" s="292">
        <f>施設資源化量内訳!H14</f>
        <v>859</v>
      </c>
      <c r="AY14" s="292">
        <f>施設資源化量内訳!I14</f>
        <v>0</v>
      </c>
      <c r="AZ14" s="292">
        <f>施設資源化量内訳!J14</f>
        <v>0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604</v>
      </c>
      <c r="BP14" s="292">
        <v>591</v>
      </c>
      <c r="BQ14" s="292">
        <v>0</v>
      </c>
      <c r="BR14" s="292">
        <v>0</v>
      </c>
      <c r="BS14" s="292">
        <v>13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851</v>
      </c>
      <c r="CA14" s="295" t="s">
        <v>851</v>
      </c>
      <c r="CB14" s="295" t="s">
        <v>851</v>
      </c>
      <c r="CC14" s="295" t="s">
        <v>851</v>
      </c>
      <c r="CD14" s="295" t="s">
        <v>851</v>
      </c>
      <c r="CE14" s="295" t="s">
        <v>851</v>
      </c>
      <c r="CF14" s="295" t="s">
        <v>851</v>
      </c>
      <c r="CG14" s="295" t="s">
        <v>851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SUM(Y15,AT15,BO15)</f>
        <v>3523</v>
      </c>
      <c r="E15" s="292">
        <f>SUM(Z15,AU15,BP15)</f>
        <v>2037</v>
      </c>
      <c r="F15" s="292">
        <f>SUM(AA15,AV15,BQ15)</f>
        <v>0</v>
      </c>
      <c r="G15" s="292">
        <f>SUM(AB15,AW15,BR15)</f>
        <v>0</v>
      </c>
      <c r="H15" s="292">
        <f>SUM(AC15,AX15,BS15)</f>
        <v>300</v>
      </c>
      <c r="I15" s="292">
        <f>SUM(AD15,AY15,BT15)</f>
        <v>368</v>
      </c>
      <c r="J15" s="292">
        <f>SUM(AE15,AZ15,BU15)</f>
        <v>148</v>
      </c>
      <c r="K15" s="292">
        <f>SUM(AF15,BA15,BV15)</f>
        <v>17</v>
      </c>
      <c r="L15" s="292">
        <f>SUM(AG15,BB15,BW15)</f>
        <v>243</v>
      </c>
      <c r="M15" s="292">
        <f>SUM(AH15,BC15,BX15)</f>
        <v>0</v>
      </c>
      <c r="N15" s="292">
        <f>SUM(AI15,BD15,BY15)</f>
        <v>0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15</v>
      </c>
      <c r="X15" s="292">
        <f>SUM(AS15,BN15,CI15)</f>
        <v>395</v>
      </c>
      <c r="Y15" s="292">
        <f>SUM(Z15:AS15)</f>
        <v>3113</v>
      </c>
      <c r="Z15" s="292">
        <v>2037</v>
      </c>
      <c r="AA15" s="292">
        <v>0</v>
      </c>
      <c r="AB15" s="292">
        <v>0</v>
      </c>
      <c r="AC15" s="292">
        <v>300</v>
      </c>
      <c r="AD15" s="292">
        <v>368</v>
      </c>
      <c r="AE15" s="292">
        <v>148</v>
      </c>
      <c r="AF15" s="292">
        <v>17</v>
      </c>
      <c r="AG15" s="292">
        <v>243</v>
      </c>
      <c r="AH15" s="292">
        <v>0</v>
      </c>
      <c r="AI15" s="295">
        <v>0</v>
      </c>
      <c r="AJ15" s="295" t="s">
        <v>851</v>
      </c>
      <c r="AK15" s="295" t="s">
        <v>851</v>
      </c>
      <c r="AL15" s="295" t="s">
        <v>851</v>
      </c>
      <c r="AM15" s="295" t="s">
        <v>851</v>
      </c>
      <c r="AN15" s="295" t="s">
        <v>851</v>
      </c>
      <c r="AO15" s="295" t="s">
        <v>851</v>
      </c>
      <c r="AP15" s="295" t="s">
        <v>851</v>
      </c>
      <c r="AQ15" s="295" t="s">
        <v>851</v>
      </c>
      <c r="AR15" s="292">
        <v>0</v>
      </c>
      <c r="AS15" s="292">
        <v>0</v>
      </c>
      <c r="AT15" s="292">
        <f>施設資源化量内訳!D15</f>
        <v>410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0</v>
      </c>
      <c r="AY15" s="292">
        <f>施設資源化量内訳!I15</f>
        <v>0</v>
      </c>
      <c r="AZ15" s="292">
        <f>施設資源化量内訳!J15</f>
        <v>0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15</v>
      </c>
      <c r="BN15" s="292">
        <f>施設資源化量内訳!X15</f>
        <v>395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851</v>
      </c>
      <c r="CA15" s="295" t="s">
        <v>851</v>
      </c>
      <c r="CB15" s="295" t="s">
        <v>851</v>
      </c>
      <c r="CC15" s="295" t="s">
        <v>851</v>
      </c>
      <c r="CD15" s="295" t="s">
        <v>851</v>
      </c>
      <c r="CE15" s="295" t="s">
        <v>851</v>
      </c>
      <c r="CF15" s="295" t="s">
        <v>851</v>
      </c>
      <c r="CG15" s="295" t="s">
        <v>851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SUM(Y16,AT16,BO16)</f>
        <v>2533</v>
      </c>
      <c r="E16" s="292">
        <f>SUM(Z16,AU16,BP16)</f>
        <v>748</v>
      </c>
      <c r="F16" s="292">
        <f>SUM(AA16,AV16,BQ16)</f>
        <v>8</v>
      </c>
      <c r="G16" s="292">
        <f>SUM(AB16,AW16,BR16)</f>
        <v>144</v>
      </c>
      <c r="H16" s="292">
        <f>SUM(AC16,AX16,BS16)</f>
        <v>198</v>
      </c>
      <c r="I16" s="292">
        <f>SUM(AD16,AY16,BT16)</f>
        <v>304</v>
      </c>
      <c r="J16" s="292">
        <f>SUM(AE16,AZ16,BU16)</f>
        <v>103</v>
      </c>
      <c r="K16" s="292">
        <f>SUM(AF16,BA16,BV16)</f>
        <v>0</v>
      </c>
      <c r="L16" s="292">
        <f>SUM(AG16,BB16,BW16)</f>
        <v>286</v>
      </c>
      <c r="M16" s="292">
        <f>SUM(AH16,BC16,BX16)</f>
        <v>0</v>
      </c>
      <c r="N16" s="292">
        <f>SUM(AI16,BD16,BY16)</f>
        <v>48</v>
      </c>
      <c r="O16" s="292">
        <f>SUM(AJ16,BE16,BZ16)</f>
        <v>301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235</v>
      </c>
      <c r="U16" s="292">
        <f>SUM(AP16,BK16,CF16)</f>
        <v>0</v>
      </c>
      <c r="V16" s="292">
        <f>SUM(AQ16,BL16,CG16)</f>
        <v>0</v>
      </c>
      <c r="W16" s="292">
        <f>SUM(AR16,BM16,CH16)</f>
        <v>9</v>
      </c>
      <c r="X16" s="292">
        <f>SUM(AS16,BN16,CI16)</f>
        <v>149</v>
      </c>
      <c r="Y16" s="292">
        <f>SUM(Z16:AS16)</f>
        <v>1424</v>
      </c>
      <c r="Z16" s="292">
        <v>748</v>
      </c>
      <c r="AA16" s="292">
        <v>8</v>
      </c>
      <c r="AB16" s="292">
        <v>144</v>
      </c>
      <c r="AC16" s="292">
        <v>117</v>
      </c>
      <c r="AD16" s="292">
        <v>304</v>
      </c>
      <c r="AE16" s="292">
        <v>103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851</v>
      </c>
      <c r="AK16" s="295" t="s">
        <v>851</v>
      </c>
      <c r="AL16" s="295" t="s">
        <v>851</v>
      </c>
      <c r="AM16" s="295" t="s">
        <v>851</v>
      </c>
      <c r="AN16" s="295" t="s">
        <v>851</v>
      </c>
      <c r="AO16" s="295" t="s">
        <v>851</v>
      </c>
      <c r="AP16" s="295" t="s">
        <v>851</v>
      </c>
      <c r="AQ16" s="295" t="s">
        <v>851</v>
      </c>
      <c r="AR16" s="292">
        <v>0</v>
      </c>
      <c r="AS16" s="292">
        <v>0</v>
      </c>
      <c r="AT16" s="292">
        <f>施設資源化量内訳!D16</f>
        <v>1109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81</v>
      </c>
      <c r="AY16" s="292">
        <f>施設資源化量内訳!I16</f>
        <v>0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286</v>
      </c>
      <c r="BC16" s="292">
        <f>施設資源化量内訳!M16</f>
        <v>0</v>
      </c>
      <c r="BD16" s="292">
        <f>施設資源化量内訳!N16</f>
        <v>48</v>
      </c>
      <c r="BE16" s="292">
        <f>施設資源化量内訳!O16</f>
        <v>301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235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9</v>
      </c>
      <c r="BN16" s="292">
        <f>施設資源化量内訳!X16</f>
        <v>149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851</v>
      </c>
      <c r="CA16" s="295" t="s">
        <v>851</v>
      </c>
      <c r="CB16" s="295" t="s">
        <v>851</v>
      </c>
      <c r="CC16" s="295" t="s">
        <v>851</v>
      </c>
      <c r="CD16" s="295" t="s">
        <v>851</v>
      </c>
      <c r="CE16" s="295" t="s">
        <v>851</v>
      </c>
      <c r="CF16" s="295" t="s">
        <v>851</v>
      </c>
      <c r="CG16" s="295" t="s">
        <v>851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SUM(Y17,AT17,BO17)</f>
        <v>5400</v>
      </c>
      <c r="E17" s="292">
        <f>SUM(Z17,AU17,BP17)</f>
        <v>1779</v>
      </c>
      <c r="F17" s="292">
        <f>SUM(AA17,AV17,BQ17)</f>
        <v>11</v>
      </c>
      <c r="G17" s="292">
        <f>SUM(AB17,AW17,BR17)</f>
        <v>0</v>
      </c>
      <c r="H17" s="292">
        <f>SUM(AC17,AX17,BS17)</f>
        <v>369</v>
      </c>
      <c r="I17" s="292">
        <f>SUM(AD17,AY17,BT17)</f>
        <v>476</v>
      </c>
      <c r="J17" s="292">
        <f>SUM(AE17,AZ17,BU17)</f>
        <v>159</v>
      </c>
      <c r="K17" s="292">
        <f>SUM(AF17,BA17,BV17)</f>
        <v>0</v>
      </c>
      <c r="L17" s="292">
        <f>SUM(AG17,BB17,BW17)</f>
        <v>353</v>
      </c>
      <c r="M17" s="292">
        <f>SUM(AH17,BC17,BX17)</f>
        <v>0</v>
      </c>
      <c r="N17" s="292">
        <f>SUM(AI17,BD17,BY17)</f>
        <v>6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1901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346</v>
      </c>
      <c r="Y17" s="292">
        <f>SUM(Z17:AS17)</f>
        <v>2460</v>
      </c>
      <c r="Z17" s="292">
        <v>1442</v>
      </c>
      <c r="AA17" s="292">
        <v>3</v>
      </c>
      <c r="AB17" s="292">
        <v>0</v>
      </c>
      <c r="AC17" s="292">
        <v>100</v>
      </c>
      <c r="AD17" s="292">
        <v>476</v>
      </c>
      <c r="AE17" s="292">
        <v>62</v>
      </c>
      <c r="AF17" s="292">
        <v>0</v>
      </c>
      <c r="AG17" s="292">
        <v>341</v>
      </c>
      <c r="AH17" s="292">
        <v>0</v>
      </c>
      <c r="AI17" s="295">
        <v>4</v>
      </c>
      <c r="AJ17" s="295" t="s">
        <v>851</v>
      </c>
      <c r="AK17" s="295" t="s">
        <v>851</v>
      </c>
      <c r="AL17" s="295" t="s">
        <v>851</v>
      </c>
      <c r="AM17" s="295" t="s">
        <v>851</v>
      </c>
      <c r="AN17" s="295" t="s">
        <v>851</v>
      </c>
      <c r="AO17" s="295" t="s">
        <v>851</v>
      </c>
      <c r="AP17" s="295" t="s">
        <v>851</v>
      </c>
      <c r="AQ17" s="295" t="s">
        <v>851</v>
      </c>
      <c r="AR17" s="292">
        <v>0</v>
      </c>
      <c r="AS17" s="292">
        <v>32</v>
      </c>
      <c r="AT17" s="292">
        <f>施設資源化量内訳!D17</f>
        <v>2087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186</v>
      </c>
      <c r="AY17" s="292">
        <f>施設資源化量内訳!I17</f>
        <v>0</v>
      </c>
      <c r="AZ17" s="292">
        <f>施設資源化量内訳!J17</f>
        <v>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1901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853</v>
      </c>
      <c r="BP17" s="292">
        <v>337</v>
      </c>
      <c r="BQ17" s="292">
        <v>8</v>
      </c>
      <c r="BR17" s="292">
        <v>0</v>
      </c>
      <c r="BS17" s="292">
        <v>83</v>
      </c>
      <c r="BT17" s="292">
        <v>0</v>
      </c>
      <c r="BU17" s="292">
        <v>97</v>
      </c>
      <c r="BV17" s="292">
        <v>0</v>
      </c>
      <c r="BW17" s="292">
        <v>12</v>
      </c>
      <c r="BX17" s="292">
        <v>0</v>
      </c>
      <c r="BY17" s="292">
        <v>2</v>
      </c>
      <c r="BZ17" s="295" t="s">
        <v>851</v>
      </c>
      <c r="CA17" s="295" t="s">
        <v>851</v>
      </c>
      <c r="CB17" s="295" t="s">
        <v>851</v>
      </c>
      <c r="CC17" s="295" t="s">
        <v>851</v>
      </c>
      <c r="CD17" s="295" t="s">
        <v>851</v>
      </c>
      <c r="CE17" s="295" t="s">
        <v>851</v>
      </c>
      <c r="CF17" s="295" t="s">
        <v>851</v>
      </c>
      <c r="CG17" s="295" t="s">
        <v>851</v>
      </c>
      <c r="CH17" s="292">
        <v>0</v>
      </c>
      <c r="CI17" s="292">
        <v>314</v>
      </c>
      <c r="CJ17" s="293" t="s">
        <v>762</v>
      </c>
    </row>
    <row r="18" spans="1:88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SUM(Y18,AT18,BO18)</f>
        <v>4805</v>
      </c>
      <c r="E18" s="292">
        <f>SUM(Z18,AU18,BP18)</f>
        <v>1667</v>
      </c>
      <c r="F18" s="292">
        <f>SUM(AA18,AV18,BQ18)</f>
        <v>2</v>
      </c>
      <c r="G18" s="292">
        <f>SUM(AB18,AW18,BR18)</f>
        <v>0</v>
      </c>
      <c r="H18" s="292">
        <f>SUM(AC18,AX18,BS18)</f>
        <v>402</v>
      </c>
      <c r="I18" s="292">
        <f>SUM(AD18,AY18,BT18)</f>
        <v>181</v>
      </c>
      <c r="J18" s="292">
        <f>SUM(AE18,AZ18,BU18)</f>
        <v>159</v>
      </c>
      <c r="K18" s="292">
        <f>SUM(AF18,BA18,BV18)</f>
        <v>0</v>
      </c>
      <c r="L18" s="292">
        <f>SUM(AG18,BB18,BW18)</f>
        <v>0</v>
      </c>
      <c r="M18" s="292">
        <f>SUM(AH18,BC18,BX18)</f>
        <v>0</v>
      </c>
      <c r="N18" s="292">
        <f>SUM(AI18,BD18,BY18)</f>
        <v>17</v>
      </c>
      <c r="O18" s="292">
        <f>SUM(AJ18,BE18,BZ18)</f>
        <v>1155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1222</v>
      </c>
      <c r="Y18" s="292">
        <f>SUM(Z18:AS18)</f>
        <v>1667</v>
      </c>
      <c r="Z18" s="292">
        <v>1667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851</v>
      </c>
      <c r="AK18" s="295" t="s">
        <v>851</v>
      </c>
      <c r="AL18" s="295" t="s">
        <v>851</v>
      </c>
      <c r="AM18" s="295" t="s">
        <v>851</v>
      </c>
      <c r="AN18" s="295" t="s">
        <v>851</v>
      </c>
      <c r="AO18" s="295" t="s">
        <v>851</v>
      </c>
      <c r="AP18" s="295" t="s">
        <v>851</v>
      </c>
      <c r="AQ18" s="295" t="s">
        <v>851</v>
      </c>
      <c r="AR18" s="292">
        <v>0</v>
      </c>
      <c r="AS18" s="292">
        <v>0</v>
      </c>
      <c r="AT18" s="292">
        <f>施設資源化量内訳!D18</f>
        <v>3138</v>
      </c>
      <c r="AU18" s="292">
        <f>施設資源化量内訳!E18</f>
        <v>0</v>
      </c>
      <c r="AV18" s="292">
        <f>施設資源化量内訳!F18</f>
        <v>2</v>
      </c>
      <c r="AW18" s="292">
        <f>施設資源化量内訳!G18</f>
        <v>0</v>
      </c>
      <c r="AX18" s="292">
        <f>施設資源化量内訳!H18</f>
        <v>402</v>
      </c>
      <c r="AY18" s="292">
        <f>施設資源化量内訳!I18</f>
        <v>181</v>
      </c>
      <c r="AZ18" s="292">
        <f>施設資源化量内訳!J18</f>
        <v>159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17</v>
      </c>
      <c r="BE18" s="292">
        <f>施設資源化量内訳!O18</f>
        <v>1155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1222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851</v>
      </c>
      <c r="CA18" s="295" t="s">
        <v>851</v>
      </c>
      <c r="CB18" s="295" t="s">
        <v>851</v>
      </c>
      <c r="CC18" s="295" t="s">
        <v>851</v>
      </c>
      <c r="CD18" s="295" t="s">
        <v>851</v>
      </c>
      <c r="CE18" s="295" t="s">
        <v>851</v>
      </c>
      <c r="CF18" s="295" t="s">
        <v>851</v>
      </c>
      <c r="CG18" s="295" t="s">
        <v>851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SUM(Y19,AT19,BO19)</f>
        <v>6690</v>
      </c>
      <c r="E19" s="292">
        <f>SUM(Z19,AU19,BP19)</f>
        <v>1489</v>
      </c>
      <c r="F19" s="292">
        <f>SUM(AA19,AV19,BQ19)</f>
        <v>7</v>
      </c>
      <c r="G19" s="292">
        <f>SUM(AB19,AW19,BR19)</f>
        <v>0</v>
      </c>
      <c r="H19" s="292">
        <f>SUM(AC19,AX19,BS19)</f>
        <v>664</v>
      </c>
      <c r="I19" s="292">
        <f>SUM(AD19,AY19,BT19)</f>
        <v>388</v>
      </c>
      <c r="J19" s="292">
        <f>SUM(AE19,AZ19,BU19)</f>
        <v>116</v>
      </c>
      <c r="K19" s="292">
        <f>SUM(AF19,BA19,BV19)</f>
        <v>5</v>
      </c>
      <c r="L19" s="292">
        <f>SUM(AG19,BB19,BW19)</f>
        <v>400</v>
      </c>
      <c r="M19" s="292">
        <f>SUM(AH19,BC19,BX19)</f>
        <v>657</v>
      </c>
      <c r="N19" s="292">
        <f>SUM(AI19,BD19,BY19)</f>
        <v>168</v>
      </c>
      <c r="O19" s="292">
        <f>SUM(AJ19,BE19,BZ19)</f>
        <v>0</v>
      </c>
      <c r="P19" s="292">
        <f>SUM(AK19,BF19,CA19)</f>
        <v>0</v>
      </c>
      <c r="Q19" s="292">
        <f>SUM(AL19,BG19,CB19)</f>
        <v>2713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53</v>
      </c>
      <c r="X19" s="292">
        <f>SUM(AS19,BN19,CI19)</f>
        <v>30</v>
      </c>
      <c r="Y19" s="292">
        <f>SUM(Z19:AS19)</f>
        <v>3143</v>
      </c>
      <c r="Z19" s="292">
        <v>1489</v>
      </c>
      <c r="AA19" s="292">
        <v>7</v>
      </c>
      <c r="AB19" s="292">
        <v>0</v>
      </c>
      <c r="AC19" s="292">
        <v>546</v>
      </c>
      <c r="AD19" s="292">
        <v>329</v>
      </c>
      <c r="AE19" s="292">
        <v>116</v>
      </c>
      <c r="AF19" s="292">
        <v>5</v>
      </c>
      <c r="AG19" s="292">
        <v>400</v>
      </c>
      <c r="AH19" s="292">
        <v>0</v>
      </c>
      <c r="AI19" s="295">
        <v>168</v>
      </c>
      <c r="AJ19" s="295" t="s">
        <v>851</v>
      </c>
      <c r="AK19" s="295" t="s">
        <v>851</v>
      </c>
      <c r="AL19" s="295" t="s">
        <v>851</v>
      </c>
      <c r="AM19" s="295" t="s">
        <v>851</v>
      </c>
      <c r="AN19" s="295" t="s">
        <v>851</v>
      </c>
      <c r="AO19" s="295" t="s">
        <v>851</v>
      </c>
      <c r="AP19" s="295" t="s">
        <v>851</v>
      </c>
      <c r="AQ19" s="295" t="s">
        <v>851</v>
      </c>
      <c r="AR19" s="292">
        <v>53</v>
      </c>
      <c r="AS19" s="292">
        <v>30</v>
      </c>
      <c r="AT19" s="292">
        <f>施設資源化量内訳!D19</f>
        <v>3547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118</v>
      </c>
      <c r="AY19" s="292">
        <f>施設資源化量内訳!I19</f>
        <v>59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657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2713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851</v>
      </c>
      <c r="CA19" s="295" t="s">
        <v>851</v>
      </c>
      <c r="CB19" s="295" t="s">
        <v>851</v>
      </c>
      <c r="CC19" s="295" t="s">
        <v>851</v>
      </c>
      <c r="CD19" s="295" t="s">
        <v>851</v>
      </c>
      <c r="CE19" s="295" t="s">
        <v>851</v>
      </c>
      <c r="CF19" s="295" t="s">
        <v>851</v>
      </c>
      <c r="CG19" s="295" t="s">
        <v>851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SUM(Y20,AT20,BO20)</f>
        <v>4435</v>
      </c>
      <c r="E20" s="292">
        <f>SUM(Z20,AU20,BP20)</f>
        <v>2922</v>
      </c>
      <c r="F20" s="292">
        <f>SUM(AA20,AV20,BQ20)</f>
        <v>4</v>
      </c>
      <c r="G20" s="292">
        <f>SUM(AB20,AW20,BR20)</f>
        <v>0</v>
      </c>
      <c r="H20" s="292">
        <f>SUM(AC20,AX20,BS20)</f>
        <v>256</v>
      </c>
      <c r="I20" s="292">
        <f>SUM(AD20,AY20,BT20)</f>
        <v>283</v>
      </c>
      <c r="J20" s="292">
        <f>SUM(AE20,AZ20,BU20)</f>
        <v>100</v>
      </c>
      <c r="K20" s="292">
        <f>SUM(AF20,BA20,BV20)</f>
        <v>0</v>
      </c>
      <c r="L20" s="292">
        <f>SUM(AG20,BB20,BW20)</f>
        <v>220</v>
      </c>
      <c r="M20" s="292">
        <f>SUM(AH20,BC20,BX20)</f>
        <v>0</v>
      </c>
      <c r="N20" s="292">
        <f>SUM(AI20,BD20,BY20)</f>
        <v>4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12</v>
      </c>
      <c r="X20" s="292">
        <f>SUM(AS20,BN20,CI20)</f>
        <v>634</v>
      </c>
      <c r="Y20" s="292">
        <f>SUM(Z20:AS20)</f>
        <v>4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4</v>
      </c>
      <c r="AJ20" s="295" t="s">
        <v>851</v>
      </c>
      <c r="AK20" s="295" t="s">
        <v>851</v>
      </c>
      <c r="AL20" s="295" t="s">
        <v>851</v>
      </c>
      <c r="AM20" s="295" t="s">
        <v>851</v>
      </c>
      <c r="AN20" s="295" t="s">
        <v>851</v>
      </c>
      <c r="AO20" s="295" t="s">
        <v>851</v>
      </c>
      <c r="AP20" s="295" t="s">
        <v>851</v>
      </c>
      <c r="AQ20" s="295" t="s">
        <v>851</v>
      </c>
      <c r="AR20" s="292">
        <v>0</v>
      </c>
      <c r="AS20" s="292">
        <v>0</v>
      </c>
      <c r="AT20" s="292">
        <f>施設資源化量内訳!D20</f>
        <v>4431</v>
      </c>
      <c r="AU20" s="292">
        <f>施設資源化量内訳!E20</f>
        <v>2922</v>
      </c>
      <c r="AV20" s="292">
        <f>施設資源化量内訳!F20</f>
        <v>4</v>
      </c>
      <c r="AW20" s="292">
        <f>施設資源化量内訳!G20</f>
        <v>0</v>
      </c>
      <c r="AX20" s="292">
        <f>施設資源化量内訳!H20</f>
        <v>256</v>
      </c>
      <c r="AY20" s="292">
        <f>施設資源化量内訳!I20</f>
        <v>283</v>
      </c>
      <c r="AZ20" s="292">
        <f>施設資源化量内訳!J20</f>
        <v>100</v>
      </c>
      <c r="BA20" s="292">
        <f>施設資源化量内訳!K20</f>
        <v>0</v>
      </c>
      <c r="BB20" s="292">
        <f>施設資源化量内訳!L20</f>
        <v>220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12</v>
      </c>
      <c r="BN20" s="292">
        <f>施設資源化量内訳!X20</f>
        <v>634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851</v>
      </c>
      <c r="CA20" s="295" t="s">
        <v>851</v>
      </c>
      <c r="CB20" s="295" t="s">
        <v>851</v>
      </c>
      <c r="CC20" s="295" t="s">
        <v>851</v>
      </c>
      <c r="CD20" s="295" t="s">
        <v>851</v>
      </c>
      <c r="CE20" s="295" t="s">
        <v>851</v>
      </c>
      <c r="CF20" s="295" t="s">
        <v>851</v>
      </c>
      <c r="CG20" s="295" t="s">
        <v>851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SUM(Y21,AT21,BO21)</f>
        <v>2571</v>
      </c>
      <c r="E21" s="292">
        <f>SUM(Z21,AU21,BP21)</f>
        <v>1493</v>
      </c>
      <c r="F21" s="292">
        <f>SUM(AA21,AV21,BQ21)</f>
        <v>0</v>
      </c>
      <c r="G21" s="292">
        <f>SUM(AB21,AW21,BR21)</f>
        <v>0</v>
      </c>
      <c r="H21" s="292">
        <f>SUM(AC21,AX21,BS21)</f>
        <v>373</v>
      </c>
      <c r="I21" s="292">
        <f>SUM(AD21,AY21,BT21)</f>
        <v>433</v>
      </c>
      <c r="J21" s="292">
        <f>SUM(AE21,AZ21,BU21)</f>
        <v>117</v>
      </c>
      <c r="K21" s="292">
        <f>SUM(AF21,BA21,BV21)</f>
        <v>0</v>
      </c>
      <c r="L21" s="292">
        <f>SUM(AG21,BB21,BW21)</f>
        <v>0</v>
      </c>
      <c r="M21" s="292">
        <f>SUM(AH21,BC21,BX21)</f>
        <v>35</v>
      </c>
      <c r="N21" s="292">
        <f>SUM(AI21,BD21,BY21)</f>
        <v>0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120</v>
      </c>
      <c r="Y21" s="292">
        <f>SUM(Z21:AS21)</f>
        <v>1528</v>
      </c>
      <c r="Z21" s="292">
        <v>1411</v>
      </c>
      <c r="AA21" s="292">
        <v>0</v>
      </c>
      <c r="AB21" s="292">
        <v>0</v>
      </c>
      <c r="AC21" s="292">
        <v>0</v>
      </c>
      <c r="AD21" s="292">
        <v>0</v>
      </c>
      <c r="AE21" s="292">
        <v>117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851</v>
      </c>
      <c r="AK21" s="295" t="s">
        <v>851</v>
      </c>
      <c r="AL21" s="295" t="s">
        <v>851</v>
      </c>
      <c r="AM21" s="295" t="s">
        <v>851</v>
      </c>
      <c r="AN21" s="295" t="s">
        <v>851</v>
      </c>
      <c r="AO21" s="295" t="s">
        <v>851</v>
      </c>
      <c r="AP21" s="295" t="s">
        <v>851</v>
      </c>
      <c r="AQ21" s="295" t="s">
        <v>851</v>
      </c>
      <c r="AR21" s="292">
        <v>0</v>
      </c>
      <c r="AS21" s="292">
        <v>0</v>
      </c>
      <c r="AT21" s="292">
        <f>施設資源化量内訳!D21</f>
        <v>964</v>
      </c>
      <c r="AU21" s="292">
        <f>施設資源化量内訳!E21</f>
        <v>3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373</v>
      </c>
      <c r="AY21" s="292">
        <f>施設資源化量内訳!I21</f>
        <v>433</v>
      </c>
      <c r="AZ21" s="292">
        <f>施設資源化量内訳!J21</f>
        <v>0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35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120</v>
      </c>
      <c r="BO21" s="292">
        <f>SUM(BP21:CI21)</f>
        <v>79</v>
      </c>
      <c r="BP21" s="292">
        <v>79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851</v>
      </c>
      <c r="CA21" s="295" t="s">
        <v>851</v>
      </c>
      <c r="CB21" s="295" t="s">
        <v>851</v>
      </c>
      <c r="CC21" s="295" t="s">
        <v>851</v>
      </c>
      <c r="CD21" s="295" t="s">
        <v>851</v>
      </c>
      <c r="CE21" s="295" t="s">
        <v>851</v>
      </c>
      <c r="CF21" s="295" t="s">
        <v>851</v>
      </c>
      <c r="CG21" s="295" t="s">
        <v>851</v>
      </c>
      <c r="CH21" s="292">
        <v>0</v>
      </c>
      <c r="CI21" s="292">
        <v>0</v>
      </c>
      <c r="CJ21" s="293" t="s">
        <v>802</v>
      </c>
    </row>
    <row r="22" spans="1:88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SUM(Y22,AT22,BO22)</f>
        <v>17068</v>
      </c>
      <c r="E22" s="292">
        <f>SUM(Z22,AU22,BP22)</f>
        <v>6420</v>
      </c>
      <c r="F22" s="292">
        <f>SUM(AA22,AV22,BQ22)</f>
        <v>1</v>
      </c>
      <c r="G22" s="292">
        <f>SUM(AB22,AW22,BR22)</f>
        <v>931</v>
      </c>
      <c r="H22" s="292">
        <f>SUM(AC22,AX22,BS22)</f>
        <v>413</v>
      </c>
      <c r="I22" s="292">
        <f>SUM(AD22,AY22,BT22)</f>
        <v>1205</v>
      </c>
      <c r="J22" s="292">
        <f>SUM(AE22,AZ22,BU22)</f>
        <v>492</v>
      </c>
      <c r="K22" s="292">
        <f>SUM(AF22,BA22,BV22)</f>
        <v>1</v>
      </c>
      <c r="L22" s="292">
        <f>SUM(AG22,BB22,BW22)</f>
        <v>2666</v>
      </c>
      <c r="M22" s="292">
        <f>SUM(AH22,BC22,BX22)</f>
        <v>0</v>
      </c>
      <c r="N22" s="292">
        <f>SUM(AI22,BD22,BY22)</f>
        <v>32</v>
      </c>
      <c r="O22" s="292">
        <f>SUM(AJ22,BE22,BZ22)</f>
        <v>355</v>
      </c>
      <c r="P22" s="292">
        <f>SUM(AK22,BF22,CA22)</f>
        <v>0</v>
      </c>
      <c r="Q22" s="292">
        <f>SUM(AL22,BG22,CB22)</f>
        <v>229</v>
      </c>
      <c r="R22" s="292">
        <f>SUM(AM22,BH22,CC22)</f>
        <v>0</v>
      </c>
      <c r="S22" s="292">
        <f>SUM(AN22,BI22,CD22)</f>
        <v>484</v>
      </c>
      <c r="T22" s="292">
        <f>SUM(AO22,BJ22,CE22)</f>
        <v>2288</v>
      </c>
      <c r="U22" s="292">
        <f>SUM(AP22,BK22,CF22)</f>
        <v>0</v>
      </c>
      <c r="V22" s="292">
        <f>SUM(AQ22,BL22,CG22)</f>
        <v>0</v>
      </c>
      <c r="W22" s="292">
        <f>SUM(AR22,BM22,CH22)</f>
        <v>4</v>
      </c>
      <c r="X22" s="292">
        <f>SUM(AS22,BN22,CI22)</f>
        <v>1547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851</v>
      </c>
      <c r="AK22" s="295" t="s">
        <v>851</v>
      </c>
      <c r="AL22" s="295" t="s">
        <v>851</v>
      </c>
      <c r="AM22" s="295" t="s">
        <v>851</v>
      </c>
      <c r="AN22" s="295" t="s">
        <v>851</v>
      </c>
      <c r="AO22" s="295" t="s">
        <v>851</v>
      </c>
      <c r="AP22" s="295" t="s">
        <v>851</v>
      </c>
      <c r="AQ22" s="295" t="s">
        <v>851</v>
      </c>
      <c r="AR22" s="292">
        <v>0</v>
      </c>
      <c r="AS22" s="292">
        <v>0</v>
      </c>
      <c r="AT22" s="292">
        <f>施設資源化量内訳!D22</f>
        <v>17068</v>
      </c>
      <c r="AU22" s="292">
        <f>施設資源化量内訳!E22</f>
        <v>6420</v>
      </c>
      <c r="AV22" s="292">
        <f>施設資源化量内訳!F22</f>
        <v>1</v>
      </c>
      <c r="AW22" s="292">
        <f>施設資源化量内訳!G22</f>
        <v>931</v>
      </c>
      <c r="AX22" s="292">
        <f>施設資源化量内訳!H22</f>
        <v>413</v>
      </c>
      <c r="AY22" s="292">
        <f>施設資源化量内訳!I22</f>
        <v>1205</v>
      </c>
      <c r="AZ22" s="292">
        <f>施設資源化量内訳!J22</f>
        <v>492</v>
      </c>
      <c r="BA22" s="292">
        <f>施設資源化量内訳!K22</f>
        <v>1</v>
      </c>
      <c r="BB22" s="292">
        <f>施設資源化量内訳!L22</f>
        <v>2666</v>
      </c>
      <c r="BC22" s="292">
        <f>施設資源化量内訳!M22</f>
        <v>0</v>
      </c>
      <c r="BD22" s="292">
        <f>施設資源化量内訳!N22</f>
        <v>32</v>
      </c>
      <c r="BE22" s="292">
        <f>施設資源化量内訳!O22</f>
        <v>355</v>
      </c>
      <c r="BF22" s="292">
        <f>施設資源化量内訳!P22</f>
        <v>0</v>
      </c>
      <c r="BG22" s="292">
        <f>施設資源化量内訳!Q22</f>
        <v>229</v>
      </c>
      <c r="BH22" s="292">
        <f>施設資源化量内訳!R22</f>
        <v>0</v>
      </c>
      <c r="BI22" s="292">
        <f>施設資源化量内訳!S22</f>
        <v>484</v>
      </c>
      <c r="BJ22" s="292">
        <f>施設資源化量内訳!T22</f>
        <v>2288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4</v>
      </c>
      <c r="BN22" s="292">
        <f>施設資源化量内訳!X22</f>
        <v>1547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851</v>
      </c>
      <c r="CA22" s="295" t="s">
        <v>851</v>
      </c>
      <c r="CB22" s="295" t="s">
        <v>851</v>
      </c>
      <c r="CC22" s="295" t="s">
        <v>851</v>
      </c>
      <c r="CD22" s="295" t="s">
        <v>851</v>
      </c>
      <c r="CE22" s="295" t="s">
        <v>851</v>
      </c>
      <c r="CF22" s="295" t="s">
        <v>851</v>
      </c>
      <c r="CG22" s="295" t="s">
        <v>851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SUM(Y23,AT23,BO23)</f>
        <v>2742</v>
      </c>
      <c r="E23" s="292">
        <f>SUM(Z23,AU23,BP23)</f>
        <v>963</v>
      </c>
      <c r="F23" s="292">
        <f>SUM(AA23,AV23,BQ23)</f>
        <v>0</v>
      </c>
      <c r="G23" s="292">
        <f>SUM(AB23,AW23,BR23)</f>
        <v>81</v>
      </c>
      <c r="H23" s="292">
        <f>SUM(AC23,AX23,BS23)</f>
        <v>737</v>
      </c>
      <c r="I23" s="292">
        <f>SUM(AD23,AY23,BT23)</f>
        <v>273</v>
      </c>
      <c r="J23" s="292">
        <f>SUM(AE23,AZ23,BU23)</f>
        <v>90</v>
      </c>
      <c r="K23" s="292">
        <f>SUM(AF23,BA23,BV23)</f>
        <v>0</v>
      </c>
      <c r="L23" s="292">
        <f>SUM(AG23,BB23,BW23)</f>
        <v>307</v>
      </c>
      <c r="M23" s="292">
        <f>SUM(AH23,BC23,BX23)</f>
        <v>43</v>
      </c>
      <c r="N23" s="292">
        <f>SUM(AI23,BD23,BY23)</f>
        <v>248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851</v>
      </c>
      <c r="AK23" s="295" t="s">
        <v>851</v>
      </c>
      <c r="AL23" s="295" t="s">
        <v>851</v>
      </c>
      <c r="AM23" s="295" t="s">
        <v>851</v>
      </c>
      <c r="AN23" s="295" t="s">
        <v>851</v>
      </c>
      <c r="AO23" s="295" t="s">
        <v>851</v>
      </c>
      <c r="AP23" s="295" t="s">
        <v>851</v>
      </c>
      <c r="AQ23" s="295" t="s">
        <v>851</v>
      </c>
      <c r="AR23" s="292">
        <v>0</v>
      </c>
      <c r="AS23" s="292">
        <v>0</v>
      </c>
      <c r="AT23" s="292">
        <f>施設資源化量内訳!D23</f>
        <v>2742</v>
      </c>
      <c r="AU23" s="292">
        <f>施設資源化量内訳!E23</f>
        <v>963</v>
      </c>
      <c r="AV23" s="292">
        <f>施設資源化量内訳!F23</f>
        <v>0</v>
      </c>
      <c r="AW23" s="292">
        <f>施設資源化量内訳!G23</f>
        <v>81</v>
      </c>
      <c r="AX23" s="292">
        <f>施設資源化量内訳!H23</f>
        <v>737</v>
      </c>
      <c r="AY23" s="292">
        <f>施設資源化量内訳!I23</f>
        <v>273</v>
      </c>
      <c r="AZ23" s="292">
        <f>施設資源化量内訳!J23</f>
        <v>90</v>
      </c>
      <c r="BA23" s="292">
        <f>施設資源化量内訳!K23</f>
        <v>0</v>
      </c>
      <c r="BB23" s="292">
        <f>施設資源化量内訳!L23</f>
        <v>307</v>
      </c>
      <c r="BC23" s="292">
        <f>施設資源化量内訳!M23</f>
        <v>43</v>
      </c>
      <c r="BD23" s="292">
        <f>施設資源化量内訳!N23</f>
        <v>248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851</v>
      </c>
      <c r="CA23" s="295" t="s">
        <v>851</v>
      </c>
      <c r="CB23" s="295" t="s">
        <v>851</v>
      </c>
      <c r="CC23" s="295" t="s">
        <v>851</v>
      </c>
      <c r="CD23" s="295" t="s">
        <v>851</v>
      </c>
      <c r="CE23" s="295" t="s">
        <v>851</v>
      </c>
      <c r="CF23" s="295" t="s">
        <v>851</v>
      </c>
      <c r="CG23" s="295" t="s">
        <v>851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SUM(Y24,AT24,BO24)</f>
        <v>3712</v>
      </c>
      <c r="E24" s="292">
        <f>SUM(Z24,AU24,BP24)</f>
        <v>1033</v>
      </c>
      <c r="F24" s="292">
        <f>SUM(AA24,AV24,BQ24)</f>
        <v>6</v>
      </c>
      <c r="G24" s="292">
        <f>SUM(AB24,AW24,BR24)</f>
        <v>0</v>
      </c>
      <c r="H24" s="292">
        <f>SUM(AC24,AX24,BS24)</f>
        <v>599</v>
      </c>
      <c r="I24" s="292">
        <f>SUM(AD24,AY24,BT24)</f>
        <v>321</v>
      </c>
      <c r="J24" s="292">
        <f>SUM(AE24,AZ24,BU24)</f>
        <v>143</v>
      </c>
      <c r="K24" s="292">
        <f>SUM(AF24,BA24,BV24)</f>
        <v>0</v>
      </c>
      <c r="L24" s="292">
        <f>SUM(AG24,BB24,BW24)</f>
        <v>214</v>
      </c>
      <c r="M24" s="292">
        <f>SUM(AH24,BC24,BX24)</f>
        <v>0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1062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334</v>
      </c>
      <c r="W24" s="292">
        <f>SUM(AR24,BM24,CH24)</f>
        <v>0</v>
      </c>
      <c r="X24" s="292">
        <f>SUM(AS24,BN24,CI24)</f>
        <v>0</v>
      </c>
      <c r="Y24" s="292">
        <f>SUM(Z24:AS24)</f>
        <v>1039</v>
      </c>
      <c r="Z24" s="292">
        <v>1033</v>
      </c>
      <c r="AA24" s="292">
        <v>6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851</v>
      </c>
      <c r="AK24" s="295" t="s">
        <v>851</v>
      </c>
      <c r="AL24" s="295" t="s">
        <v>851</v>
      </c>
      <c r="AM24" s="295" t="s">
        <v>851</v>
      </c>
      <c r="AN24" s="295" t="s">
        <v>851</v>
      </c>
      <c r="AO24" s="295" t="s">
        <v>851</v>
      </c>
      <c r="AP24" s="295" t="s">
        <v>851</v>
      </c>
      <c r="AQ24" s="295" t="s">
        <v>851</v>
      </c>
      <c r="AR24" s="292">
        <v>0</v>
      </c>
      <c r="AS24" s="292">
        <v>0</v>
      </c>
      <c r="AT24" s="292">
        <f>施設資源化量内訳!D24</f>
        <v>2673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599</v>
      </c>
      <c r="AY24" s="292">
        <f>施設資源化量内訳!I24</f>
        <v>321</v>
      </c>
      <c r="AZ24" s="292">
        <f>施設資源化量内訳!J24</f>
        <v>143</v>
      </c>
      <c r="BA24" s="292">
        <f>施設資源化量内訳!K24</f>
        <v>0</v>
      </c>
      <c r="BB24" s="292">
        <f>施設資源化量内訳!L24</f>
        <v>214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1062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334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851</v>
      </c>
      <c r="CA24" s="295" t="s">
        <v>851</v>
      </c>
      <c r="CB24" s="295" t="s">
        <v>851</v>
      </c>
      <c r="CC24" s="295" t="s">
        <v>851</v>
      </c>
      <c r="CD24" s="295" t="s">
        <v>851</v>
      </c>
      <c r="CE24" s="295" t="s">
        <v>851</v>
      </c>
      <c r="CF24" s="295" t="s">
        <v>851</v>
      </c>
      <c r="CG24" s="295" t="s">
        <v>851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SUM(Y25,AT25,BO25)</f>
        <v>2523</v>
      </c>
      <c r="E25" s="292">
        <f>SUM(Z25,AU25,BP25)</f>
        <v>1821</v>
      </c>
      <c r="F25" s="292">
        <f>SUM(AA25,AV25,BQ25)</f>
        <v>0</v>
      </c>
      <c r="G25" s="292">
        <f>SUM(AB25,AW25,BR25)</f>
        <v>0</v>
      </c>
      <c r="H25" s="292">
        <f>SUM(AC25,AX25,BS25)</f>
        <v>283</v>
      </c>
      <c r="I25" s="292">
        <f>SUM(AD25,AY25,BT25)</f>
        <v>239</v>
      </c>
      <c r="J25" s="292">
        <f>SUM(AE25,AZ25,BU25)</f>
        <v>61</v>
      </c>
      <c r="K25" s="292">
        <f>SUM(AF25,BA25,BV25)</f>
        <v>1</v>
      </c>
      <c r="L25" s="292">
        <f>SUM(AG25,BB25,BW25)</f>
        <v>46</v>
      </c>
      <c r="M25" s="292">
        <f>SUM(AH25,BC25,BX25)</f>
        <v>26</v>
      </c>
      <c r="N25" s="292">
        <f>SUM(AI25,BD25,BY25)</f>
        <v>30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16</v>
      </c>
      <c r="Y25" s="292">
        <f>SUM(Z25:AS25)</f>
        <v>1867</v>
      </c>
      <c r="Z25" s="292">
        <v>1821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30</v>
      </c>
      <c r="AJ25" s="295" t="s">
        <v>851</v>
      </c>
      <c r="AK25" s="295" t="s">
        <v>851</v>
      </c>
      <c r="AL25" s="295" t="s">
        <v>851</v>
      </c>
      <c r="AM25" s="295" t="s">
        <v>851</v>
      </c>
      <c r="AN25" s="295" t="s">
        <v>851</v>
      </c>
      <c r="AO25" s="295" t="s">
        <v>851</v>
      </c>
      <c r="AP25" s="295" t="s">
        <v>851</v>
      </c>
      <c r="AQ25" s="295" t="s">
        <v>851</v>
      </c>
      <c r="AR25" s="292">
        <v>0</v>
      </c>
      <c r="AS25" s="292">
        <v>16</v>
      </c>
      <c r="AT25" s="292">
        <f>施設資源化量内訳!D25</f>
        <v>656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283</v>
      </c>
      <c r="AY25" s="292">
        <f>施設資源化量内訳!I25</f>
        <v>239</v>
      </c>
      <c r="AZ25" s="292">
        <f>施設資源化量内訳!J25</f>
        <v>61</v>
      </c>
      <c r="BA25" s="292">
        <f>施設資源化量内訳!K25</f>
        <v>1</v>
      </c>
      <c r="BB25" s="292">
        <f>施設資源化量内訳!L25</f>
        <v>46</v>
      </c>
      <c r="BC25" s="292">
        <f>施設資源化量内訳!M25</f>
        <v>26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851</v>
      </c>
      <c r="CA25" s="295" t="s">
        <v>851</v>
      </c>
      <c r="CB25" s="295" t="s">
        <v>851</v>
      </c>
      <c r="CC25" s="295" t="s">
        <v>851</v>
      </c>
      <c r="CD25" s="295" t="s">
        <v>851</v>
      </c>
      <c r="CE25" s="295" t="s">
        <v>851</v>
      </c>
      <c r="CF25" s="295" t="s">
        <v>851</v>
      </c>
      <c r="CG25" s="295" t="s">
        <v>851</v>
      </c>
      <c r="CH25" s="292">
        <v>0</v>
      </c>
      <c r="CI25" s="292">
        <v>0</v>
      </c>
      <c r="CJ25" s="293" t="s">
        <v>802</v>
      </c>
    </row>
    <row r="26" spans="1:88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SUM(Y26,AT26,BO26)</f>
        <v>3137</v>
      </c>
      <c r="E26" s="292">
        <f>SUM(Z26,AU26,BP26)</f>
        <v>847</v>
      </c>
      <c r="F26" s="292">
        <f>SUM(AA26,AV26,BQ26)</f>
        <v>0</v>
      </c>
      <c r="G26" s="292">
        <f>SUM(AB26,AW26,BR26)</f>
        <v>0</v>
      </c>
      <c r="H26" s="292">
        <f>SUM(AC26,AX26,BS26)</f>
        <v>328</v>
      </c>
      <c r="I26" s="292">
        <f>SUM(AD26,AY26,BT26)</f>
        <v>349</v>
      </c>
      <c r="J26" s="292">
        <f>SUM(AE26,AZ26,BU26)</f>
        <v>97</v>
      </c>
      <c r="K26" s="292">
        <f>SUM(AF26,BA26,BV26)</f>
        <v>0</v>
      </c>
      <c r="L26" s="292">
        <f>SUM(AG26,BB26,BW26)</f>
        <v>34</v>
      </c>
      <c r="M26" s="292">
        <f>SUM(AH26,BC26,BX26)</f>
        <v>0</v>
      </c>
      <c r="N26" s="292">
        <f>SUM(AI26,BD26,BY26)</f>
        <v>92</v>
      </c>
      <c r="O26" s="292">
        <f>SUM(AJ26,BE26,BZ26)</f>
        <v>0</v>
      </c>
      <c r="P26" s="292">
        <f>SUM(AK26,BF26,CA26)</f>
        <v>0</v>
      </c>
      <c r="Q26" s="292">
        <f>SUM(AL26,BG26,CB26)</f>
        <v>872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2</v>
      </c>
      <c r="X26" s="292">
        <f>SUM(AS26,BN26,CI26)</f>
        <v>516</v>
      </c>
      <c r="Y26" s="292">
        <f>SUM(Z26:AS26)</f>
        <v>1040</v>
      </c>
      <c r="Z26" s="292">
        <v>492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91</v>
      </c>
      <c r="AJ26" s="295" t="s">
        <v>851</v>
      </c>
      <c r="AK26" s="295" t="s">
        <v>851</v>
      </c>
      <c r="AL26" s="295" t="s">
        <v>851</v>
      </c>
      <c r="AM26" s="295" t="s">
        <v>851</v>
      </c>
      <c r="AN26" s="295" t="s">
        <v>851</v>
      </c>
      <c r="AO26" s="295" t="s">
        <v>851</v>
      </c>
      <c r="AP26" s="295" t="s">
        <v>851</v>
      </c>
      <c r="AQ26" s="295" t="s">
        <v>851</v>
      </c>
      <c r="AR26" s="292">
        <v>2</v>
      </c>
      <c r="AS26" s="292">
        <v>455</v>
      </c>
      <c r="AT26" s="292">
        <f>施設資源化量内訳!D26</f>
        <v>1734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323</v>
      </c>
      <c r="AY26" s="292">
        <f>施設資源化量内訳!I26</f>
        <v>348</v>
      </c>
      <c r="AZ26" s="292">
        <f>施設資源化量内訳!J26</f>
        <v>96</v>
      </c>
      <c r="BA26" s="292">
        <f>施設資源化量内訳!K26</f>
        <v>0</v>
      </c>
      <c r="BB26" s="292">
        <f>施設資源化量内訳!L26</f>
        <v>34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872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61</v>
      </c>
      <c r="BO26" s="292">
        <f>SUM(BP26:CI26)</f>
        <v>363</v>
      </c>
      <c r="BP26" s="292">
        <v>355</v>
      </c>
      <c r="BQ26" s="292">
        <v>0</v>
      </c>
      <c r="BR26" s="292">
        <v>0</v>
      </c>
      <c r="BS26" s="292">
        <v>5</v>
      </c>
      <c r="BT26" s="292">
        <v>1</v>
      </c>
      <c r="BU26" s="292">
        <v>1</v>
      </c>
      <c r="BV26" s="292">
        <v>0</v>
      </c>
      <c r="BW26" s="292">
        <v>0</v>
      </c>
      <c r="BX26" s="292">
        <v>0</v>
      </c>
      <c r="BY26" s="292">
        <v>1</v>
      </c>
      <c r="BZ26" s="295" t="s">
        <v>851</v>
      </c>
      <c r="CA26" s="295" t="s">
        <v>851</v>
      </c>
      <c r="CB26" s="295" t="s">
        <v>851</v>
      </c>
      <c r="CC26" s="295" t="s">
        <v>851</v>
      </c>
      <c r="CD26" s="295" t="s">
        <v>851</v>
      </c>
      <c r="CE26" s="295" t="s">
        <v>851</v>
      </c>
      <c r="CF26" s="295" t="s">
        <v>851</v>
      </c>
      <c r="CG26" s="295" t="s">
        <v>851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SUM(Y27,AT27,BO27)</f>
        <v>2558</v>
      </c>
      <c r="E27" s="292">
        <f>SUM(Z27,AU27,BP27)</f>
        <v>1786</v>
      </c>
      <c r="F27" s="292">
        <f>SUM(AA27,AV27,BQ27)</f>
        <v>1</v>
      </c>
      <c r="G27" s="292">
        <f>SUM(AB27,AW27,BR27)</f>
        <v>0</v>
      </c>
      <c r="H27" s="292">
        <f>SUM(AC27,AX27,BS27)</f>
        <v>253</v>
      </c>
      <c r="I27" s="292">
        <f>SUM(AD27,AY27,BT27)</f>
        <v>222</v>
      </c>
      <c r="J27" s="292">
        <f>SUM(AE27,AZ27,BU27)</f>
        <v>85</v>
      </c>
      <c r="K27" s="292">
        <f>SUM(AF27,BA27,BV27)</f>
        <v>23</v>
      </c>
      <c r="L27" s="292">
        <f>SUM(AG27,BB27,BW27)</f>
        <v>0</v>
      </c>
      <c r="M27" s="292">
        <f>SUM(AH27,BC27,BX27)</f>
        <v>0</v>
      </c>
      <c r="N27" s="292">
        <f>SUM(AI27,BD27,BY27)</f>
        <v>18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170</v>
      </c>
      <c r="Y27" s="292">
        <f>SUM(Z27:AS27)</f>
        <v>2430</v>
      </c>
      <c r="Z27" s="292">
        <v>1786</v>
      </c>
      <c r="AA27" s="292">
        <v>1</v>
      </c>
      <c r="AB27" s="292">
        <v>0</v>
      </c>
      <c r="AC27" s="292">
        <v>125</v>
      </c>
      <c r="AD27" s="292">
        <v>222</v>
      </c>
      <c r="AE27" s="292">
        <v>85</v>
      </c>
      <c r="AF27" s="292">
        <v>23</v>
      </c>
      <c r="AG27" s="292">
        <v>0</v>
      </c>
      <c r="AH27" s="292">
        <v>0</v>
      </c>
      <c r="AI27" s="295">
        <v>18</v>
      </c>
      <c r="AJ27" s="295" t="s">
        <v>851</v>
      </c>
      <c r="AK27" s="295" t="s">
        <v>851</v>
      </c>
      <c r="AL27" s="295" t="s">
        <v>851</v>
      </c>
      <c r="AM27" s="295" t="s">
        <v>851</v>
      </c>
      <c r="AN27" s="295" t="s">
        <v>851</v>
      </c>
      <c r="AO27" s="295" t="s">
        <v>851</v>
      </c>
      <c r="AP27" s="295" t="s">
        <v>851</v>
      </c>
      <c r="AQ27" s="295" t="s">
        <v>851</v>
      </c>
      <c r="AR27" s="292">
        <v>0</v>
      </c>
      <c r="AS27" s="292">
        <v>170</v>
      </c>
      <c r="AT27" s="292">
        <f>施設資源化量内訳!D27</f>
        <v>128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128</v>
      </c>
      <c r="AY27" s="292">
        <f>施設資源化量内訳!I27</f>
        <v>0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851</v>
      </c>
      <c r="CA27" s="295" t="s">
        <v>851</v>
      </c>
      <c r="CB27" s="295" t="s">
        <v>851</v>
      </c>
      <c r="CC27" s="295" t="s">
        <v>851</v>
      </c>
      <c r="CD27" s="295" t="s">
        <v>851</v>
      </c>
      <c r="CE27" s="295" t="s">
        <v>851</v>
      </c>
      <c r="CF27" s="295" t="s">
        <v>851</v>
      </c>
      <c r="CG27" s="295" t="s">
        <v>851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SUM(Y28,AT28,BO28)</f>
        <v>377</v>
      </c>
      <c r="E28" s="292">
        <f>SUM(Z28,AU28,BP28)</f>
        <v>155</v>
      </c>
      <c r="F28" s="292">
        <f>SUM(AA28,AV28,BQ28)</f>
        <v>2</v>
      </c>
      <c r="G28" s="292">
        <f>SUM(AB28,AW28,BR28)</f>
        <v>0</v>
      </c>
      <c r="H28" s="292">
        <f>SUM(AC28,AX28,BS28)</f>
        <v>100</v>
      </c>
      <c r="I28" s="292">
        <f>SUM(AD28,AY28,BT28)</f>
        <v>34</v>
      </c>
      <c r="J28" s="292">
        <f>SUM(AE28,AZ28,BU28)</f>
        <v>22</v>
      </c>
      <c r="K28" s="292">
        <f>SUM(AF28,BA28,BV28)</f>
        <v>0</v>
      </c>
      <c r="L28" s="292">
        <f>SUM(AG28,BB28,BW28)</f>
        <v>49</v>
      </c>
      <c r="M28" s="292">
        <f>SUM(AH28,BC28,BX28)</f>
        <v>0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15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851</v>
      </c>
      <c r="AK28" s="295" t="s">
        <v>851</v>
      </c>
      <c r="AL28" s="295" t="s">
        <v>851</v>
      </c>
      <c r="AM28" s="295" t="s">
        <v>851</v>
      </c>
      <c r="AN28" s="295" t="s">
        <v>851</v>
      </c>
      <c r="AO28" s="295" t="s">
        <v>851</v>
      </c>
      <c r="AP28" s="295" t="s">
        <v>851</v>
      </c>
      <c r="AQ28" s="295" t="s">
        <v>851</v>
      </c>
      <c r="AR28" s="292">
        <v>0</v>
      </c>
      <c r="AS28" s="292">
        <v>0</v>
      </c>
      <c r="AT28" s="292">
        <f>施設資源化量内訳!D28</f>
        <v>377</v>
      </c>
      <c r="AU28" s="292">
        <f>施設資源化量内訳!E28</f>
        <v>155</v>
      </c>
      <c r="AV28" s="292">
        <f>施設資源化量内訳!F28</f>
        <v>2</v>
      </c>
      <c r="AW28" s="292">
        <f>施設資源化量内訳!G28</f>
        <v>0</v>
      </c>
      <c r="AX28" s="292">
        <f>施設資源化量内訳!H28</f>
        <v>100</v>
      </c>
      <c r="AY28" s="292">
        <f>施設資源化量内訳!I28</f>
        <v>34</v>
      </c>
      <c r="AZ28" s="292">
        <f>施設資源化量内訳!J28</f>
        <v>22</v>
      </c>
      <c r="BA28" s="292">
        <f>施設資源化量内訳!K28</f>
        <v>0</v>
      </c>
      <c r="BB28" s="292">
        <f>施設資源化量内訳!L28</f>
        <v>49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15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851</v>
      </c>
      <c r="CA28" s="295" t="s">
        <v>851</v>
      </c>
      <c r="CB28" s="295" t="s">
        <v>851</v>
      </c>
      <c r="CC28" s="295" t="s">
        <v>851</v>
      </c>
      <c r="CD28" s="295" t="s">
        <v>851</v>
      </c>
      <c r="CE28" s="295" t="s">
        <v>851</v>
      </c>
      <c r="CF28" s="295" t="s">
        <v>851</v>
      </c>
      <c r="CG28" s="295" t="s">
        <v>851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SUM(Y29,AT29,BO29)</f>
        <v>439</v>
      </c>
      <c r="E29" s="292">
        <f>SUM(Z29,AU29,BP29)</f>
        <v>140</v>
      </c>
      <c r="F29" s="292">
        <f>SUM(AA29,AV29,BQ29)</f>
        <v>1</v>
      </c>
      <c r="G29" s="292">
        <f>SUM(AB29,AW29,BR29)</f>
        <v>0</v>
      </c>
      <c r="H29" s="292">
        <f>SUM(AC29,AX29,BS29)</f>
        <v>42</v>
      </c>
      <c r="I29" s="292">
        <f>SUM(AD29,AY29,BT29)</f>
        <v>20</v>
      </c>
      <c r="J29" s="292">
        <f>SUM(AE29,AZ29,BU29)</f>
        <v>4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1</v>
      </c>
      <c r="O29" s="292">
        <f>SUM(AJ29,BE29,BZ29)</f>
        <v>69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162</v>
      </c>
      <c r="Y29" s="292">
        <f>SUM(Z29:AS29)</f>
        <v>140</v>
      </c>
      <c r="Z29" s="292">
        <v>140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851</v>
      </c>
      <c r="AK29" s="295" t="s">
        <v>851</v>
      </c>
      <c r="AL29" s="295" t="s">
        <v>851</v>
      </c>
      <c r="AM29" s="295" t="s">
        <v>851</v>
      </c>
      <c r="AN29" s="295" t="s">
        <v>851</v>
      </c>
      <c r="AO29" s="295" t="s">
        <v>851</v>
      </c>
      <c r="AP29" s="295" t="s">
        <v>851</v>
      </c>
      <c r="AQ29" s="295" t="s">
        <v>851</v>
      </c>
      <c r="AR29" s="292">
        <v>0</v>
      </c>
      <c r="AS29" s="292">
        <v>0</v>
      </c>
      <c r="AT29" s="292">
        <f>施設資源化量内訳!D29</f>
        <v>299</v>
      </c>
      <c r="AU29" s="292">
        <f>施設資源化量内訳!E29</f>
        <v>0</v>
      </c>
      <c r="AV29" s="292">
        <f>施設資源化量内訳!F29</f>
        <v>1</v>
      </c>
      <c r="AW29" s="292">
        <f>施設資源化量内訳!G29</f>
        <v>0</v>
      </c>
      <c r="AX29" s="292">
        <f>施設資源化量内訳!H29</f>
        <v>42</v>
      </c>
      <c r="AY29" s="292">
        <f>施設資源化量内訳!I29</f>
        <v>20</v>
      </c>
      <c r="AZ29" s="292">
        <f>施設資源化量内訳!J29</f>
        <v>4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1</v>
      </c>
      <c r="BE29" s="292">
        <f>施設資源化量内訳!O29</f>
        <v>69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162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851</v>
      </c>
      <c r="CA29" s="295" t="s">
        <v>851</v>
      </c>
      <c r="CB29" s="295" t="s">
        <v>851</v>
      </c>
      <c r="CC29" s="295" t="s">
        <v>851</v>
      </c>
      <c r="CD29" s="295" t="s">
        <v>851</v>
      </c>
      <c r="CE29" s="295" t="s">
        <v>851</v>
      </c>
      <c r="CF29" s="295" t="s">
        <v>851</v>
      </c>
      <c r="CG29" s="295" t="s">
        <v>851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SUM(Y30,AT30,BO30)</f>
        <v>431</v>
      </c>
      <c r="E30" s="292">
        <f>SUM(Z30,AU30,BP30)</f>
        <v>176</v>
      </c>
      <c r="F30" s="292">
        <f>SUM(AA30,AV30,BQ30)</f>
        <v>0</v>
      </c>
      <c r="G30" s="292">
        <f>SUM(AB30,AW30,BR30)</f>
        <v>0</v>
      </c>
      <c r="H30" s="292">
        <f>SUM(AC30,AX30,BS30)</f>
        <v>118</v>
      </c>
      <c r="I30" s="292">
        <f>SUM(AD30,AY30,BT30)</f>
        <v>127</v>
      </c>
      <c r="J30" s="292">
        <f>SUM(AE30,AZ30,BU30)</f>
        <v>10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241</v>
      </c>
      <c r="Z30" s="292">
        <v>0</v>
      </c>
      <c r="AA30" s="292">
        <v>0</v>
      </c>
      <c r="AB30" s="292">
        <v>0</v>
      </c>
      <c r="AC30" s="292">
        <v>118</v>
      </c>
      <c r="AD30" s="292">
        <v>123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851</v>
      </c>
      <c r="AK30" s="295" t="s">
        <v>851</v>
      </c>
      <c r="AL30" s="295" t="s">
        <v>851</v>
      </c>
      <c r="AM30" s="295" t="s">
        <v>851</v>
      </c>
      <c r="AN30" s="295" t="s">
        <v>851</v>
      </c>
      <c r="AO30" s="295" t="s">
        <v>851</v>
      </c>
      <c r="AP30" s="295" t="s">
        <v>851</v>
      </c>
      <c r="AQ30" s="295" t="s">
        <v>851</v>
      </c>
      <c r="AR30" s="292">
        <v>0</v>
      </c>
      <c r="AS30" s="292">
        <v>0</v>
      </c>
      <c r="AT30" s="292">
        <f>施設資源化量内訳!D30</f>
        <v>122</v>
      </c>
      <c r="AU30" s="292">
        <f>施設資源化量内訳!E30</f>
        <v>112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0</v>
      </c>
      <c r="AY30" s="292">
        <f>施設資源化量内訳!I30</f>
        <v>0</v>
      </c>
      <c r="AZ30" s="292">
        <f>施設資源化量内訳!J30</f>
        <v>10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68</v>
      </c>
      <c r="BP30" s="292">
        <v>64</v>
      </c>
      <c r="BQ30" s="292">
        <v>0</v>
      </c>
      <c r="BR30" s="292">
        <v>0</v>
      </c>
      <c r="BS30" s="292">
        <v>0</v>
      </c>
      <c r="BT30" s="292">
        <v>4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851</v>
      </c>
      <c r="CA30" s="295" t="s">
        <v>851</v>
      </c>
      <c r="CB30" s="295" t="s">
        <v>851</v>
      </c>
      <c r="CC30" s="295" t="s">
        <v>851</v>
      </c>
      <c r="CD30" s="295" t="s">
        <v>851</v>
      </c>
      <c r="CE30" s="295" t="s">
        <v>851</v>
      </c>
      <c r="CF30" s="295" t="s">
        <v>851</v>
      </c>
      <c r="CG30" s="295" t="s">
        <v>851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SUM(Y31,AT31,BO31)</f>
        <v>659</v>
      </c>
      <c r="E31" s="292">
        <f>SUM(Z31,AU31,BP31)</f>
        <v>223</v>
      </c>
      <c r="F31" s="292">
        <f>SUM(AA31,AV31,BQ31)</f>
        <v>4</v>
      </c>
      <c r="G31" s="292">
        <f>SUM(AB31,AW31,BR31)</f>
        <v>52</v>
      </c>
      <c r="H31" s="292">
        <f>SUM(AC31,AX31,BS31)</f>
        <v>115</v>
      </c>
      <c r="I31" s="292">
        <f>SUM(AD31,AY31,BT31)</f>
        <v>127</v>
      </c>
      <c r="J31" s="292">
        <f>SUM(AE31,AZ31,BU31)</f>
        <v>24</v>
      </c>
      <c r="K31" s="292">
        <f>SUM(AF31,BA31,BV31)</f>
        <v>1</v>
      </c>
      <c r="L31" s="292">
        <f>SUM(AG31,BB31,BW31)</f>
        <v>0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78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35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851</v>
      </c>
      <c r="AK31" s="295" t="s">
        <v>851</v>
      </c>
      <c r="AL31" s="295" t="s">
        <v>851</v>
      </c>
      <c r="AM31" s="295" t="s">
        <v>851</v>
      </c>
      <c r="AN31" s="295" t="s">
        <v>851</v>
      </c>
      <c r="AO31" s="295" t="s">
        <v>851</v>
      </c>
      <c r="AP31" s="295" t="s">
        <v>851</v>
      </c>
      <c r="AQ31" s="295" t="s">
        <v>851</v>
      </c>
      <c r="AR31" s="292">
        <v>0</v>
      </c>
      <c r="AS31" s="292">
        <v>0</v>
      </c>
      <c r="AT31" s="292">
        <f>施設資源化量内訳!D31</f>
        <v>659</v>
      </c>
      <c r="AU31" s="292">
        <f>施設資源化量内訳!E31</f>
        <v>223</v>
      </c>
      <c r="AV31" s="292">
        <f>施設資源化量内訳!F31</f>
        <v>4</v>
      </c>
      <c r="AW31" s="292">
        <f>施設資源化量内訳!G31</f>
        <v>52</v>
      </c>
      <c r="AX31" s="292">
        <f>施設資源化量内訳!H31</f>
        <v>115</v>
      </c>
      <c r="AY31" s="292">
        <f>施設資源化量内訳!I31</f>
        <v>127</v>
      </c>
      <c r="AZ31" s="292">
        <f>施設資源化量内訳!J31</f>
        <v>24</v>
      </c>
      <c r="BA31" s="292">
        <f>施設資源化量内訳!K31</f>
        <v>1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78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35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851</v>
      </c>
      <c r="CA31" s="295" t="s">
        <v>851</v>
      </c>
      <c r="CB31" s="295" t="s">
        <v>851</v>
      </c>
      <c r="CC31" s="295" t="s">
        <v>851</v>
      </c>
      <c r="CD31" s="295" t="s">
        <v>851</v>
      </c>
      <c r="CE31" s="295" t="s">
        <v>851</v>
      </c>
      <c r="CF31" s="295" t="s">
        <v>851</v>
      </c>
      <c r="CG31" s="295" t="s">
        <v>851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SUM(Y32,AT32,BO32)</f>
        <v>306</v>
      </c>
      <c r="E32" s="292">
        <f>SUM(Z32,AU32,BP32)</f>
        <v>126</v>
      </c>
      <c r="F32" s="292">
        <f>SUM(AA32,AV32,BQ32)</f>
        <v>0</v>
      </c>
      <c r="G32" s="292">
        <f>SUM(AB32,AW32,BR32)</f>
        <v>23</v>
      </c>
      <c r="H32" s="292">
        <f>SUM(AC32,AX32,BS32)</f>
        <v>24</v>
      </c>
      <c r="I32" s="292">
        <f>SUM(AD32,AY32,BT32)</f>
        <v>34</v>
      </c>
      <c r="J32" s="292">
        <f>SUM(AE32,AZ32,BU32)</f>
        <v>11</v>
      </c>
      <c r="K32" s="292">
        <f>SUM(AF32,BA32,BV32)</f>
        <v>0</v>
      </c>
      <c r="L32" s="292">
        <f>SUM(AG32,BB32,BW32)</f>
        <v>44</v>
      </c>
      <c r="M32" s="292">
        <f>SUM(AH32,BC32,BX32)</f>
        <v>0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12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32</v>
      </c>
      <c r="Y32" s="292">
        <f>SUM(Z32:AS32)</f>
        <v>260</v>
      </c>
      <c r="Z32" s="292">
        <v>108</v>
      </c>
      <c r="AA32" s="292">
        <v>0</v>
      </c>
      <c r="AB32" s="292">
        <v>23</v>
      </c>
      <c r="AC32" s="292">
        <v>10</v>
      </c>
      <c r="AD32" s="292">
        <v>32</v>
      </c>
      <c r="AE32" s="292">
        <v>11</v>
      </c>
      <c r="AF32" s="292">
        <v>0</v>
      </c>
      <c r="AG32" s="292">
        <v>44</v>
      </c>
      <c r="AH32" s="292">
        <v>0</v>
      </c>
      <c r="AI32" s="295">
        <v>0</v>
      </c>
      <c r="AJ32" s="295" t="s">
        <v>851</v>
      </c>
      <c r="AK32" s="295" t="s">
        <v>851</v>
      </c>
      <c r="AL32" s="295" t="s">
        <v>851</v>
      </c>
      <c r="AM32" s="295" t="s">
        <v>851</v>
      </c>
      <c r="AN32" s="295" t="s">
        <v>851</v>
      </c>
      <c r="AO32" s="295" t="s">
        <v>851</v>
      </c>
      <c r="AP32" s="295" t="s">
        <v>851</v>
      </c>
      <c r="AQ32" s="295" t="s">
        <v>851</v>
      </c>
      <c r="AR32" s="292">
        <v>0</v>
      </c>
      <c r="AS32" s="292">
        <v>32</v>
      </c>
      <c r="AT32" s="292">
        <f>施設資源化量内訳!D32</f>
        <v>25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13</v>
      </c>
      <c r="AY32" s="292">
        <f>施設資源化量内訳!I32</f>
        <v>0</v>
      </c>
      <c r="AZ32" s="292">
        <f>施設資源化量内訳!J32</f>
        <v>0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12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21</v>
      </c>
      <c r="BP32" s="292">
        <v>18</v>
      </c>
      <c r="BQ32" s="292">
        <v>0</v>
      </c>
      <c r="BR32" s="292">
        <v>0</v>
      </c>
      <c r="BS32" s="292">
        <v>1</v>
      </c>
      <c r="BT32" s="292">
        <v>2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851</v>
      </c>
      <c r="CA32" s="295" t="s">
        <v>851</v>
      </c>
      <c r="CB32" s="295" t="s">
        <v>851</v>
      </c>
      <c r="CC32" s="295" t="s">
        <v>851</v>
      </c>
      <c r="CD32" s="295" t="s">
        <v>851</v>
      </c>
      <c r="CE32" s="295" t="s">
        <v>851</v>
      </c>
      <c r="CF32" s="295" t="s">
        <v>851</v>
      </c>
      <c r="CG32" s="295" t="s">
        <v>851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SUM(Y33,AT33,BO33)</f>
        <v>738</v>
      </c>
      <c r="E33" s="292">
        <f>SUM(Z33,AU33,BP33)</f>
        <v>216</v>
      </c>
      <c r="F33" s="292">
        <f>SUM(AA33,AV33,BQ33)</f>
        <v>0</v>
      </c>
      <c r="G33" s="292">
        <f>SUM(AB33,AW33,BR33)</f>
        <v>0</v>
      </c>
      <c r="H33" s="292">
        <f>SUM(AC33,AX33,BS33)</f>
        <v>109</v>
      </c>
      <c r="I33" s="292">
        <f>SUM(AD33,AY33,BT33)</f>
        <v>121</v>
      </c>
      <c r="J33" s="292">
        <f>SUM(AE33,AZ33,BU33)</f>
        <v>37</v>
      </c>
      <c r="K33" s="292">
        <f>SUM(AF33,BA33,BV33)</f>
        <v>0</v>
      </c>
      <c r="L33" s="292">
        <f>SUM(AG33,BB33,BW33)</f>
        <v>10</v>
      </c>
      <c r="M33" s="292">
        <f>SUM(AH33,BC33,BX33)</f>
        <v>0</v>
      </c>
      <c r="N33" s="292">
        <f>SUM(AI33,BD33,BY33)</f>
        <v>7</v>
      </c>
      <c r="O33" s="292">
        <f>SUM(AJ33,BE33,BZ33)</f>
        <v>0</v>
      </c>
      <c r="P33" s="292">
        <f>SUM(AK33,BF33,CA33)</f>
        <v>0</v>
      </c>
      <c r="Q33" s="292">
        <f>SUM(AL33,BG33,CB33)</f>
        <v>216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3</v>
      </c>
      <c r="X33" s="292">
        <f>SUM(AS33,BN33,CI33)</f>
        <v>19</v>
      </c>
      <c r="Y33" s="292">
        <f>SUM(Z33:AS33)</f>
        <v>236</v>
      </c>
      <c r="Z33" s="292">
        <v>216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7</v>
      </c>
      <c r="AJ33" s="295" t="s">
        <v>851</v>
      </c>
      <c r="AK33" s="295" t="s">
        <v>851</v>
      </c>
      <c r="AL33" s="295" t="s">
        <v>851</v>
      </c>
      <c r="AM33" s="295" t="s">
        <v>851</v>
      </c>
      <c r="AN33" s="295" t="s">
        <v>851</v>
      </c>
      <c r="AO33" s="295" t="s">
        <v>851</v>
      </c>
      <c r="AP33" s="295" t="s">
        <v>851</v>
      </c>
      <c r="AQ33" s="295" t="s">
        <v>851</v>
      </c>
      <c r="AR33" s="292">
        <v>3</v>
      </c>
      <c r="AS33" s="292">
        <v>10</v>
      </c>
      <c r="AT33" s="292">
        <f>施設資源化量内訳!D33</f>
        <v>502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109</v>
      </c>
      <c r="AY33" s="292">
        <f>施設資源化量内訳!I33</f>
        <v>121</v>
      </c>
      <c r="AZ33" s="292">
        <f>施設資源化量内訳!J33</f>
        <v>37</v>
      </c>
      <c r="BA33" s="292">
        <f>施設資源化量内訳!K33</f>
        <v>0</v>
      </c>
      <c r="BB33" s="292">
        <f>施設資源化量内訳!L33</f>
        <v>10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216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9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851</v>
      </c>
      <c r="CA33" s="295" t="s">
        <v>851</v>
      </c>
      <c r="CB33" s="295" t="s">
        <v>851</v>
      </c>
      <c r="CC33" s="295" t="s">
        <v>851</v>
      </c>
      <c r="CD33" s="295" t="s">
        <v>851</v>
      </c>
      <c r="CE33" s="295" t="s">
        <v>851</v>
      </c>
      <c r="CF33" s="295" t="s">
        <v>851</v>
      </c>
      <c r="CG33" s="295" t="s">
        <v>851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SUM(Y34,AT34,BO34)</f>
        <v>619</v>
      </c>
      <c r="E34" s="292">
        <f>SUM(Z34,AU34,BP34)</f>
        <v>358</v>
      </c>
      <c r="F34" s="292">
        <f>SUM(AA34,AV34,BQ34)</f>
        <v>0</v>
      </c>
      <c r="G34" s="292">
        <f>SUM(AB34,AW34,BR34)</f>
        <v>0</v>
      </c>
      <c r="H34" s="292">
        <f>SUM(AC34,AX34,BS34)</f>
        <v>148</v>
      </c>
      <c r="I34" s="292">
        <f>SUM(AD34,AY34,BT34)</f>
        <v>97</v>
      </c>
      <c r="J34" s="292">
        <f>SUM(AE34,AZ34,BU34)</f>
        <v>15</v>
      </c>
      <c r="K34" s="292">
        <f>SUM(AF34,BA34,BV34)</f>
        <v>1</v>
      </c>
      <c r="L34" s="292">
        <f>SUM(AG34,BB34,BW34)</f>
        <v>0</v>
      </c>
      <c r="M34" s="292">
        <f>SUM(AH34,BC34,BX34)</f>
        <v>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539</v>
      </c>
      <c r="Z34" s="292">
        <v>320</v>
      </c>
      <c r="AA34" s="292">
        <v>0</v>
      </c>
      <c r="AB34" s="292">
        <v>0</v>
      </c>
      <c r="AC34" s="292">
        <v>106</v>
      </c>
      <c r="AD34" s="292">
        <v>97</v>
      </c>
      <c r="AE34" s="292">
        <v>15</v>
      </c>
      <c r="AF34" s="292">
        <v>1</v>
      </c>
      <c r="AG34" s="292">
        <v>0</v>
      </c>
      <c r="AH34" s="292">
        <v>0</v>
      </c>
      <c r="AI34" s="295">
        <v>0</v>
      </c>
      <c r="AJ34" s="295" t="s">
        <v>851</v>
      </c>
      <c r="AK34" s="295" t="s">
        <v>851</v>
      </c>
      <c r="AL34" s="295" t="s">
        <v>851</v>
      </c>
      <c r="AM34" s="295" t="s">
        <v>851</v>
      </c>
      <c r="AN34" s="295" t="s">
        <v>851</v>
      </c>
      <c r="AO34" s="295" t="s">
        <v>851</v>
      </c>
      <c r="AP34" s="295" t="s">
        <v>851</v>
      </c>
      <c r="AQ34" s="295" t="s">
        <v>851</v>
      </c>
      <c r="AR34" s="292">
        <v>0</v>
      </c>
      <c r="AS34" s="292">
        <v>0</v>
      </c>
      <c r="AT34" s="292">
        <f>施設資源化量内訳!D34</f>
        <v>41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41</v>
      </c>
      <c r="AY34" s="292">
        <f>施設資源化量内訳!I34</f>
        <v>0</v>
      </c>
      <c r="AZ34" s="292">
        <f>施設資源化量内訳!J34</f>
        <v>0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39</v>
      </c>
      <c r="BP34" s="292">
        <v>38</v>
      </c>
      <c r="BQ34" s="292">
        <v>0</v>
      </c>
      <c r="BR34" s="292">
        <v>0</v>
      </c>
      <c r="BS34" s="292">
        <v>1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851</v>
      </c>
      <c r="CA34" s="295" t="s">
        <v>851</v>
      </c>
      <c r="CB34" s="295" t="s">
        <v>851</v>
      </c>
      <c r="CC34" s="295" t="s">
        <v>851</v>
      </c>
      <c r="CD34" s="295" t="s">
        <v>851</v>
      </c>
      <c r="CE34" s="295" t="s">
        <v>851</v>
      </c>
      <c r="CF34" s="295" t="s">
        <v>851</v>
      </c>
      <c r="CG34" s="295" t="s">
        <v>851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SUM(Y35,AT35,BO35)</f>
        <v>171</v>
      </c>
      <c r="E35" s="292">
        <f>SUM(Z35,AU35,BP35)</f>
        <v>75</v>
      </c>
      <c r="F35" s="292">
        <f>SUM(AA35,AV35,BQ35)</f>
        <v>1</v>
      </c>
      <c r="G35" s="292">
        <f>SUM(AB35,AW35,BR35)</f>
        <v>7</v>
      </c>
      <c r="H35" s="292">
        <f>SUM(AC35,AX35,BS35)</f>
        <v>13</v>
      </c>
      <c r="I35" s="292">
        <f>SUM(AD35,AY35,BT35)</f>
        <v>26</v>
      </c>
      <c r="J35" s="292">
        <f>SUM(AE35,AZ35,BU35)</f>
        <v>12</v>
      </c>
      <c r="K35" s="292">
        <f>SUM(AF35,BA35,BV35)</f>
        <v>6</v>
      </c>
      <c r="L35" s="292">
        <f>SUM(AG35,BB35,BW35)</f>
        <v>31</v>
      </c>
      <c r="M35" s="292">
        <f>SUM(AH35,BC35,BX35)</f>
        <v>0</v>
      </c>
      <c r="N35" s="292">
        <f>SUM(AI35,BD35,BY35)</f>
        <v>0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851</v>
      </c>
      <c r="AK35" s="295" t="s">
        <v>851</v>
      </c>
      <c r="AL35" s="295" t="s">
        <v>851</v>
      </c>
      <c r="AM35" s="295" t="s">
        <v>851</v>
      </c>
      <c r="AN35" s="295" t="s">
        <v>851</v>
      </c>
      <c r="AO35" s="295" t="s">
        <v>851</v>
      </c>
      <c r="AP35" s="295" t="s">
        <v>851</v>
      </c>
      <c r="AQ35" s="295" t="s">
        <v>851</v>
      </c>
      <c r="AR35" s="292">
        <v>0</v>
      </c>
      <c r="AS35" s="292">
        <v>0</v>
      </c>
      <c r="AT35" s="292">
        <f>施設資源化量内訳!D35</f>
        <v>171</v>
      </c>
      <c r="AU35" s="292">
        <f>施設資源化量内訳!E35</f>
        <v>75</v>
      </c>
      <c r="AV35" s="292">
        <f>施設資源化量内訳!F35</f>
        <v>1</v>
      </c>
      <c r="AW35" s="292">
        <f>施設資源化量内訳!G35</f>
        <v>7</v>
      </c>
      <c r="AX35" s="292">
        <f>施設資源化量内訳!H35</f>
        <v>13</v>
      </c>
      <c r="AY35" s="292">
        <f>施設資源化量内訳!I35</f>
        <v>26</v>
      </c>
      <c r="AZ35" s="292">
        <f>施設資源化量内訳!J35</f>
        <v>12</v>
      </c>
      <c r="BA35" s="292">
        <f>施設資源化量内訳!K35</f>
        <v>6</v>
      </c>
      <c r="BB35" s="292">
        <f>施設資源化量内訳!L35</f>
        <v>31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851</v>
      </c>
      <c r="CA35" s="295" t="s">
        <v>851</v>
      </c>
      <c r="CB35" s="295" t="s">
        <v>851</v>
      </c>
      <c r="CC35" s="295" t="s">
        <v>851</v>
      </c>
      <c r="CD35" s="295" t="s">
        <v>851</v>
      </c>
      <c r="CE35" s="295" t="s">
        <v>851</v>
      </c>
      <c r="CF35" s="295" t="s">
        <v>851</v>
      </c>
      <c r="CG35" s="295" t="s">
        <v>851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SUM(Y36,AT36,BO36)</f>
        <v>264</v>
      </c>
      <c r="E36" s="292">
        <f>SUM(Z36,AU36,BP36)</f>
        <v>146</v>
      </c>
      <c r="F36" s="292">
        <f>SUM(AA36,AV36,BQ36)</f>
        <v>1</v>
      </c>
      <c r="G36" s="292">
        <f>SUM(AB36,AW36,BR36)</f>
        <v>0</v>
      </c>
      <c r="H36" s="292">
        <f>SUM(AC36,AX36,BS36)</f>
        <v>27</v>
      </c>
      <c r="I36" s="292">
        <f>SUM(AD36,AY36,BT36)</f>
        <v>69</v>
      </c>
      <c r="J36" s="292">
        <f>SUM(AE36,AZ36,BU36)</f>
        <v>16</v>
      </c>
      <c r="K36" s="292">
        <f>SUM(AF36,BA36,BV36)</f>
        <v>5</v>
      </c>
      <c r="L36" s="292">
        <f>SUM(AG36,BB36,BW36)</f>
        <v>0</v>
      </c>
      <c r="M36" s="292">
        <f>SUM(AH36,BC36,BX36)</f>
        <v>0</v>
      </c>
      <c r="N36" s="292">
        <f>SUM(AI36,BD36,BY36)</f>
        <v>0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851</v>
      </c>
      <c r="AK36" s="295" t="s">
        <v>851</v>
      </c>
      <c r="AL36" s="295" t="s">
        <v>851</v>
      </c>
      <c r="AM36" s="295" t="s">
        <v>851</v>
      </c>
      <c r="AN36" s="295" t="s">
        <v>851</v>
      </c>
      <c r="AO36" s="295" t="s">
        <v>851</v>
      </c>
      <c r="AP36" s="295" t="s">
        <v>851</v>
      </c>
      <c r="AQ36" s="295" t="s">
        <v>851</v>
      </c>
      <c r="AR36" s="292">
        <v>0</v>
      </c>
      <c r="AS36" s="292">
        <v>0</v>
      </c>
      <c r="AT36" s="292">
        <f>施設資源化量内訳!D36</f>
        <v>264</v>
      </c>
      <c r="AU36" s="292">
        <f>施設資源化量内訳!E36</f>
        <v>146</v>
      </c>
      <c r="AV36" s="292">
        <f>施設資源化量内訳!F36</f>
        <v>1</v>
      </c>
      <c r="AW36" s="292">
        <f>施設資源化量内訳!G36</f>
        <v>0</v>
      </c>
      <c r="AX36" s="292">
        <f>施設資源化量内訳!H36</f>
        <v>27</v>
      </c>
      <c r="AY36" s="292">
        <f>施設資源化量内訳!I36</f>
        <v>69</v>
      </c>
      <c r="AZ36" s="292">
        <f>施設資源化量内訳!J36</f>
        <v>16</v>
      </c>
      <c r="BA36" s="292">
        <f>施設資源化量内訳!K36</f>
        <v>5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851</v>
      </c>
      <c r="CA36" s="295" t="s">
        <v>851</v>
      </c>
      <c r="CB36" s="295" t="s">
        <v>851</v>
      </c>
      <c r="CC36" s="295" t="s">
        <v>851</v>
      </c>
      <c r="CD36" s="295" t="s">
        <v>851</v>
      </c>
      <c r="CE36" s="295" t="s">
        <v>851</v>
      </c>
      <c r="CF36" s="295" t="s">
        <v>851</v>
      </c>
      <c r="CG36" s="295" t="s">
        <v>851</v>
      </c>
      <c r="CH36" s="292">
        <v>0</v>
      </c>
      <c r="CI36" s="292">
        <v>0</v>
      </c>
      <c r="CJ36" s="293" t="s">
        <v>802</v>
      </c>
    </row>
    <row r="37" spans="1:88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SUM(Y37,AT37,BO37)</f>
        <v>126</v>
      </c>
      <c r="E37" s="292">
        <f>SUM(Z37,AU37,BP37)</f>
        <v>5</v>
      </c>
      <c r="F37" s="292">
        <f>SUM(AA37,AV37,BQ37)</f>
        <v>0</v>
      </c>
      <c r="G37" s="292">
        <f>SUM(AB37,AW37,BR37)</f>
        <v>13</v>
      </c>
      <c r="H37" s="292">
        <f>SUM(AC37,AX37,BS37)</f>
        <v>10</v>
      </c>
      <c r="I37" s="292">
        <f>SUM(AD37,AY37,BT37)</f>
        <v>6</v>
      </c>
      <c r="J37" s="292">
        <f>SUM(AE37,AZ37,BU37)</f>
        <v>7</v>
      </c>
      <c r="K37" s="292">
        <f>SUM(AF37,BA37,BV37)</f>
        <v>0</v>
      </c>
      <c r="L37" s="292">
        <f>SUM(AG37,BB37,BW37)</f>
        <v>0</v>
      </c>
      <c r="M37" s="292">
        <f>SUM(AH37,BC37,BX37)</f>
        <v>0</v>
      </c>
      <c r="N37" s="292">
        <f>SUM(AI37,BD37,BY37)</f>
        <v>0</v>
      </c>
      <c r="O37" s="292">
        <f>SUM(AJ37,BE37,BZ37)</f>
        <v>67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18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851</v>
      </c>
      <c r="AK37" s="295" t="s">
        <v>851</v>
      </c>
      <c r="AL37" s="295" t="s">
        <v>851</v>
      </c>
      <c r="AM37" s="295" t="s">
        <v>851</v>
      </c>
      <c r="AN37" s="295" t="s">
        <v>851</v>
      </c>
      <c r="AO37" s="295" t="s">
        <v>851</v>
      </c>
      <c r="AP37" s="295" t="s">
        <v>851</v>
      </c>
      <c r="AQ37" s="295" t="s">
        <v>851</v>
      </c>
      <c r="AR37" s="292">
        <v>0</v>
      </c>
      <c r="AS37" s="292">
        <v>0</v>
      </c>
      <c r="AT37" s="292">
        <f>施設資源化量内訳!D37</f>
        <v>126</v>
      </c>
      <c r="AU37" s="292">
        <f>施設資源化量内訳!E37</f>
        <v>5</v>
      </c>
      <c r="AV37" s="292">
        <f>施設資源化量内訳!F37</f>
        <v>0</v>
      </c>
      <c r="AW37" s="292">
        <f>施設資源化量内訳!G37</f>
        <v>13</v>
      </c>
      <c r="AX37" s="292">
        <f>施設資源化量内訳!H37</f>
        <v>10</v>
      </c>
      <c r="AY37" s="292">
        <f>施設資源化量内訳!I37</f>
        <v>6</v>
      </c>
      <c r="AZ37" s="292">
        <f>施設資源化量内訳!J37</f>
        <v>7</v>
      </c>
      <c r="BA37" s="292">
        <f>施設資源化量内訳!K37</f>
        <v>0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67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18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851</v>
      </c>
      <c r="CA37" s="295" t="s">
        <v>851</v>
      </c>
      <c r="CB37" s="295" t="s">
        <v>851</v>
      </c>
      <c r="CC37" s="295" t="s">
        <v>851</v>
      </c>
      <c r="CD37" s="295" t="s">
        <v>851</v>
      </c>
      <c r="CE37" s="295" t="s">
        <v>851</v>
      </c>
      <c r="CF37" s="295" t="s">
        <v>851</v>
      </c>
      <c r="CG37" s="295" t="s">
        <v>851</v>
      </c>
      <c r="CH37" s="292">
        <v>0</v>
      </c>
      <c r="CI37" s="292">
        <v>0</v>
      </c>
      <c r="CJ37" s="293" t="s">
        <v>802</v>
      </c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37">
    <sortCondition ref="A8:A37"/>
    <sortCondition ref="B8:B37"/>
    <sortCondition ref="C8:C37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36" man="1"/>
    <brk id="45" min="1" max="36" man="1"/>
    <brk id="66" min="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新潟県</v>
      </c>
      <c r="B7" s="303" t="str">
        <f>ごみ処理概要!B7</f>
        <v>15000</v>
      </c>
      <c r="C7" s="304" t="s">
        <v>3</v>
      </c>
      <c r="D7" s="306">
        <f t="shared" ref="D7:X7" si="0">SUM(Y7,AT7,BO7,CJ7,DE7,DZ7,EU7)</f>
        <v>87434</v>
      </c>
      <c r="E7" s="306">
        <f t="shared" si="0"/>
        <v>11024</v>
      </c>
      <c r="F7" s="306">
        <f t="shared" si="0"/>
        <v>18</v>
      </c>
      <c r="G7" s="306">
        <f t="shared" si="0"/>
        <v>1084</v>
      </c>
      <c r="H7" s="306">
        <f t="shared" si="0"/>
        <v>13659</v>
      </c>
      <c r="I7" s="306">
        <f t="shared" si="0"/>
        <v>11969</v>
      </c>
      <c r="J7" s="306">
        <f t="shared" si="0"/>
        <v>3273</v>
      </c>
      <c r="K7" s="306">
        <f t="shared" si="0"/>
        <v>14</v>
      </c>
      <c r="L7" s="306">
        <f t="shared" si="0"/>
        <v>15861</v>
      </c>
      <c r="M7" s="306">
        <f t="shared" si="0"/>
        <v>792</v>
      </c>
      <c r="N7" s="306">
        <f t="shared" si="0"/>
        <v>346</v>
      </c>
      <c r="O7" s="306">
        <f t="shared" si="0"/>
        <v>7111</v>
      </c>
      <c r="P7" s="306">
        <f t="shared" si="0"/>
        <v>78</v>
      </c>
      <c r="Q7" s="306">
        <f t="shared" si="0"/>
        <v>10519</v>
      </c>
      <c r="R7" s="306">
        <f t="shared" si="0"/>
        <v>0</v>
      </c>
      <c r="S7" s="306">
        <f t="shared" si="0"/>
        <v>1583</v>
      </c>
      <c r="T7" s="306">
        <f t="shared" si="0"/>
        <v>4424</v>
      </c>
      <c r="U7" s="306">
        <f t="shared" si="0"/>
        <v>0</v>
      </c>
      <c r="V7" s="306">
        <f t="shared" si="0"/>
        <v>442</v>
      </c>
      <c r="W7" s="306">
        <f t="shared" si="0"/>
        <v>40</v>
      </c>
      <c r="X7" s="306">
        <f t="shared" si="0"/>
        <v>5197</v>
      </c>
      <c r="Y7" s="306">
        <f>SUM(Z7:AS7)</f>
        <v>17386</v>
      </c>
      <c r="Z7" s="306">
        <f t="shared" ref="Z7:AI7" si="1">SUM(Z$8:Z$207)</f>
        <v>21</v>
      </c>
      <c r="AA7" s="306">
        <f t="shared" si="1"/>
        <v>0</v>
      </c>
      <c r="AB7" s="306">
        <f t="shared" si="1"/>
        <v>13</v>
      </c>
      <c r="AC7" s="306">
        <f t="shared" si="1"/>
        <v>1581</v>
      </c>
      <c r="AD7" s="306">
        <f t="shared" si="1"/>
        <v>6</v>
      </c>
      <c r="AE7" s="306">
        <f t="shared" si="1"/>
        <v>7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10519</v>
      </c>
      <c r="AM7" s="310" t="s">
        <v>739</v>
      </c>
      <c r="AN7" s="310" t="s">
        <v>739</v>
      </c>
      <c r="AO7" s="306">
        <f>SUM(AO$8:AO$207)</f>
        <v>4069</v>
      </c>
      <c r="AP7" s="310" t="s">
        <v>739</v>
      </c>
      <c r="AQ7" s="306">
        <f>SUM(AQ$8:AQ$207)</f>
        <v>442</v>
      </c>
      <c r="AR7" s="310" t="s">
        <v>739</v>
      </c>
      <c r="AS7" s="306">
        <f>SUM(AS$8:AS$207)</f>
        <v>728</v>
      </c>
      <c r="AT7" s="306">
        <f>SUM(AU7:BN7)</f>
        <v>7317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5457</v>
      </c>
      <c r="AY7" s="306">
        <f t="shared" si="2"/>
        <v>534</v>
      </c>
      <c r="AZ7" s="306">
        <f t="shared" si="2"/>
        <v>133</v>
      </c>
      <c r="BA7" s="306">
        <f t="shared" si="2"/>
        <v>0</v>
      </c>
      <c r="BB7" s="306">
        <f t="shared" si="2"/>
        <v>44</v>
      </c>
      <c r="BC7" s="306">
        <f t="shared" si="2"/>
        <v>688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461</v>
      </c>
      <c r="BO7" s="306">
        <f>SUM(BP7:CI7)</f>
        <v>6814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6419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395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1938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355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1583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15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15</v>
      </c>
      <c r="ET7" s="306">
        <f>SUM(ET$8:ET$207)</f>
        <v>0</v>
      </c>
      <c r="EU7" s="306">
        <f>SUM(EV7:FO7)</f>
        <v>53964</v>
      </c>
      <c r="EV7" s="306">
        <f t="shared" ref="EV7:FG7" si="7">SUM(EV$8:EV$207)</f>
        <v>11003</v>
      </c>
      <c r="EW7" s="306">
        <f t="shared" si="7"/>
        <v>18</v>
      </c>
      <c r="EX7" s="306">
        <f t="shared" si="7"/>
        <v>1071</v>
      </c>
      <c r="EY7" s="306">
        <f t="shared" si="7"/>
        <v>6621</v>
      </c>
      <c r="EZ7" s="306">
        <f t="shared" si="7"/>
        <v>11429</v>
      </c>
      <c r="FA7" s="306">
        <f t="shared" si="7"/>
        <v>3133</v>
      </c>
      <c r="FB7" s="306">
        <f t="shared" si="7"/>
        <v>14</v>
      </c>
      <c r="FC7" s="306">
        <f t="shared" si="7"/>
        <v>15817</v>
      </c>
      <c r="FD7" s="306">
        <f t="shared" si="7"/>
        <v>104</v>
      </c>
      <c r="FE7" s="306">
        <f t="shared" si="7"/>
        <v>346</v>
      </c>
      <c r="FF7" s="306">
        <f t="shared" si="7"/>
        <v>337</v>
      </c>
      <c r="FG7" s="306">
        <f t="shared" si="7"/>
        <v>78</v>
      </c>
      <c r="FH7" s="310" t="s">
        <v>739</v>
      </c>
      <c r="FI7" s="310" t="s">
        <v>739</v>
      </c>
      <c r="FJ7" s="310" t="s">
        <v>739</v>
      </c>
      <c r="FK7" s="306">
        <f>SUM(FK$8:FK$207)</f>
        <v>355</v>
      </c>
      <c r="FL7" s="306">
        <f>SUM(FL$8:FL$207)</f>
        <v>0</v>
      </c>
      <c r="FM7" s="306">
        <f>SUM(FM$8:FM$207)</f>
        <v>0</v>
      </c>
      <c r="FN7" s="306">
        <f>SUM(FN$8:FN$207)</f>
        <v>25</v>
      </c>
      <c r="FO7" s="306">
        <f>SUM(FO$8:FO$207)</f>
        <v>3613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24681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5343</v>
      </c>
      <c r="I8" s="292">
        <f>SUM(AD8,AY8,BT8,CO8,DJ8,EE8,EZ8)</f>
        <v>6051</v>
      </c>
      <c r="J8" s="292">
        <f>SUM(AE8,AZ8,BU8,CP8,DK8,EF8,FA8)</f>
        <v>982</v>
      </c>
      <c r="K8" s="292">
        <f>SUM(AF8,BA8,BV8,CQ8,DL8,EG8,FB8)</f>
        <v>0</v>
      </c>
      <c r="L8" s="292">
        <f>SUM(AG8,BB8,BW8,CR8,DM8,EH8,FC8)</f>
        <v>7273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4446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108</v>
      </c>
      <c r="W8" s="292">
        <f>SUM(AR8,BM8,CH8,DC8,DX8,ES8,FN8)</f>
        <v>0</v>
      </c>
      <c r="X8" s="292">
        <f>SUM(AS8,BN8,CI8,DD8,DY8,ET8,FO8)</f>
        <v>478</v>
      </c>
      <c r="Y8" s="292">
        <f>SUM(Z8:AS8)</f>
        <v>5908</v>
      </c>
      <c r="Z8" s="292">
        <v>0</v>
      </c>
      <c r="AA8" s="292">
        <v>0</v>
      </c>
      <c r="AB8" s="292">
        <v>0</v>
      </c>
      <c r="AC8" s="292">
        <v>1354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851</v>
      </c>
      <c r="AK8" s="295" t="s">
        <v>851</v>
      </c>
      <c r="AL8" s="292">
        <v>4446</v>
      </c>
      <c r="AM8" s="295" t="s">
        <v>851</v>
      </c>
      <c r="AN8" s="295" t="s">
        <v>851</v>
      </c>
      <c r="AO8" s="292">
        <v>0</v>
      </c>
      <c r="AP8" s="295" t="s">
        <v>851</v>
      </c>
      <c r="AQ8" s="292">
        <v>108</v>
      </c>
      <c r="AR8" s="295" t="s">
        <v>851</v>
      </c>
      <c r="AS8" s="292">
        <v>0</v>
      </c>
      <c r="AT8" s="292">
        <f>SUM(AU8:BN8)</f>
        <v>1639</v>
      </c>
      <c r="AU8" s="292">
        <v>0</v>
      </c>
      <c r="AV8" s="292">
        <v>0</v>
      </c>
      <c r="AW8" s="292">
        <v>0</v>
      </c>
      <c r="AX8" s="292">
        <v>1362</v>
      </c>
      <c r="AY8" s="292">
        <v>6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851</v>
      </c>
      <c r="BF8" s="295" t="s">
        <v>851</v>
      </c>
      <c r="BG8" s="295" t="s">
        <v>851</v>
      </c>
      <c r="BH8" s="295" t="s">
        <v>851</v>
      </c>
      <c r="BI8" s="295" t="s">
        <v>851</v>
      </c>
      <c r="BJ8" s="295" t="s">
        <v>851</v>
      </c>
      <c r="BK8" s="295" t="s">
        <v>851</v>
      </c>
      <c r="BL8" s="295" t="s">
        <v>851</v>
      </c>
      <c r="BM8" s="295" t="s">
        <v>851</v>
      </c>
      <c r="BN8" s="292">
        <v>271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851</v>
      </c>
      <c r="CC8" s="295" t="s">
        <v>851</v>
      </c>
      <c r="CD8" s="295" t="s">
        <v>851</v>
      </c>
      <c r="CE8" s="295" t="s">
        <v>851</v>
      </c>
      <c r="CF8" s="295" t="s">
        <v>851</v>
      </c>
      <c r="CG8" s="295" t="s">
        <v>851</v>
      </c>
      <c r="CH8" s="295" t="s">
        <v>851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851</v>
      </c>
      <c r="CX8" s="295" t="s">
        <v>851</v>
      </c>
      <c r="CY8" s="295" t="s">
        <v>851</v>
      </c>
      <c r="CZ8" s="295" t="s">
        <v>851</v>
      </c>
      <c r="DA8" s="295" t="s">
        <v>851</v>
      </c>
      <c r="DB8" s="295" t="s">
        <v>851</v>
      </c>
      <c r="DC8" s="295" t="s">
        <v>851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851</v>
      </c>
      <c r="DS8" s="295" t="s">
        <v>851</v>
      </c>
      <c r="DT8" s="292">
        <v>0</v>
      </c>
      <c r="DU8" s="295" t="s">
        <v>851</v>
      </c>
      <c r="DV8" s="295" t="s">
        <v>851</v>
      </c>
      <c r="DW8" s="295" t="s">
        <v>851</v>
      </c>
      <c r="DX8" s="295" t="s">
        <v>851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851</v>
      </c>
      <c r="EL8" s="295" t="s">
        <v>851</v>
      </c>
      <c r="EM8" s="295" t="s">
        <v>851</v>
      </c>
      <c r="EN8" s="292">
        <v>0</v>
      </c>
      <c r="EO8" s="292">
        <v>0</v>
      </c>
      <c r="EP8" s="295" t="s">
        <v>851</v>
      </c>
      <c r="EQ8" s="295" t="s">
        <v>851</v>
      </c>
      <c r="ER8" s="295" t="s">
        <v>851</v>
      </c>
      <c r="ES8" s="292">
        <v>0</v>
      </c>
      <c r="ET8" s="292">
        <v>0</v>
      </c>
      <c r="EU8" s="292">
        <f>SUM(EV8:FO8)</f>
        <v>17134</v>
      </c>
      <c r="EV8" s="292">
        <v>0</v>
      </c>
      <c r="EW8" s="292">
        <v>0</v>
      </c>
      <c r="EX8" s="292">
        <v>0</v>
      </c>
      <c r="EY8" s="292">
        <v>2627</v>
      </c>
      <c r="EZ8" s="292">
        <v>6045</v>
      </c>
      <c r="FA8" s="292">
        <v>982</v>
      </c>
      <c r="FB8" s="292">
        <v>0</v>
      </c>
      <c r="FC8" s="292">
        <v>7273</v>
      </c>
      <c r="FD8" s="292">
        <v>0</v>
      </c>
      <c r="FE8" s="292">
        <v>0</v>
      </c>
      <c r="FF8" s="292">
        <v>0</v>
      </c>
      <c r="FG8" s="292">
        <v>0</v>
      </c>
      <c r="FH8" s="295" t="s">
        <v>851</v>
      </c>
      <c r="FI8" s="295" t="s">
        <v>851</v>
      </c>
      <c r="FJ8" s="295" t="s">
        <v>851</v>
      </c>
      <c r="FK8" s="292">
        <v>0</v>
      </c>
      <c r="FL8" s="292">
        <v>0</v>
      </c>
      <c r="FM8" s="292">
        <v>0</v>
      </c>
      <c r="FN8" s="292">
        <v>0</v>
      </c>
      <c r="FO8" s="292">
        <v>207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12257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1675</v>
      </c>
      <c r="I9" s="292">
        <f>SUM(AD9,AY9,BT9,CO9,DJ9,EE9,EZ9)</f>
        <v>1418</v>
      </c>
      <c r="J9" s="292">
        <f>SUM(AE9,AZ9,BU9,CP9,DK9,EF9,FA9)</f>
        <v>731</v>
      </c>
      <c r="K9" s="292">
        <f>SUM(AF9,BA9,BV9,CQ9,DL9,EG9,FB9)</f>
        <v>0</v>
      </c>
      <c r="L9" s="292">
        <f>SUM(AG9,BB9,BW9,CR9,DM9,EH9,FC9)</f>
        <v>3378</v>
      </c>
      <c r="M9" s="292">
        <f>SUM(AH9,BC9,BX9,CS9,DN9,EI9,FD9)</f>
        <v>31</v>
      </c>
      <c r="N9" s="292">
        <f>SUM(AI9,BD9,BY9,CT9,DO9,EJ9,FE9)</f>
        <v>0</v>
      </c>
      <c r="O9" s="292">
        <f>SUM(AJ9,BE9,BZ9,CU9,DP9,EK9,FF9)</f>
        <v>3937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1087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58</v>
      </c>
      <c r="Z9" s="292">
        <v>0</v>
      </c>
      <c r="AA9" s="292">
        <v>0</v>
      </c>
      <c r="AB9" s="292">
        <v>0</v>
      </c>
      <c r="AC9" s="292">
        <v>58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851</v>
      </c>
      <c r="AK9" s="295" t="s">
        <v>851</v>
      </c>
      <c r="AL9" s="292">
        <v>0</v>
      </c>
      <c r="AM9" s="295" t="s">
        <v>851</v>
      </c>
      <c r="AN9" s="295" t="s">
        <v>851</v>
      </c>
      <c r="AO9" s="292">
        <v>0</v>
      </c>
      <c r="AP9" s="295" t="s">
        <v>851</v>
      </c>
      <c r="AQ9" s="292">
        <v>0</v>
      </c>
      <c r="AR9" s="295" t="s">
        <v>851</v>
      </c>
      <c r="AS9" s="292">
        <v>0</v>
      </c>
      <c r="AT9" s="292">
        <f>SUM(AU9:BN9)</f>
        <v>863</v>
      </c>
      <c r="AU9" s="292">
        <v>0</v>
      </c>
      <c r="AV9" s="292">
        <v>0</v>
      </c>
      <c r="AW9" s="292">
        <v>0</v>
      </c>
      <c r="AX9" s="292">
        <v>832</v>
      </c>
      <c r="AY9" s="292">
        <v>0</v>
      </c>
      <c r="AZ9" s="292">
        <v>0</v>
      </c>
      <c r="BA9" s="292">
        <v>0</v>
      </c>
      <c r="BB9" s="292">
        <v>0</v>
      </c>
      <c r="BC9" s="292">
        <v>31</v>
      </c>
      <c r="BD9" s="292">
        <v>0</v>
      </c>
      <c r="BE9" s="295" t="s">
        <v>851</v>
      </c>
      <c r="BF9" s="295" t="s">
        <v>851</v>
      </c>
      <c r="BG9" s="295" t="s">
        <v>851</v>
      </c>
      <c r="BH9" s="295" t="s">
        <v>851</v>
      </c>
      <c r="BI9" s="295" t="s">
        <v>851</v>
      </c>
      <c r="BJ9" s="295" t="s">
        <v>851</v>
      </c>
      <c r="BK9" s="295" t="s">
        <v>851</v>
      </c>
      <c r="BL9" s="295" t="s">
        <v>851</v>
      </c>
      <c r="BM9" s="295" t="s">
        <v>851</v>
      </c>
      <c r="BN9" s="292">
        <v>0</v>
      </c>
      <c r="BO9" s="292">
        <f>SUM(BP9:CI9)</f>
        <v>3937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3937</v>
      </c>
      <c r="CA9" s="292">
        <v>0</v>
      </c>
      <c r="CB9" s="295" t="s">
        <v>851</v>
      </c>
      <c r="CC9" s="295" t="s">
        <v>851</v>
      </c>
      <c r="CD9" s="295" t="s">
        <v>851</v>
      </c>
      <c r="CE9" s="295" t="s">
        <v>851</v>
      </c>
      <c r="CF9" s="295" t="s">
        <v>851</v>
      </c>
      <c r="CG9" s="295" t="s">
        <v>851</v>
      </c>
      <c r="CH9" s="295" t="s">
        <v>851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851</v>
      </c>
      <c r="CX9" s="295" t="s">
        <v>851</v>
      </c>
      <c r="CY9" s="295" t="s">
        <v>851</v>
      </c>
      <c r="CZ9" s="295" t="s">
        <v>851</v>
      </c>
      <c r="DA9" s="295" t="s">
        <v>851</v>
      </c>
      <c r="DB9" s="295" t="s">
        <v>851</v>
      </c>
      <c r="DC9" s="295" t="s">
        <v>851</v>
      </c>
      <c r="DD9" s="292">
        <v>0</v>
      </c>
      <c r="DE9" s="292">
        <f>SUM(DF9:DY9)</f>
        <v>1087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851</v>
      </c>
      <c r="DS9" s="295" t="s">
        <v>851</v>
      </c>
      <c r="DT9" s="292">
        <v>1087</v>
      </c>
      <c r="DU9" s="295" t="s">
        <v>851</v>
      </c>
      <c r="DV9" s="295" t="s">
        <v>851</v>
      </c>
      <c r="DW9" s="295" t="s">
        <v>851</v>
      </c>
      <c r="DX9" s="295" t="s">
        <v>851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851</v>
      </c>
      <c r="EL9" s="295" t="s">
        <v>851</v>
      </c>
      <c r="EM9" s="295" t="s">
        <v>851</v>
      </c>
      <c r="EN9" s="292">
        <v>0</v>
      </c>
      <c r="EO9" s="292">
        <v>0</v>
      </c>
      <c r="EP9" s="295" t="s">
        <v>851</v>
      </c>
      <c r="EQ9" s="295" t="s">
        <v>851</v>
      </c>
      <c r="ER9" s="295" t="s">
        <v>851</v>
      </c>
      <c r="ES9" s="292">
        <v>0</v>
      </c>
      <c r="ET9" s="292">
        <v>0</v>
      </c>
      <c r="EU9" s="292">
        <f>SUM(EV9:FO9)</f>
        <v>6312</v>
      </c>
      <c r="EV9" s="292">
        <v>0</v>
      </c>
      <c r="EW9" s="292">
        <v>0</v>
      </c>
      <c r="EX9" s="292">
        <v>0</v>
      </c>
      <c r="EY9" s="292">
        <v>785</v>
      </c>
      <c r="EZ9" s="292">
        <v>1418</v>
      </c>
      <c r="FA9" s="292">
        <v>731</v>
      </c>
      <c r="FB9" s="292">
        <v>0</v>
      </c>
      <c r="FC9" s="292">
        <v>3378</v>
      </c>
      <c r="FD9" s="292">
        <v>0</v>
      </c>
      <c r="FE9" s="292">
        <v>0</v>
      </c>
      <c r="FF9" s="292">
        <v>0</v>
      </c>
      <c r="FG9" s="292">
        <v>0</v>
      </c>
      <c r="FH9" s="295" t="s">
        <v>851</v>
      </c>
      <c r="FI9" s="295" t="s">
        <v>851</v>
      </c>
      <c r="FJ9" s="295" t="s">
        <v>851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2635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427</v>
      </c>
      <c r="I10" s="292">
        <f>SUM(AD10,AY10,BT10,CO10,DJ10,EE10,EZ10)</f>
        <v>0</v>
      </c>
      <c r="J10" s="292">
        <f>SUM(AE10,AZ10,BU10,CP10,DK10,EF10,FA10)</f>
        <v>0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1227</v>
      </c>
      <c r="P10" s="292">
        <f>SUM(AK10,BF10,CA10,CV10,DQ10,EL10,FG10)</f>
        <v>0</v>
      </c>
      <c r="Q10" s="292">
        <f>SUM(AL10,BG10,CB10,CW10,DR10,EM10,FH10)</f>
        <v>981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1123</v>
      </c>
      <c r="Z10" s="292">
        <v>0</v>
      </c>
      <c r="AA10" s="292">
        <v>0</v>
      </c>
      <c r="AB10" s="292">
        <v>0</v>
      </c>
      <c r="AC10" s="292">
        <v>142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851</v>
      </c>
      <c r="AK10" s="295" t="s">
        <v>851</v>
      </c>
      <c r="AL10" s="292">
        <v>981</v>
      </c>
      <c r="AM10" s="295" t="s">
        <v>851</v>
      </c>
      <c r="AN10" s="295" t="s">
        <v>851</v>
      </c>
      <c r="AO10" s="292">
        <v>0</v>
      </c>
      <c r="AP10" s="295" t="s">
        <v>851</v>
      </c>
      <c r="AQ10" s="292">
        <v>0</v>
      </c>
      <c r="AR10" s="295" t="s">
        <v>851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851</v>
      </c>
      <c r="BF10" s="295" t="s">
        <v>851</v>
      </c>
      <c r="BG10" s="295" t="s">
        <v>851</v>
      </c>
      <c r="BH10" s="295" t="s">
        <v>851</v>
      </c>
      <c r="BI10" s="295" t="s">
        <v>851</v>
      </c>
      <c r="BJ10" s="295" t="s">
        <v>851</v>
      </c>
      <c r="BK10" s="295" t="s">
        <v>851</v>
      </c>
      <c r="BL10" s="295" t="s">
        <v>851</v>
      </c>
      <c r="BM10" s="295" t="s">
        <v>851</v>
      </c>
      <c r="BN10" s="292">
        <v>0</v>
      </c>
      <c r="BO10" s="292">
        <f>SUM(BP10:CI10)</f>
        <v>1191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1191</v>
      </c>
      <c r="CA10" s="292">
        <v>0</v>
      </c>
      <c r="CB10" s="295" t="s">
        <v>851</v>
      </c>
      <c r="CC10" s="295" t="s">
        <v>851</v>
      </c>
      <c r="CD10" s="295" t="s">
        <v>851</v>
      </c>
      <c r="CE10" s="295" t="s">
        <v>851</v>
      </c>
      <c r="CF10" s="295" t="s">
        <v>851</v>
      </c>
      <c r="CG10" s="295" t="s">
        <v>851</v>
      </c>
      <c r="CH10" s="295" t="s">
        <v>851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851</v>
      </c>
      <c r="CX10" s="295" t="s">
        <v>851</v>
      </c>
      <c r="CY10" s="295" t="s">
        <v>851</v>
      </c>
      <c r="CZ10" s="295" t="s">
        <v>851</v>
      </c>
      <c r="DA10" s="295" t="s">
        <v>851</v>
      </c>
      <c r="DB10" s="295" t="s">
        <v>851</v>
      </c>
      <c r="DC10" s="295" t="s">
        <v>851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851</v>
      </c>
      <c r="DS10" s="295" t="s">
        <v>851</v>
      </c>
      <c r="DT10" s="292">
        <v>0</v>
      </c>
      <c r="DU10" s="295" t="s">
        <v>851</v>
      </c>
      <c r="DV10" s="295" t="s">
        <v>851</v>
      </c>
      <c r="DW10" s="295" t="s">
        <v>851</v>
      </c>
      <c r="DX10" s="295" t="s">
        <v>851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851</v>
      </c>
      <c r="EL10" s="295" t="s">
        <v>851</v>
      </c>
      <c r="EM10" s="295" t="s">
        <v>851</v>
      </c>
      <c r="EN10" s="292">
        <v>0</v>
      </c>
      <c r="EO10" s="292">
        <v>0</v>
      </c>
      <c r="EP10" s="295" t="s">
        <v>851</v>
      </c>
      <c r="EQ10" s="295" t="s">
        <v>851</v>
      </c>
      <c r="ER10" s="295" t="s">
        <v>851</v>
      </c>
      <c r="ES10" s="292">
        <v>0</v>
      </c>
      <c r="ET10" s="292">
        <v>0</v>
      </c>
      <c r="EU10" s="292">
        <f>SUM(EV10:FO10)</f>
        <v>321</v>
      </c>
      <c r="EV10" s="292">
        <v>0</v>
      </c>
      <c r="EW10" s="292">
        <v>0</v>
      </c>
      <c r="EX10" s="292">
        <v>0</v>
      </c>
      <c r="EY10" s="292">
        <v>285</v>
      </c>
      <c r="EZ10" s="292">
        <v>0</v>
      </c>
      <c r="FA10" s="292">
        <v>0</v>
      </c>
      <c r="FB10" s="292">
        <v>0</v>
      </c>
      <c r="FC10" s="292">
        <v>0</v>
      </c>
      <c r="FD10" s="292">
        <v>0</v>
      </c>
      <c r="FE10" s="292">
        <v>0</v>
      </c>
      <c r="FF10" s="292">
        <v>36</v>
      </c>
      <c r="FG10" s="292">
        <v>0</v>
      </c>
      <c r="FH10" s="295" t="s">
        <v>851</v>
      </c>
      <c r="FI10" s="295" t="s">
        <v>851</v>
      </c>
      <c r="FJ10" s="295" t="s">
        <v>851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1684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280</v>
      </c>
      <c r="I11" s="292">
        <f>SUM(AD11,AY11,BT11,CO11,DJ11,EE11,EZ11)</f>
        <v>563</v>
      </c>
      <c r="J11" s="292">
        <f>SUM(AE11,AZ11,BU11,CP11,DK11,EF11,FA11)</f>
        <v>178</v>
      </c>
      <c r="K11" s="292">
        <f>SUM(AF11,BA11,BV11,CQ11,DL11,EG11,FB11)</f>
        <v>0</v>
      </c>
      <c r="L11" s="292">
        <f>SUM(AG11,BB11,BW11,CR11,DM11,EH11,FC11)</f>
        <v>660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3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851</v>
      </c>
      <c r="AK11" s="295" t="s">
        <v>851</v>
      </c>
      <c r="AL11" s="292">
        <v>0</v>
      </c>
      <c r="AM11" s="295" t="s">
        <v>851</v>
      </c>
      <c r="AN11" s="295" t="s">
        <v>851</v>
      </c>
      <c r="AO11" s="292">
        <v>0</v>
      </c>
      <c r="AP11" s="295" t="s">
        <v>851</v>
      </c>
      <c r="AQ11" s="292">
        <v>0</v>
      </c>
      <c r="AR11" s="295" t="s">
        <v>851</v>
      </c>
      <c r="AS11" s="292">
        <v>0</v>
      </c>
      <c r="AT11" s="292">
        <f>SUM(AU11:BN11)</f>
        <v>283</v>
      </c>
      <c r="AU11" s="292">
        <v>0</v>
      </c>
      <c r="AV11" s="292">
        <v>0</v>
      </c>
      <c r="AW11" s="292">
        <v>0</v>
      </c>
      <c r="AX11" s="292">
        <v>280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851</v>
      </c>
      <c r="BF11" s="295" t="s">
        <v>851</v>
      </c>
      <c r="BG11" s="295" t="s">
        <v>851</v>
      </c>
      <c r="BH11" s="295" t="s">
        <v>851</v>
      </c>
      <c r="BI11" s="295" t="s">
        <v>851</v>
      </c>
      <c r="BJ11" s="295" t="s">
        <v>851</v>
      </c>
      <c r="BK11" s="295" t="s">
        <v>851</v>
      </c>
      <c r="BL11" s="295" t="s">
        <v>851</v>
      </c>
      <c r="BM11" s="295" t="s">
        <v>851</v>
      </c>
      <c r="BN11" s="292">
        <v>3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851</v>
      </c>
      <c r="CC11" s="295" t="s">
        <v>851</v>
      </c>
      <c r="CD11" s="295" t="s">
        <v>851</v>
      </c>
      <c r="CE11" s="295" t="s">
        <v>851</v>
      </c>
      <c r="CF11" s="295" t="s">
        <v>851</v>
      </c>
      <c r="CG11" s="295" t="s">
        <v>851</v>
      </c>
      <c r="CH11" s="295" t="s">
        <v>851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851</v>
      </c>
      <c r="CX11" s="295" t="s">
        <v>851</v>
      </c>
      <c r="CY11" s="295" t="s">
        <v>851</v>
      </c>
      <c r="CZ11" s="295" t="s">
        <v>851</v>
      </c>
      <c r="DA11" s="295" t="s">
        <v>851</v>
      </c>
      <c r="DB11" s="295" t="s">
        <v>851</v>
      </c>
      <c r="DC11" s="295" t="s">
        <v>851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851</v>
      </c>
      <c r="DS11" s="295" t="s">
        <v>851</v>
      </c>
      <c r="DT11" s="292">
        <v>0</v>
      </c>
      <c r="DU11" s="295" t="s">
        <v>851</v>
      </c>
      <c r="DV11" s="295" t="s">
        <v>851</v>
      </c>
      <c r="DW11" s="295" t="s">
        <v>851</v>
      </c>
      <c r="DX11" s="295" t="s">
        <v>851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851</v>
      </c>
      <c r="EL11" s="295" t="s">
        <v>851</v>
      </c>
      <c r="EM11" s="295" t="s">
        <v>851</v>
      </c>
      <c r="EN11" s="292">
        <v>0</v>
      </c>
      <c r="EO11" s="292">
        <v>0</v>
      </c>
      <c r="EP11" s="295" t="s">
        <v>851</v>
      </c>
      <c r="EQ11" s="295" t="s">
        <v>851</v>
      </c>
      <c r="ER11" s="295" t="s">
        <v>851</v>
      </c>
      <c r="ES11" s="292">
        <v>0</v>
      </c>
      <c r="ET11" s="292">
        <v>0</v>
      </c>
      <c r="EU11" s="292">
        <f>SUM(EV11:FO11)</f>
        <v>1401</v>
      </c>
      <c r="EV11" s="292">
        <v>0</v>
      </c>
      <c r="EW11" s="292">
        <v>0</v>
      </c>
      <c r="EX11" s="292">
        <v>0</v>
      </c>
      <c r="EY11" s="292">
        <v>0</v>
      </c>
      <c r="EZ11" s="292">
        <v>563</v>
      </c>
      <c r="FA11" s="292">
        <v>178</v>
      </c>
      <c r="FB11" s="292">
        <v>0</v>
      </c>
      <c r="FC11" s="292">
        <v>660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851</v>
      </c>
      <c r="FI11" s="295" t="s">
        <v>851</v>
      </c>
      <c r="FJ11" s="295" t="s">
        <v>851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431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431</v>
      </c>
      <c r="I12" s="292">
        <f>SUM(AD12,AY12,BT12,CO12,DJ12,EE12,EZ12)</f>
        <v>0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851</v>
      </c>
      <c r="AK12" s="295" t="s">
        <v>851</v>
      </c>
      <c r="AL12" s="292">
        <v>0</v>
      </c>
      <c r="AM12" s="295" t="s">
        <v>851</v>
      </c>
      <c r="AN12" s="295" t="s">
        <v>851</v>
      </c>
      <c r="AO12" s="292">
        <v>0</v>
      </c>
      <c r="AP12" s="295" t="s">
        <v>851</v>
      </c>
      <c r="AQ12" s="292">
        <v>0</v>
      </c>
      <c r="AR12" s="295" t="s">
        <v>851</v>
      </c>
      <c r="AS12" s="292">
        <v>0</v>
      </c>
      <c r="AT12" s="292">
        <f>SUM(AU12:BN12)</f>
        <v>431</v>
      </c>
      <c r="AU12" s="292">
        <v>0</v>
      </c>
      <c r="AV12" s="292">
        <v>0</v>
      </c>
      <c r="AW12" s="292">
        <v>0</v>
      </c>
      <c r="AX12" s="292">
        <v>431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851</v>
      </c>
      <c r="BF12" s="295" t="s">
        <v>851</v>
      </c>
      <c r="BG12" s="295" t="s">
        <v>851</v>
      </c>
      <c r="BH12" s="295" t="s">
        <v>851</v>
      </c>
      <c r="BI12" s="295" t="s">
        <v>851</v>
      </c>
      <c r="BJ12" s="295" t="s">
        <v>851</v>
      </c>
      <c r="BK12" s="295" t="s">
        <v>851</v>
      </c>
      <c r="BL12" s="295" t="s">
        <v>851</v>
      </c>
      <c r="BM12" s="295" t="s">
        <v>851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851</v>
      </c>
      <c r="CC12" s="295" t="s">
        <v>851</v>
      </c>
      <c r="CD12" s="295" t="s">
        <v>851</v>
      </c>
      <c r="CE12" s="295" t="s">
        <v>851</v>
      </c>
      <c r="CF12" s="295" t="s">
        <v>851</v>
      </c>
      <c r="CG12" s="295" t="s">
        <v>851</v>
      </c>
      <c r="CH12" s="295" t="s">
        <v>851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851</v>
      </c>
      <c r="CX12" s="295" t="s">
        <v>851</v>
      </c>
      <c r="CY12" s="295" t="s">
        <v>851</v>
      </c>
      <c r="CZ12" s="295" t="s">
        <v>851</v>
      </c>
      <c r="DA12" s="295" t="s">
        <v>851</v>
      </c>
      <c r="DB12" s="295" t="s">
        <v>851</v>
      </c>
      <c r="DC12" s="295" t="s">
        <v>851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851</v>
      </c>
      <c r="DS12" s="295" t="s">
        <v>851</v>
      </c>
      <c r="DT12" s="292">
        <v>0</v>
      </c>
      <c r="DU12" s="295" t="s">
        <v>851</v>
      </c>
      <c r="DV12" s="295" t="s">
        <v>851</v>
      </c>
      <c r="DW12" s="295" t="s">
        <v>851</v>
      </c>
      <c r="DX12" s="295" t="s">
        <v>851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851</v>
      </c>
      <c r="EL12" s="295" t="s">
        <v>851</v>
      </c>
      <c r="EM12" s="295" t="s">
        <v>851</v>
      </c>
      <c r="EN12" s="292">
        <v>0</v>
      </c>
      <c r="EO12" s="292">
        <v>0</v>
      </c>
      <c r="EP12" s="295" t="s">
        <v>851</v>
      </c>
      <c r="EQ12" s="295" t="s">
        <v>851</v>
      </c>
      <c r="ER12" s="295" t="s">
        <v>851</v>
      </c>
      <c r="ES12" s="292">
        <v>0</v>
      </c>
      <c r="ET12" s="292">
        <v>0</v>
      </c>
      <c r="EU12" s="292">
        <f>SUM(EV12:FO12)</f>
        <v>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851</v>
      </c>
      <c r="FI12" s="295" t="s">
        <v>851</v>
      </c>
      <c r="FJ12" s="295" t="s">
        <v>851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1612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275</v>
      </c>
      <c r="I13" s="292">
        <f>SUM(AD13,AY13,BT13,CO13,DJ13,EE13,EZ13)</f>
        <v>192</v>
      </c>
      <c r="J13" s="292">
        <f>SUM(AE13,AZ13,BU13,CP13,DK13,EF13,FA13)</f>
        <v>109</v>
      </c>
      <c r="K13" s="292">
        <f>SUM(AF13,BA13,BV13,CQ13,DL13,EG13,FB13)</f>
        <v>0</v>
      </c>
      <c r="L13" s="292">
        <f>SUM(AG13,BB13,BW13,CR13,DM13,EH13,FC13)</f>
        <v>687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349</v>
      </c>
      <c r="Y13" s="292">
        <f>SUM(Z13:AS13)</f>
        <v>268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851</v>
      </c>
      <c r="AK13" s="295" t="s">
        <v>851</v>
      </c>
      <c r="AL13" s="292">
        <v>0</v>
      </c>
      <c r="AM13" s="295" t="s">
        <v>851</v>
      </c>
      <c r="AN13" s="295" t="s">
        <v>851</v>
      </c>
      <c r="AO13" s="292">
        <v>0</v>
      </c>
      <c r="AP13" s="295" t="s">
        <v>851</v>
      </c>
      <c r="AQ13" s="292">
        <v>0</v>
      </c>
      <c r="AR13" s="295" t="s">
        <v>851</v>
      </c>
      <c r="AS13" s="292">
        <v>268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851</v>
      </c>
      <c r="BF13" s="295" t="s">
        <v>851</v>
      </c>
      <c r="BG13" s="295" t="s">
        <v>851</v>
      </c>
      <c r="BH13" s="295" t="s">
        <v>851</v>
      </c>
      <c r="BI13" s="295" t="s">
        <v>851</v>
      </c>
      <c r="BJ13" s="295" t="s">
        <v>851</v>
      </c>
      <c r="BK13" s="295" t="s">
        <v>851</v>
      </c>
      <c r="BL13" s="295" t="s">
        <v>851</v>
      </c>
      <c r="BM13" s="295" t="s">
        <v>851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851</v>
      </c>
      <c r="CC13" s="295" t="s">
        <v>851</v>
      </c>
      <c r="CD13" s="295" t="s">
        <v>851</v>
      </c>
      <c r="CE13" s="295" t="s">
        <v>851</v>
      </c>
      <c r="CF13" s="295" t="s">
        <v>851</v>
      </c>
      <c r="CG13" s="295" t="s">
        <v>851</v>
      </c>
      <c r="CH13" s="295" t="s">
        <v>851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851</v>
      </c>
      <c r="CX13" s="295" t="s">
        <v>851</v>
      </c>
      <c r="CY13" s="295" t="s">
        <v>851</v>
      </c>
      <c r="CZ13" s="295" t="s">
        <v>851</v>
      </c>
      <c r="DA13" s="295" t="s">
        <v>851</v>
      </c>
      <c r="DB13" s="295" t="s">
        <v>851</v>
      </c>
      <c r="DC13" s="295" t="s">
        <v>851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851</v>
      </c>
      <c r="DS13" s="295" t="s">
        <v>851</v>
      </c>
      <c r="DT13" s="292">
        <v>0</v>
      </c>
      <c r="DU13" s="295" t="s">
        <v>851</v>
      </c>
      <c r="DV13" s="295" t="s">
        <v>851</v>
      </c>
      <c r="DW13" s="295" t="s">
        <v>851</v>
      </c>
      <c r="DX13" s="295" t="s">
        <v>851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851</v>
      </c>
      <c r="EL13" s="295" t="s">
        <v>851</v>
      </c>
      <c r="EM13" s="295" t="s">
        <v>851</v>
      </c>
      <c r="EN13" s="292">
        <v>0</v>
      </c>
      <c r="EO13" s="292">
        <v>0</v>
      </c>
      <c r="EP13" s="295" t="s">
        <v>851</v>
      </c>
      <c r="EQ13" s="295" t="s">
        <v>851</v>
      </c>
      <c r="ER13" s="295" t="s">
        <v>851</v>
      </c>
      <c r="ES13" s="292">
        <v>0</v>
      </c>
      <c r="ET13" s="292">
        <v>0</v>
      </c>
      <c r="EU13" s="292">
        <f>SUM(EV13:FO13)</f>
        <v>1344</v>
      </c>
      <c r="EV13" s="292">
        <v>0</v>
      </c>
      <c r="EW13" s="292">
        <v>0</v>
      </c>
      <c r="EX13" s="292">
        <v>0</v>
      </c>
      <c r="EY13" s="292">
        <v>275</v>
      </c>
      <c r="EZ13" s="292">
        <v>192</v>
      </c>
      <c r="FA13" s="292">
        <v>109</v>
      </c>
      <c r="FB13" s="292">
        <v>0</v>
      </c>
      <c r="FC13" s="292">
        <v>687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851</v>
      </c>
      <c r="FI13" s="295" t="s">
        <v>851</v>
      </c>
      <c r="FJ13" s="295" t="s">
        <v>851</v>
      </c>
      <c r="FK13" s="292">
        <v>0</v>
      </c>
      <c r="FL13" s="292">
        <v>0</v>
      </c>
      <c r="FM13" s="292">
        <v>0</v>
      </c>
      <c r="FN13" s="292">
        <v>0</v>
      </c>
      <c r="FO13" s="292">
        <v>81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861</v>
      </c>
      <c r="E14" s="292">
        <f>SUM(Z14,AU14,BP14,CK14,DF14,EA14,EV14)</f>
        <v>0</v>
      </c>
      <c r="F14" s="292">
        <f>SUM(AA14,AV14,BQ14,CL14,DG14,EB14,EW14)</f>
        <v>2</v>
      </c>
      <c r="G14" s="292">
        <f>SUM(AB14,AW14,BR14,CM14,DH14,EC14,EX14)</f>
        <v>0</v>
      </c>
      <c r="H14" s="292">
        <f>SUM(AC14,AX14,BS14,CN14,DI14,ED14,EY14)</f>
        <v>859</v>
      </c>
      <c r="I14" s="292">
        <f>SUM(AD14,AY14,BT14,CO14,DJ14,EE14,EZ14)</f>
        <v>0</v>
      </c>
      <c r="J14" s="292">
        <f>SUM(AE14,AZ14,BU14,CP14,DK14,EF14,FA14)</f>
        <v>0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851</v>
      </c>
      <c r="AK14" s="295" t="s">
        <v>851</v>
      </c>
      <c r="AL14" s="292">
        <v>0</v>
      </c>
      <c r="AM14" s="295" t="s">
        <v>851</v>
      </c>
      <c r="AN14" s="295" t="s">
        <v>851</v>
      </c>
      <c r="AO14" s="292">
        <v>0</v>
      </c>
      <c r="AP14" s="295" t="s">
        <v>851</v>
      </c>
      <c r="AQ14" s="292">
        <v>0</v>
      </c>
      <c r="AR14" s="295" t="s">
        <v>851</v>
      </c>
      <c r="AS14" s="292">
        <v>0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851</v>
      </c>
      <c r="BF14" s="295" t="s">
        <v>851</v>
      </c>
      <c r="BG14" s="295" t="s">
        <v>851</v>
      </c>
      <c r="BH14" s="295" t="s">
        <v>851</v>
      </c>
      <c r="BI14" s="295" t="s">
        <v>851</v>
      </c>
      <c r="BJ14" s="295" t="s">
        <v>851</v>
      </c>
      <c r="BK14" s="295" t="s">
        <v>851</v>
      </c>
      <c r="BL14" s="295" t="s">
        <v>851</v>
      </c>
      <c r="BM14" s="295" t="s">
        <v>851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851</v>
      </c>
      <c r="CC14" s="295" t="s">
        <v>851</v>
      </c>
      <c r="CD14" s="295" t="s">
        <v>851</v>
      </c>
      <c r="CE14" s="295" t="s">
        <v>851</v>
      </c>
      <c r="CF14" s="295" t="s">
        <v>851</v>
      </c>
      <c r="CG14" s="295" t="s">
        <v>851</v>
      </c>
      <c r="CH14" s="295" t="s">
        <v>851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851</v>
      </c>
      <c r="CX14" s="295" t="s">
        <v>851</v>
      </c>
      <c r="CY14" s="295" t="s">
        <v>851</v>
      </c>
      <c r="CZ14" s="295" t="s">
        <v>851</v>
      </c>
      <c r="DA14" s="295" t="s">
        <v>851</v>
      </c>
      <c r="DB14" s="295" t="s">
        <v>851</v>
      </c>
      <c r="DC14" s="295" t="s">
        <v>851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851</v>
      </c>
      <c r="DS14" s="295" t="s">
        <v>851</v>
      </c>
      <c r="DT14" s="292">
        <v>0</v>
      </c>
      <c r="DU14" s="295" t="s">
        <v>851</v>
      </c>
      <c r="DV14" s="295" t="s">
        <v>851</v>
      </c>
      <c r="DW14" s="295" t="s">
        <v>851</v>
      </c>
      <c r="DX14" s="295" t="s">
        <v>851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851</v>
      </c>
      <c r="EL14" s="295" t="s">
        <v>851</v>
      </c>
      <c r="EM14" s="295" t="s">
        <v>851</v>
      </c>
      <c r="EN14" s="292">
        <v>0</v>
      </c>
      <c r="EO14" s="292">
        <v>0</v>
      </c>
      <c r="EP14" s="295" t="s">
        <v>851</v>
      </c>
      <c r="EQ14" s="295" t="s">
        <v>851</v>
      </c>
      <c r="ER14" s="295" t="s">
        <v>851</v>
      </c>
      <c r="ES14" s="292">
        <v>0</v>
      </c>
      <c r="ET14" s="292">
        <v>0</v>
      </c>
      <c r="EU14" s="292">
        <f>SUM(EV14:FO14)</f>
        <v>861</v>
      </c>
      <c r="EV14" s="292">
        <v>0</v>
      </c>
      <c r="EW14" s="292">
        <v>2</v>
      </c>
      <c r="EX14" s="292">
        <v>0</v>
      </c>
      <c r="EY14" s="292">
        <v>859</v>
      </c>
      <c r="EZ14" s="292">
        <v>0</v>
      </c>
      <c r="FA14" s="292">
        <v>0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851</v>
      </c>
      <c r="FI14" s="295" t="s">
        <v>851</v>
      </c>
      <c r="FJ14" s="295" t="s">
        <v>851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410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0</v>
      </c>
      <c r="I15" s="292">
        <f>SUM(AD15,AY15,BT15,CO15,DJ15,EE15,EZ15)</f>
        <v>0</v>
      </c>
      <c r="J15" s="292">
        <f>SUM(AE15,AZ15,BU15,CP15,DK15,EF15,FA15)</f>
        <v>0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15</v>
      </c>
      <c r="X15" s="292">
        <f>SUM(AS15,BN15,CI15,DD15,DY15,ET15,FO15)</f>
        <v>395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851</v>
      </c>
      <c r="AK15" s="295" t="s">
        <v>851</v>
      </c>
      <c r="AL15" s="292">
        <v>0</v>
      </c>
      <c r="AM15" s="295" t="s">
        <v>851</v>
      </c>
      <c r="AN15" s="295" t="s">
        <v>851</v>
      </c>
      <c r="AO15" s="292">
        <v>0</v>
      </c>
      <c r="AP15" s="295" t="s">
        <v>851</v>
      </c>
      <c r="AQ15" s="292">
        <v>0</v>
      </c>
      <c r="AR15" s="295" t="s">
        <v>851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851</v>
      </c>
      <c r="BF15" s="295" t="s">
        <v>851</v>
      </c>
      <c r="BG15" s="295" t="s">
        <v>851</v>
      </c>
      <c r="BH15" s="295" t="s">
        <v>851</v>
      </c>
      <c r="BI15" s="295" t="s">
        <v>851</v>
      </c>
      <c r="BJ15" s="295" t="s">
        <v>851</v>
      </c>
      <c r="BK15" s="295" t="s">
        <v>851</v>
      </c>
      <c r="BL15" s="295" t="s">
        <v>851</v>
      </c>
      <c r="BM15" s="295" t="s">
        <v>851</v>
      </c>
      <c r="BN15" s="292">
        <v>0</v>
      </c>
      <c r="BO15" s="292">
        <f>SUM(BP15:CI15)</f>
        <v>395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851</v>
      </c>
      <c r="CC15" s="295" t="s">
        <v>851</v>
      </c>
      <c r="CD15" s="295" t="s">
        <v>851</v>
      </c>
      <c r="CE15" s="295" t="s">
        <v>851</v>
      </c>
      <c r="CF15" s="295" t="s">
        <v>851</v>
      </c>
      <c r="CG15" s="295" t="s">
        <v>851</v>
      </c>
      <c r="CH15" s="295" t="s">
        <v>851</v>
      </c>
      <c r="CI15" s="292">
        <v>395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851</v>
      </c>
      <c r="CX15" s="295" t="s">
        <v>851</v>
      </c>
      <c r="CY15" s="295" t="s">
        <v>851</v>
      </c>
      <c r="CZ15" s="295" t="s">
        <v>851</v>
      </c>
      <c r="DA15" s="295" t="s">
        <v>851</v>
      </c>
      <c r="DB15" s="295" t="s">
        <v>851</v>
      </c>
      <c r="DC15" s="295" t="s">
        <v>851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851</v>
      </c>
      <c r="DS15" s="295" t="s">
        <v>851</v>
      </c>
      <c r="DT15" s="292">
        <v>0</v>
      </c>
      <c r="DU15" s="295" t="s">
        <v>851</v>
      </c>
      <c r="DV15" s="295" t="s">
        <v>851</v>
      </c>
      <c r="DW15" s="295" t="s">
        <v>851</v>
      </c>
      <c r="DX15" s="295" t="s">
        <v>851</v>
      </c>
      <c r="DY15" s="292">
        <v>0</v>
      </c>
      <c r="DZ15" s="292">
        <f>SUM(EA15:ET15)</f>
        <v>15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851</v>
      </c>
      <c r="EL15" s="295" t="s">
        <v>851</v>
      </c>
      <c r="EM15" s="295" t="s">
        <v>851</v>
      </c>
      <c r="EN15" s="292">
        <v>0</v>
      </c>
      <c r="EO15" s="292">
        <v>0</v>
      </c>
      <c r="EP15" s="295" t="s">
        <v>851</v>
      </c>
      <c r="EQ15" s="295" t="s">
        <v>851</v>
      </c>
      <c r="ER15" s="295" t="s">
        <v>851</v>
      </c>
      <c r="ES15" s="292">
        <v>15</v>
      </c>
      <c r="ET15" s="292">
        <v>0</v>
      </c>
      <c r="EU15" s="292">
        <f>SUM(EV15:FO15)</f>
        <v>0</v>
      </c>
      <c r="EV15" s="292">
        <v>0</v>
      </c>
      <c r="EW15" s="292">
        <v>0</v>
      </c>
      <c r="EX15" s="292">
        <v>0</v>
      </c>
      <c r="EY15" s="292">
        <v>0</v>
      </c>
      <c r="EZ15" s="292">
        <v>0</v>
      </c>
      <c r="FA15" s="292">
        <v>0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851</v>
      </c>
      <c r="FI15" s="295" t="s">
        <v>851</v>
      </c>
      <c r="FJ15" s="295" t="s">
        <v>851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1109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81</v>
      </c>
      <c r="I16" s="292">
        <f>SUM(AD16,AY16,BT16,CO16,DJ16,EE16,EZ16)</f>
        <v>0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286</v>
      </c>
      <c r="M16" s="292">
        <f>SUM(AH16,BC16,BX16,CS16,DN16,EI16,FD16)</f>
        <v>0</v>
      </c>
      <c r="N16" s="292">
        <f>SUM(AI16,BD16,BY16,CT16,DO16,EJ16,FE16)</f>
        <v>48</v>
      </c>
      <c r="O16" s="292">
        <f>SUM(AJ16,BE16,BZ16,CU16,DP16,EK16,FF16)</f>
        <v>301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235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9</v>
      </c>
      <c r="X16" s="292">
        <f>SUM(AS16,BN16,CI16,DD16,DY16,ET16,FO16)</f>
        <v>149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851</v>
      </c>
      <c r="AK16" s="295" t="s">
        <v>851</v>
      </c>
      <c r="AL16" s="292">
        <v>0</v>
      </c>
      <c r="AM16" s="295" t="s">
        <v>851</v>
      </c>
      <c r="AN16" s="295" t="s">
        <v>851</v>
      </c>
      <c r="AO16" s="292">
        <v>0</v>
      </c>
      <c r="AP16" s="295" t="s">
        <v>851</v>
      </c>
      <c r="AQ16" s="292">
        <v>0</v>
      </c>
      <c r="AR16" s="295" t="s">
        <v>851</v>
      </c>
      <c r="AS16" s="292">
        <v>0</v>
      </c>
      <c r="AT16" s="292">
        <f>SUM(AU16:BN16)</f>
        <v>137</v>
      </c>
      <c r="AU16" s="292">
        <v>0</v>
      </c>
      <c r="AV16" s="292">
        <v>0</v>
      </c>
      <c r="AW16" s="292">
        <v>0</v>
      </c>
      <c r="AX16" s="292">
        <v>81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851</v>
      </c>
      <c r="BF16" s="295" t="s">
        <v>851</v>
      </c>
      <c r="BG16" s="295" t="s">
        <v>851</v>
      </c>
      <c r="BH16" s="295" t="s">
        <v>851</v>
      </c>
      <c r="BI16" s="295" t="s">
        <v>851</v>
      </c>
      <c r="BJ16" s="295" t="s">
        <v>851</v>
      </c>
      <c r="BK16" s="295" t="s">
        <v>851</v>
      </c>
      <c r="BL16" s="295" t="s">
        <v>851</v>
      </c>
      <c r="BM16" s="295" t="s">
        <v>851</v>
      </c>
      <c r="BN16" s="292">
        <v>56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851</v>
      </c>
      <c r="CC16" s="295" t="s">
        <v>851</v>
      </c>
      <c r="CD16" s="295" t="s">
        <v>851</v>
      </c>
      <c r="CE16" s="295" t="s">
        <v>851</v>
      </c>
      <c r="CF16" s="295" t="s">
        <v>851</v>
      </c>
      <c r="CG16" s="295" t="s">
        <v>851</v>
      </c>
      <c r="CH16" s="295" t="s">
        <v>851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851</v>
      </c>
      <c r="CX16" s="295" t="s">
        <v>851</v>
      </c>
      <c r="CY16" s="295" t="s">
        <v>851</v>
      </c>
      <c r="CZ16" s="295" t="s">
        <v>851</v>
      </c>
      <c r="DA16" s="295" t="s">
        <v>851</v>
      </c>
      <c r="DB16" s="295" t="s">
        <v>851</v>
      </c>
      <c r="DC16" s="295" t="s">
        <v>851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851</v>
      </c>
      <c r="DS16" s="295" t="s">
        <v>851</v>
      </c>
      <c r="DT16" s="292">
        <v>0</v>
      </c>
      <c r="DU16" s="295" t="s">
        <v>851</v>
      </c>
      <c r="DV16" s="295" t="s">
        <v>851</v>
      </c>
      <c r="DW16" s="295" t="s">
        <v>851</v>
      </c>
      <c r="DX16" s="295" t="s">
        <v>851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851</v>
      </c>
      <c r="EL16" s="295" t="s">
        <v>851</v>
      </c>
      <c r="EM16" s="295" t="s">
        <v>851</v>
      </c>
      <c r="EN16" s="292">
        <v>0</v>
      </c>
      <c r="EO16" s="292">
        <v>0</v>
      </c>
      <c r="EP16" s="295" t="s">
        <v>851</v>
      </c>
      <c r="EQ16" s="295" t="s">
        <v>851</v>
      </c>
      <c r="ER16" s="295" t="s">
        <v>851</v>
      </c>
      <c r="ES16" s="292">
        <v>0</v>
      </c>
      <c r="ET16" s="292">
        <v>0</v>
      </c>
      <c r="EU16" s="292">
        <f>SUM(EV16:FO16)</f>
        <v>972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286</v>
      </c>
      <c r="FD16" s="292">
        <v>0</v>
      </c>
      <c r="FE16" s="292">
        <v>48</v>
      </c>
      <c r="FF16" s="292">
        <v>301</v>
      </c>
      <c r="FG16" s="292">
        <v>0</v>
      </c>
      <c r="FH16" s="295" t="s">
        <v>851</v>
      </c>
      <c r="FI16" s="295" t="s">
        <v>851</v>
      </c>
      <c r="FJ16" s="295" t="s">
        <v>851</v>
      </c>
      <c r="FK16" s="292">
        <v>235</v>
      </c>
      <c r="FL16" s="292">
        <v>0</v>
      </c>
      <c r="FM16" s="292">
        <v>0</v>
      </c>
      <c r="FN16" s="292">
        <v>9</v>
      </c>
      <c r="FO16" s="292">
        <v>93</v>
      </c>
    </row>
    <row r="17" spans="1:171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SUM(Y17,AT17,BO17,CJ17,DE17,DZ17,EU17)</f>
        <v>2087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186</v>
      </c>
      <c r="I17" s="292">
        <f>SUM(AD17,AY17,BT17,CO17,DJ17,EE17,EZ17)</f>
        <v>0</v>
      </c>
      <c r="J17" s="292">
        <f>SUM(AE17,AZ17,BU17,CP17,DK17,EF17,FA17)</f>
        <v>0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1901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1901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851</v>
      </c>
      <c r="AK17" s="295" t="s">
        <v>851</v>
      </c>
      <c r="AL17" s="292">
        <v>0</v>
      </c>
      <c r="AM17" s="295" t="s">
        <v>851</v>
      </c>
      <c r="AN17" s="295" t="s">
        <v>851</v>
      </c>
      <c r="AO17" s="292">
        <v>1901</v>
      </c>
      <c r="AP17" s="295" t="s">
        <v>851</v>
      </c>
      <c r="AQ17" s="292">
        <v>0</v>
      </c>
      <c r="AR17" s="295" t="s">
        <v>851</v>
      </c>
      <c r="AS17" s="292">
        <v>0</v>
      </c>
      <c r="AT17" s="292">
        <f>SUM(AU17:BN17)</f>
        <v>186</v>
      </c>
      <c r="AU17" s="292">
        <v>0</v>
      </c>
      <c r="AV17" s="292">
        <v>0</v>
      </c>
      <c r="AW17" s="292">
        <v>0</v>
      </c>
      <c r="AX17" s="292">
        <v>186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851</v>
      </c>
      <c r="BF17" s="295" t="s">
        <v>851</v>
      </c>
      <c r="BG17" s="295" t="s">
        <v>851</v>
      </c>
      <c r="BH17" s="295" t="s">
        <v>851</v>
      </c>
      <c r="BI17" s="295" t="s">
        <v>851</v>
      </c>
      <c r="BJ17" s="295" t="s">
        <v>851</v>
      </c>
      <c r="BK17" s="295" t="s">
        <v>851</v>
      </c>
      <c r="BL17" s="295" t="s">
        <v>851</v>
      </c>
      <c r="BM17" s="295" t="s">
        <v>851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851</v>
      </c>
      <c r="CC17" s="295" t="s">
        <v>851</v>
      </c>
      <c r="CD17" s="295" t="s">
        <v>851</v>
      </c>
      <c r="CE17" s="295" t="s">
        <v>851</v>
      </c>
      <c r="CF17" s="295" t="s">
        <v>851</v>
      </c>
      <c r="CG17" s="295" t="s">
        <v>851</v>
      </c>
      <c r="CH17" s="295" t="s">
        <v>851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851</v>
      </c>
      <c r="CX17" s="295" t="s">
        <v>851</v>
      </c>
      <c r="CY17" s="295" t="s">
        <v>851</v>
      </c>
      <c r="CZ17" s="295" t="s">
        <v>851</v>
      </c>
      <c r="DA17" s="295" t="s">
        <v>851</v>
      </c>
      <c r="DB17" s="295" t="s">
        <v>851</v>
      </c>
      <c r="DC17" s="295" t="s">
        <v>851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851</v>
      </c>
      <c r="DS17" s="295" t="s">
        <v>851</v>
      </c>
      <c r="DT17" s="292">
        <v>0</v>
      </c>
      <c r="DU17" s="295" t="s">
        <v>851</v>
      </c>
      <c r="DV17" s="295" t="s">
        <v>851</v>
      </c>
      <c r="DW17" s="295" t="s">
        <v>851</v>
      </c>
      <c r="DX17" s="295" t="s">
        <v>851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851</v>
      </c>
      <c r="EL17" s="295" t="s">
        <v>851</v>
      </c>
      <c r="EM17" s="295" t="s">
        <v>851</v>
      </c>
      <c r="EN17" s="292">
        <v>0</v>
      </c>
      <c r="EO17" s="292">
        <v>0</v>
      </c>
      <c r="EP17" s="295" t="s">
        <v>851</v>
      </c>
      <c r="EQ17" s="295" t="s">
        <v>851</v>
      </c>
      <c r="ER17" s="295" t="s">
        <v>851</v>
      </c>
      <c r="ES17" s="292">
        <v>0</v>
      </c>
      <c r="ET17" s="292">
        <v>0</v>
      </c>
      <c r="EU17" s="292">
        <f>SUM(EV17:FO17)</f>
        <v>0</v>
      </c>
      <c r="EV17" s="292">
        <v>0</v>
      </c>
      <c r="EW17" s="292">
        <v>0</v>
      </c>
      <c r="EX17" s="292">
        <v>0</v>
      </c>
      <c r="EY17" s="292">
        <v>0</v>
      </c>
      <c r="EZ17" s="292">
        <v>0</v>
      </c>
      <c r="FA17" s="292">
        <v>0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851</v>
      </c>
      <c r="FI17" s="295" t="s">
        <v>851</v>
      </c>
      <c r="FJ17" s="295" t="s">
        <v>851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SUM(Y18,AT18,BO18,CJ18,DE18,DZ18,EU18)</f>
        <v>3138</v>
      </c>
      <c r="E18" s="292">
        <f>SUM(Z18,AU18,BP18,CK18,DF18,EA18,EV18)</f>
        <v>0</v>
      </c>
      <c r="F18" s="292">
        <f>SUM(AA18,AV18,BQ18,CL18,DG18,EB18,EW18)</f>
        <v>2</v>
      </c>
      <c r="G18" s="292">
        <f>SUM(AB18,AW18,BR18,CM18,DH18,EC18,EX18)</f>
        <v>0</v>
      </c>
      <c r="H18" s="292">
        <f>SUM(AC18,AX18,BS18,CN18,DI18,ED18,EY18)</f>
        <v>402</v>
      </c>
      <c r="I18" s="292">
        <f>SUM(AD18,AY18,BT18,CO18,DJ18,EE18,EZ18)</f>
        <v>181</v>
      </c>
      <c r="J18" s="292">
        <f>SUM(AE18,AZ18,BU18,CP18,DK18,EF18,FA18)</f>
        <v>159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17</v>
      </c>
      <c r="O18" s="292">
        <f>SUM(AJ18,BE18,BZ18,CU18,DP18,EK18,FF18)</f>
        <v>1155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1222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851</v>
      </c>
      <c r="AK18" s="295" t="s">
        <v>851</v>
      </c>
      <c r="AL18" s="292">
        <v>0</v>
      </c>
      <c r="AM18" s="295" t="s">
        <v>851</v>
      </c>
      <c r="AN18" s="295" t="s">
        <v>851</v>
      </c>
      <c r="AO18" s="292">
        <v>0</v>
      </c>
      <c r="AP18" s="295" t="s">
        <v>851</v>
      </c>
      <c r="AQ18" s="292">
        <v>0</v>
      </c>
      <c r="AR18" s="295" t="s">
        <v>851</v>
      </c>
      <c r="AS18" s="292">
        <v>0</v>
      </c>
      <c r="AT18" s="292">
        <f>SUM(AU18:BN18)</f>
        <v>57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851</v>
      </c>
      <c r="BF18" s="295" t="s">
        <v>851</v>
      </c>
      <c r="BG18" s="295" t="s">
        <v>851</v>
      </c>
      <c r="BH18" s="295" t="s">
        <v>851</v>
      </c>
      <c r="BI18" s="295" t="s">
        <v>851</v>
      </c>
      <c r="BJ18" s="295" t="s">
        <v>851</v>
      </c>
      <c r="BK18" s="295" t="s">
        <v>851</v>
      </c>
      <c r="BL18" s="295" t="s">
        <v>851</v>
      </c>
      <c r="BM18" s="295" t="s">
        <v>851</v>
      </c>
      <c r="BN18" s="292">
        <v>57</v>
      </c>
      <c r="BO18" s="292">
        <f>SUM(BP18:CI18)</f>
        <v>1155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1155</v>
      </c>
      <c r="CA18" s="292">
        <v>0</v>
      </c>
      <c r="CB18" s="295" t="s">
        <v>851</v>
      </c>
      <c r="CC18" s="295" t="s">
        <v>851</v>
      </c>
      <c r="CD18" s="295" t="s">
        <v>851</v>
      </c>
      <c r="CE18" s="295" t="s">
        <v>851</v>
      </c>
      <c r="CF18" s="295" t="s">
        <v>851</v>
      </c>
      <c r="CG18" s="295" t="s">
        <v>851</v>
      </c>
      <c r="CH18" s="295" t="s">
        <v>851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851</v>
      </c>
      <c r="CX18" s="295" t="s">
        <v>851</v>
      </c>
      <c r="CY18" s="295" t="s">
        <v>851</v>
      </c>
      <c r="CZ18" s="295" t="s">
        <v>851</v>
      </c>
      <c r="DA18" s="295" t="s">
        <v>851</v>
      </c>
      <c r="DB18" s="295" t="s">
        <v>851</v>
      </c>
      <c r="DC18" s="295" t="s">
        <v>851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851</v>
      </c>
      <c r="DS18" s="295" t="s">
        <v>851</v>
      </c>
      <c r="DT18" s="292">
        <v>0</v>
      </c>
      <c r="DU18" s="295" t="s">
        <v>851</v>
      </c>
      <c r="DV18" s="295" t="s">
        <v>851</v>
      </c>
      <c r="DW18" s="295" t="s">
        <v>851</v>
      </c>
      <c r="DX18" s="295" t="s">
        <v>851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851</v>
      </c>
      <c r="EL18" s="295" t="s">
        <v>851</v>
      </c>
      <c r="EM18" s="295" t="s">
        <v>851</v>
      </c>
      <c r="EN18" s="292">
        <v>0</v>
      </c>
      <c r="EO18" s="292">
        <v>0</v>
      </c>
      <c r="EP18" s="295" t="s">
        <v>851</v>
      </c>
      <c r="EQ18" s="295" t="s">
        <v>851</v>
      </c>
      <c r="ER18" s="295" t="s">
        <v>851</v>
      </c>
      <c r="ES18" s="292">
        <v>0</v>
      </c>
      <c r="ET18" s="292">
        <v>0</v>
      </c>
      <c r="EU18" s="292">
        <f>SUM(EV18:FO18)</f>
        <v>1926</v>
      </c>
      <c r="EV18" s="292">
        <v>0</v>
      </c>
      <c r="EW18" s="292">
        <v>2</v>
      </c>
      <c r="EX18" s="292">
        <v>0</v>
      </c>
      <c r="EY18" s="292">
        <v>402</v>
      </c>
      <c r="EZ18" s="292">
        <v>181</v>
      </c>
      <c r="FA18" s="292">
        <v>159</v>
      </c>
      <c r="FB18" s="292">
        <v>0</v>
      </c>
      <c r="FC18" s="292">
        <v>0</v>
      </c>
      <c r="FD18" s="292">
        <v>0</v>
      </c>
      <c r="FE18" s="292">
        <v>17</v>
      </c>
      <c r="FF18" s="292">
        <v>0</v>
      </c>
      <c r="FG18" s="292">
        <v>0</v>
      </c>
      <c r="FH18" s="295" t="s">
        <v>851</v>
      </c>
      <c r="FI18" s="295" t="s">
        <v>851</v>
      </c>
      <c r="FJ18" s="295" t="s">
        <v>851</v>
      </c>
      <c r="FK18" s="292">
        <v>0</v>
      </c>
      <c r="FL18" s="292">
        <v>0</v>
      </c>
      <c r="FM18" s="292">
        <v>0</v>
      </c>
      <c r="FN18" s="292">
        <v>0</v>
      </c>
      <c r="FO18" s="292">
        <v>1165</v>
      </c>
    </row>
    <row r="19" spans="1:171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SUM(Y19,AT19,BO19,CJ19,DE19,DZ19,EU19)</f>
        <v>3547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118</v>
      </c>
      <c r="I19" s="292">
        <f>SUM(AD19,AY19,BT19,CO19,DJ19,EE19,EZ19)</f>
        <v>59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657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2713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2722</v>
      </c>
      <c r="Z19" s="292">
        <v>0</v>
      </c>
      <c r="AA19" s="292">
        <v>0</v>
      </c>
      <c r="AB19" s="292">
        <v>0</v>
      </c>
      <c r="AC19" s="292">
        <v>9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851</v>
      </c>
      <c r="AK19" s="295" t="s">
        <v>851</v>
      </c>
      <c r="AL19" s="292">
        <v>2713</v>
      </c>
      <c r="AM19" s="295" t="s">
        <v>851</v>
      </c>
      <c r="AN19" s="295" t="s">
        <v>851</v>
      </c>
      <c r="AO19" s="292">
        <v>0</v>
      </c>
      <c r="AP19" s="295" t="s">
        <v>851</v>
      </c>
      <c r="AQ19" s="292">
        <v>0</v>
      </c>
      <c r="AR19" s="295" t="s">
        <v>851</v>
      </c>
      <c r="AS19" s="292">
        <v>0</v>
      </c>
      <c r="AT19" s="292">
        <f>SUM(AU19:BN19)</f>
        <v>825</v>
      </c>
      <c r="AU19" s="292">
        <v>0</v>
      </c>
      <c r="AV19" s="292">
        <v>0</v>
      </c>
      <c r="AW19" s="292">
        <v>0</v>
      </c>
      <c r="AX19" s="292">
        <v>109</v>
      </c>
      <c r="AY19" s="292">
        <v>59</v>
      </c>
      <c r="AZ19" s="292">
        <v>0</v>
      </c>
      <c r="BA19" s="292">
        <v>0</v>
      </c>
      <c r="BB19" s="292">
        <v>0</v>
      </c>
      <c r="BC19" s="292">
        <v>657</v>
      </c>
      <c r="BD19" s="292">
        <v>0</v>
      </c>
      <c r="BE19" s="295" t="s">
        <v>851</v>
      </c>
      <c r="BF19" s="295" t="s">
        <v>851</v>
      </c>
      <c r="BG19" s="295" t="s">
        <v>851</v>
      </c>
      <c r="BH19" s="295" t="s">
        <v>851</v>
      </c>
      <c r="BI19" s="295" t="s">
        <v>851</v>
      </c>
      <c r="BJ19" s="295" t="s">
        <v>851</v>
      </c>
      <c r="BK19" s="295" t="s">
        <v>851</v>
      </c>
      <c r="BL19" s="295" t="s">
        <v>851</v>
      </c>
      <c r="BM19" s="295" t="s">
        <v>851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851</v>
      </c>
      <c r="CC19" s="295" t="s">
        <v>851</v>
      </c>
      <c r="CD19" s="295" t="s">
        <v>851</v>
      </c>
      <c r="CE19" s="295" t="s">
        <v>851</v>
      </c>
      <c r="CF19" s="295" t="s">
        <v>851</v>
      </c>
      <c r="CG19" s="295" t="s">
        <v>851</v>
      </c>
      <c r="CH19" s="295" t="s">
        <v>851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851</v>
      </c>
      <c r="CX19" s="295" t="s">
        <v>851</v>
      </c>
      <c r="CY19" s="295" t="s">
        <v>851</v>
      </c>
      <c r="CZ19" s="295" t="s">
        <v>851</v>
      </c>
      <c r="DA19" s="295" t="s">
        <v>851</v>
      </c>
      <c r="DB19" s="295" t="s">
        <v>851</v>
      </c>
      <c r="DC19" s="295" t="s">
        <v>851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851</v>
      </c>
      <c r="DS19" s="295" t="s">
        <v>851</v>
      </c>
      <c r="DT19" s="292">
        <v>0</v>
      </c>
      <c r="DU19" s="295" t="s">
        <v>851</v>
      </c>
      <c r="DV19" s="295" t="s">
        <v>851</v>
      </c>
      <c r="DW19" s="295" t="s">
        <v>851</v>
      </c>
      <c r="DX19" s="295" t="s">
        <v>851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851</v>
      </c>
      <c r="EL19" s="295" t="s">
        <v>851</v>
      </c>
      <c r="EM19" s="295" t="s">
        <v>851</v>
      </c>
      <c r="EN19" s="292">
        <v>0</v>
      </c>
      <c r="EO19" s="292">
        <v>0</v>
      </c>
      <c r="EP19" s="295" t="s">
        <v>851</v>
      </c>
      <c r="EQ19" s="295" t="s">
        <v>851</v>
      </c>
      <c r="ER19" s="295" t="s">
        <v>851</v>
      </c>
      <c r="ES19" s="292">
        <v>0</v>
      </c>
      <c r="ET19" s="292">
        <v>0</v>
      </c>
      <c r="EU19" s="292">
        <f>SUM(EV19:FO19)</f>
        <v>0</v>
      </c>
      <c r="EV19" s="292">
        <v>0</v>
      </c>
      <c r="EW19" s="292">
        <v>0</v>
      </c>
      <c r="EX19" s="292">
        <v>0</v>
      </c>
      <c r="EY19" s="292">
        <v>0</v>
      </c>
      <c r="EZ19" s="292">
        <v>0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851</v>
      </c>
      <c r="FI19" s="295" t="s">
        <v>851</v>
      </c>
      <c r="FJ19" s="295" t="s">
        <v>851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SUM(Y20,AT20,BO20,CJ20,DE20,DZ20,EU20)</f>
        <v>4431</v>
      </c>
      <c r="E20" s="292">
        <f>SUM(Z20,AU20,BP20,CK20,DF20,EA20,EV20)</f>
        <v>2922</v>
      </c>
      <c r="F20" s="292">
        <f>SUM(AA20,AV20,BQ20,CL20,DG20,EB20,EW20)</f>
        <v>4</v>
      </c>
      <c r="G20" s="292">
        <f>SUM(AB20,AW20,BR20,CM20,DH20,EC20,EX20)</f>
        <v>0</v>
      </c>
      <c r="H20" s="292">
        <f>SUM(AC20,AX20,BS20,CN20,DI20,ED20,EY20)</f>
        <v>256</v>
      </c>
      <c r="I20" s="292">
        <f>SUM(AD20,AY20,BT20,CO20,DJ20,EE20,EZ20)</f>
        <v>283</v>
      </c>
      <c r="J20" s="292">
        <f>SUM(AE20,AZ20,BU20,CP20,DK20,EF20,FA20)</f>
        <v>100</v>
      </c>
      <c r="K20" s="292">
        <f>SUM(AF20,BA20,BV20,CQ20,DL20,EG20,FB20)</f>
        <v>0</v>
      </c>
      <c r="L20" s="292">
        <f>SUM(AG20,BB20,BW20,CR20,DM20,EH20,FC20)</f>
        <v>220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12</v>
      </c>
      <c r="X20" s="292">
        <f>SUM(AS20,BN20,CI20,DD20,DY20,ET20,FO20)</f>
        <v>634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851</v>
      </c>
      <c r="AK20" s="295" t="s">
        <v>851</v>
      </c>
      <c r="AL20" s="292">
        <v>0</v>
      </c>
      <c r="AM20" s="295" t="s">
        <v>851</v>
      </c>
      <c r="AN20" s="295" t="s">
        <v>851</v>
      </c>
      <c r="AO20" s="292">
        <v>0</v>
      </c>
      <c r="AP20" s="295" t="s">
        <v>851</v>
      </c>
      <c r="AQ20" s="292">
        <v>0</v>
      </c>
      <c r="AR20" s="295" t="s">
        <v>851</v>
      </c>
      <c r="AS20" s="292">
        <v>0</v>
      </c>
      <c r="AT20" s="292">
        <f>SUM(AU20:BN20)</f>
        <v>256</v>
      </c>
      <c r="AU20" s="292">
        <v>0</v>
      </c>
      <c r="AV20" s="292">
        <v>0</v>
      </c>
      <c r="AW20" s="292">
        <v>0</v>
      </c>
      <c r="AX20" s="292">
        <v>256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851</v>
      </c>
      <c r="BF20" s="295" t="s">
        <v>851</v>
      </c>
      <c r="BG20" s="295" t="s">
        <v>851</v>
      </c>
      <c r="BH20" s="295" t="s">
        <v>851</v>
      </c>
      <c r="BI20" s="295" t="s">
        <v>851</v>
      </c>
      <c r="BJ20" s="295" t="s">
        <v>851</v>
      </c>
      <c r="BK20" s="295" t="s">
        <v>851</v>
      </c>
      <c r="BL20" s="295" t="s">
        <v>851</v>
      </c>
      <c r="BM20" s="295" t="s">
        <v>851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851</v>
      </c>
      <c r="CC20" s="295" t="s">
        <v>851</v>
      </c>
      <c r="CD20" s="295" t="s">
        <v>851</v>
      </c>
      <c r="CE20" s="295" t="s">
        <v>851</v>
      </c>
      <c r="CF20" s="295" t="s">
        <v>851</v>
      </c>
      <c r="CG20" s="295" t="s">
        <v>851</v>
      </c>
      <c r="CH20" s="295" t="s">
        <v>851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851</v>
      </c>
      <c r="CX20" s="295" t="s">
        <v>851</v>
      </c>
      <c r="CY20" s="295" t="s">
        <v>851</v>
      </c>
      <c r="CZ20" s="295" t="s">
        <v>851</v>
      </c>
      <c r="DA20" s="295" t="s">
        <v>851</v>
      </c>
      <c r="DB20" s="295" t="s">
        <v>851</v>
      </c>
      <c r="DC20" s="295" t="s">
        <v>851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851</v>
      </c>
      <c r="DS20" s="295" t="s">
        <v>851</v>
      </c>
      <c r="DT20" s="292">
        <v>0</v>
      </c>
      <c r="DU20" s="295" t="s">
        <v>851</v>
      </c>
      <c r="DV20" s="295" t="s">
        <v>851</v>
      </c>
      <c r="DW20" s="295" t="s">
        <v>851</v>
      </c>
      <c r="DX20" s="295" t="s">
        <v>851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851</v>
      </c>
      <c r="EL20" s="295" t="s">
        <v>851</v>
      </c>
      <c r="EM20" s="295" t="s">
        <v>851</v>
      </c>
      <c r="EN20" s="292">
        <v>0</v>
      </c>
      <c r="EO20" s="292">
        <v>0</v>
      </c>
      <c r="EP20" s="295" t="s">
        <v>851</v>
      </c>
      <c r="EQ20" s="295" t="s">
        <v>851</v>
      </c>
      <c r="ER20" s="295" t="s">
        <v>851</v>
      </c>
      <c r="ES20" s="292">
        <v>0</v>
      </c>
      <c r="ET20" s="292">
        <v>0</v>
      </c>
      <c r="EU20" s="292">
        <f>SUM(EV20:FO20)</f>
        <v>4175</v>
      </c>
      <c r="EV20" s="292">
        <v>2922</v>
      </c>
      <c r="EW20" s="292">
        <v>4</v>
      </c>
      <c r="EX20" s="292">
        <v>0</v>
      </c>
      <c r="EY20" s="292">
        <v>0</v>
      </c>
      <c r="EZ20" s="292">
        <v>283</v>
      </c>
      <c r="FA20" s="292">
        <v>100</v>
      </c>
      <c r="FB20" s="292">
        <v>0</v>
      </c>
      <c r="FC20" s="292">
        <v>220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851</v>
      </c>
      <c r="FI20" s="295" t="s">
        <v>851</v>
      </c>
      <c r="FJ20" s="295" t="s">
        <v>851</v>
      </c>
      <c r="FK20" s="292">
        <v>0</v>
      </c>
      <c r="FL20" s="292">
        <v>0</v>
      </c>
      <c r="FM20" s="292">
        <v>0</v>
      </c>
      <c r="FN20" s="292">
        <v>12</v>
      </c>
      <c r="FO20" s="292">
        <v>634</v>
      </c>
    </row>
    <row r="21" spans="1:171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SUM(Y21,AT21,BO21,CJ21,DE21,DZ21,EU21)</f>
        <v>964</v>
      </c>
      <c r="E21" s="292">
        <f>SUM(Z21,AU21,BP21,CK21,DF21,EA21,EV21)</f>
        <v>3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373</v>
      </c>
      <c r="I21" s="292">
        <f>SUM(AD21,AY21,BT21,CO21,DJ21,EE21,EZ21)</f>
        <v>433</v>
      </c>
      <c r="J21" s="292">
        <f>SUM(AE21,AZ21,BU21,CP21,DK21,EF21,FA21)</f>
        <v>0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35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120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851</v>
      </c>
      <c r="AK21" s="295" t="s">
        <v>851</v>
      </c>
      <c r="AL21" s="292">
        <v>0</v>
      </c>
      <c r="AM21" s="295" t="s">
        <v>851</v>
      </c>
      <c r="AN21" s="295" t="s">
        <v>851</v>
      </c>
      <c r="AO21" s="292">
        <v>0</v>
      </c>
      <c r="AP21" s="295" t="s">
        <v>851</v>
      </c>
      <c r="AQ21" s="292">
        <v>0</v>
      </c>
      <c r="AR21" s="295" t="s">
        <v>851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851</v>
      </c>
      <c r="BF21" s="295" t="s">
        <v>851</v>
      </c>
      <c r="BG21" s="295" t="s">
        <v>851</v>
      </c>
      <c r="BH21" s="295" t="s">
        <v>851</v>
      </c>
      <c r="BI21" s="295" t="s">
        <v>851</v>
      </c>
      <c r="BJ21" s="295" t="s">
        <v>851</v>
      </c>
      <c r="BK21" s="295" t="s">
        <v>851</v>
      </c>
      <c r="BL21" s="295" t="s">
        <v>851</v>
      </c>
      <c r="BM21" s="295" t="s">
        <v>851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851</v>
      </c>
      <c r="CC21" s="295" t="s">
        <v>851</v>
      </c>
      <c r="CD21" s="295" t="s">
        <v>851</v>
      </c>
      <c r="CE21" s="295" t="s">
        <v>851</v>
      </c>
      <c r="CF21" s="295" t="s">
        <v>851</v>
      </c>
      <c r="CG21" s="295" t="s">
        <v>851</v>
      </c>
      <c r="CH21" s="295" t="s">
        <v>851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851</v>
      </c>
      <c r="CX21" s="295" t="s">
        <v>851</v>
      </c>
      <c r="CY21" s="295" t="s">
        <v>851</v>
      </c>
      <c r="CZ21" s="295" t="s">
        <v>851</v>
      </c>
      <c r="DA21" s="295" t="s">
        <v>851</v>
      </c>
      <c r="DB21" s="295" t="s">
        <v>851</v>
      </c>
      <c r="DC21" s="295" t="s">
        <v>851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851</v>
      </c>
      <c r="DS21" s="295" t="s">
        <v>851</v>
      </c>
      <c r="DT21" s="292">
        <v>0</v>
      </c>
      <c r="DU21" s="295" t="s">
        <v>851</v>
      </c>
      <c r="DV21" s="295" t="s">
        <v>851</v>
      </c>
      <c r="DW21" s="295" t="s">
        <v>851</v>
      </c>
      <c r="DX21" s="295" t="s">
        <v>851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851</v>
      </c>
      <c r="EL21" s="295" t="s">
        <v>851</v>
      </c>
      <c r="EM21" s="295" t="s">
        <v>851</v>
      </c>
      <c r="EN21" s="292">
        <v>0</v>
      </c>
      <c r="EO21" s="292">
        <v>0</v>
      </c>
      <c r="EP21" s="295" t="s">
        <v>851</v>
      </c>
      <c r="EQ21" s="295" t="s">
        <v>851</v>
      </c>
      <c r="ER21" s="295" t="s">
        <v>851</v>
      </c>
      <c r="ES21" s="292">
        <v>0</v>
      </c>
      <c r="ET21" s="292">
        <v>0</v>
      </c>
      <c r="EU21" s="292">
        <f>SUM(EV21:FO21)</f>
        <v>964</v>
      </c>
      <c r="EV21" s="292">
        <v>3</v>
      </c>
      <c r="EW21" s="292">
        <v>0</v>
      </c>
      <c r="EX21" s="292">
        <v>0</v>
      </c>
      <c r="EY21" s="292">
        <v>373</v>
      </c>
      <c r="EZ21" s="292">
        <v>433</v>
      </c>
      <c r="FA21" s="292">
        <v>0</v>
      </c>
      <c r="FB21" s="292">
        <v>0</v>
      </c>
      <c r="FC21" s="292">
        <v>0</v>
      </c>
      <c r="FD21" s="292">
        <v>35</v>
      </c>
      <c r="FE21" s="292">
        <v>0</v>
      </c>
      <c r="FF21" s="292">
        <v>0</v>
      </c>
      <c r="FG21" s="292">
        <v>0</v>
      </c>
      <c r="FH21" s="295" t="s">
        <v>851</v>
      </c>
      <c r="FI21" s="295" t="s">
        <v>851</v>
      </c>
      <c r="FJ21" s="295" t="s">
        <v>851</v>
      </c>
      <c r="FK21" s="292">
        <v>0</v>
      </c>
      <c r="FL21" s="292">
        <v>0</v>
      </c>
      <c r="FM21" s="292">
        <v>0</v>
      </c>
      <c r="FN21" s="292">
        <v>0</v>
      </c>
      <c r="FO21" s="292">
        <v>120</v>
      </c>
    </row>
    <row r="22" spans="1:171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SUM(Y22,AT22,BO22,CJ22,DE22,DZ22,EU22)</f>
        <v>17068</v>
      </c>
      <c r="E22" s="292">
        <f>SUM(Z22,AU22,BP22,CK22,DF22,EA22,EV22)</f>
        <v>6420</v>
      </c>
      <c r="F22" s="292">
        <f>SUM(AA22,AV22,BQ22,CL22,DG22,EB22,EW22)</f>
        <v>1</v>
      </c>
      <c r="G22" s="292">
        <f>SUM(AB22,AW22,BR22,CM22,DH22,EC22,EX22)</f>
        <v>931</v>
      </c>
      <c r="H22" s="292">
        <f>SUM(AC22,AX22,BS22,CN22,DI22,ED22,EY22)</f>
        <v>413</v>
      </c>
      <c r="I22" s="292">
        <f>SUM(AD22,AY22,BT22,CO22,DJ22,EE22,EZ22)</f>
        <v>1205</v>
      </c>
      <c r="J22" s="292">
        <f>SUM(AE22,AZ22,BU22,CP22,DK22,EF22,FA22)</f>
        <v>492</v>
      </c>
      <c r="K22" s="292">
        <f>SUM(AF22,BA22,BV22,CQ22,DL22,EG22,FB22)</f>
        <v>1</v>
      </c>
      <c r="L22" s="292">
        <f>SUM(AG22,BB22,BW22,CR22,DM22,EH22,FC22)</f>
        <v>2666</v>
      </c>
      <c r="M22" s="292">
        <f>SUM(AH22,BC22,BX22,CS22,DN22,EI22,FD22)</f>
        <v>0</v>
      </c>
      <c r="N22" s="292">
        <f>SUM(AI22,BD22,BY22,CT22,DO22,EJ22,FE22)</f>
        <v>32</v>
      </c>
      <c r="O22" s="292">
        <f>SUM(AJ22,BE22,BZ22,CU22,DP22,EK22,FF22)</f>
        <v>355</v>
      </c>
      <c r="P22" s="292">
        <f>SUM(AK22,BF22,CA22,CV22,DQ22,EL22,FG22)</f>
        <v>0</v>
      </c>
      <c r="Q22" s="292">
        <f>SUM(AL22,BG22,CB22,CW22,DR22,EM22,FH22)</f>
        <v>229</v>
      </c>
      <c r="R22" s="292">
        <f>SUM(AM22,BH22,CC22,CX22,DS22,EN22,FI22)</f>
        <v>0</v>
      </c>
      <c r="S22" s="292">
        <f>SUM(AN22,BI22,CD22,CY22,DT22,EO22,FJ22)</f>
        <v>484</v>
      </c>
      <c r="T22" s="292">
        <f>SUM(AO22,BJ22,CE22,CZ22,DU22,EP22,FK22)</f>
        <v>2288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4</v>
      </c>
      <c r="X22" s="292">
        <f>SUM(AS22,BN22,CI22,DD22,DY22,ET22,FO22)</f>
        <v>1547</v>
      </c>
      <c r="Y22" s="292">
        <f>SUM(Z22:AS22)</f>
        <v>2857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851</v>
      </c>
      <c r="AK22" s="295" t="s">
        <v>851</v>
      </c>
      <c r="AL22" s="292">
        <v>229</v>
      </c>
      <c r="AM22" s="295" t="s">
        <v>851</v>
      </c>
      <c r="AN22" s="295" t="s">
        <v>851</v>
      </c>
      <c r="AO22" s="292">
        <v>2168</v>
      </c>
      <c r="AP22" s="295" t="s">
        <v>851</v>
      </c>
      <c r="AQ22" s="292">
        <v>0</v>
      </c>
      <c r="AR22" s="295" t="s">
        <v>851</v>
      </c>
      <c r="AS22" s="292">
        <v>460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851</v>
      </c>
      <c r="BF22" s="295" t="s">
        <v>851</v>
      </c>
      <c r="BG22" s="295" t="s">
        <v>851</v>
      </c>
      <c r="BH22" s="295" t="s">
        <v>851</v>
      </c>
      <c r="BI22" s="295" t="s">
        <v>851</v>
      </c>
      <c r="BJ22" s="295" t="s">
        <v>851</v>
      </c>
      <c r="BK22" s="295" t="s">
        <v>851</v>
      </c>
      <c r="BL22" s="295" t="s">
        <v>851</v>
      </c>
      <c r="BM22" s="295" t="s">
        <v>851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851</v>
      </c>
      <c r="CC22" s="295" t="s">
        <v>851</v>
      </c>
      <c r="CD22" s="295" t="s">
        <v>851</v>
      </c>
      <c r="CE22" s="295" t="s">
        <v>851</v>
      </c>
      <c r="CF22" s="295" t="s">
        <v>851</v>
      </c>
      <c r="CG22" s="295" t="s">
        <v>851</v>
      </c>
      <c r="CH22" s="295" t="s">
        <v>851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851</v>
      </c>
      <c r="CX22" s="295" t="s">
        <v>851</v>
      </c>
      <c r="CY22" s="295" t="s">
        <v>851</v>
      </c>
      <c r="CZ22" s="295" t="s">
        <v>851</v>
      </c>
      <c r="DA22" s="295" t="s">
        <v>851</v>
      </c>
      <c r="DB22" s="295" t="s">
        <v>851</v>
      </c>
      <c r="DC22" s="295" t="s">
        <v>851</v>
      </c>
      <c r="DD22" s="292">
        <v>0</v>
      </c>
      <c r="DE22" s="292">
        <f>SUM(DF22:DY22)</f>
        <v>839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355</v>
      </c>
      <c r="DQ22" s="292">
        <v>0</v>
      </c>
      <c r="DR22" s="295" t="s">
        <v>851</v>
      </c>
      <c r="DS22" s="295" t="s">
        <v>851</v>
      </c>
      <c r="DT22" s="292">
        <v>484</v>
      </c>
      <c r="DU22" s="295" t="s">
        <v>851</v>
      </c>
      <c r="DV22" s="295" t="s">
        <v>851</v>
      </c>
      <c r="DW22" s="295" t="s">
        <v>851</v>
      </c>
      <c r="DX22" s="295" t="s">
        <v>851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851</v>
      </c>
      <c r="EL22" s="295" t="s">
        <v>851</v>
      </c>
      <c r="EM22" s="295" t="s">
        <v>851</v>
      </c>
      <c r="EN22" s="292">
        <v>0</v>
      </c>
      <c r="EO22" s="292">
        <v>0</v>
      </c>
      <c r="EP22" s="295" t="s">
        <v>851</v>
      </c>
      <c r="EQ22" s="295" t="s">
        <v>851</v>
      </c>
      <c r="ER22" s="295" t="s">
        <v>851</v>
      </c>
      <c r="ES22" s="292">
        <v>0</v>
      </c>
      <c r="ET22" s="292">
        <v>0</v>
      </c>
      <c r="EU22" s="292">
        <f>SUM(EV22:FO22)</f>
        <v>13372</v>
      </c>
      <c r="EV22" s="292">
        <v>6420</v>
      </c>
      <c r="EW22" s="292">
        <v>1</v>
      </c>
      <c r="EX22" s="292">
        <v>931</v>
      </c>
      <c r="EY22" s="292">
        <v>413</v>
      </c>
      <c r="EZ22" s="292">
        <v>1205</v>
      </c>
      <c r="FA22" s="292">
        <v>492</v>
      </c>
      <c r="FB22" s="292">
        <v>1</v>
      </c>
      <c r="FC22" s="292">
        <v>2666</v>
      </c>
      <c r="FD22" s="292">
        <v>0</v>
      </c>
      <c r="FE22" s="292">
        <v>32</v>
      </c>
      <c r="FF22" s="292">
        <v>0</v>
      </c>
      <c r="FG22" s="292">
        <v>0</v>
      </c>
      <c r="FH22" s="295" t="s">
        <v>851</v>
      </c>
      <c r="FI22" s="295" t="s">
        <v>851</v>
      </c>
      <c r="FJ22" s="295" t="s">
        <v>851</v>
      </c>
      <c r="FK22" s="292">
        <v>120</v>
      </c>
      <c r="FL22" s="292">
        <v>0</v>
      </c>
      <c r="FM22" s="292">
        <v>0</v>
      </c>
      <c r="FN22" s="292">
        <v>4</v>
      </c>
      <c r="FO22" s="292">
        <v>1087</v>
      </c>
    </row>
    <row r="23" spans="1:171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SUM(Y23,AT23,BO23,CJ23,DE23,DZ23,EU23)</f>
        <v>2742</v>
      </c>
      <c r="E23" s="292">
        <f>SUM(Z23,AU23,BP23,CK23,DF23,EA23,EV23)</f>
        <v>963</v>
      </c>
      <c r="F23" s="292">
        <f>SUM(AA23,AV23,BQ23,CL23,DG23,EB23,EW23)</f>
        <v>0</v>
      </c>
      <c r="G23" s="292">
        <f>SUM(AB23,AW23,BR23,CM23,DH23,EC23,EX23)</f>
        <v>81</v>
      </c>
      <c r="H23" s="292">
        <f>SUM(AC23,AX23,BS23,CN23,DI23,ED23,EY23)</f>
        <v>737</v>
      </c>
      <c r="I23" s="292">
        <f>SUM(AD23,AY23,BT23,CO23,DJ23,EE23,EZ23)</f>
        <v>273</v>
      </c>
      <c r="J23" s="292">
        <f>SUM(AE23,AZ23,BU23,CP23,DK23,EF23,FA23)</f>
        <v>90</v>
      </c>
      <c r="K23" s="292">
        <f>SUM(AF23,BA23,BV23,CQ23,DL23,EG23,FB23)</f>
        <v>0</v>
      </c>
      <c r="L23" s="292">
        <f>SUM(AG23,BB23,BW23,CR23,DM23,EH23,FC23)</f>
        <v>307</v>
      </c>
      <c r="M23" s="292">
        <f>SUM(AH23,BC23,BX23,CS23,DN23,EI23,FD23)</f>
        <v>43</v>
      </c>
      <c r="N23" s="292">
        <f>SUM(AI23,BD23,BY23,CT23,DO23,EJ23,FE23)</f>
        <v>248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851</v>
      </c>
      <c r="AK23" s="295" t="s">
        <v>851</v>
      </c>
      <c r="AL23" s="292">
        <v>0</v>
      </c>
      <c r="AM23" s="295" t="s">
        <v>851</v>
      </c>
      <c r="AN23" s="295" t="s">
        <v>851</v>
      </c>
      <c r="AO23" s="292">
        <v>0</v>
      </c>
      <c r="AP23" s="295" t="s">
        <v>851</v>
      </c>
      <c r="AQ23" s="292">
        <v>0</v>
      </c>
      <c r="AR23" s="295" t="s">
        <v>851</v>
      </c>
      <c r="AS23" s="292">
        <v>0</v>
      </c>
      <c r="AT23" s="292">
        <f>SUM(AU23:BN23)</f>
        <v>479</v>
      </c>
      <c r="AU23" s="292">
        <v>0</v>
      </c>
      <c r="AV23" s="292">
        <v>0</v>
      </c>
      <c r="AW23" s="292">
        <v>0</v>
      </c>
      <c r="AX23" s="292">
        <v>479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851</v>
      </c>
      <c r="BF23" s="295" t="s">
        <v>851</v>
      </c>
      <c r="BG23" s="295" t="s">
        <v>851</v>
      </c>
      <c r="BH23" s="295" t="s">
        <v>851</v>
      </c>
      <c r="BI23" s="295" t="s">
        <v>851</v>
      </c>
      <c r="BJ23" s="295" t="s">
        <v>851</v>
      </c>
      <c r="BK23" s="295" t="s">
        <v>851</v>
      </c>
      <c r="BL23" s="295" t="s">
        <v>851</v>
      </c>
      <c r="BM23" s="295" t="s">
        <v>851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851</v>
      </c>
      <c r="CC23" s="295" t="s">
        <v>851</v>
      </c>
      <c r="CD23" s="295" t="s">
        <v>851</v>
      </c>
      <c r="CE23" s="295" t="s">
        <v>851</v>
      </c>
      <c r="CF23" s="295" t="s">
        <v>851</v>
      </c>
      <c r="CG23" s="295" t="s">
        <v>851</v>
      </c>
      <c r="CH23" s="295" t="s">
        <v>851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851</v>
      </c>
      <c r="CX23" s="295" t="s">
        <v>851</v>
      </c>
      <c r="CY23" s="295" t="s">
        <v>851</v>
      </c>
      <c r="CZ23" s="295" t="s">
        <v>851</v>
      </c>
      <c r="DA23" s="295" t="s">
        <v>851</v>
      </c>
      <c r="DB23" s="295" t="s">
        <v>851</v>
      </c>
      <c r="DC23" s="295" t="s">
        <v>851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851</v>
      </c>
      <c r="DS23" s="295" t="s">
        <v>851</v>
      </c>
      <c r="DT23" s="292">
        <v>0</v>
      </c>
      <c r="DU23" s="295" t="s">
        <v>851</v>
      </c>
      <c r="DV23" s="295" t="s">
        <v>851</v>
      </c>
      <c r="DW23" s="295" t="s">
        <v>851</v>
      </c>
      <c r="DX23" s="295" t="s">
        <v>851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851</v>
      </c>
      <c r="EL23" s="295" t="s">
        <v>851</v>
      </c>
      <c r="EM23" s="295" t="s">
        <v>851</v>
      </c>
      <c r="EN23" s="292">
        <v>0</v>
      </c>
      <c r="EO23" s="292">
        <v>0</v>
      </c>
      <c r="EP23" s="295" t="s">
        <v>851</v>
      </c>
      <c r="EQ23" s="295" t="s">
        <v>851</v>
      </c>
      <c r="ER23" s="295" t="s">
        <v>851</v>
      </c>
      <c r="ES23" s="292">
        <v>0</v>
      </c>
      <c r="ET23" s="292">
        <v>0</v>
      </c>
      <c r="EU23" s="292">
        <f>SUM(EV23:FO23)</f>
        <v>2263</v>
      </c>
      <c r="EV23" s="292">
        <v>963</v>
      </c>
      <c r="EW23" s="292">
        <v>0</v>
      </c>
      <c r="EX23" s="292">
        <v>81</v>
      </c>
      <c r="EY23" s="292">
        <v>258</v>
      </c>
      <c r="EZ23" s="292">
        <v>273</v>
      </c>
      <c r="FA23" s="292">
        <v>90</v>
      </c>
      <c r="FB23" s="292">
        <v>0</v>
      </c>
      <c r="FC23" s="292">
        <v>307</v>
      </c>
      <c r="FD23" s="292">
        <v>43</v>
      </c>
      <c r="FE23" s="292">
        <v>248</v>
      </c>
      <c r="FF23" s="292">
        <v>0</v>
      </c>
      <c r="FG23" s="292">
        <v>0</v>
      </c>
      <c r="FH23" s="295" t="s">
        <v>851</v>
      </c>
      <c r="FI23" s="295" t="s">
        <v>851</v>
      </c>
      <c r="FJ23" s="295" t="s">
        <v>851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SUM(Y24,AT24,BO24,CJ24,DE24,DZ24,EU24)</f>
        <v>2673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599</v>
      </c>
      <c r="I24" s="292">
        <f>SUM(AD24,AY24,BT24,CO24,DJ24,EE24,EZ24)</f>
        <v>321</v>
      </c>
      <c r="J24" s="292">
        <f>SUM(AE24,AZ24,BU24,CP24,DK24,EF24,FA24)</f>
        <v>143</v>
      </c>
      <c r="K24" s="292">
        <f>SUM(AF24,BA24,BV24,CQ24,DL24,EG24,FB24)</f>
        <v>0</v>
      </c>
      <c r="L24" s="292">
        <f>SUM(AG24,BB24,BW24,CR24,DM24,EH24,FC24)</f>
        <v>214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1062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334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1396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851</v>
      </c>
      <c r="AK24" s="295" t="s">
        <v>851</v>
      </c>
      <c r="AL24" s="292">
        <v>1062</v>
      </c>
      <c r="AM24" s="295" t="s">
        <v>851</v>
      </c>
      <c r="AN24" s="295" t="s">
        <v>851</v>
      </c>
      <c r="AO24" s="292">
        <v>0</v>
      </c>
      <c r="AP24" s="295" t="s">
        <v>851</v>
      </c>
      <c r="AQ24" s="292">
        <v>334</v>
      </c>
      <c r="AR24" s="295" t="s">
        <v>851</v>
      </c>
      <c r="AS24" s="292">
        <v>0</v>
      </c>
      <c r="AT24" s="292">
        <f>SUM(AU24:BN24)</f>
        <v>599</v>
      </c>
      <c r="AU24" s="292">
        <v>0</v>
      </c>
      <c r="AV24" s="292">
        <v>0</v>
      </c>
      <c r="AW24" s="292">
        <v>0</v>
      </c>
      <c r="AX24" s="292">
        <v>599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851</v>
      </c>
      <c r="BF24" s="295" t="s">
        <v>851</v>
      </c>
      <c r="BG24" s="295" t="s">
        <v>851</v>
      </c>
      <c r="BH24" s="295" t="s">
        <v>851</v>
      </c>
      <c r="BI24" s="295" t="s">
        <v>851</v>
      </c>
      <c r="BJ24" s="295" t="s">
        <v>851</v>
      </c>
      <c r="BK24" s="295" t="s">
        <v>851</v>
      </c>
      <c r="BL24" s="295" t="s">
        <v>851</v>
      </c>
      <c r="BM24" s="295" t="s">
        <v>851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851</v>
      </c>
      <c r="CC24" s="295" t="s">
        <v>851</v>
      </c>
      <c r="CD24" s="295" t="s">
        <v>851</v>
      </c>
      <c r="CE24" s="295" t="s">
        <v>851</v>
      </c>
      <c r="CF24" s="295" t="s">
        <v>851</v>
      </c>
      <c r="CG24" s="295" t="s">
        <v>851</v>
      </c>
      <c r="CH24" s="295" t="s">
        <v>851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851</v>
      </c>
      <c r="CX24" s="295" t="s">
        <v>851</v>
      </c>
      <c r="CY24" s="295" t="s">
        <v>851</v>
      </c>
      <c r="CZ24" s="295" t="s">
        <v>851</v>
      </c>
      <c r="DA24" s="295" t="s">
        <v>851</v>
      </c>
      <c r="DB24" s="295" t="s">
        <v>851</v>
      </c>
      <c r="DC24" s="295" t="s">
        <v>851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851</v>
      </c>
      <c r="DS24" s="295" t="s">
        <v>851</v>
      </c>
      <c r="DT24" s="292">
        <v>0</v>
      </c>
      <c r="DU24" s="295" t="s">
        <v>851</v>
      </c>
      <c r="DV24" s="295" t="s">
        <v>851</v>
      </c>
      <c r="DW24" s="295" t="s">
        <v>851</v>
      </c>
      <c r="DX24" s="295" t="s">
        <v>851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851</v>
      </c>
      <c r="EL24" s="295" t="s">
        <v>851</v>
      </c>
      <c r="EM24" s="295" t="s">
        <v>851</v>
      </c>
      <c r="EN24" s="292">
        <v>0</v>
      </c>
      <c r="EO24" s="292">
        <v>0</v>
      </c>
      <c r="EP24" s="295" t="s">
        <v>851</v>
      </c>
      <c r="EQ24" s="295" t="s">
        <v>851</v>
      </c>
      <c r="ER24" s="295" t="s">
        <v>851</v>
      </c>
      <c r="ES24" s="292">
        <v>0</v>
      </c>
      <c r="ET24" s="292">
        <v>0</v>
      </c>
      <c r="EU24" s="292">
        <f>SUM(EV24:FO24)</f>
        <v>678</v>
      </c>
      <c r="EV24" s="292">
        <v>0</v>
      </c>
      <c r="EW24" s="292">
        <v>0</v>
      </c>
      <c r="EX24" s="292">
        <v>0</v>
      </c>
      <c r="EY24" s="292">
        <v>0</v>
      </c>
      <c r="EZ24" s="292">
        <v>321</v>
      </c>
      <c r="FA24" s="292">
        <v>143</v>
      </c>
      <c r="FB24" s="292">
        <v>0</v>
      </c>
      <c r="FC24" s="292">
        <v>214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851</v>
      </c>
      <c r="FI24" s="295" t="s">
        <v>851</v>
      </c>
      <c r="FJ24" s="295" t="s">
        <v>851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SUM(Y25,AT25,BO25,CJ25,DE25,DZ25,EU25)</f>
        <v>656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283</v>
      </c>
      <c r="I25" s="292">
        <f>SUM(AD25,AY25,BT25,CO25,DJ25,EE25,EZ25)</f>
        <v>239</v>
      </c>
      <c r="J25" s="292">
        <f>SUM(AE25,AZ25,BU25,CP25,DK25,EF25,FA25)</f>
        <v>61</v>
      </c>
      <c r="K25" s="292">
        <f>SUM(AF25,BA25,BV25,CQ25,DL25,EG25,FB25)</f>
        <v>1</v>
      </c>
      <c r="L25" s="292">
        <f>SUM(AG25,BB25,BW25,CR25,DM25,EH25,FC25)</f>
        <v>46</v>
      </c>
      <c r="M25" s="292">
        <f>SUM(AH25,BC25,BX25,CS25,DN25,EI25,FD25)</f>
        <v>26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851</v>
      </c>
      <c r="AK25" s="295" t="s">
        <v>851</v>
      </c>
      <c r="AL25" s="292">
        <v>0</v>
      </c>
      <c r="AM25" s="295" t="s">
        <v>851</v>
      </c>
      <c r="AN25" s="295" t="s">
        <v>851</v>
      </c>
      <c r="AO25" s="292">
        <v>0</v>
      </c>
      <c r="AP25" s="295" t="s">
        <v>851</v>
      </c>
      <c r="AQ25" s="292">
        <v>0</v>
      </c>
      <c r="AR25" s="295" t="s">
        <v>851</v>
      </c>
      <c r="AS25" s="292">
        <v>0</v>
      </c>
      <c r="AT25" s="292">
        <f>SUM(AU25:BN25)</f>
        <v>156</v>
      </c>
      <c r="AU25" s="292">
        <v>0</v>
      </c>
      <c r="AV25" s="292">
        <v>0</v>
      </c>
      <c r="AW25" s="292">
        <v>0</v>
      </c>
      <c r="AX25" s="292">
        <v>156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851</v>
      </c>
      <c r="BF25" s="295" t="s">
        <v>851</v>
      </c>
      <c r="BG25" s="295" t="s">
        <v>851</v>
      </c>
      <c r="BH25" s="295" t="s">
        <v>851</v>
      </c>
      <c r="BI25" s="295" t="s">
        <v>851</v>
      </c>
      <c r="BJ25" s="295" t="s">
        <v>851</v>
      </c>
      <c r="BK25" s="295" t="s">
        <v>851</v>
      </c>
      <c r="BL25" s="295" t="s">
        <v>851</v>
      </c>
      <c r="BM25" s="295" t="s">
        <v>851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851</v>
      </c>
      <c r="CC25" s="295" t="s">
        <v>851</v>
      </c>
      <c r="CD25" s="295" t="s">
        <v>851</v>
      </c>
      <c r="CE25" s="295" t="s">
        <v>851</v>
      </c>
      <c r="CF25" s="295" t="s">
        <v>851</v>
      </c>
      <c r="CG25" s="295" t="s">
        <v>851</v>
      </c>
      <c r="CH25" s="295" t="s">
        <v>851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851</v>
      </c>
      <c r="CX25" s="295" t="s">
        <v>851</v>
      </c>
      <c r="CY25" s="295" t="s">
        <v>851</v>
      </c>
      <c r="CZ25" s="295" t="s">
        <v>851</v>
      </c>
      <c r="DA25" s="295" t="s">
        <v>851</v>
      </c>
      <c r="DB25" s="295" t="s">
        <v>851</v>
      </c>
      <c r="DC25" s="295" t="s">
        <v>851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851</v>
      </c>
      <c r="DS25" s="295" t="s">
        <v>851</v>
      </c>
      <c r="DT25" s="292">
        <v>0</v>
      </c>
      <c r="DU25" s="295" t="s">
        <v>851</v>
      </c>
      <c r="DV25" s="295" t="s">
        <v>851</v>
      </c>
      <c r="DW25" s="295" t="s">
        <v>851</v>
      </c>
      <c r="DX25" s="295" t="s">
        <v>851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851</v>
      </c>
      <c r="EL25" s="295" t="s">
        <v>851</v>
      </c>
      <c r="EM25" s="295" t="s">
        <v>851</v>
      </c>
      <c r="EN25" s="292">
        <v>0</v>
      </c>
      <c r="EO25" s="292">
        <v>0</v>
      </c>
      <c r="EP25" s="295" t="s">
        <v>851</v>
      </c>
      <c r="EQ25" s="295" t="s">
        <v>851</v>
      </c>
      <c r="ER25" s="295" t="s">
        <v>851</v>
      </c>
      <c r="ES25" s="292">
        <v>0</v>
      </c>
      <c r="ET25" s="292">
        <v>0</v>
      </c>
      <c r="EU25" s="292">
        <f>SUM(EV25:FO25)</f>
        <v>500</v>
      </c>
      <c r="EV25" s="292">
        <v>0</v>
      </c>
      <c r="EW25" s="292">
        <v>0</v>
      </c>
      <c r="EX25" s="292">
        <v>0</v>
      </c>
      <c r="EY25" s="292">
        <v>127</v>
      </c>
      <c r="EZ25" s="292">
        <v>239</v>
      </c>
      <c r="FA25" s="292">
        <v>61</v>
      </c>
      <c r="FB25" s="292">
        <v>1</v>
      </c>
      <c r="FC25" s="292">
        <v>46</v>
      </c>
      <c r="FD25" s="292">
        <v>26</v>
      </c>
      <c r="FE25" s="292">
        <v>0</v>
      </c>
      <c r="FF25" s="292">
        <v>0</v>
      </c>
      <c r="FG25" s="292">
        <v>0</v>
      </c>
      <c r="FH25" s="295" t="s">
        <v>851</v>
      </c>
      <c r="FI25" s="295" t="s">
        <v>851</v>
      </c>
      <c r="FJ25" s="295" t="s">
        <v>851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1734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323</v>
      </c>
      <c r="I26" s="292">
        <f>SUM(AD26,AY26,BT26,CO26,DJ26,EE26,EZ26)</f>
        <v>348</v>
      </c>
      <c r="J26" s="292">
        <f>SUM(AE26,AZ26,BU26,CP26,DK26,EF26,FA26)</f>
        <v>96</v>
      </c>
      <c r="K26" s="292">
        <f>SUM(AF26,BA26,BV26,CQ26,DL26,EG26,FB26)</f>
        <v>0</v>
      </c>
      <c r="L26" s="292">
        <f>SUM(AG26,BB26,BW26,CR26,DM26,EH26,FC26)</f>
        <v>34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872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61</v>
      </c>
      <c r="Y26" s="292">
        <f>SUM(Z26:AS26)</f>
        <v>878</v>
      </c>
      <c r="Z26" s="292">
        <v>0</v>
      </c>
      <c r="AA26" s="292">
        <v>0</v>
      </c>
      <c r="AB26" s="292">
        <v>0</v>
      </c>
      <c r="AC26" s="292">
        <v>6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851</v>
      </c>
      <c r="AK26" s="295" t="s">
        <v>851</v>
      </c>
      <c r="AL26" s="292">
        <v>872</v>
      </c>
      <c r="AM26" s="295" t="s">
        <v>851</v>
      </c>
      <c r="AN26" s="295" t="s">
        <v>851</v>
      </c>
      <c r="AO26" s="292">
        <v>0</v>
      </c>
      <c r="AP26" s="295" t="s">
        <v>851</v>
      </c>
      <c r="AQ26" s="292">
        <v>0</v>
      </c>
      <c r="AR26" s="295" t="s">
        <v>851</v>
      </c>
      <c r="AS26" s="292">
        <v>0</v>
      </c>
      <c r="AT26" s="292">
        <f>SUM(AU26:BN26)</f>
        <v>856</v>
      </c>
      <c r="AU26" s="292">
        <v>0</v>
      </c>
      <c r="AV26" s="292">
        <v>0</v>
      </c>
      <c r="AW26" s="292">
        <v>0</v>
      </c>
      <c r="AX26" s="292">
        <v>317</v>
      </c>
      <c r="AY26" s="292">
        <v>348</v>
      </c>
      <c r="AZ26" s="292">
        <v>96</v>
      </c>
      <c r="BA26" s="292">
        <v>0</v>
      </c>
      <c r="BB26" s="292">
        <v>34</v>
      </c>
      <c r="BC26" s="292">
        <v>0</v>
      </c>
      <c r="BD26" s="292">
        <v>0</v>
      </c>
      <c r="BE26" s="295" t="s">
        <v>851</v>
      </c>
      <c r="BF26" s="295" t="s">
        <v>851</v>
      </c>
      <c r="BG26" s="295" t="s">
        <v>851</v>
      </c>
      <c r="BH26" s="295" t="s">
        <v>851</v>
      </c>
      <c r="BI26" s="295" t="s">
        <v>851</v>
      </c>
      <c r="BJ26" s="295" t="s">
        <v>851</v>
      </c>
      <c r="BK26" s="295" t="s">
        <v>851</v>
      </c>
      <c r="BL26" s="295" t="s">
        <v>851</v>
      </c>
      <c r="BM26" s="295" t="s">
        <v>851</v>
      </c>
      <c r="BN26" s="292">
        <v>61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851</v>
      </c>
      <c r="CC26" s="295" t="s">
        <v>851</v>
      </c>
      <c r="CD26" s="295" t="s">
        <v>851</v>
      </c>
      <c r="CE26" s="295" t="s">
        <v>851</v>
      </c>
      <c r="CF26" s="295" t="s">
        <v>851</v>
      </c>
      <c r="CG26" s="295" t="s">
        <v>851</v>
      </c>
      <c r="CH26" s="295" t="s">
        <v>851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851</v>
      </c>
      <c r="CX26" s="295" t="s">
        <v>851</v>
      </c>
      <c r="CY26" s="295" t="s">
        <v>851</v>
      </c>
      <c r="CZ26" s="295" t="s">
        <v>851</v>
      </c>
      <c r="DA26" s="295" t="s">
        <v>851</v>
      </c>
      <c r="DB26" s="295" t="s">
        <v>851</v>
      </c>
      <c r="DC26" s="295" t="s">
        <v>851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851</v>
      </c>
      <c r="DS26" s="295" t="s">
        <v>851</v>
      </c>
      <c r="DT26" s="292">
        <v>0</v>
      </c>
      <c r="DU26" s="295" t="s">
        <v>851</v>
      </c>
      <c r="DV26" s="295" t="s">
        <v>851</v>
      </c>
      <c r="DW26" s="295" t="s">
        <v>851</v>
      </c>
      <c r="DX26" s="295" t="s">
        <v>851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851</v>
      </c>
      <c r="EL26" s="295" t="s">
        <v>851</v>
      </c>
      <c r="EM26" s="295" t="s">
        <v>851</v>
      </c>
      <c r="EN26" s="292">
        <v>0</v>
      </c>
      <c r="EO26" s="292">
        <v>0</v>
      </c>
      <c r="EP26" s="295" t="s">
        <v>851</v>
      </c>
      <c r="EQ26" s="295" t="s">
        <v>851</v>
      </c>
      <c r="ER26" s="295" t="s">
        <v>851</v>
      </c>
      <c r="ES26" s="292">
        <v>0</v>
      </c>
      <c r="ET26" s="292">
        <v>0</v>
      </c>
      <c r="EU26" s="292">
        <f>SUM(EV26:FO26)</f>
        <v>0</v>
      </c>
      <c r="EV26" s="292">
        <v>0</v>
      </c>
      <c r="EW26" s="292">
        <v>0</v>
      </c>
      <c r="EX26" s="292">
        <v>0</v>
      </c>
      <c r="EY26" s="292">
        <v>0</v>
      </c>
      <c r="EZ26" s="292">
        <v>0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851</v>
      </c>
      <c r="FI26" s="295" t="s">
        <v>851</v>
      </c>
      <c r="FJ26" s="295" t="s">
        <v>851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SUM(Y27,AT27,BO27,CJ27,DE27,DZ27,EU27)</f>
        <v>128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128</v>
      </c>
      <c r="I27" s="292">
        <f>SUM(AD27,AY27,BT27,CO27,DJ27,EE27,EZ27)</f>
        <v>0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851</v>
      </c>
      <c r="AK27" s="295" t="s">
        <v>851</v>
      </c>
      <c r="AL27" s="292">
        <v>0</v>
      </c>
      <c r="AM27" s="295" t="s">
        <v>851</v>
      </c>
      <c r="AN27" s="295" t="s">
        <v>851</v>
      </c>
      <c r="AO27" s="292">
        <v>0</v>
      </c>
      <c r="AP27" s="295" t="s">
        <v>851</v>
      </c>
      <c r="AQ27" s="292">
        <v>0</v>
      </c>
      <c r="AR27" s="295" t="s">
        <v>851</v>
      </c>
      <c r="AS27" s="292">
        <v>0</v>
      </c>
      <c r="AT27" s="292">
        <f>SUM(AU27:BN27)</f>
        <v>128</v>
      </c>
      <c r="AU27" s="292">
        <v>0</v>
      </c>
      <c r="AV27" s="292">
        <v>0</v>
      </c>
      <c r="AW27" s="292">
        <v>0</v>
      </c>
      <c r="AX27" s="292">
        <v>128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851</v>
      </c>
      <c r="BF27" s="295" t="s">
        <v>851</v>
      </c>
      <c r="BG27" s="295" t="s">
        <v>851</v>
      </c>
      <c r="BH27" s="295" t="s">
        <v>851</v>
      </c>
      <c r="BI27" s="295" t="s">
        <v>851</v>
      </c>
      <c r="BJ27" s="295" t="s">
        <v>851</v>
      </c>
      <c r="BK27" s="295" t="s">
        <v>851</v>
      </c>
      <c r="BL27" s="295" t="s">
        <v>851</v>
      </c>
      <c r="BM27" s="295" t="s">
        <v>851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851</v>
      </c>
      <c r="CC27" s="295" t="s">
        <v>851</v>
      </c>
      <c r="CD27" s="295" t="s">
        <v>851</v>
      </c>
      <c r="CE27" s="295" t="s">
        <v>851</v>
      </c>
      <c r="CF27" s="295" t="s">
        <v>851</v>
      </c>
      <c r="CG27" s="295" t="s">
        <v>851</v>
      </c>
      <c r="CH27" s="295" t="s">
        <v>851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851</v>
      </c>
      <c r="CX27" s="295" t="s">
        <v>851</v>
      </c>
      <c r="CY27" s="295" t="s">
        <v>851</v>
      </c>
      <c r="CZ27" s="295" t="s">
        <v>851</v>
      </c>
      <c r="DA27" s="295" t="s">
        <v>851</v>
      </c>
      <c r="DB27" s="295" t="s">
        <v>851</v>
      </c>
      <c r="DC27" s="295" t="s">
        <v>851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851</v>
      </c>
      <c r="DS27" s="295" t="s">
        <v>851</v>
      </c>
      <c r="DT27" s="292">
        <v>0</v>
      </c>
      <c r="DU27" s="295" t="s">
        <v>851</v>
      </c>
      <c r="DV27" s="295" t="s">
        <v>851</v>
      </c>
      <c r="DW27" s="295" t="s">
        <v>851</v>
      </c>
      <c r="DX27" s="295" t="s">
        <v>851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851</v>
      </c>
      <c r="EL27" s="295" t="s">
        <v>851</v>
      </c>
      <c r="EM27" s="295" t="s">
        <v>851</v>
      </c>
      <c r="EN27" s="292">
        <v>0</v>
      </c>
      <c r="EO27" s="292">
        <v>0</v>
      </c>
      <c r="EP27" s="295" t="s">
        <v>851</v>
      </c>
      <c r="EQ27" s="295" t="s">
        <v>851</v>
      </c>
      <c r="ER27" s="295" t="s">
        <v>851</v>
      </c>
      <c r="ES27" s="292">
        <v>0</v>
      </c>
      <c r="ET27" s="292">
        <v>0</v>
      </c>
      <c r="EU27" s="292">
        <f>SUM(EV27:FO27)</f>
        <v>0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851</v>
      </c>
      <c r="FI27" s="295" t="s">
        <v>851</v>
      </c>
      <c r="FJ27" s="295" t="s">
        <v>851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SUM(Y28,AT28,BO28,CJ28,DE28,DZ28,EU28)</f>
        <v>377</v>
      </c>
      <c r="E28" s="292">
        <f>SUM(Z28,AU28,BP28,CK28,DF28,EA28,EV28)</f>
        <v>155</v>
      </c>
      <c r="F28" s="292">
        <f>SUM(AA28,AV28,BQ28,CL28,DG28,EB28,EW28)</f>
        <v>2</v>
      </c>
      <c r="G28" s="292">
        <f>SUM(AB28,AW28,BR28,CM28,DH28,EC28,EX28)</f>
        <v>0</v>
      </c>
      <c r="H28" s="292">
        <f>SUM(AC28,AX28,BS28,CN28,DI28,ED28,EY28)</f>
        <v>100</v>
      </c>
      <c r="I28" s="292">
        <f>SUM(AD28,AY28,BT28,CO28,DJ28,EE28,EZ28)</f>
        <v>34</v>
      </c>
      <c r="J28" s="292">
        <f>SUM(AE28,AZ28,BU28,CP28,DK28,EF28,FA28)</f>
        <v>22</v>
      </c>
      <c r="K28" s="292">
        <f>SUM(AF28,BA28,BV28,CQ28,DL28,EG28,FB28)</f>
        <v>0</v>
      </c>
      <c r="L28" s="292">
        <f>SUM(AG28,BB28,BW28,CR28,DM28,EH28,FC28)</f>
        <v>49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15</v>
      </c>
      <c r="Y28" s="292">
        <f>SUM(Z28:AS28)</f>
        <v>16</v>
      </c>
      <c r="Z28" s="292">
        <v>16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851</v>
      </c>
      <c r="AK28" s="295" t="s">
        <v>851</v>
      </c>
      <c r="AL28" s="292">
        <v>0</v>
      </c>
      <c r="AM28" s="295" t="s">
        <v>851</v>
      </c>
      <c r="AN28" s="295" t="s">
        <v>851</v>
      </c>
      <c r="AO28" s="292">
        <v>0</v>
      </c>
      <c r="AP28" s="295" t="s">
        <v>851</v>
      </c>
      <c r="AQ28" s="292">
        <v>0</v>
      </c>
      <c r="AR28" s="295" t="s">
        <v>851</v>
      </c>
      <c r="AS28" s="292">
        <v>0</v>
      </c>
      <c r="AT28" s="292">
        <f>SUM(AU28:BN28)</f>
        <v>80</v>
      </c>
      <c r="AU28" s="292">
        <v>0</v>
      </c>
      <c r="AV28" s="292">
        <v>0</v>
      </c>
      <c r="AW28" s="292">
        <v>0</v>
      </c>
      <c r="AX28" s="292">
        <v>80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851</v>
      </c>
      <c r="BF28" s="295" t="s">
        <v>851</v>
      </c>
      <c r="BG28" s="295" t="s">
        <v>851</v>
      </c>
      <c r="BH28" s="295" t="s">
        <v>851</v>
      </c>
      <c r="BI28" s="295" t="s">
        <v>851</v>
      </c>
      <c r="BJ28" s="295" t="s">
        <v>851</v>
      </c>
      <c r="BK28" s="295" t="s">
        <v>851</v>
      </c>
      <c r="BL28" s="295" t="s">
        <v>851</v>
      </c>
      <c r="BM28" s="295" t="s">
        <v>851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851</v>
      </c>
      <c r="CC28" s="295" t="s">
        <v>851</v>
      </c>
      <c r="CD28" s="295" t="s">
        <v>851</v>
      </c>
      <c r="CE28" s="295" t="s">
        <v>851</v>
      </c>
      <c r="CF28" s="295" t="s">
        <v>851</v>
      </c>
      <c r="CG28" s="295" t="s">
        <v>851</v>
      </c>
      <c r="CH28" s="295" t="s">
        <v>851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851</v>
      </c>
      <c r="CX28" s="295" t="s">
        <v>851</v>
      </c>
      <c r="CY28" s="295" t="s">
        <v>851</v>
      </c>
      <c r="CZ28" s="295" t="s">
        <v>851</v>
      </c>
      <c r="DA28" s="295" t="s">
        <v>851</v>
      </c>
      <c r="DB28" s="295" t="s">
        <v>851</v>
      </c>
      <c r="DC28" s="295" t="s">
        <v>851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851</v>
      </c>
      <c r="DS28" s="295" t="s">
        <v>851</v>
      </c>
      <c r="DT28" s="292">
        <v>0</v>
      </c>
      <c r="DU28" s="295" t="s">
        <v>851</v>
      </c>
      <c r="DV28" s="295" t="s">
        <v>851</v>
      </c>
      <c r="DW28" s="295" t="s">
        <v>851</v>
      </c>
      <c r="DX28" s="295" t="s">
        <v>851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851</v>
      </c>
      <c r="EL28" s="295" t="s">
        <v>851</v>
      </c>
      <c r="EM28" s="295" t="s">
        <v>851</v>
      </c>
      <c r="EN28" s="292">
        <v>0</v>
      </c>
      <c r="EO28" s="292">
        <v>0</v>
      </c>
      <c r="EP28" s="295" t="s">
        <v>851</v>
      </c>
      <c r="EQ28" s="295" t="s">
        <v>851</v>
      </c>
      <c r="ER28" s="295" t="s">
        <v>851</v>
      </c>
      <c r="ES28" s="292">
        <v>0</v>
      </c>
      <c r="ET28" s="292">
        <v>0</v>
      </c>
      <c r="EU28" s="292">
        <f>SUM(EV28:FO28)</f>
        <v>281</v>
      </c>
      <c r="EV28" s="292">
        <v>139</v>
      </c>
      <c r="EW28" s="292">
        <v>2</v>
      </c>
      <c r="EX28" s="292">
        <v>0</v>
      </c>
      <c r="EY28" s="292">
        <v>20</v>
      </c>
      <c r="EZ28" s="292">
        <v>34</v>
      </c>
      <c r="FA28" s="292">
        <v>22</v>
      </c>
      <c r="FB28" s="292">
        <v>0</v>
      </c>
      <c r="FC28" s="292">
        <v>49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851</v>
      </c>
      <c r="FI28" s="295" t="s">
        <v>851</v>
      </c>
      <c r="FJ28" s="295" t="s">
        <v>851</v>
      </c>
      <c r="FK28" s="292">
        <v>0</v>
      </c>
      <c r="FL28" s="292">
        <v>0</v>
      </c>
      <c r="FM28" s="292">
        <v>0</v>
      </c>
      <c r="FN28" s="292">
        <v>0</v>
      </c>
      <c r="FO28" s="292">
        <v>15</v>
      </c>
    </row>
    <row r="29" spans="1:171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SUM(Y29,AT29,BO29,CJ29,DE29,DZ29,EU29)</f>
        <v>299</v>
      </c>
      <c r="E29" s="292">
        <f>SUM(Z29,AU29,BP29,CK29,DF29,EA29,EV29)</f>
        <v>0</v>
      </c>
      <c r="F29" s="292">
        <f>SUM(AA29,AV29,BQ29,CL29,DG29,EB29,EW29)</f>
        <v>1</v>
      </c>
      <c r="G29" s="292">
        <f>SUM(AB29,AW29,BR29,CM29,DH29,EC29,EX29)</f>
        <v>0</v>
      </c>
      <c r="H29" s="292">
        <f>SUM(AC29,AX29,BS29,CN29,DI29,ED29,EY29)</f>
        <v>42</v>
      </c>
      <c r="I29" s="292">
        <f>SUM(AD29,AY29,BT29,CO29,DJ29,EE29,EZ29)</f>
        <v>20</v>
      </c>
      <c r="J29" s="292">
        <f>SUM(AE29,AZ29,BU29,CP29,DK29,EF29,FA29)</f>
        <v>4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1</v>
      </c>
      <c r="O29" s="292">
        <f>SUM(AJ29,BE29,BZ29,CU29,DP29,EK29,FF29)</f>
        <v>69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162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851</v>
      </c>
      <c r="AK29" s="295" t="s">
        <v>851</v>
      </c>
      <c r="AL29" s="292">
        <v>0</v>
      </c>
      <c r="AM29" s="295" t="s">
        <v>851</v>
      </c>
      <c r="AN29" s="295" t="s">
        <v>851</v>
      </c>
      <c r="AO29" s="292">
        <v>0</v>
      </c>
      <c r="AP29" s="295" t="s">
        <v>851</v>
      </c>
      <c r="AQ29" s="292">
        <v>0</v>
      </c>
      <c r="AR29" s="295" t="s">
        <v>851</v>
      </c>
      <c r="AS29" s="292">
        <v>0</v>
      </c>
      <c r="AT29" s="292">
        <f>SUM(AU29:BN29)</f>
        <v>4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851</v>
      </c>
      <c r="BF29" s="295" t="s">
        <v>851</v>
      </c>
      <c r="BG29" s="295" t="s">
        <v>851</v>
      </c>
      <c r="BH29" s="295" t="s">
        <v>851</v>
      </c>
      <c r="BI29" s="295" t="s">
        <v>851</v>
      </c>
      <c r="BJ29" s="295" t="s">
        <v>851</v>
      </c>
      <c r="BK29" s="295" t="s">
        <v>851</v>
      </c>
      <c r="BL29" s="295" t="s">
        <v>851</v>
      </c>
      <c r="BM29" s="295" t="s">
        <v>851</v>
      </c>
      <c r="BN29" s="292">
        <v>4</v>
      </c>
      <c r="BO29" s="292">
        <f>SUM(BP29:CI29)</f>
        <v>69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69</v>
      </c>
      <c r="CA29" s="292">
        <v>0</v>
      </c>
      <c r="CB29" s="295" t="s">
        <v>851</v>
      </c>
      <c r="CC29" s="295" t="s">
        <v>851</v>
      </c>
      <c r="CD29" s="295" t="s">
        <v>851</v>
      </c>
      <c r="CE29" s="295" t="s">
        <v>851</v>
      </c>
      <c r="CF29" s="295" t="s">
        <v>851</v>
      </c>
      <c r="CG29" s="295" t="s">
        <v>851</v>
      </c>
      <c r="CH29" s="295" t="s">
        <v>851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851</v>
      </c>
      <c r="CX29" s="295" t="s">
        <v>851</v>
      </c>
      <c r="CY29" s="295" t="s">
        <v>851</v>
      </c>
      <c r="CZ29" s="295" t="s">
        <v>851</v>
      </c>
      <c r="DA29" s="295" t="s">
        <v>851</v>
      </c>
      <c r="DB29" s="295" t="s">
        <v>851</v>
      </c>
      <c r="DC29" s="295" t="s">
        <v>851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851</v>
      </c>
      <c r="DS29" s="295" t="s">
        <v>851</v>
      </c>
      <c r="DT29" s="292">
        <v>0</v>
      </c>
      <c r="DU29" s="295" t="s">
        <v>851</v>
      </c>
      <c r="DV29" s="295" t="s">
        <v>851</v>
      </c>
      <c r="DW29" s="295" t="s">
        <v>851</v>
      </c>
      <c r="DX29" s="295" t="s">
        <v>851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851</v>
      </c>
      <c r="EL29" s="295" t="s">
        <v>851</v>
      </c>
      <c r="EM29" s="295" t="s">
        <v>851</v>
      </c>
      <c r="EN29" s="292">
        <v>0</v>
      </c>
      <c r="EO29" s="292">
        <v>0</v>
      </c>
      <c r="EP29" s="295" t="s">
        <v>851</v>
      </c>
      <c r="EQ29" s="295" t="s">
        <v>851</v>
      </c>
      <c r="ER29" s="295" t="s">
        <v>851</v>
      </c>
      <c r="ES29" s="292">
        <v>0</v>
      </c>
      <c r="ET29" s="292">
        <v>0</v>
      </c>
      <c r="EU29" s="292">
        <f>SUM(EV29:FO29)</f>
        <v>226</v>
      </c>
      <c r="EV29" s="292">
        <v>0</v>
      </c>
      <c r="EW29" s="292">
        <v>1</v>
      </c>
      <c r="EX29" s="292">
        <v>0</v>
      </c>
      <c r="EY29" s="292">
        <v>42</v>
      </c>
      <c r="EZ29" s="292">
        <v>20</v>
      </c>
      <c r="FA29" s="292">
        <v>4</v>
      </c>
      <c r="FB29" s="292">
        <v>0</v>
      </c>
      <c r="FC29" s="292">
        <v>0</v>
      </c>
      <c r="FD29" s="292">
        <v>0</v>
      </c>
      <c r="FE29" s="292">
        <v>1</v>
      </c>
      <c r="FF29" s="292">
        <v>0</v>
      </c>
      <c r="FG29" s="292">
        <v>0</v>
      </c>
      <c r="FH29" s="295" t="s">
        <v>851</v>
      </c>
      <c r="FI29" s="295" t="s">
        <v>851</v>
      </c>
      <c r="FJ29" s="295" t="s">
        <v>851</v>
      </c>
      <c r="FK29" s="292">
        <v>0</v>
      </c>
      <c r="FL29" s="292">
        <v>0</v>
      </c>
      <c r="FM29" s="292">
        <v>0</v>
      </c>
      <c r="FN29" s="292">
        <v>0</v>
      </c>
      <c r="FO29" s="292">
        <v>158</v>
      </c>
    </row>
    <row r="30" spans="1:171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SUM(Y30,AT30,BO30,CJ30,DE30,DZ30,EU30)</f>
        <v>122</v>
      </c>
      <c r="E30" s="292">
        <f>SUM(Z30,AU30,BP30,CK30,DF30,EA30,EV30)</f>
        <v>112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0</v>
      </c>
      <c r="I30" s="292">
        <f>SUM(AD30,AY30,BT30,CO30,DJ30,EE30,EZ30)</f>
        <v>0</v>
      </c>
      <c r="J30" s="292">
        <f>SUM(AE30,AZ30,BU30,CP30,DK30,EF30,FA30)</f>
        <v>10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851</v>
      </c>
      <c r="AK30" s="295" t="s">
        <v>851</v>
      </c>
      <c r="AL30" s="292">
        <v>0</v>
      </c>
      <c r="AM30" s="295" t="s">
        <v>851</v>
      </c>
      <c r="AN30" s="295" t="s">
        <v>851</v>
      </c>
      <c r="AO30" s="292">
        <v>0</v>
      </c>
      <c r="AP30" s="295" t="s">
        <v>851</v>
      </c>
      <c r="AQ30" s="292">
        <v>0</v>
      </c>
      <c r="AR30" s="295" t="s">
        <v>851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851</v>
      </c>
      <c r="BF30" s="295" t="s">
        <v>851</v>
      </c>
      <c r="BG30" s="295" t="s">
        <v>851</v>
      </c>
      <c r="BH30" s="295" t="s">
        <v>851</v>
      </c>
      <c r="BI30" s="295" t="s">
        <v>851</v>
      </c>
      <c r="BJ30" s="295" t="s">
        <v>851</v>
      </c>
      <c r="BK30" s="295" t="s">
        <v>851</v>
      </c>
      <c r="BL30" s="295" t="s">
        <v>851</v>
      </c>
      <c r="BM30" s="295" t="s">
        <v>851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851</v>
      </c>
      <c r="CC30" s="295" t="s">
        <v>851</v>
      </c>
      <c r="CD30" s="295" t="s">
        <v>851</v>
      </c>
      <c r="CE30" s="295" t="s">
        <v>851</v>
      </c>
      <c r="CF30" s="295" t="s">
        <v>851</v>
      </c>
      <c r="CG30" s="295" t="s">
        <v>851</v>
      </c>
      <c r="CH30" s="295" t="s">
        <v>851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851</v>
      </c>
      <c r="CX30" s="295" t="s">
        <v>851</v>
      </c>
      <c r="CY30" s="295" t="s">
        <v>851</v>
      </c>
      <c r="CZ30" s="295" t="s">
        <v>851</v>
      </c>
      <c r="DA30" s="295" t="s">
        <v>851</v>
      </c>
      <c r="DB30" s="295" t="s">
        <v>851</v>
      </c>
      <c r="DC30" s="295" t="s">
        <v>851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851</v>
      </c>
      <c r="DS30" s="295" t="s">
        <v>851</v>
      </c>
      <c r="DT30" s="292">
        <v>0</v>
      </c>
      <c r="DU30" s="295" t="s">
        <v>851</v>
      </c>
      <c r="DV30" s="295" t="s">
        <v>851</v>
      </c>
      <c r="DW30" s="295" t="s">
        <v>851</v>
      </c>
      <c r="DX30" s="295" t="s">
        <v>851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851</v>
      </c>
      <c r="EL30" s="295" t="s">
        <v>851</v>
      </c>
      <c r="EM30" s="295" t="s">
        <v>851</v>
      </c>
      <c r="EN30" s="292">
        <v>0</v>
      </c>
      <c r="EO30" s="292">
        <v>0</v>
      </c>
      <c r="EP30" s="295" t="s">
        <v>851</v>
      </c>
      <c r="EQ30" s="295" t="s">
        <v>851</v>
      </c>
      <c r="ER30" s="295" t="s">
        <v>851</v>
      </c>
      <c r="ES30" s="292">
        <v>0</v>
      </c>
      <c r="ET30" s="292">
        <v>0</v>
      </c>
      <c r="EU30" s="292">
        <f>SUM(EV30:FO30)</f>
        <v>122</v>
      </c>
      <c r="EV30" s="292">
        <v>112</v>
      </c>
      <c r="EW30" s="292">
        <v>0</v>
      </c>
      <c r="EX30" s="292">
        <v>0</v>
      </c>
      <c r="EY30" s="292">
        <v>0</v>
      </c>
      <c r="EZ30" s="292">
        <v>0</v>
      </c>
      <c r="FA30" s="292">
        <v>10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851</v>
      </c>
      <c r="FI30" s="295" t="s">
        <v>851</v>
      </c>
      <c r="FJ30" s="295" t="s">
        <v>851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SUM(Y31,AT31,BO31,CJ31,DE31,DZ31,EU31)</f>
        <v>659</v>
      </c>
      <c r="E31" s="292">
        <f>SUM(Z31,AU31,BP31,CK31,DF31,EA31,EV31)</f>
        <v>223</v>
      </c>
      <c r="F31" s="292">
        <f>SUM(AA31,AV31,BQ31,CL31,DG31,EB31,EW31)</f>
        <v>4</v>
      </c>
      <c r="G31" s="292">
        <f>SUM(AB31,AW31,BR31,CM31,DH31,EC31,EX31)</f>
        <v>52</v>
      </c>
      <c r="H31" s="292">
        <f>SUM(AC31,AX31,BS31,CN31,DI31,ED31,EY31)</f>
        <v>115</v>
      </c>
      <c r="I31" s="292">
        <f>SUM(AD31,AY31,BT31,CO31,DJ31,EE31,EZ31)</f>
        <v>127</v>
      </c>
      <c r="J31" s="292">
        <f>SUM(AE31,AZ31,BU31,CP31,DK31,EF31,FA31)</f>
        <v>24</v>
      </c>
      <c r="K31" s="292">
        <f>SUM(AF31,BA31,BV31,CQ31,DL31,EG31,FB31)</f>
        <v>1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78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35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851</v>
      </c>
      <c r="AK31" s="295" t="s">
        <v>851</v>
      </c>
      <c r="AL31" s="292">
        <v>0</v>
      </c>
      <c r="AM31" s="295" t="s">
        <v>851</v>
      </c>
      <c r="AN31" s="295" t="s">
        <v>851</v>
      </c>
      <c r="AO31" s="292">
        <v>0</v>
      </c>
      <c r="AP31" s="295" t="s">
        <v>851</v>
      </c>
      <c r="AQ31" s="292">
        <v>0</v>
      </c>
      <c r="AR31" s="295" t="s">
        <v>851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851</v>
      </c>
      <c r="BF31" s="295" t="s">
        <v>851</v>
      </c>
      <c r="BG31" s="295" t="s">
        <v>851</v>
      </c>
      <c r="BH31" s="295" t="s">
        <v>851</v>
      </c>
      <c r="BI31" s="295" t="s">
        <v>851</v>
      </c>
      <c r="BJ31" s="295" t="s">
        <v>851</v>
      </c>
      <c r="BK31" s="295" t="s">
        <v>851</v>
      </c>
      <c r="BL31" s="295" t="s">
        <v>851</v>
      </c>
      <c r="BM31" s="295" t="s">
        <v>851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851</v>
      </c>
      <c r="CC31" s="295" t="s">
        <v>851</v>
      </c>
      <c r="CD31" s="295" t="s">
        <v>851</v>
      </c>
      <c r="CE31" s="295" t="s">
        <v>851</v>
      </c>
      <c r="CF31" s="295" t="s">
        <v>851</v>
      </c>
      <c r="CG31" s="295" t="s">
        <v>851</v>
      </c>
      <c r="CH31" s="295" t="s">
        <v>851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851</v>
      </c>
      <c r="CX31" s="295" t="s">
        <v>851</v>
      </c>
      <c r="CY31" s="295" t="s">
        <v>851</v>
      </c>
      <c r="CZ31" s="295" t="s">
        <v>851</v>
      </c>
      <c r="DA31" s="295" t="s">
        <v>851</v>
      </c>
      <c r="DB31" s="295" t="s">
        <v>851</v>
      </c>
      <c r="DC31" s="295" t="s">
        <v>851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851</v>
      </c>
      <c r="DS31" s="295" t="s">
        <v>851</v>
      </c>
      <c r="DT31" s="292">
        <v>0</v>
      </c>
      <c r="DU31" s="295" t="s">
        <v>851</v>
      </c>
      <c r="DV31" s="295" t="s">
        <v>851</v>
      </c>
      <c r="DW31" s="295" t="s">
        <v>851</v>
      </c>
      <c r="DX31" s="295" t="s">
        <v>851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851</v>
      </c>
      <c r="EL31" s="295" t="s">
        <v>851</v>
      </c>
      <c r="EM31" s="295" t="s">
        <v>851</v>
      </c>
      <c r="EN31" s="292">
        <v>0</v>
      </c>
      <c r="EO31" s="292">
        <v>0</v>
      </c>
      <c r="EP31" s="295" t="s">
        <v>851</v>
      </c>
      <c r="EQ31" s="295" t="s">
        <v>851</v>
      </c>
      <c r="ER31" s="295" t="s">
        <v>851</v>
      </c>
      <c r="ES31" s="292">
        <v>0</v>
      </c>
      <c r="ET31" s="292">
        <v>0</v>
      </c>
      <c r="EU31" s="292">
        <f>SUM(EV31:FO31)</f>
        <v>659</v>
      </c>
      <c r="EV31" s="292">
        <v>223</v>
      </c>
      <c r="EW31" s="292">
        <v>4</v>
      </c>
      <c r="EX31" s="292">
        <v>52</v>
      </c>
      <c r="EY31" s="292">
        <v>115</v>
      </c>
      <c r="EZ31" s="292">
        <v>127</v>
      </c>
      <c r="FA31" s="292">
        <v>24</v>
      </c>
      <c r="FB31" s="292">
        <v>1</v>
      </c>
      <c r="FC31" s="292">
        <v>0</v>
      </c>
      <c r="FD31" s="292">
        <v>0</v>
      </c>
      <c r="FE31" s="292">
        <v>0</v>
      </c>
      <c r="FF31" s="292">
        <v>0</v>
      </c>
      <c r="FG31" s="292">
        <v>78</v>
      </c>
      <c r="FH31" s="295" t="s">
        <v>851</v>
      </c>
      <c r="FI31" s="295" t="s">
        <v>851</v>
      </c>
      <c r="FJ31" s="295" t="s">
        <v>851</v>
      </c>
      <c r="FK31" s="292">
        <v>0</v>
      </c>
      <c r="FL31" s="292">
        <v>0</v>
      </c>
      <c r="FM31" s="292">
        <v>0</v>
      </c>
      <c r="FN31" s="292">
        <v>0</v>
      </c>
      <c r="FO31" s="292">
        <v>35</v>
      </c>
    </row>
    <row r="32" spans="1:171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SUM(Y32,AT32,BO32,CJ32,DE32,DZ32,EU32)</f>
        <v>25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13</v>
      </c>
      <c r="I32" s="292">
        <f>SUM(AD32,AY32,BT32,CO32,DJ32,EE32,EZ32)</f>
        <v>0</v>
      </c>
      <c r="J32" s="292">
        <f>SUM(AE32,AZ32,BU32,CP32,DK32,EF32,FA32)</f>
        <v>0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12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2</v>
      </c>
      <c r="Z32" s="292">
        <v>0</v>
      </c>
      <c r="AA32" s="292">
        <v>0</v>
      </c>
      <c r="AB32" s="292">
        <v>0</v>
      </c>
      <c r="AC32" s="292">
        <v>2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851</v>
      </c>
      <c r="AK32" s="295" t="s">
        <v>851</v>
      </c>
      <c r="AL32" s="292">
        <v>0</v>
      </c>
      <c r="AM32" s="295" t="s">
        <v>851</v>
      </c>
      <c r="AN32" s="295" t="s">
        <v>851</v>
      </c>
      <c r="AO32" s="292">
        <v>0</v>
      </c>
      <c r="AP32" s="295" t="s">
        <v>851</v>
      </c>
      <c r="AQ32" s="292">
        <v>0</v>
      </c>
      <c r="AR32" s="295" t="s">
        <v>851</v>
      </c>
      <c r="AS32" s="292">
        <v>0</v>
      </c>
      <c r="AT32" s="292">
        <f>SUM(AU32:BN32)</f>
        <v>11</v>
      </c>
      <c r="AU32" s="292">
        <v>0</v>
      </c>
      <c r="AV32" s="292">
        <v>0</v>
      </c>
      <c r="AW32" s="292">
        <v>0</v>
      </c>
      <c r="AX32" s="292">
        <v>11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851</v>
      </c>
      <c r="BF32" s="295" t="s">
        <v>851</v>
      </c>
      <c r="BG32" s="295" t="s">
        <v>851</v>
      </c>
      <c r="BH32" s="295" t="s">
        <v>851</v>
      </c>
      <c r="BI32" s="295" t="s">
        <v>851</v>
      </c>
      <c r="BJ32" s="295" t="s">
        <v>851</v>
      </c>
      <c r="BK32" s="295" t="s">
        <v>851</v>
      </c>
      <c r="BL32" s="295" t="s">
        <v>851</v>
      </c>
      <c r="BM32" s="295" t="s">
        <v>851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851</v>
      </c>
      <c r="CC32" s="295" t="s">
        <v>851</v>
      </c>
      <c r="CD32" s="295" t="s">
        <v>851</v>
      </c>
      <c r="CE32" s="295" t="s">
        <v>851</v>
      </c>
      <c r="CF32" s="295" t="s">
        <v>851</v>
      </c>
      <c r="CG32" s="295" t="s">
        <v>851</v>
      </c>
      <c r="CH32" s="295" t="s">
        <v>851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851</v>
      </c>
      <c r="CX32" s="295" t="s">
        <v>851</v>
      </c>
      <c r="CY32" s="295" t="s">
        <v>851</v>
      </c>
      <c r="CZ32" s="295" t="s">
        <v>851</v>
      </c>
      <c r="DA32" s="295" t="s">
        <v>851</v>
      </c>
      <c r="DB32" s="295" t="s">
        <v>851</v>
      </c>
      <c r="DC32" s="295" t="s">
        <v>851</v>
      </c>
      <c r="DD32" s="292">
        <v>0</v>
      </c>
      <c r="DE32" s="292">
        <f>SUM(DF32:DY32)</f>
        <v>12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851</v>
      </c>
      <c r="DS32" s="295" t="s">
        <v>851</v>
      </c>
      <c r="DT32" s="292">
        <v>12</v>
      </c>
      <c r="DU32" s="295" t="s">
        <v>851</v>
      </c>
      <c r="DV32" s="295" t="s">
        <v>851</v>
      </c>
      <c r="DW32" s="295" t="s">
        <v>851</v>
      </c>
      <c r="DX32" s="295" t="s">
        <v>851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851</v>
      </c>
      <c r="EL32" s="295" t="s">
        <v>851</v>
      </c>
      <c r="EM32" s="295" t="s">
        <v>851</v>
      </c>
      <c r="EN32" s="292">
        <v>0</v>
      </c>
      <c r="EO32" s="292">
        <v>0</v>
      </c>
      <c r="EP32" s="295" t="s">
        <v>851</v>
      </c>
      <c r="EQ32" s="295" t="s">
        <v>851</v>
      </c>
      <c r="ER32" s="295" t="s">
        <v>851</v>
      </c>
      <c r="ES32" s="292">
        <v>0</v>
      </c>
      <c r="ET32" s="292">
        <v>0</v>
      </c>
      <c r="EU32" s="292">
        <f>SUM(EV32:FO32)</f>
        <v>0</v>
      </c>
      <c r="EV32" s="292">
        <v>0</v>
      </c>
      <c r="EW32" s="292">
        <v>0</v>
      </c>
      <c r="EX32" s="292">
        <v>0</v>
      </c>
      <c r="EY32" s="292">
        <v>0</v>
      </c>
      <c r="EZ32" s="292">
        <v>0</v>
      </c>
      <c r="FA32" s="292">
        <v>0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851</v>
      </c>
      <c r="FI32" s="295" t="s">
        <v>851</v>
      </c>
      <c r="FJ32" s="295" t="s">
        <v>851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SUM(Y33,AT33,BO33,CJ33,DE33,DZ33,EU33)</f>
        <v>502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109</v>
      </c>
      <c r="I33" s="292">
        <f>SUM(AD33,AY33,BT33,CO33,DJ33,EE33,EZ33)</f>
        <v>121</v>
      </c>
      <c r="J33" s="292">
        <f>SUM(AE33,AZ33,BU33,CP33,DK33,EF33,FA33)</f>
        <v>37</v>
      </c>
      <c r="K33" s="292">
        <f>SUM(AF33,BA33,BV33,CQ33,DL33,EG33,FB33)</f>
        <v>0</v>
      </c>
      <c r="L33" s="292">
        <f>SUM(AG33,BB33,BW33,CR33,DM33,EH33,FC33)</f>
        <v>10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216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9</v>
      </c>
      <c r="Y33" s="292">
        <f>SUM(Z33:AS33)</f>
        <v>216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851</v>
      </c>
      <c r="AK33" s="295" t="s">
        <v>851</v>
      </c>
      <c r="AL33" s="292">
        <v>216</v>
      </c>
      <c r="AM33" s="295" t="s">
        <v>851</v>
      </c>
      <c r="AN33" s="295" t="s">
        <v>851</v>
      </c>
      <c r="AO33" s="292">
        <v>0</v>
      </c>
      <c r="AP33" s="295" t="s">
        <v>851</v>
      </c>
      <c r="AQ33" s="292">
        <v>0</v>
      </c>
      <c r="AR33" s="295" t="s">
        <v>851</v>
      </c>
      <c r="AS33" s="292">
        <v>0</v>
      </c>
      <c r="AT33" s="292">
        <f>SUM(AU33:BN33)</f>
        <v>286</v>
      </c>
      <c r="AU33" s="292">
        <v>0</v>
      </c>
      <c r="AV33" s="292">
        <v>0</v>
      </c>
      <c r="AW33" s="292">
        <v>0</v>
      </c>
      <c r="AX33" s="292">
        <v>109</v>
      </c>
      <c r="AY33" s="292">
        <v>121</v>
      </c>
      <c r="AZ33" s="292">
        <v>37</v>
      </c>
      <c r="BA33" s="292">
        <v>0</v>
      </c>
      <c r="BB33" s="292">
        <v>10</v>
      </c>
      <c r="BC33" s="292">
        <v>0</v>
      </c>
      <c r="BD33" s="292">
        <v>0</v>
      </c>
      <c r="BE33" s="295" t="s">
        <v>851</v>
      </c>
      <c r="BF33" s="295" t="s">
        <v>851</v>
      </c>
      <c r="BG33" s="295" t="s">
        <v>851</v>
      </c>
      <c r="BH33" s="295" t="s">
        <v>851</v>
      </c>
      <c r="BI33" s="295" t="s">
        <v>851</v>
      </c>
      <c r="BJ33" s="295" t="s">
        <v>851</v>
      </c>
      <c r="BK33" s="295" t="s">
        <v>851</v>
      </c>
      <c r="BL33" s="295" t="s">
        <v>851</v>
      </c>
      <c r="BM33" s="295" t="s">
        <v>851</v>
      </c>
      <c r="BN33" s="292">
        <v>9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851</v>
      </c>
      <c r="CC33" s="295" t="s">
        <v>851</v>
      </c>
      <c r="CD33" s="295" t="s">
        <v>851</v>
      </c>
      <c r="CE33" s="295" t="s">
        <v>851</v>
      </c>
      <c r="CF33" s="295" t="s">
        <v>851</v>
      </c>
      <c r="CG33" s="295" t="s">
        <v>851</v>
      </c>
      <c r="CH33" s="295" t="s">
        <v>851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851</v>
      </c>
      <c r="CX33" s="295" t="s">
        <v>851</v>
      </c>
      <c r="CY33" s="295" t="s">
        <v>851</v>
      </c>
      <c r="CZ33" s="295" t="s">
        <v>851</v>
      </c>
      <c r="DA33" s="295" t="s">
        <v>851</v>
      </c>
      <c r="DB33" s="295" t="s">
        <v>851</v>
      </c>
      <c r="DC33" s="295" t="s">
        <v>851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851</v>
      </c>
      <c r="DS33" s="295" t="s">
        <v>851</v>
      </c>
      <c r="DT33" s="292">
        <v>0</v>
      </c>
      <c r="DU33" s="295" t="s">
        <v>851</v>
      </c>
      <c r="DV33" s="295" t="s">
        <v>851</v>
      </c>
      <c r="DW33" s="295" t="s">
        <v>851</v>
      </c>
      <c r="DX33" s="295" t="s">
        <v>851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851</v>
      </c>
      <c r="EL33" s="295" t="s">
        <v>851</v>
      </c>
      <c r="EM33" s="295" t="s">
        <v>851</v>
      </c>
      <c r="EN33" s="292">
        <v>0</v>
      </c>
      <c r="EO33" s="292">
        <v>0</v>
      </c>
      <c r="EP33" s="295" t="s">
        <v>851</v>
      </c>
      <c r="EQ33" s="295" t="s">
        <v>851</v>
      </c>
      <c r="ER33" s="295" t="s">
        <v>851</v>
      </c>
      <c r="ES33" s="292">
        <v>0</v>
      </c>
      <c r="ET33" s="292">
        <v>0</v>
      </c>
      <c r="EU33" s="292">
        <f>SUM(EV33:FO33)</f>
        <v>0</v>
      </c>
      <c r="EV33" s="292">
        <v>0</v>
      </c>
      <c r="EW33" s="292">
        <v>0</v>
      </c>
      <c r="EX33" s="292">
        <v>0</v>
      </c>
      <c r="EY33" s="292">
        <v>0</v>
      </c>
      <c r="EZ33" s="292">
        <v>0</v>
      </c>
      <c r="FA33" s="292">
        <v>0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851</v>
      </c>
      <c r="FI33" s="295" t="s">
        <v>851</v>
      </c>
      <c r="FJ33" s="295" t="s">
        <v>851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SUM(Y34,AT34,BO34,CJ34,DE34,DZ34,EU34)</f>
        <v>41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41</v>
      </c>
      <c r="I34" s="292">
        <f>SUM(AD34,AY34,BT34,CO34,DJ34,EE34,EZ34)</f>
        <v>0</v>
      </c>
      <c r="J34" s="292">
        <f>SUM(AE34,AZ34,BU34,CP34,DK34,EF34,FA34)</f>
        <v>0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851</v>
      </c>
      <c r="AK34" s="295" t="s">
        <v>851</v>
      </c>
      <c r="AL34" s="292">
        <v>0</v>
      </c>
      <c r="AM34" s="295" t="s">
        <v>851</v>
      </c>
      <c r="AN34" s="295" t="s">
        <v>851</v>
      </c>
      <c r="AO34" s="292">
        <v>0</v>
      </c>
      <c r="AP34" s="295" t="s">
        <v>851</v>
      </c>
      <c r="AQ34" s="292">
        <v>0</v>
      </c>
      <c r="AR34" s="295" t="s">
        <v>851</v>
      </c>
      <c r="AS34" s="292">
        <v>0</v>
      </c>
      <c r="AT34" s="292">
        <f>SUM(AU34:BN34)</f>
        <v>41</v>
      </c>
      <c r="AU34" s="292">
        <v>0</v>
      </c>
      <c r="AV34" s="292">
        <v>0</v>
      </c>
      <c r="AW34" s="292">
        <v>0</v>
      </c>
      <c r="AX34" s="292">
        <v>41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851</v>
      </c>
      <c r="BF34" s="295" t="s">
        <v>851</v>
      </c>
      <c r="BG34" s="295" t="s">
        <v>851</v>
      </c>
      <c r="BH34" s="295" t="s">
        <v>851</v>
      </c>
      <c r="BI34" s="295" t="s">
        <v>851</v>
      </c>
      <c r="BJ34" s="295" t="s">
        <v>851</v>
      </c>
      <c r="BK34" s="295" t="s">
        <v>851</v>
      </c>
      <c r="BL34" s="295" t="s">
        <v>851</v>
      </c>
      <c r="BM34" s="295" t="s">
        <v>851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851</v>
      </c>
      <c r="CC34" s="295" t="s">
        <v>851</v>
      </c>
      <c r="CD34" s="295" t="s">
        <v>851</v>
      </c>
      <c r="CE34" s="295" t="s">
        <v>851</v>
      </c>
      <c r="CF34" s="295" t="s">
        <v>851</v>
      </c>
      <c r="CG34" s="295" t="s">
        <v>851</v>
      </c>
      <c r="CH34" s="295" t="s">
        <v>851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851</v>
      </c>
      <c r="CX34" s="295" t="s">
        <v>851</v>
      </c>
      <c r="CY34" s="295" t="s">
        <v>851</v>
      </c>
      <c r="CZ34" s="295" t="s">
        <v>851</v>
      </c>
      <c r="DA34" s="295" t="s">
        <v>851</v>
      </c>
      <c r="DB34" s="295" t="s">
        <v>851</v>
      </c>
      <c r="DC34" s="295" t="s">
        <v>851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851</v>
      </c>
      <c r="DS34" s="295" t="s">
        <v>851</v>
      </c>
      <c r="DT34" s="292">
        <v>0</v>
      </c>
      <c r="DU34" s="295" t="s">
        <v>851</v>
      </c>
      <c r="DV34" s="295" t="s">
        <v>851</v>
      </c>
      <c r="DW34" s="295" t="s">
        <v>851</v>
      </c>
      <c r="DX34" s="295" t="s">
        <v>851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851</v>
      </c>
      <c r="EL34" s="295" t="s">
        <v>851</v>
      </c>
      <c r="EM34" s="295" t="s">
        <v>851</v>
      </c>
      <c r="EN34" s="292">
        <v>0</v>
      </c>
      <c r="EO34" s="292">
        <v>0</v>
      </c>
      <c r="EP34" s="295" t="s">
        <v>851</v>
      </c>
      <c r="EQ34" s="295" t="s">
        <v>851</v>
      </c>
      <c r="ER34" s="295" t="s">
        <v>851</v>
      </c>
      <c r="ES34" s="292">
        <v>0</v>
      </c>
      <c r="ET34" s="292">
        <v>0</v>
      </c>
      <c r="EU34" s="292">
        <f>SUM(EV34:FO34)</f>
        <v>0</v>
      </c>
      <c r="EV34" s="292">
        <v>0</v>
      </c>
      <c r="EW34" s="292">
        <v>0</v>
      </c>
      <c r="EX34" s="292">
        <v>0</v>
      </c>
      <c r="EY34" s="292">
        <v>0</v>
      </c>
      <c r="EZ34" s="292">
        <v>0</v>
      </c>
      <c r="FA34" s="292">
        <v>0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851</v>
      </c>
      <c r="FI34" s="295" t="s">
        <v>851</v>
      </c>
      <c r="FJ34" s="295" t="s">
        <v>851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SUM(Y35,AT35,BO35,CJ35,DE35,DZ35,EU35)</f>
        <v>171</v>
      </c>
      <c r="E35" s="292">
        <f>SUM(Z35,AU35,BP35,CK35,DF35,EA35,EV35)</f>
        <v>75</v>
      </c>
      <c r="F35" s="292">
        <f>SUM(AA35,AV35,BQ35,CL35,DG35,EB35,EW35)</f>
        <v>1</v>
      </c>
      <c r="G35" s="292">
        <f>SUM(AB35,AW35,BR35,CM35,DH35,EC35,EX35)</f>
        <v>7</v>
      </c>
      <c r="H35" s="292">
        <f>SUM(AC35,AX35,BS35,CN35,DI35,ED35,EY35)</f>
        <v>13</v>
      </c>
      <c r="I35" s="292">
        <f>SUM(AD35,AY35,BT35,CO35,DJ35,EE35,EZ35)</f>
        <v>26</v>
      </c>
      <c r="J35" s="292">
        <f>SUM(AE35,AZ35,BU35,CP35,DK35,EF35,FA35)</f>
        <v>12</v>
      </c>
      <c r="K35" s="292">
        <f>SUM(AF35,BA35,BV35,CQ35,DL35,EG35,FB35)</f>
        <v>6</v>
      </c>
      <c r="L35" s="292">
        <f>SUM(AG35,BB35,BW35,CR35,DM35,EH35,FC35)</f>
        <v>31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851</v>
      </c>
      <c r="AK35" s="295" t="s">
        <v>851</v>
      </c>
      <c r="AL35" s="292">
        <v>0</v>
      </c>
      <c r="AM35" s="295" t="s">
        <v>851</v>
      </c>
      <c r="AN35" s="295" t="s">
        <v>851</v>
      </c>
      <c r="AO35" s="292">
        <v>0</v>
      </c>
      <c r="AP35" s="295" t="s">
        <v>851</v>
      </c>
      <c r="AQ35" s="292">
        <v>0</v>
      </c>
      <c r="AR35" s="295" t="s">
        <v>851</v>
      </c>
      <c r="AS35" s="292">
        <v>0</v>
      </c>
      <c r="AT35" s="292">
        <f>SUM(AU35:BN35)</f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851</v>
      </c>
      <c r="BF35" s="295" t="s">
        <v>851</v>
      </c>
      <c r="BG35" s="295" t="s">
        <v>851</v>
      </c>
      <c r="BH35" s="295" t="s">
        <v>851</v>
      </c>
      <c r="BI35" s="295" t="s">
        <v>851</v>
      </c>
      <c r="BJ35" s="295" t="s">
        <v>851</v>
      </c>
      <c r="BK35" s="295" t="s">
        <v>851</v>
      </c>
      <c r="BL35" s="295" t="s">
        <v>851</v>
      </c>
      <c r="BM35" s="295" t="s">
        <v>851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851</v>
      </c>
      <c r="CC35" s="295" t="s">
        <v>851</v>
      </c>
      <c r="CD35" s="295" t="s">
        <v>851</v>
      </c>
      <c r="CE35" s="295" t="s">
        <v>851</v>
      </c>
      <c r="CF35" s="295" t="s">
        <v>851</v>
      </c>
      <c r="CG35" s="295" t="s">
        <v>851</v>
      </c>
      <c r="CH35" s="295" t="s">
        <v>851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851</v>
      </c>
      <c r="CX35" s="295" t="s">
        <v>851</v>
      </c>
      <c r="CY35" s="295" t="s">
        <v>851</v>
      </c>
      <c r="CZ35" s="295" t="s">
        <v>851</v>
      </c>
      <c r="DA35" s="295" t="s">
        <v>851</v>
      </c>
      <c r="DB35" s="295" t="s">
        <v>851</v>
      </c>
      <c r="DC35" s="295" t="s">
        <v>851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851</v>
      </c>
      <c r="DS35" s="295" t="s">
        <v>851</v>
      </c>
      <c r="DT35" s="292">
        <v>0</v>
      </c>
      <c r="DU35" s="295" t="s">
        <v>851</v>
      </c>
      <c r="DV35" s="295" t="s">
        <v>851</v>
      </c>
      <c r="DW35" s="295" t="s">
        <v>851</v>
      </c>
      <c r="DX35" s="295" t="s">
        <v>851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851</v>
      </c>
      <c r="EL35" s="295" t="s">
        <v>851</v>
      </c>
      <c r="EM35" s="295" t="s">
        <v>851</v>
      </c>
      <c r="EN35" s="292">
        <v>0</v>
      </c>
      <c r="EO35" s="292">
        <v>0</v>
      </c>
      <c r="EP35" s="295" t="s">
        <v>851</v>
      </c>
      <c r="EQ35" s="295" t="s">
        <v>851</v>
      </c>
      <c r="ER35" s="295" t="s">
        <v>851</v>
      </c>
      <c r="ES35" s="292">
        <v>0</v>
      </c>
      <c r="ET35" s="292">
        <v>0</v>
      </c>
      <c r="EU35" s="292">
        <f>SUM(EV35:FO35)</f>
        <v>171</v>
      </c>
      <c r="EV35" s="292">
        <v>75</v>
      </c>
      <c r="EW35" s="292">
        <v>1</v>
      </c>
      <c r="EX35" s="292">
        <v>7</v>
      </c>
      <c r="EY35" s="292">
        <v>13</v>
      </c>
      <c r="EZ35" s="292">
        <v>26</v>
      </c>
      <c r="FA35" s="292">
        <v>12</v>
      </c>
      <c r="FB35" s="292">
        <v>6</v>
      </c>
      <c r="FC35" s="292">
        <v>31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851</v>
      </c>
      <c r="FI35" s="295" t="s">
        <v>851</v>
      </c>
      <c r="FJ35" s="295" t="s">
        <v>851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SUM(Y36,AT36,BO36,CJ36,DE36,DZ36,EU36)</f>
        <v>264</v>
      </c>
      <c r="E36" s="292">
        <f>SUM(Z36,AU36,BP36,CK36,DF36,EA36,EV36)</f>
        <v>146</v>
      </c>
      <c r="F36" s="292">
        <f>SUM(AA36,AV36,BQ36,CL36,DG36,EB36,EW36)</f>
        <v>1</v>
      </c>
      <c r="G36" s="292">
        <f>SUM(AB36,AW36,BR36,CM36,DH36,EC36,EX36)</f>
        <v>0</v>
      </c>
      <c r="H36" s="292">
        <f>SUM(AC36,AX36,BS36,CN36,DI36,ED36,EY36)</f>
        <v>27</v>
      </c>
      <c r="I36" s="292">
        <f>SUM(AD36,AY36,BT36,CO36,DJ36,EE36,EZ36)</f>
        <v>69</v>
      </c>
      <c r="J36" s="292">
        <f>SUM(AE36,AZ36,BU36,CP36,DK36,EF36,FA36)</f>
        <v>16</v>
      </c>
      <c r="K36" s="292">
        <f>SUM(AF36,BA36,BV36,CQ36,DL36,EG36,FB36)</f>
        <v>5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851</v>
      </c>
      <c r="AK36" s="295" t="s">
        <v>851</v>
      </c>
      <c r="AL36" s="292">
        <v>0</v>
      </c>
      <c r="AM36" s="295" t="s">
        <v>851</v>
      </c>
      <c r="AN36" s="295" t="s">
        <v>851</v>
      </c>
      <c r="AO36" s="292">
        <v>0</v>
      </c>
      <c r="AP36" s="295" t="s">
        <v>851</v>
      </c>
      <c r="AQ36" s="292">
        <v>0</v>
      </c>
      <c r="AR36" s="295" t="s">
        <v>851</v>
      </c>
      <c r="AS36" s="292">
        <v>0</v>
      </c>
      <c r="AT36" s="292">
        <f>SUM(AU36:BN36)</f>
        <v>0</v>
      </c>
      <c r="AU36" s="292">
        <v>0</v>
      </c>
      <c r="AV36" s="292">
        <v>0</v>
      </c>
      <c r="AW36" s="292">
        <v>0</v>
      </c>
      <c r="AX36" s="292">
        <v>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851</v>
      </c>
      <c r="BF36" s="295" t="s">
        <v>851</v>
      </c>
      <c r="BG36" s="295" t="s">
        <v>851</v>
      </c>
      <c r="BH36" s="295" t="s">
        <v>851</v>
      </c>
      <c r="BI36" s="295" t="s">
        <v>851</v>
      </c>
      <c r="BJ36" s="295" t="s">
        <v>851</v>
      </c>
      <c r="BK36" s="295" t="s">
        <v>851</v>
      </c>
      <c r="BL36" s="295" t="s">
        <v>851</v>
      </c>
      <c r="BM36" s="295" t="s">
        <v>851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851</v>
      </c>
      <c r="CC36" s="295" t="s">
        <v>851</v>
      </c>
      <c r="CD36" s="295" t="s">
        <v>851</v>
      </c>
      <c r="CE36" s="295" t="s">
        <v>851</v>
      </c>
      <c r="CF36" s="295" t="s">
        <v>851</v>
      </c>
      <c r="CG36" s="295" t="s">
        <v>851</v>
      </c>
      <c r="CH36" s="295" t="s">
        <v>851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851</v>
      </c>
      <c r="CX36" s="295" t="s">
        <v>851</v>
      </c>
      <c r="CY36" s="295" t="s">
        <v>851</v>
      </c>
      <c r="CZ36" s="295" t="s">
        <v>851</v>
      </c>
      <c r="DA36" s="295" t="s">
        <v>851</v>
      </c>
      <c r="DB36" s="295" t="s">
        <v>851</v>
      </c>
      <c r="DC36" s="295" t="s">
        <v>851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851</v>
      </c>
      <c r="DS36" s="295" t="s">
        <v>851</v>
      </c>
      <c r="DT36" s="292">
        <v>0</v>
      </c>
      <c r="DU36" s="295" t="s">
        <v>851</v>
      </c>
      <c r="DV36" s="295" t="s">
        <v>851</v>
      </c>
      <c r="DW36" s="295" t="s">
        <v>851</v>
      </c>
      <c r="DX36" s="295" t="s">
        <v>851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851</v>
      </c>
      <c r="EL36" s="295" t="s">
        <v>851</v>
      </c>
      <c r="EM36" s="295" t="s">
        <v>851</v>
      </c>
      <c r="EN36" s="292">
        <v>0</v>
      </c>
      <c r="EO36" s="292">
        <v>0</v>
      </c>
      <c r="EP36" s="295" t="s">
        <v>851</v>
      </c>
      <c r="EQ36" s="295" t="s">
        <v>851</v>
      </c>
      <c r="ER36" s="295" t="s">
        <v>851</v>
      </c>
      <c r="ES36" s="292">
        <v>0</v>
      </c>
      <c r="ET36" s="292">
        <v>0</v>
      </c>
      <c r="EU36" s="292">
        <f>SUM(EV36:FO36)</f>
        <v>264</v>
      </c>
      <c r="EV36" s="292">
        <v>146</v>
      </c>
      <c r="EW36" s="292">
        <v>1</v>
      </c>
      <c r="EX36" s="292">
        <v>0</v>
      </c>
      <c r="EY36" s="292">
        <v>27</v>
      </c>
      <c r="EZ36" s="292">
        <v>69</v>
      </c>
      <c r="FA36" s="292">
        <v>16</v>
      </c>
      <c r="FB36" s="292">
        <v>5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851</v>
      </c>
      <c r="FI36" s="295" t="s">
        <v>851</v>
      </c>
      <c r="FJ36" s="295" t="s">
        <v>851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SUM(Y37,AT37,BO37,CJ37,DE37,DZ37,EU37)</f>
        <v>126</v>
      </c>
      <c r="E37" s="292">
        <f>SUM(Z37,AU37,BP37,CK37,DF37,EA37,EV37)</f>
        <v>5</v>
      </c>
      <c r="F37" s="292">
        <f>SUM(AA37,AV37,BQ37,CL37,DG37,EB37,EW37)</f>
        <v>0</v>
      </c>
      <c r="G37" s="292">
        <f>SUM(AB37,AW37,BR37,CM37,DH37,EC37,EX37)</f>
        <v>13</v>
      </c>
      <c r="H37" s="292">
        <f>SUM(AC37,AX37,BS37,CN37,DI37,ED37,EY37)</f>
        <v>10</v>
      </c>
      <c r="I37" s="292">
        <f>SUM(AD37,AY37,BT37,CO37,DJ37,EE37,EZ37)</f>
        <v>6</v>
      </c>
      <c r="J37" s="292">
        <f>SUM(AE37,AZ37,BU37,CP37,DK37,EF37,FA37)</f>
        <v>7</v>
      </c>
      <c r="K37" s="292">
        <f>SUM(AF37,BA37,BV37,CQ37,DL37,EG37,FB37)</f>
        <v>0</v>
      </c>
      <c r="L37" s="292">
        <f>SUM(AG37,BB37,BW37,CR37,DM37,EH37,FC37)</f>
        <v>0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67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18</v>
      </c>
      <c r="Y37" s="292">
        <f>SUM(Z37:AS37)</f>
        <v>41</v>
      </c>
      <c r="Z37" s="292">
        <v>5</v>
      </c>
      <c r="AA37" s="292">
        <v>0</v>
      </c>
      <c r="AB37" s="292">
        <v>13</v>
      </c>
      <c r="AC37" s="292">
        <v>10</v>
      </c>
      <c r="AD37" s="292">
        <v>6</v>
      </c>
      <c r="AE37" s="292">
        <v>7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851</v>
      </c>
      <c r="AK37" s="295" t="s">
        <v>851</v>
      </c>
      <c r="AL37" s="292">
        <v>0</v>
      </c>
      <c r="AM37" s="295" t="s">
        <v>851</v>
      </c>
      <c r="AN37" s="295" t="s">
        <v>851</v>
      </c>
      <c r="AO37" s="292">
        <v>0</v>
      </c>
      <c r="AP37" s="295" t="s">
        <v>851</v>
      </c>
      <c r="AQ37" s="292">
        <v>0</v>
      </c>
      <c r="AR37" s="295" t="s">
        <v>851</v>
      </c>
      <c r="AS37" s="292">
        <v>0</v>
      </c>
      <c r="AT37" s="292">
        <f>SUM(AU37:BN37)</f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851</v>
      </c>
      <c r="BF37" s="295" t="s">
        <v>851</v>
      </c>
      <c r="BG37" s="295" t="s">
        <v>851</v>
      </c>
      <c r="BH37" s="295" t="s">
        <v>851</v>
      </c>
      <c r="BI37" s="295" t="s">
        <v>851</v>
      </c>
      <c r="BJ37" s="295" t="s">
        <v>851</v>
      </c>
      <c r="BK37" s="295" t="s">
        <v>851</v>
      </c>
      <c r="BL37" s="295" t="s">
        <v>851</v>
      </c>
      <c r="BM37" s="295" t="s">
        <v>851</v>
      </c>
      <c r="BN37" s="292">
        <v>0</v>
      </c>
      <c r="BO37" s="292">
        <f>SUM(BP37:CI37)</f>
        <v>67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67</v>
      </c>
      <c r="CA37" s="292">
        <v>0</v>
      </c>
      <c r="CB37" s="295" t="s">
        <v>851</v>
      </c>
      <c r="CC37" s="295" t="s">
        <v>851</v>
      </c>
      <c r="CD37" s="295" t="s">
        <v>851</v>
      </c>
      <c r="CE37" s="295" t="s">
        <v>851</v>
      </c>
      <c r="CF37" s="295" t="s">
        <v>851</v>
      </c>
      <c r="CG37" s="295" t="s">
        <v>851</v>
      </c>
      <c r="CH37" s="295" t="s">
        <v>851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851</v>
      </c>
      <c r="CX37" s="295" t="s">
        <v>851</v>
      </c>
      <c r="CY37" s="295" t="s">
        <v>851</v>
      </c>
      <c r="CZ37" s="295" t="s">
        <v>851</v>
      </c>
      <c r="DA37" s="295" t="s">
        <v>851</v>
      </c>
      <c r="DB37" s="295" t="s">
        <v>851</v>
      </c>
      <c r="DC37" s="295" t="s">
        <v>851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851</v>
      </c>
      <c r="DS37" s="295" t="s">
        <v>851</v>
      </c>
      <c r="DT37" s="292">
        <v>0</v>
      </c>
      <c r="DU37" s="295" t="s">
        <v>851</v>
      </c>
      <c r="DV37" s="295" t="s">
        <v>851</v>
      </c>
      <c r="DW37" s="295" t="s">
        <v>851</v>
      </c>
      <c r="DX37" s="295" t="s">
        <v>851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851</v>
      </c>
      <c r="EL37" s="295" t="s">
        <v>851</v>
      </c>
      <c r="EM37" s="295" t="s">
        <v>851</v>
      </c>
      <c r="EN37" s="292">
        <v>0</v>
      </c>
      <c r="EO37" s="292">
        <v>0</v>
      </c>
      <c r="EP37" s="295" t="s">
        <v>851</v>
      </c>
      <c r="EQ37" s="295" t="s">
        <v>851</v>
      </c>
      <c r="ER37" s="295" t="s">
        <v>851</v>
      </c>
      <c r="ES37" s="292">
        <v>0</v>
      </c>
      <c r="ET37" s="292">
        <v>0</v>
      </c>
      <c r="EU37" s="292">
        <f>SUM(EV37:FO37)</f>
        <v>18</v>
      </c>
      <c r="EV37" s="292">
        <v>0</v>
      </c>
      <c r="EW37" s="292">
        <v>0</v>
      </c>
      <c r="EX37" s="292">
        <v>0</v>
      </c>
      <c r="EY37" s="292">
        <v>0</v>
      </c>
      <c r="EZ37" s="292">
        <v>0</v>
      </c>
      <c r="FA37" s="292">
        <v>0</v>
      </c>
      <c r="FB37" s="292">
        <v>0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851</v>
      </c>
      <c r="FI37" s="295" t="s">
        <v>851</v>
      </c>
      <c r="FJ37" s="295" t="s">
        <v>851</v>
      </c>
      <c r="FK37" s="292">
        <v>0</v>
      </c>
      <c r="FL37" s="292">
        <v>0</v>
      </c>
      <c r="FM37" s="292">
        <v>0</v>
      </c>
      <c r="FN37" s="292">
        <v>0</v>
      </c>
      <c r="FO37" s="292">
        <v>18</v>
      </c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37">
    <sortCondition ref="A8:A37"/>
    <sortCondition ref="B8:B37"/>
    <sortCondition ref="C8:C37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BJ4:BJ5"/>
    <mergeCell ref="BI4:BI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36" man="1"/>
    <brk id="45" min="1" max="36" man="1"/>
    <brk id="66" min="1" max="36" man="1"/>
    <brk id="87" min="1" max="36" man="1"/>
    <brk id="108" min="1" max="36" man="1"/>
    <brk id="129" min="1" max="36" man="1"/>
    <brk id="150" min="1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新潟県</v>
      </c>
      <c r="B7" s="303" t="str">
        <f>ごみ処理概要!B7</f>
        <v>15000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37">
    <sortCondition ref="A8:A37"/>
    <sortCondition ref="B8:B37"/>
    <sortCondition ref="C8:C37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&amp;L災害廃棄物の処理処分状況（平成29年度実績）</oddHeader>
  </headerFooter>
  <colBreaks count="2" manualBreakCount="2">
    <brk id="15" min="1" max="36" man="1"/>
    <brk id="31" min="1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15000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15100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15202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15204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15205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15206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15208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15209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15210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15211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15212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15213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15216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15217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15218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15222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15223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15224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15225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15226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15227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15307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15342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15361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15385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15405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15461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15482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15504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15581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15586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2019-03-04T09:52:55Z</dcterms:modified>
</cp:coreProperties>
</file>