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6\Desktop\環境省廃棄物実態調査集約結果（14神奈川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水洗化人口等!$A$6:$AA$39</definedName>
    <definedName name="_xlnm.Print_Area" localSheetId="2">し尿集計結果!$A$1:$M$36</definedName>
    <definedName name="_xlnm.Print_Area" localSheetId="1">し尿処理状況!$2:$40</definedName>
    <definedName name="_xlnm.Print_Area" localSheetId="0">水洗化人口等!$2:$40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C8" i="2"/>
  <c r="AC9" i="2"/>
  <c r="AC10" i="2"/>
  <c r="AC11" i="2"/>
  <c r="N11" i="2" s="1"/>
  <c r="AC12" i="2"/>
  <c r="AC13" i="2"/>
  <c r="AC14" i="2"/>
  <c r="AC15" i="2"/>
  <c r="AC16" i="2"/>
  <c r="AC17" i="2"/>
  <c r="AC18" i="2"/>
  <c r="AC19" i="2"/>
  <c r="N19" i="2" s="1"/>
  <c r="AC20" i="2"/>
  <c r="AC21" i="2"/>
  <c r="AC22" i="2"/>
  <c r="AC23" i="2"/>
  <c r="AC24" i="2"/>
  <c r="AC25" i="2"/>
  <c r="AC26" i="2"/>
  <c r="AC27" i="2"/>
  <c r="N27" i="2" s="1"/>
  <c r="AC28" i="2"/>
  <c r="AC29" i="2"/>
  <c r="AC30" i="2"/>
  <c r="AC31" i="2"/>
  <c r="AC32" i="2"/>
  <c r="AC33" i="2"/>
  <c r="AC34" i="2"/>
  <c r="AC35" i="2"/>
  <c r="N35" i="2" s="1"/>
  <c r="AC36" i="2"/>
  <c r="AC37" i="2"/>
  <c r="AC38" i="2"/>
  <c r="AC39" i="2"/>
  <c r="AC40" i="2"/>
  <c r="V8" i="2"/>
  <c r="V9" i="2"/>
  <c r="N9" i="2" s="1"/>
  <c r="V10" i="2"/>
  <c r="N10" i="2" s="1"/>
  <c r="V11" i="2"/>
  <c r="V12" i="2"/>
  <c r="V13" i="2"/>
  <c r="V14" i="2"/>
  <c r="V15" i="2"/>
  <c r="V16" i="2"/>
  <c r="V17" i="2"/>
  <c r="N17" i="2" s="1"/>
  <c r="V18" i="2"/>
  <c r="N18" i="2" s="1"/>
  <c r="V19" i="2"/>
  <c r="V20" i="2"/>
  <c r="V21" i="2"/>
  <c r="V22" i="2"/>
  <c r="V23" i="2"/>
  <c r="V24" i="2"/>
  <c r="V25" i="2"/>
  <c r="N25" i="2" s="1"/>
  <c r="V26" i="2"/>
  <c r="N26" i="2" s="1"/>
  <c r="V27" i="2"/>
  <c r="V28" i="2"/>
  <c r="V29" i="2"/>
  <c r="V30" i="2"/>
  <c r="V31" i="2"/>
  <c r="V32" i="2"/>
  <c r="V33" i="2"/>
  <c r="N33" i="2" s="1"/>
  <c r="V34" i="2"/>
  <c r="N34" i="2" s="1"/>
  <c r="V35" i="2"/>
  <c r="V36" i="2"/>
  <c r="V37" i="2"/>
  <c r="V38" i="2"/>
  <c r="V39" i="2"/>
  <c r="V40" i="2"/>
  <c r="O8" i="2"/>
  <c r="O9" i="2"/>
  <c r="O10" i="2"/>
  <c r="O11" i="2"/>
  <c r="O12" i="2"/>
  <c r="N12" i="2" s="1"/>
  <c r="O13" i="2"/>
  <c r="O14" i="2"/>
  <c r="O15" i="2"/>
  <c r="O16" i="2"/>
  <c r="O17" i="2"/>
  <c r="O18" i="2"/>
  <c r="O19" i="2"/>
  <c r="O20" i="2"/>
  <c r="N20" i="2" s="1"/>
  <c r="O21" i="2"/>
  <c r="O22" i="2"/>
  <c r="O23" i="2"/>
  <c r="O24" i="2"/>
  <c r="O25" i="2"/>
  <c r="O26" i="2"/>
  <c r="O27" i="2"/>
  <c r="O28" i="2"/>
  <c r="N28" i="2" s="1"/>
  <c r="O29" i="2"/>
  <c r="O30" i="2"/>
  <c r="O31" i="2"/>
  <c r="O32" i="2"/>
  <c r="O33" i="2"/>
  <c r="O34" i="2"/>
  <c r="O35" i="2"/>
  <c r="O36" i="2"/>
  <c r="N36" i="2" s="1"/>
  <c r="O37" i="2"/>
  <c r="O38" i="2"/>
  <c r="O39" i="2"/>
  <c r="O40" i="2"/>
  <c r="N8" i="2"/>
  <c r="N13" i="2"/>
  <c r="N14" i="2"/>
  <c r="N15" i="2"/>
  <c r="N16" i="2"/>
  <c r="N21" i="2"/>
  <c r="N22" i="2"/>
  <c r="N23" i="2"/>
  <c r="N24" i="2"/>
  <c r="N29" i="2"/>
  <c r="N30" i="2"/>
  <c r="N31" i="2"/>
  <c r="N32" i="2"/>
  <c r="N37" i="2"/>
  <c r="N38" i="2"/>
  <c r="N39" i="2"/>
  <c r="N40" i="2"/>
  <c r="K8" i="2"/>
  <c r="K9" i="2"/>
  <c r="K10" i="2"/>
  <c r="K11" i="2"/>
  <c r="K12" i="2"/>
  <c r="K13" i="2"/>
  <c r="K14" i="2"/>
  <c r="K15" i="2"/>
  <c r="D15" i="2" s="1"/>
  <c r="K16" i="2"/>
  <c r="K17" i="2"/>
  <c r="K18" i="2"/>
  <c r="K19" i="2"/>
  <c r="K20" i="2"/>
  <c r="K21" i="2"/>
  <c r="K22" i="2"/>
  <c r="K23" i="2"/>
  <c r="D23" i="2" s="1"/>
  <c r="K24" i="2"/>
  <c r="K25" i="2"/>
  <c r="K26" i="2"/>
  <c r="K27" i="2"/>
  <c r="K28" i="2"/>
  <c r="K29" i="2"/>
  <c r="K30" i="2"/>
  <c r="K31" i="2"/>
  <c r="D31" i="2" s="1"/>
  <c r="K32" i="2"/>
  <c r="K33" i="2"/>
  <c r="K34" i="2"/>
  <c r="K35" i="2"/>
  <c r="K36" i="2"/>
  <c r="K37" i="2"/>
  <c r="K38" i="2"/>
  <c r="K39" i="2"/>
  <c r="D39" i="2" s="1"/>
  <c r="K40" i="2"/>
  <c r="H8" i="2"/>
  <c r="H9" i="2"/>
  <c r="H10" i="2"/>
  <c r="H11" i="2"/>
  <c r="H12" i="2"/>
  <c r="H13" i="2"/>
  <c r="D13" i="2" s="1"/>
  <c r="H14" i="2"/>
  <c r="D14" i="2" s="1"/>
  <c r="H15" i="2"/>
  <c r="H16" i="2"/>
  <c r="H17" i="2"/>
  <c r="H18" i="2"/>
  <c r="H19" i="2"/>
  <c r="H20" i="2"/>
  <c r="H21" i="2"/>
  <c r="D21" i="2" s="1"/>
  <c r="H22" i="2"/>
  <c r="D22" i="2" s="1"/>
  <c r="H23" i="2"/>
  <c r="H24" i="2"/>
  <c r="H25" i="2"/>
  <c r="H26" i="2"/>
  <c r="H27" i="2"/>
  <c r="H28" i="2"/>
  <c r="H29" i="2"/>
  <c r="D29" i="2" s="1"/>
  <c r="H30" i="2"/>
  <c r="D30" i="2" s="1"/>
  <c r="H31" i="2"/>
  <c r="H32" i="2"/>
  <c r="H33" i="2"/>
  <c r="H34" i="2"/>
  <c r="H35" i="2"/>
  <c r="H36" i="2"/>
  <c r="H37" i="2"/>
  <c r="D37" i="2" s="1"/>
  <c r="H38" i="2"/>
  <c r="D38" i="2" s="1"/>
  <c r="H39" i="2"/>
  <c r="H40" i="2"/>
  <c r="E8" i="2"/>
  <c r="D8" i="2" s="1"/>
  <c r="E9" i="2"/>
  <c r="E10" i="2"/>
  <c r="E11" i="2"/>
  <c r="E12" i="2"/>
  <c r="E13" i="2"/>
  <c r="E14" i="2"/>
  <c r="E15" i="2"/>
  <c r="E16" i="2"/>
  <c r="D16" i="2" s="1"/>
  <c r="E17" i="2"/>
  <c r="E18" i="2"/>
  <c r="E19" i="2"/>
  <c r="E20" i="2"/>
  <c r="E21" i="2"/>
  <c r="E22" i="2"/>
  <c r="E23" i="2"/>
  <c r="E24" i="2"/>
  <c r="D24" i="2" s="1"/>
  <c r="E25" i="2"/>
  <c r="E26" i="2"/>
  <c r="E27" i="2"/>
  <c r="E28" i="2"/>
  <c r="E29" i="2"/>
  <c r="E30" i="2"/>
  <c r="E31" i="2"/>
  <c r="E32" i="2"/>
  <c r="D32" i="2" s="1"/>
  <c r="E33" i="2"/>
  <c r="E34" i="2"/>
  <c r="E35" i="2"/>
  <c r="E36" i="2"/>
  <c r="E37" i="2"/>
  <c r="E38" i="2"/>
  <c r="E39" i="2"/>
  <c r="E40" i="2"/>
  <c r="D40" i="2" s="1"/>
  <c r="D9" i="2"/>
  <c r="D10" i="2"/>
  <c r="D11" i="2"/>
  <c r="D12" i="2"/>
  <c r="D17" i="2"/>
  <c r="D18" i="2"/>
  <c r="D19" i="2"/>
  <c r="D20" i="2"/>
  <c r="D25" i="2"/>
  <c r="D26" i="2"/>
  <c r="D27" i="2"/>
  <c r="D28" i="2"/>
  <c r="D33" i="2"/>
  <c r="D34" i="2"/>
  <c r="D35" i="2"/>
  <c r="D36" i="2"/>
  <c r="Q9" i="1"/>
  <c r="Q10" i="1"/>
  <c r="Q11" i="1"/>
  <c r="Q17" i="1"/>
  <c r="Q18" i="1"/>
  <c r="Q19" i="1"/>
  <c r="Q25" i="1"/>
  <c r="Q26" i="1"/>
  <c r="Q27" i="1"/>
  <c r="Q33" i="1"/>
  <c r="Q34" i="1"/>
  <c r="Q35" i="1"/>
  <c r="N9" i="1"/>
  <c r="N10" i="1"/>
  <c r="N17" i="1"/>
  <c r="N18" i="1"/>
  <c r="N25" i="1"/>
  <c r="N26" i="1"/>
  <c r="N33" i="1"/>
  <c r="N34" i="1"/>
  <c r="L9" i="1"/>
  <c r="L17" i="1"/>
  <c r="L25" i="1"/>
  <c r="L33" i="1"/>
  <c r="I8" i="1"/>
  <c r="I9" i="1"/>
  <c r="I10" i="1"/>
  <c r="I11" i="1"/>
  <c r="I12" i="1"/>
  <c r="I13" i="1"/>
  <c r="D13" i="1" s="1"/>
  <c r="I14" i="1"/>
  <c r="D14" i="1" s="1"/>
  <c r="I15" i="1"/>
  <c r="D15" i="1" s="1"/>
  <c r="I16" i="1"/>
  <c r="I17" i="1"/>
  <c r="I18" i="1"/>
  <c r="I19" i="1"/>
  <c r="I20" i="1"/>
  <c r="I21" i="1"/>
  <c r="D21" i="1" s="1"/>
  <c r="I22" i="1"/>
  <c r="D22" i="1" s="1"/>
  <c r="I23" i="1"/>
  <c r="D23" i="1" s="1"/>
  <c r="I24" i="1"/>
  <c r="I25" i="1"/>
  <c r="I26" i="1"/>
  <c r="I27" i="1"/>
  <c r="I28" i="1"/>
  <c r="I29" i="1"/>
  <c r="D29" i="1" s="1"/>
  <c r="I30" i="1"/>
  <c r="D30" i="1" s="1"/>
  <c r="I31" i="1"/>
  <c r="D31" i="1" s="1"/>
  <c r="I32" i="1"/>
  <c r="I33" i="1"/>
  <c r="I34" i="1"/>
  <c r="I35" i="1"/>
  <c r="I36" i="1"/>
  <c r="I37" i="1"/>
  <c r="D37" i="1" s="1"/>
  <c r="I38" i="1"/>
  <c r="D38" i="1" s="1"/>
  <c r="I39" i="1"/>
  <c r="D39" i="1" s="1"/>
  <c r="I40" i="1"/>
  <c r="E8" i="1"/>
  <c r="D8" i="1" s="1"/>
  <c r="E9" i="1"/>
  <c r="E10" i="1"/>
  <c r="E11" i="1"/>
  <c r="E12" i="1"/>
  <c r="E13" i="1"/>
  <c r="E14" i="1"/>
  <c r="E15" i="1"/>
  <c r="E16" i="1"/>
  <c r="D16" i="1" s="1"/>
  <c r="E17" i="1"/>
  <c r="E18" i="1"/>
  <c r="E19" i="1"/>
  <c r="E20" i="1"/>
  <c r="E21" i="1"/>
  <c r="E22" i="1"/>
  <c r="E23" i="1"/>
  <c r="E24" i="1"/>
  <c r="D24" i="1" s="1"/>
  <c r="E25" i="1"/>
  <c r="E26" i="1"/>
  <c r="E27" i="1"/>
  <c r="E28" i="1"/>
  <c r="E29" i="1"/>
  <c r="E30" i="1"/>
  <c r="E31" i="1"/>
  <c r="E32" i="1"/>
  <c r="D32" i="1" s="1"/>
  <c r="E33" i="1"/>
  <c r="E34" i="1"/>
  <c r="E35" i="1"/>
  <c r="E36" i="1"/>
  <c r="E37" i="1"/>
  <c r="E38" i="1"/>
  <c r="E39" i="1"/>
  <c r="E40" i="1"/>
  <c r="D40" i="1" s="1"/>
  <c r="D9" i="1"/>
  <c r="J9" i="1" s="1"/>
  <c r="D10" i="1"/>
  <c r="L10" i="1" s="1"/>
  <c r="D11" i="1"/>
  <c r="N11" i="1" s="1"/>
  <c r="D12" i="1"/>
  <c r="Q12" i="1" s="1"/>
  <c r="D17" i="1"/>
  <c r="J17" i="1" s="1"/>
  <c r="D18" i="1"/>
  <c r="L18" i="1" s="1"/>
  <c r="D19" i="1"/>
  <c r="N19" i="1" s="1"/>
  <c r="D20" i="1"/>
  <c r="Q20" i="1" s="1"/>
  <c r="D25" i="1"/>
  <c r="J25" i="1" s="1"/>
  <c r="D26" i="1"/>
  <c r="L26" i="1" s="1"/>
  <c r="D27" i="1"/>
  <c r="N27" i="1" s="1"/>
  <c r="D28" i="1"/>
  <c r="Q28" i="1" s="1"/>
  <c r="D33" i="1"/>
  <c r="J33" i="1" s="1"/>
  <c r="D34" i="1"/>
  <c r="L34" i="1" s="1"/>
  <c r="D35" i="1"/>
  <c r="N35" i="1" s="1"/>
  <c r="D36" i="1"/>
  <c r="Q36" i="1" s="1"/>
  <c r="L16" i="1" l="1"/>
  <c r="J16" i="1"/>
  <c r="F16" i="1"/>
  <c r="Q16" i="1"/>
  <c r="N16" i="1"/>
  <c r="F40" i="1"/>
  <c r="L40" i="1"/>
  <c r="J40" i="1"/>
  <c r="Q40" i="1"/>
  <c r="N40" i="1"/>
  <c r="Q32" i="1"/>
  <c r="F32" i="1"/>
  <c r="N32" i="1"/>
  <c r="L32" i="1"/>
  <c r="J32" i="1"/>
  <c r="F24" i="1"/>
  <c r="Q24" i="1"/>
  <c r="N24" i="1"/>
  <c r="L24" i="1"/>
  <c r="J24" i="1"/>
  <c r="Q8" i="1"/>
  <c r="N8" i="1"/>
  <c r="F8" i="1"/>
  <c r="J8" i="1"/>
  <c r="L8" i="1"/>
  <c r="F31" i="1"/>
  <c r="N31" i="1"/>
  <c r="J31" i="1"/>
  <c r="Q31" i="1"/>
  <c r="L31" i="1"/>
  <c r="F23" i="1"/>
  <c r="N23" i="1"/>
  <c r="L23" i="1"/>
  <c r="Q23" i="1"/>
  <c r="J23" i="1"/>
  <c r="L38" i="1"/>
  <c r="J38" i="1"/>
  <c r="F38" i="1"/>
  <c r="Q38" i="1"/>
  <c r="N38" i="1"/>
  <c r="Q30" i="1"/>
  <c r="J30" i="1"/>
  <c r="F30" i="1"/>
  <c r="N30" i="1"/>
  <c r="L30" i="1"/>
  <c r="L22" i="1"/>
  <c r="Q22" i="1"/>
  <c r="N22" i="1"/>
  <c r="J22" i="1"/>
  <c r="F22" i="1"/>
  <c r="J14" i="1"/>
  <c r="F14" i="1"/>
  <c r="Q14" i="1"/>
  <c r="L14" i="1"/>
  <c r="N14" i="1"/>
  <c r="F39" i="1"/>
  <c r="J39" i="1"/>
  <c r="L39" i="1"/>
  <c r="Q39" i="1"/>
  <c r="N39" i="1"/>
  <c r="F15" i="1"/>
  <c r="L15" i="1"/>
  <c r="J15" i="1"/>
  <c r="Q15" i="1"/>
  <c r="N15" i="1"/>
  <c r="Q37" i="1"/>
  <c r="N37" i="1"/>
  <c r="J37" i="1"/>
  <c r="L37" i="1"/>
  <c r="F37" i="1"/>
  <c r="Q29" i="1"/>
  <c r="N29" i="1"/>
  <c r="F29" i="1"/>
  <c r="L29" i="1"/>
  <c r="J29" i="1"/>
  <c r="J21" i="1"/>
  <c r="Q21" i="1"/>
  <c r="F21" i="1"/>
  <c r="N21" i="1"/>
  <c r="L21" i="1"/>
  <c r="Q13" i="1"/>
  <c r="N13" i="1"/>
  <c r="J13" i="1"/>
  <c r="L13" i="1"/>
  <c r="F13" i="1"/>
  <c r="F20" i="1"/>
  <c r="F11" i="1"/>
  <c r="F34" i="1"/>
  <c r="F26" i="1"/>
  <c r="F18" i="1"/>
  <c r="F10" i="1"/>
  <c r="J36" i="1"/>
  <c r="J28" i="1"/>
  <c r="J20" i="1"/>
  <c r="J12" i="1"/>
  <c r="F36" i="1"/>
  <c r="F27" i="1"/>
  <c r="F33" i="1"/>
  <c r="F25" i="1"/>
  <c r="F17" i="1"/>
  <c r="F9" i="1"/>
  <c r="J35" i="1"/>
  <c r="J27" i="1"/>
  <c r="J19" i="1"/>
  <c r="J11" i="1"/>
  <c r="L36" i="1"/>
  <c r="L28" i="1"/>
  <c r="L20" i="1"/>
  <c r="L12" i="1"/>
  <c r="J34" i="1"/>
  <c r="J26" i="1"/>
  <c r="J18" i="1"/>
  <c r="J10" i="1"/>
  <c r="L35" i="1"/>
  <c r="L27" i="1"/>
  <c r="L19" i="1"/>
  <c r="L11" i="1"/>
  <c r="N36" i="1"/>
  <c r="N28" i="1"/>
  <c r="N20" i="1"/>
  <c r="N12" i="1"/>
  <c r="F28" i="1"/>
  <c r="F12" i="1"/>
  <c r="F35" i="1"/>
  <c r="F19" i="1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AZ7" i="2" l="1"/>
  <c r="E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<sst xmlns="http://schemas.openxmlformats.org/spreadsheetml/2006/main" count="781" uniqueCount="354">
  <si>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</si>
  <si>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</si>
  <si>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</si>
  <si>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</si>
  <si>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</si>
  <si>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</si>
  <si>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</si>
  <si>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</si>
  <si>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</si>
  <si>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</si>
  <si>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</si>
  <si>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</si>
  <si>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</si>
  <si>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</si>
  <si>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</si>
  <si>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</si>
  <si>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</si>
  <si>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</si>
  <si>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</si>
  <si>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</si>
  <si>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</si>
  <si>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</si>
  <si>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</si>
  <si>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</si>
  <si>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</si>
  <si>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</si>
  <si>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</si>
  <si>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</si>
  <si>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</si>
  <si>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</si>
  <si>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</si>
  <si>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</si>
  <si>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</si>
  <si>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</si>
  <si>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</si>
  <si>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</si>
  <si>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</si>
  <si>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</si>
  <si>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</si>
  <si>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</si>
  <si>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</si>
  <si>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</si>
  <si>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</si>
  <si>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</si>
  <si>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</si>
  <si>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</si>
  <si>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</si>
  <si>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</si>
  <si>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</si>
  <si>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</si>
  <si>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</si>
  <si>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</si>
  <si>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</si>
  <si>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</si>
  <si>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</si>
  <si>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</si>
  <si>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</si>
  <si>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</si>
  <si>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</si>
  <si>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</si>
  <si>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</si>
  <si>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</si>
  <si>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</si>
  <si>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</si>
  <si>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</si>
  <si>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</si>
  <si>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</si>
  <si>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</si>
  <si>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</si>
  <si>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</si>
  <si>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</si>
  <si>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</si>
  <si>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</si>
  <si>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</si>
  <si>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</si>
  <si>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</si>
  <si>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</si>
  <si>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</si>
  <si>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</si>
  <si>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</si>
  <si>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</si>
  <si>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</si>
  <si>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</si>
  <si>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</si>
  <si>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</si>
  <si>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</si>
  <si>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</si>
  <si>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</si>
  <si>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</si>
  <si>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</si>
  <si>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</si>
  <si>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</si>
  <si>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</si>
  <si>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</si>
  <si>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</si>
  <si>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</si>
  <si>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</si>
  <si>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</si>
  <si>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</si>
  <si>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</si>
  <si>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</si>
  <si>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</si>
  <si>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</si>
  <si>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</si>
  <si>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</si>
  <si>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</si>
  <si>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</si>
  <si>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</si>
  <si>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</si>
  <si>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</si>
  <si>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</si>
  <si>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</si>
  <si>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</si>
  <si>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</si>
  <si>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</si>
  <si>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</si>
  <si>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</si>
  <si>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</si>
  <si>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</si>
  <si>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</si>
  <si>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</si>
  <si>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</si>
  <si>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</si>
  <si>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</si>
  <si>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</si>
  <si>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</si>
  <si>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</si>
  <si>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</si>
  <si>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</si>
  <si>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</si>
  <si>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</si>
  <si>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</si>
  <si>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</si>
  <si>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</si>
  <si>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</si>
  <si>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</si>
  <si>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</si>
  <si>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</si>
  <si>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</si>
  <si>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</si>
  <si>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</si>
  <si>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</si>
  <si>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</si>
  <si>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</si>
  <si>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</si>
  <si>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</si>
  <si>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</si>
  <si>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</si>
  <si>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</si>
  <si>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</si>
  <si>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</si>
  <si>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</si>
  <si>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</si>
  <si>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</si>
  <si>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</si>
  <si>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</si>
  <si>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</si>
  <si>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</si>
  <si>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</si>
  <si>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</si>
  <si>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</si>
  <si>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</si>
  <si>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</si>
  <si>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</si>
  <si>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</si>
  <si>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</si>
  <si>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</si>
  <si>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</si>
  <si>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</si>
  <si>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</si>
  <si>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</si>
  <si>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</si>
  <si>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</si>
  <si>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</si>
  <si>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</si>
  <si>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</si>
  <si>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</si>
  <si>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</si>
  <si>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</si>
  <si>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</si>
  <si>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</si>
  <si>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</si>
  <si>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</si>
  <si>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</si>
  <si>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</si>
  <si>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</si>
  <si>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</si>
  <si>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</si>
  <si>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</si>
  <si>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</si>
  <si>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</si>
  <si>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</si>
  <si>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</si>
  <si>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</si>
  <si>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</si>
  <si>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</si>
  <si>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</si>
  <si>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</si>
  <si>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</si>
  <si>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</si>
  <si>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</si>
  <si>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</si>
  <si>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</si>
  <si>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</si>
  <si>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</si>
  <si>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</si>
  <si>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</si>
  <si>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</si>
  <si>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</si>
  <si>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</si>
  <si>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</si>
  <si>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</si>
  <si>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</si>
  <si>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</si>
  <si>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</si>
  <si>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</si>
  <si>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</si>
  <si>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</si>
  <si>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</si>
  <si>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</si>
  <si>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</si>
  <si>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</si>
  <si>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</si>
  <si>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</si>
  <si>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</si>
  <si>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</si>
  <si>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</si>
  <si>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</si>
  <si>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</si>
  <si>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</si>
  <si>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</si>
  <si>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</si>
  <si>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</si>
  <si>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</si>
  <si>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</si>
  <si>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</si>
  <si>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</si>
  <si>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</si>
  <si>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</si>
  <si>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</si>
  <si>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</si>
  <si>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</si>
  <si>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</si>
  <si>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</si>
  <si>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</si>
  <si>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</si>
  <si>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</si>
  <si>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</si>
  <si>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</si>
  <si>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</si>
  <si>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</si>
  <si>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14000</t>
  </si>
  <si>
    <t>水洗化人口等（平成29年度実績）</t>
    <phoneticPr fontId="3"/>
  </si>
  <si>
    <t>し尿処理の状況（平成29年度実績）</t>
    <phoneticPr fontId="3"/>
  </si>
  <si>
    <t>14100</t>
  </si>
  <si>
    <t>横浜市</t>
  </si>
  <si>
    <t>○</t>
  </si>
  <si>
    <t>141072</t>
    <phoneticPr fontId="3"/>
  </si>
  <si>
    <t>14130</t>
  </si>
  <si>
    <t>川崎市</t>
  </si>
  <si>
    <t>141073</t>
    <phoneticPr fontId="3"/>
  </si>
  <si>
    <t>14150</t>
  </si>
  <si>
    <t>相模原市</t>
  </si>
  <si>
    <t>141074</t>
    <phoneticPr fontId="3"/>
  </si>
  <si>
    <t>14201</t>
  </si>
  <si>
    <t>横須賀市</t>
  </si>
  <si>
    <t>141075</t>
    <phoneticPr fontId="3"/>
  </si>
  <si>
    <t>14203</t>
  </si>
  <si>
    <t>平塚市</t>
  </si>
  <si>
    <t>141076</t>
    <phoneticPr fontId="3"/>
  </si>
  <si>
    <t>14204</t>
  </si>
  <si>
    <t>鎌倉市</t>
  </si>
  <si>
    <t>141077</t>
    <phoneticPr fontId="3"/>
  </si>
  <si>
    <t>14205</t>
  </si>
  <si>
    <t>藤沢市</t>
  </si>
  <si>
    <t>141078</t>
    <phoneticPr fontId="3"/>
  </si>
  <si>
    <t>14206</t>
  </si>
  <si>
    <t>小田原市</t>
  </si>
  <si>
    <t>141079</t>
    <phoneticPr fontId="3"/>
  </si>
  <si>
    <t>14207</t>
  </si>
  <si>
    <t>茅ヶ崎市</t>
  </si>
  <si>
    <t>141080</t>
    <phoneticPr fontId="3"/>
  </si>
  <si>
    <t>14208</t>
  </si>
  <si>
    <t>逗子市</t>
  </si>
  <si>
    <t>141081</t>
    <phoneticPr fontId="3"/>
  </si>
  <si>
    <t>14210</t>
  </si>
  <si>
    <t>三浦市</t>
  </si>
  <si>
    <t>141098</t>
    <phoneticPr fontId="3"/>
  </si>
  <si>
    <t>14211</t>
  </si>
  <si>
    <t>秦野市</t>
  </si>
  <si>
    <t>141116</t>
    <phoneticPr fontId="3"/>
  </si>
  <si>
    <t>14212</t>
  </si>
  <si>
    <t>厚木市</t>
  </si>
  <si>
    <t>141083</t>
    <phoneticPr fontId="3"/>
  </si>
  <si>
    <t>14213</t>
  </si>
  <si>
    <t>大和市</t>
  </si>
  <si>
    <t>141084</t>
    <phoneticPr fontId="3"/>
  </si>
  <si>
    <t>14214</t>
  </si>
  <si>
    <t>伊勢原市</t>
  </si>
  <si>
    <t>141115</t>
    <phoneticPr fontId="3"/>
  </si>
  <si>
    <t>14215</t>
  </si>
  <si>
    <t>海老名市</t>
  </si>
  <si>
    <t>141108</t>
    <phoneticPr fontId="3"/>
  </si>
  <si>
    <t>14216</t>
  </si>
  <si>
    <t>座間市</t>
  </si>
  <si>
    <t>141101</t>
    <phoneticPr fontId="3"/>
  </si>
  <si>
    <t>14217</t>
  </si>
  <si>
    <t>南足柄市</t>
  </si>
  <si>
    <t>141088</t>
    <phoneticPr fontId="3"/>
  </si>
  <si>
    <t>14218</t>
  </si>
  <si>
    <t>綾瀬市</t>
  </si>
  <si>
    <t>141117</t>
    <phoneticPr fontId="3"/>
  </si>
  <si>
    <t>14301</t>
  </si>
  <si>
    <t>葉山町</t>
  </si>
  <si>
    <t>141089</t>
    <phoneticPr fontId="3"/>
  </si>
  <si>
    <t>14321</t>
  </si>
  <si>
    <t>寒川町</t>
  </si>
  <si>
    <t>141109</t>
    <phoneticPr fontId="3"/>
  </si>
  <si>
    <t>14341</t>
  </si>
  <si>
    <t>大磯町</t>
  </si>
  <si>
    <t>141110</t>
    <phoneticPr fontId="3"/>
  </si>
  <si>
    <t>14342</t>
  </si>
  <si>
    <t>二宮町</t>
  </si>
  <si>
    <t>141111</t>
    <phoneticPr fontId="3"/>
  </si>
  <si>
    <t>14361</t>
  </si>
  <si>
    <t>中井町</t>
  </si>
  <si>
    <t>141112</t>
    <phoneticPr fontId="3"/>
  </si>
  <si>
    <t>14362</t>
  </si>
  <si>
    <t>大井町</t>
  </si>
  <si>
    <t>141106</t>
    <phoneticPr fontId="3"/>
  </si>
  <si>
    <t>14363</t>
  </si>
  <si>
    <t>松田町</t>
  </si>
  <si>
    <t>141118</t>
    <phoneticPr fontId="3"/>
  </si>
  <si>
    <t>14364</t>
  </si>
  <si>
    <t>山北町</t>
  </si>
  <si>
    <t>141119</t>
    <phoneticPr fontId="3"/>
  </si>
  <si>
    <t>14366</t>
  </si>
  <si>
    <t>開成町</t>
  </si>
  <si>
    <t>141120</t>
    <phoneticPr fontId="3"/>
  </si>
  <si>
    <t>14382</t>
  </si>
  <si>
    <t>箱根町</t>
  </si>
  <si>
    <t>141095</t>
    <phoneticPr fontId="3"/>
  </si>
  <si>
    <t>14383</t>
  </si>
  <si>
    <t>真鶴町</t>
  </si>
  <si>
    <t>141121</t>
    <phoneticPr fontId="3"/>
  </si>
  <si>
    <t>14384</t>
  </si>
  <si>
    <t>湯河原町</t>
  </si>
  <si>
    <t>141122</t>
    <phoneticPr fontId="3"/>
  </si>
  <si>
    <t>14401</t>
  </si>
  <si>
    <t>愛川町</t>
  </si>
  <si>
    <t>141096</t>
    <phoneticPr fontId="3"/>
  </si>
  <si>
    <t>14402</t>
  </si>
  <si>
    <t>清川村</t>
  </si>
  <si>
    <t>141097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</si>
</sst>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40</v>
      </c>
      <c r="B7" s="116" t="s">
        <v>251</v>
      </c>
      <c r="C7" s="109" t="s">
        <v>200</v>
      </c>
      <c r="D7" s="110">
        <f>+SUM(E7,+I7)</f>
        <v>9171791</v>
      </c>
      <c r="E7" s="110">
        <f>+SUM(G7,+H7)</f>
        <v>29969.874347854169</v>
      </c>
      <c r="F7" s="111">
        <f>IF(D7&gt;0,E7/D7*100,"-")</f>
        <v>0.32676141822087057</v>
      </c>
      <c r="G7" s="108">
        <f>SUM(G$8:G$207)</f>
        <v>29862.874347854169</v>
      </c>
      <c r="H7" s="108">
        <f>SUM(H$8:H$207)</f>
        <v>107</v>
      </c>
      <c r="I7" s="110">
        <f>+SUM(K7,+M7,+O7)</f>
        <v>9141821.1256521456</v>
      </c>
      <c r="J7" s="111">
        <f>IF(D7&gt;0,I7/D7*100,"-")</f>
        <v>99.673238581779117</v>
      </c>
      <c r="K7" s="108">
        <f>SUM(K$8:K$207)</f>
        <v>8753772.6393357627</v>
      </c>
      <c r="L7" s="111">
        <f>IF(D7&gt;0,K7/D7*100,"-")</f>
        <v>95.442347512451633</v>
      </c>
      <c r="M7" s="108">
        <f>SUM(M$8:M$207)</f>
        <v>0</v>
      </c>
      <c r="N7" s="111">
        <f>IF(D7&gt;0,M7/D7*100,"-")</f>
        <v>0</v>
      </c>
      <c r="O7" s="108">
        <f>SUM(O$8:O$207)</f>
        <v>388048.486316383</v>
      </c>
      <c r="P7" s="108">
        <f>SUM(P$8:P$207)</f>
        <v>115315.7217479398</v>
      </c>
      <c r="Q7" s="111">
        <f>IF(D7&gt;0,O7/D7*100,"-")</f>
        <v>4.2308910693274955</v>
      </c>
      <c r="R7" s="108">
        <f>SUM(R$8:R$207)</f>
        <v>182265</v>
      </c>
      <c r="S7" s="112">
        <f t="shared" ref="S7:Z7" si="0">COUNTIF(S$8:S$207,"○")</f>
        <v>6</v>
      </c>
      <c r="T7" s="112">
        <f t="shared" si="0"/>
        <v>25</v>
      </c>
      <c r="U7" s="112">
        <f t="shared" si="0"/>
        <v>1</v>
      </c>
      <c r="V7" s="112">
        <f t="shared" si="0"/>
        <v>1</v>
      </c>
      <c r="W7" s="112">
        <f t="shared" si="0"/>
        <v>10</v>
      </c>
      <c r="X7" s="112">
        <f t="shared" si="0"/>
        <v>0</v>
      </c>
      <c r="Y7" s="112">
        <f t="shared" si="0"/>
        <v>1</v>
      </c>
      <c r="Z7" s="112">
        <f t="shared" si="0"/>
        <v>22</v>
      </c>
      <c r="AA7" s="188"/>
      <c r="AB7" s="188"/>
    </row>
    <row r="8" spans="1:28" s="105" customFormat="1" ht="13.5" customHeight="1">
      <c r="A8" s="101" t="s">
        <v>40</v>
      </c>
      <c r="B8" s="102" t="s">
        <v>254</v>
      </c>
      <c r="C8" s="101" t="s">
        <v>255</v>
      </c>
      <c r="D8" s="103">
        <f>+SUM(E8,+I8)</f>
        <v>3738758.9999999995</v>
      </c>
      <c r="E8" s="103">
        <f>+SUM(G8,+H8)</f>
        <v>6394.8743478541683</v>
      </c>
      <c r="F8" s="104">
        <f>IF(D8&gt;0,E8/D8*100,"-")</f>
        <v>0.17104270020758677</v>
      </c>
      <c r="G8" s="103">
        <v>6394.8743478541683</v>
      </c>
      <c r="H8" s="103">
        <v>0</v>
      </c>
      <c r="I8" s="103">
        <f>+SUM(K8,+M8,+O8)</f>
        <v>3732364.1256521456</v>
      </c>
      <c r="J8" s="104">
        <f>IF(D8&gt;0,I8/D8*100,"-")</f>
        <v>99.828957299792421</v>
      </c>
      <c r="K8" s="103">
        <v>3719599.6393357627</v>
      </c>
      <c r="L8" s="104">
        <f>IF(D8&gt;0,K8/D8*100,"-")</f>
        <v>99.487547588270957</v>
      </c>
      <c r="M8" s="103">
        <v>0</v>
      </c>
      <c r="N8" s="104">
        <f>IF(D8&gt;0,M8/D8*100,"-")</f>
        <v>0</v>
      </c>
      <c r="O8" s="103">
        <v>12764.486316383032</v>
      </c>
      <c r="P8" s="103">
        <v>1712.7217479398012</v>
      </c>
      <c r="Q8" s="104">
        <f>IF(D8&gt;0,O8/D8*100,"-")</f>
        <v>0.34140971152147098</v>
      </c>
      <c r="R8" s="103">
        <v>90493</v>
      </c>
      <c r="S8" s="101" t="s">
        <v>256</v>
      </c>
      <c r="T8" s="101"/>
      <c r="U8" s="101"/>
      <c r="V8" s="101"/>
      <c r="W8" s="101"/>
      <c r="X8" s="101"/>
      <c r="Y8" s="101" t="s">
        <v>256</v>
      </c>
      <c r="Z8" s="101"/>
      <c r="AA8" s="189" t="s">
        <v>257</v>
      </c>
      <c r="AB8" s="190"/>
    </row>
    <row r="9" spans="1:28" s="105" customFormat="1" ht="13.5" customHeight="1">
      <c r="A9" s="101" t="s">
        <v>40</v>
      </c>
      <c r="B9" s="102" t="s">
        <v>258</v>
      </c>
      <c r="C9" s="101" t="s">
        <v>259</v>
      </c>
      <c r="D9" s="103">
        <f>+SUM(E9,+I9)</f>
        <v>1485841</v>
      </c>
      <c r="E9" s="103">
        <f>+SUM(G9,+H9)</f>
        <v>2396</v>
      </c>
      <c r="F9" s="104">
        <f>IF(D9&gt;0,E9/D9*100,"-")</f>
        <v>0.16125547753763694</v>
      </c>
      <c r="G9" s="103">
        <v>2396</v>
      </c>
      <c r="H9" s="103">
        <v>0</v>
      </c>
      <c r="I9" s="103">
        <f>+SUM(K9,+M9,+O9)</f>
        <v>1483445</v>
      </c>
      <c r="J9" s="104">
        <f>IF(D9&gt;0,I9/D9*100,"-")</f>
        <v>99.838744522462363</v>
      </c>
      <c r="K9" s="103">
        <v>1476869</v>
      </c>
      <c r="L9" s="104">
        <f>IF(D9&gt;0,K9/D9*100,"-")</f>
        <v>99.396166884612825</v>
      </c>
      <c r="M9" s="103">
        <v>0</v>
      </c>
      <c r="N9" s="104">
        <f>IF(D9&gt;0,M9/D9*100,"-")</f>
        <v>0</v>
      </c>
      <c r="O9" s="103">
        <v>6576</v>
      </c>
      <c r="P9" s="103">
        <v>1985</v>
      </c>
      <c r="Q9" s="104">
        <f>IF(D9&gt;0,O9/D9*100,"-")</f>
        <v>0.44257763784954113</v>
      </c>
      <c r="R9" s="103">
        <v>38209</v>
      </c>
      <c r="S9" s="101"/>
      <c r="T9" s="101"/>
      <c r="U9" s="101" t="s">
        <v>256</v>
      </c>
      <c r="V9" s="101"/>
      <c r="W9" s="101" t="s">
        <v>256</v>
      </c>
      <c r="X9" s="101"/>
      <c r="Y9" s="101"/>
      <c r="Z9" s="101"/>
      <c r="AA9" s="189" t="s">
        <v>260</v>
      </c>
      <c r="AB9" s="190"/>
    </row>
    <row r="10" spans="1:28" s="105" customFormat="1" ht="13.5" customHeight="1">
      <c r="A10" s="101" t="s">
        <v>40</v>
      </c>
      <c r="B10" s="102" t="s">
        <v>261</v>
      </c>
      <c r="C10" s="101" t="s">
        <v>262</v>
      </c>
      <c r="D10" s="103">
        <f>+SUM(E10,+I10)</f>
        <v>722157</v>
      </c>
      <c r="E10" s="103">
        <f>+SUM(G10,+H10)</f>
        <v>3276</v>
      </c>
      <c r="F10" s="104">
        <f>IF(D10&gt;0,E10/D10*100,"-")</f>
        <v>0.45364096726889025</v>
      </c>
      <c r="G10" s="103">
        <v>3276</v>
      </c>
      <c r="H10" s="103">
        <v>0</v>
      </c>
      <c r="I10" s="103">
        <f>+SUM(K10,+M10,+O10)</f>
        <v>718881</v>
      </c>
      <c r="J10" s="104">
        <f>IF(D10&gt;0,I10/D10*100,"-")</f>
        <v>99.546359032731118</v>
      </c>
      <c r="K10" s="103">
        <v>693630</v>
      </c>
      <c r="L10" s="104">
        <f>IF(D10&gt;0,K10/D10*100,"-")</f>
        <v>96.049750954432341</v>
      </c>
      <c r="M10" s="103">
        <v>0</v>
      </c>
      <c r="N10" s="104">
        <f>IF(D10&gt;0,M10/D10*100,"-")</f>
        <v>0</v>
      </c>
      <c r="O10" s="103">
        <v>25251</v>
      </c>
      <c r="P10" s="103">
        <v>2234</v>
      </c>
      <c r="Q10" s="104">
        <f>IF(D10&gt;0,O10/D10*100,"-")</f>
        <v>3.4966080782987632</v>
      </c>
      <c r="R10" s="103">
        <v>0</v>
      </c>
      <c r="S10" s="101" t="s">
        <v>256</v>
      </c>
      <c r="T10" s="101"/>
      <c r="U10" s="101"/>
      <c r="V10" s="101"/>
      <c r="W10" s="101" t="s">
        <v>256</v>
      </c>
      <c r="X10" s="101"/>
      <c r="Y10" s="101"/>
      <c r="Z10" s="101"/>
      <c r="AA10" s="189" t="s">
        <v>263</v>
      </c>
      <c r="AB10" s="190"/>
    </row>
    <row r="11" spans="1:28" s="105" customFormat="1" ht="13.5" customHeight="1">
      <c r="A11" s="101" t="s">
        <v>40</v>
      </c>
      <c r="B11" s="102" t="s">
        <v>264</v>
      </c>
      <c r="C11" s="101" t="s">
        <v>265</v>
      </c>
      <c r="D11" s="103">
        <f>+SUM(E11,+I11)</f>
        <v>409478</v>
      </c>
      <c r="E11" s="103">
        <f>+SUM(G11,+H11)</f>
        <v>818</v>
      </c>
      <c r="F11" s="104">
        <f>IF(D11&gt;0,E11/D11*100,"-")</f>
        <v>0.19976653202369846</v>
      </c>
      <c r="G11" s="103">
        <v>818</v>
      </c>
      <c r="H11" s="103">
        <v>0</v>
      </c>
      <c r="I11" s="103">
        <f>+SUM(K11,+M11,+O11)</f>
        <v>408660</v>
      </c>
      <c r="J11" s="104">
        <f>IF(D11&gt;0,I11/D11*100,"-")</f>
        <v>99.800233467976312</v>
      </c>
      <c r="K11" s="103">
        <v>382686</v>
      </c>
      <c r="L11" s="104">
        <f>IF(D11&gt;0,K11/D11*100,"-")</f>
        <v>93.457035542813045</v>
      </c>
      <c r="M11" s="103">
        <v>0</v>
      </c>
      <c r="N11" s="104">
        <f>IF(D11&gt;0,M11/D11*100,"-")</f>
        <v>0</v>
      </c>
      <c r="O11" s="103">
        <v>25974</v>
      </c>
      <c r="P11" s="103">
        <v>3433</v>
      </c>
      <c r="Q11" s="104">
        <f>IF(D11&gt;0,O11/D11*100,"-")</f>
        <v>6.3431979251632562</v>
      </c>
      <c r="R11" s="103">
        <v>5539</v>
      </c>
      <c r="S11" s="101"/>
      <c r="T11" s="101" t="s">
        <v>256</v>
      </c>
      <c r="U11" s="101"/>
      <c r="V11" s="101"/>
      <c r="W11" s="101" t="s">
        <v>256</v>
      </c>
      <c r="X11" s="101"/>
      <c r="Y11" s="101"/>
      <c r="Z11" s="101"/>
      <c r="AA11" s="189" t="s">
        <v>266</v>
      </c>
      <c r="AB11" s="190"/>
    </row>
    <row r="12" spans="1:28" s="105" customFormat="1" ht="13.5" customHeight="1">
      <c r="A12" s="101" t="s">
        <v>40</v>
      </c>
      <c r="B12" s="102" t="s">
        <v>267</v>
      </c>
      <c r="C12" s="101" t="s">
        <v>268</v>
      </c>
      <c r="D12" s="103">
        <f>+SUM(E12,+I12)</f>
        <v>258439</v>
      </c>
      <c r="E12" s="103">
        <f>+SUM(G12,+H12)</f>
        <v>640</v>
      </c>
      <c r="F12" s="104">
        <f>IF(D12&gt;0,E12/D12*100,"-")</f>
        <v>0.24764064247269182</v>
      </c>
      <c r="G12" s="103">
        <v>640</v>
      </c>
      <c r="H12" s="103">
        <v>0</v>
      </c>
      <c r="I12" s="103">
        <f>+SUM(K12,+M12,+O12)</f>
        <v>257799</v>
      </c>
      <c r="J12" s="104">
        <f>IF(D12&gt;0,I12/D12*100,"-")</f>
        <v>99.752359357527311</v>
      </c>
      <c r="K12" s="103">
        <v>250700</v>
      </c>
      <c r="L12" s="104">
        <f>IF(D12&gt;0,K12/D12*100,"-")</f>
        <v>97.005482918599753</v>
      </c>
      <c r="M12" s="103">
        <v>0</v>
      </c>
      <c r="N12" s="104">
        <f>IF(D12&gt;0,M12/D12*100,"-")</f>
        <v>0</v>
      </c>
      <c r="O12" s="103">
        <v>7099</v>
      </c>
      <c r="P12" s="103">
        <v>4684</v>
      </c>
      <c r="Q12" s="104">
        <f>IF(D12&gt;0,O12/D12*100,"-")</f>
        <v>2.7468764389275613</v>
      </c>
      <c r="R12" s="103">
        <v>4702</v>
      </c>
      <c r="S12" s="101"/>
      <c r="T12" s="101" t="s">
        <v>256</v>
      </c>
      <c r="U12" s="101"/>
      <c r="V12" s="101"/>
      <c r="W12" s="101"/>
      <c r="X12" s="101"/>
      <c r="Y12" s="101"/>
      <c r="Z12" s="101" t="s">
        <v>256</v>
      </c>
      <c r="AA12" s="189" t="s">
        <v>269</v>
      </c>
      <c r="AB12" s="190"/>
    </row>
    <row r="13" spans="1:28" s="105" customFormat="1" ht="13.5" customHeight="1">
      <c r="A13" s="101" t="s">
        <v>40</v>
      </c>
      <c r="B13" s="102" t="s">
        <v>270</v>
      </c>
      <c r="C13" s="101" t="s">
        <v>271</v>
      </c>
      <c r="D13" s="103">
        <f>+SUM(E13,+I13)</f>
        <v>176398</v>
      </c>
      <c r="E13" s="103">
        <f>+SUM(G13,+H13)</f>
        <v>291</v>
      </c>
      <c r="F13" s="104">
        <f>IF(D13&gt;0,E13/D13*100,"-")</f>
        <v>0.16496785677842152</v>
      </c>
      <c r="G13" s="103">
        <v>291</v>
      </c>
      <c r="H13" s="103">
        <v>0</v>
      </c>
      <c r="I13" s="103">
        <f>+SUM(K13,+M13,+O13)</f>
        <v>176107</v>
      </c>
      <c r="J13" s="104">
        <f>IF(D13&gt;0,I13/D13*100,"-")</f>
        <v>99.835032143221582</v>
      </c>
      <c r="K13" s="103">
        <v>156944</v>
      </c>
      <c r="L13" s="104">
        <f>IF(D13&gt;0,K13/D13*100,"-")</f>
        <v>88.971530289459068</v>
      </c>
      <c r="M13" s="103">
        <v>0</v>
      </c>
      <c r="N13" s="104">
        <f>IF(D13&gt;0,M13/D13*100,"-")</f>
        <v>0</v>
      </c>
      <c r="O13" s="103">
        <v>19163</v>
      </c>
      <c r="P13" s="103">
        <v>1893</v>
      </c>
      <c r="Q13" s="104">
        <f>IF(D13&gt;0,O13/D13*100,"-")</f>
        <v>10.863501853762514</v>
      </c>
      <c r="R13" s="103">
        <v>1280</v>
      </c>
      <c r="S13" s="101"/>
      <c r="T13" s="101" t="s">
        <v>256</v>
      </c>
      <c r="U13" s="101"/>
      <c r="V13" s="101"/>
      <c r="W13" s="101"/>
      <c r="X13" s="101"/>
      <c r="Y13" s="101"/>
      <c r="Z13" s="101" t="s">
        <v>256</v>
      </c>
      <c r="AA13" s="189" t="s">
        <v>272</v>
      </c>
      <c r="AB13" s="190"/>
    </row>
    <row r="14" spans="1:28" s="105" customFormat="1" ht="13.5" customHeight="1">
      <c r="A14" s="101" t="s">
        <v>40</v>
      </c>
      <c r="B14" s="102" t="s">
        <v>273</v>
      </c>
      <c r="C14" s="101" t="s">
        <v>274</v>
      </c>
      <c r="D14" s="103">
        <f>+SUM(E14,+I14)</f>
        <v>428837</v>
      </c>
      <c r="E14" s="103">
        <f>+SUM(G14,+H14)</f>
        <v>1434</v>
      </c>
      <c r="F14" s="104">
        <f>IF(D14&gt;0,E14/D14*100,"-")</f>
        <v>0.33439278793574251</v>
      </c>
      <c r="G14" s="103">
        <v>1434</v>
      </c>
      <c r="H14" s="103">
        <v>0</v>
      </c>
      <c r="I14" s="103">
        <f>+SUM(K14,+M14,+O14)</f>
        <v>427403</v>
      </c>
      <c r="J14" s="104">
        <f>IF(D14&gt;0,I14/D14*100,"-")</f>
        <v>99.665607212064259</v>
      </c>
      <c r="K14" s="103">
        <v>411570</v>
      </c>
      <c r="L14" s="104">
        <f>IF(D14&gt;0,K14/D14*100,"-")</f>
        <v>95.973528403565922</v>
      </c>
      <c r="M14" s="103">
        <v>0</v>
      </c>
      <c r="N14" s="104">
        <f>IF(D14&gt;0,M14/D14*100,"-")</f>
        <v>0</v>
      </c>
      <c r="O14" s="103">
        <v>15833</v>
      </c>
      <c r="P14" s="103">
        <v>3154</v>
      </c>
      <c r="Q14" s="104">
        <f>IF(D14&gt;0,O14/D14*100,"-")</f>
        <v>3.6920788084983336</v>
      </c>
      <c r="R14" s="103">
        <v>5742</v>
      </c>
      <c r="S14" s="101"/>
      <c r="T14" s="101" t="s">
        <v>256</v>
      </c>
      <c r="U14" s="101"/>
      <c r="V14" s="101"/>
      <c r="W14" s="101" t="s">
        <v>256</v>
      </c>
      <c r="X14" s="101"/>
      <c r="Y14" s="101"/>
      <c r="Z14" s="101"/>
      <c r="AA14" s="189" t="s">
        <v>275</v>
      </c>
      <c r="AB14" s="190"/>
    </row>
    <row r="15" spans="1:28" s="105" customFormat="1" ht="13.5" customHeight="1">
      <c r="A15" s="101" t="s">
        <v>40</v>
      </c>
      <c r="B15" s="102" t="s">
        <v>276</v>
      </c>
      <c r="C15" s="101" t="s">
        <v>277</v>
      </c>
      <c r="D15" s="103">
        <f>+SUM(E15,+I15)</f>
        <v>192965</v>
      </c>
      <c r="E15" s="103">
        <f>+SUM(G15,+H15)</f>
        <v>1950</v>
      </c>
      <c r="F15" s="104">
        <f>IF(D15&gt;0,E15/D15*100,"-")</f>
        <v>1.0105459539294692</v>
      </c>
      <c r="G15" s="103">
        <v>1950</v>
      </c>
      <c r="H15" s="103">
        <v>0</v>
      </c>
      <c r="I15" s="103">
        <f>+SUM(K15,+M15,+O15)</f>
        <v>191015</v>
      </c>
      <c r="J15" s="104">
        <f>IF(D15&gt;0,I15/D15*100,"-")</f>
        <v>98.989454046070534</v>
      </c>
      <c r="K15" s="103">
        <v>148723</v>
      </c>
      <c r="L15" s="104">
        <f>IF(D15&gt;0,K15/D15*100,"-")</f>
        <v>77.072526105770478</v>
      </c>
      <c r="M15" s="103">
        <v>0</v>
      </c>
      <c r="N15" s="104">
        <f>IF(D15&gt;0,M15/D15*100,"-")</f>
        <v>0</v>
      </c>
      <c r="O15" s="103">
        <v>42292</v>
      </c>
      <c r="P15" s="103">
        <v>9785</v>
      </c>
      <c r="Q15" s="104">
        <f>IF(D15&gt;0,O15/D15*100,"-")</f>
        <v>21.916927940300056</v>
      </c>
      <c r="R15" s="103">
        <v>2148</v>
      </c>
      <c r="S15" s="101"/>
      <c r="T15" s="101" t="s">
        <v>256</v>
      </c>
      <c r="U15" s="101"/>
      <c r="V15" s="101"/>
      <c r="W15" s="101" t="s">
        <v>256</v>
      </c>
      <c r="X15" s="101"/>
      <c r="Y15" s="101"/>
      <c r="Z15" s="101"/>
      <c r="AA15" s="189" t="s">
        <v>278</v>
      </c>
      <c r="AB15" s="190"/>
    </row>
    <row r="16" spans="1:28" s="105" customFormat="1" ht="13.5" customHeight="1">
      <c r="A16" s="101" t="s">
        <v>40</v>
      </c>
      <c r="B16" s="102" t="s">
        <v>279</v>
      </c>
      <c r="C16" s="101" t="s">
        <v>280</v>
      </c>
      <c r="D16" s="103">
        <f>+SUM(E16,+I16)</f>
        <v>242457</v>
      </c>
      <c r="E16" s="103">
        <f>+SUM(G16,+H16)</f>
        <v>801</v>
      </c>
      <c r="F16" s="104">
        <f>IF(D16&gt;0,E16/D16*100,"-")</f>
        <v>0.33036785904304677</v>
      </c>
      <c r="G16" s="103">
        <v>801</v>
      </c>
      <c r="H16" s="103">
        <v>0</v>
      </c>
      <c r="I16" s="103">
        <f>+SUM(K16,+M16,+O16)</f>
        <v>241656</v>
      </c>
      <c r="J16" s="104">
        <f>IF(D16&gt;0,I16/D16*100,"-")</f>
        <v>99.669632140956949</v>
      </c>
      <c r="K16" s="103">
        <v>229208</v>
      </c>
      <c r="L16" s="104">
        <f>IF(D16&gt;0,K16/D16*100,"-")</f>
        <v>94.535525887064509</v>
      </c>
      <c r="M16" s="103">
        <v>0</v>
      </c>
      <c r="N16" s="104">
        <f>IF(D16&gt;0,M16/D16*100,"-")</f>
        <v>0</v>
      </c>
      <c r="O16" s="103">
        <v>12448</v>
      </c>
      <c r="P16" s="103">
        <v>5804</v>
      </c>
      <c r="Q16" s="104">
        <f>IF(D16&gt;0,O16/D16*100,"-")</f>
        <v>5.1341062538924422</v>
      </c>
      <c r="R16" s="103">
        <v>1789</v>
      </c>
      <c r="S16" s="101"/>
      <c r="T16" s="101" t="s">
        <v>256</v>
      </c>
      <c r="U16" s="101"/>
      <c r="V16" s="101"/>
      <c r="W16" s="101" t="s">
        <v>256</v>
      </c>
      <c r="X16" s="101"/>
      <c r="Y16" s="101"/>
      <c r="Z16" s="101"/>
      <c r="AA16" s="189" t="s">
        <v>281</v>
      </c>
      <c r="AB16" s="190"/>
    </row>
    <row r="17" spans="1:28" s="105" customFormat="1" ht="13.5" customHeight="1">
      <c r="A17" s="101" t="s">
        <v>40</v>
      </c>
      <c r="B17" s="102" t="s">
        <v>282</v>
      </c>
      <c r="C17" s="101" t="s">
        <v>283</v>
      </c>
      <c r="D17" s="103">
        <f>+SUM(E17,+I17)</f>
        <v>59995</v>
      </c>
      <c r="E17" s="103">
        <f>+SUM(G17,+H17)</f>
        <v>164</v>
      </c>
      <c r="F17" s="104">
        <f>IF(D17&gt;0,E17/D17*100,"-")</f>
        <v>0.27335611300941742</v>
      </c>
      <c r="G17" s="103">
        <v>164</v>
      </c>
      <c r="H17" s="103">
        <v>0</v>
      </c>
      <c r="I17" s="103">
        <f>+SUM(K17,+M17,+O17)</f>
        <v>59831</v>
      </c>
      <c r="J17" s="104">
        <f>IF(D17&gt;0,I17/D17*100,"-")</f>
        <v>99.726643886990587</v>
      </c>
      <c r="K17" s="103">
        <v>59386</v>
      </c>
      <c r="L17" s="104">
        <f>IF(D17&gt;0,K17/D17*100,"-")</f>
        <v>98.984915409617471</v>
      </c>
      <c r="M17" s="103">
        <v>0</v>
      </c>
      <c r="N17" s="104">
        <f>IF(D17&gt;0,M17/D17*100,"-")</f>
        <v>0</v>
      </c>
      <c r="O17" s="103">
        <v>445</v>
      </c>
      <c r="P17" s="103">
        <v>0</v>
      </c>
      <c r="Q17" s="104">
        <f>IF(D17&gt;0,O17/D17*100,"-")</f>
        <v>0.74172847737311443</v>
      </c>
      <c r="R17" s="103">
        <v>501</v>
      </c>
      <c r="S17" s="101"/>
      <c r="T17" s="101" t="s">
        <v>256</v>
      </c>
      <c r="U17" s="101"/>
      <c r="V17" s="101"/>
      <c r="W17" s="101" t="s">
        <v>256</v>
      </c>
      <c r="X17" s="101"/>
      <c r="Y17" s="101"/>
      <c r="Z17" s="101"/>
      <c r="AA17" s="189" t="s">
        <v>284</v>
      </c>
      <c r="AB17" s="190"/>
    </row>
    <row r="18" spans="1:28" s="105" customFormat="1" ht="13.5" customHeight="1">
      <c r="A18" s="101" t="s">
        <v>40</v>
      </c>
      <c r="B18" s="102" t="s">
        <v>285</v>
      </c>
      <c r="C18" s="101" t="s">
        <v>286</v>
      </c>
      <c r="D18" s="103">
        <f>+SUM(E18,+I18)</f>
        <v>43877</v>
      </c>
      <c r="E18" s="103">
        <f>+SUM(G18,+H18)</f>
        <v>3276</v>
      </c>
      <c r="F18" s="104">
        <f>IF(D18&gt;0,E18/D18*100,"-")</f>
        <v>7.4663263213072915</v>
      </c>
      <c r="G18" s="103">
        <v>3276</v>
      </c>
      <c r="H18" s="103">
        <v>0</v>
      </c>
      <c r="I18" s="103">
        <f>+SUM(K18,+M18,+O18)</f>
        <v>40601</v>
      </c>
      <c r="J18" s="104">
        <f>IF(D18&gt;0,I18/D18*100,"-")</f>
        <v>92.533673678692708</v>
      </c>
      <c r="K18" s="103">
        <v>13553</v>
      </c>
      <c r="L18" s="104">
        <f>IF(D18&gt;0,K18/D18*100,"-")</f>
        <v>30.888620461745329</v>
      </c>
      <c r="M18" s="103">
        <v>0</v>
      </c>
      <c r="N18" s="104">
        <f>IF(D18&gt;0,M18/D18*100,"-")</f>
        <v>0</v>
      </c>
      <c r="O18" s="103">
        <v>27048</v>
      </c>
      <c r="P18" s="103">
        <v>1205</v>
      </c>
      <c r="Q18" s="104">
        <f>IF(D18&gt;0,O18/D18*100,"-")</f>
        <v>61.645053216947375</v>
      </c>
      <c r="R18" s="103">
        <v>293</v>
      </c>
      <c r="S18" s="101"/>
      <c r="T18" s="101" t="s">
        <v>256</v>
      </c>
      <c r="U18" s="101"/>
      <c r="V18" s="101"/>
      <c r="W18" s="101"/>
      <c r="X18" s="101"/>
      <c r="Y18" s="101"/>
      <c r="Z18" s="101" t="s">
        <v>256</v>
      </c>
      <c r="AA18" s="189" t="s">
        <v>287</v>
      </c>
      <c r="AB18" s="190"/>
    </row>
    <row r="19" spans="1:28" s="105" customFormat="1" ht="13.5" customHeight="1">
      <c r="A19" s="101" t="s">
        <v>40</v>
      </c>
      <c r="B19" s="102" t="s">
        <v>288</v>
      </c>
      <c r="C19" s="101" t="s">
        <v>289</v>
      </c>
      <c r="D19" s="103">
        <f>+SUM(E19,+I19)</f>
        <v>165909</v>
      </c>
      <c r="E19" s="103">
        <f>+SUM(G19,+H19)</f>
        <v>1031</v>
      </c>
      <c r="F19" s="104">
        <f>IF(D19&gt;0,E19/D19*100,"-")</f>
        <v>0.62142499804109486</v>
      </c>
      <c r="G19" s="103">
        <v>1024</v>
      </c>
      <c r="H19" s="103">
        <v>7</v>
      </c>
      <c r="I19" s="103">
        <f>+SUM(K19,+M19,+O19)</f>
        <v>164878</v>
      </c>
      <c r="J19" s="104">
        <f>IF(D19&gt;0,I19/D19*100,"-")</f>
        <v>99.378575001958907</v>
      </c>
      <c r="K19" s="103">
        <v>130807</v>
      </c>
      <c r="L19" s="104">
        <f>IF(D19&gt;0,K19/D19*100,"-")</f>
        <v>78.842618543900571</v>
      </c>
      <c r="M19" s="103">
        <v>0</v>
      </c>
      <c r="N19" s="104">
        <f>IF(D19&gt;0,M19/D19*100,"-")</f>
        <v>0</v>
      </c>
      <c r="O19" s="103">
        <v>34071</v>
      </c>
      <c r="P19" s="103">
        <v>17606</v>
      </c>
      <c r="Q19" s="104">
        <f>IF(D19&gt;0,O19/D19*100,"-")</f>
        <v>20.535956458058333</v>
      </c>
      <c r="R19" s="103">
        <v>3275</v>
      </c>
      <c r="S19" s="101"/>
      <c r="T19" s="101" t="s">
        <v>256</v>
      </c>
      <c r="U19" s="101"/>
      <c r="V19" s="101"/>
      <c r="W19" s="101"/>
      <c r="X19" s="101"/>
      <c r="Y19" s="101"/>
      <c r="Z19" s="101" t="s">
        <v>256</v>
      </c>
      <c r="AA19" s="189" t="s">
        <v>290</v>
      </c>
      <c r="AB19" s="190"/>
    </row>
    <row r="20" spans="1:28" s="105" customFormat="1" ht="13.5" customHeight="1">
      <c r="A20" s="101" t="s">
        <v>40</v>
      </c>
      <c r="B20" s="102" t="s">
        <v>291</v>
      </c>
      <c r="C20" s="101" t="s">
        <v>292</v>
      </c>
      <c r="D20" s="103">
        <f>+SUM(E20,+I20)</f>
        <v>225693</v>
      </c>
      <c r="E20" s="103">
        <f>+SUM(G20,+H20)</f>
        <v>1329</v>
      </c>
      <c r="F20" s="104">
        <f>IF(D20&gt;0,E20/D20*100,"-")</f>
        <v>0.58885299942842717</v>
      </c>
      <c r="G20" s="103">
        <v>1329</v>
      </c>
      <c r="H20" s="103">
        <v>0</v>
      </c>
      <c r="I20" s="103">
        <f>+SUM(K20,+M20,+O20)</f>
        <v>224364</v>
      </c>
      <c r="J20" s="104">
        <f>IF(D20&gt;0,I20/D20*100,"-")</f>
        <v>99.411147000571574</v>
      </c>
      <c r="K20" s="103">
        <v>200537</v>
      </c>
      <c r="L20" s="104">
        <f>IF(D20&gt;0,K20/D20*100,"-")</f>
        <v>88.853885587944674</v>
      </c>
      <c r="M20" s="103">
        <v>0</v>
      </c>
      <c r="N20" s="104">
        <f>IF(D20&gt;0,M20/D20*100,"-")</f>
        <v>0</v>
      </c>
      <c r="O20" s="103">
        <v>23827</v>
      </c>
      <c r="P20" s="103">
        <v>9506</v>
      </c>
      <c r="Q20" s="104">
        <f>IF(D20&gt;0,O20/D20*100,"-")</f>
        <v>10.557261412626886</v>
      </c>
      <c r="R20" s="103">
        <v>6598</v>
      </c>
      <c r="S20" s="101"/>
      <c r="T20" s="101" t="s">
        <v>256</v>
      </c>
      <c r="U20" s="101"/>
      <c r="V20" s="101"/>
      <c r="W20" s="101"/>
      <c r="X20" s="101"/>
      <c r="Y20" s="101"/>
      <c r="Z20" s="101" t="s">
        <v>256</v>
      </c>
      <c r="AA20" s="189" t="s">
        <v>293</v>
      </c>
      <c r="AB20" s="190"/>
    </row>
    <row r="21" spans="1:28" s="105" customFormat="1" ht="13.5" customHeight="1">
      <c r="A21" s="101" t="s">
        <v>40</v>
      </c>
      <c r="B21" s="102" t="s">
        <v>294</v>
      </c>
      <c r="C21" s="101" t="s">
        <v>295</v>
      </c>
      <c r="D21" s="103">
        <f>+SUM(E21,+I21)</f>
        <v>236487</v>
      </c>
      <c r="E21" s="103">
        <f>+SUM(G21,+H21)</f>
        <v>471</v>
      </c>
      <c r="F21" s="104">
        <f>IF(D21&gt;0,E21/D21*100,"-")</f>
        <v>0.19916528181253093</v>
      </c>
      <c r="G21" s="103">
        <v>471</v>
      </c>
      <c r="H21" s="103">
        <v>0</v>
      </c>
      <c r="I21" s="103">
        <f>+SUM(K21,+M21,+O21)</f>
        <v>236016</v>
      </c>
      <c r="J21" s="104">
        <f>IF(D21&gt;0,I21/D21*100,"-")</f>
        <v>99.800834718187474</v>
      </c>
      <c r="K21" s="103">
        <v>226643</v>
      </c>
      <c r="L21" s="104">
        <f>IF(D21&gt;0,K21/D21*100,"-")</f>
        <v>95.837403324495639</v>
      </c>
      <c r="M21" s="103">
        <v>0</v>
      </c>
      <c r="N21" s="104">
        <f>IF(D21&gt;0,M21/D21*100,"-")</f>
        <v>0</v>
      </c>
      <c r="O21" s="103">
        <v>9373</v>
      </c>
      <c r="P21" s="103">
        <v>4852</v>
      </c>
      <c r="Q21" s="104">
        <f>IF(D21&gt;0,O21/D21*100,"-")</f>
        <v>3.9634313936918311</v>
      </c>
      <c r="R21" s="103">
        <v>6234</v>
      </c>
      <c r="S21" s="101"/>
      <c r="T21" s="101" t="s">
        <v>256</v>
      </c>
      <c r="U21" s="101"/>
      <c r="V21" s="101"/>
      <c r="W21" s="101"/>
      <c r="X21" s="101"/>
      <c r="Y21" s="101"/>
      <c r="Z21" s="101" t="s">
        <v>256</v>
      </c>
      <c r="AA21" s="189" t="s">
        <v>296</v>
      </c>
      <c r="AB21" s="190"/>
    </row>
    <row r="22" spans="1:28" s="105" customFormat="1" ht="13.5" customHeight="1">
      <c r="A22" s="101" t="s">
        <v>40</v>
      </c>
      <c r="B22" s="102" t="s">
        <v>297</v>
      </c>
      <c r="C22" s="101" t="s">
        <v>298</v>
      </c>
      <c r="D22" s="103">
        <f>+SUM(E22,+I22)</f>
        <v>102157</v>
      </c>
      <c r="E22" s="103">
        <f>+SUM(G22,+H22)</f>
        <v>1235</v>
      </c>
      <c r="F22" s="104">
        <f>IF(D22&gt;0,E22/D22*100,"-")</f>
        <v>1.2089235196804917</v>
      </c>
      <c r="G22" s="103">
        <v>1135</v>
      </c>
      <c r="H22" s="103">
        <v>100</v>
      </c>
      <c r="I22" s="103">
        <f>+SUM(K22,+M22,+O22)</f>
        <v>100922</v>
      </c>
      <c r="J22" s="104">
        <f>IF(D22&gt;0,I22/D22*100,"-")</f>
        <v>98.791076480319504</v>
      </c>
      <c r="K22" s="103">
        <v>77972</v>
      </c>
      <c r="L22" s="104">
        <f>IF(D22&gt;0,K22/D22*100,"-")</f>
        <v>76.32565560852413</v>
      </c>
      <c r="M22" s="103">
        <v>0</v>
      </c>
      <c r="N22" s="104">
        <f>IF(D22&gt;0,M22/D22*100,"-")</f>
        <v>0</v>
      </c>
      <c r="O22" s="103">
        <v>22950</v>
      </c>
      <c r="P22" s="103">
        <v>11278</v>
      </c>
      <c r="Q22" s="104">
        <f>IF(D22&gt;0,O22/D22*100,"-")</f>
        <v>22.465420871795374</v>
      </c>
      <c r="R22" s="103">
        <v>1814</v>
      </c>
      <c r="S22" s="101"/>
      <c r="T22" s="101" t="s">
        <v>256</v>
      </c>
      <c r="U22" s="101"/>
      <c r="V22" s="101"/>
      <c r="W22" s="101" t="s">
        <v>256</v>
      </c>
      <c r="X22" s="101"/>
      <c r="Y22" s="101"/>
      <c r="Z22" s="101"/>
      <c r="AA22" s="189" t="s">
        <v>299</v>
      </c>
      <c r="AB22" s="190"/>
    </row>
    <row r="23" spans="1:28" s="105" customFormat="1" ht="13.5" customHeight="1">
      <c r="A23" s="101" t="s">
        <v>40</v>
      </c>
      <c r="B23" s="102" t="s">
        <v>300</v>
      </c>
      <c r="C23" s="101" t="s">
        <v>301</v>
      </c>
      <c r="D23" s="103">
        <f>+SUM(E23,+I23)</f>
        <v>131203</v>
      </c>
      <c r="E23" s="103">
        <f>+SUM(G23,+H23)</f>
        <v>249</v>
      </c>
      <c r="F23" s="104">
        <f>IF(D23&gt;0,E23/D23*100,"-")</f>
        <v>0.18978224583279346</v>
      </c>
      <c r="G23" s="103">
        <v>249</v>
      </c>
      <c r="H23" s="103">
        <v>0</v>
      </c>
      <c r="I23" s="103">
        <f>+SUM(K23,+M23,+O23)</f>
        <v>130954</v>
      </c>
      <c r="J23" s="104">
        <f>IF(D23&gt;0,I23/D23*100,"-")</f>
        <v>99.810217754167212</v>
      </c>
      <c r="K23" s="103">
        <v>123317</v>
      </c>
      <c r="L23" s="104">
        <f>IF(D23&gt;0,K23/D23*100,"-")</f>
        <v>93.989466704267429</v>
      </c>
      <c r="M23" s="103">
        <v>0</v>
      </c>
      <c r="N23" s="104">
        <f>IF(D23&gt;0,M23/D23*100,"-")</f>
        <v>0</v>
      </c>
      <c r="O23" s="103">
        <v>7637</v>
      </c>
      <c r="P23" s="103">
        <v>5060</v>
      </c>
      <c r="Q23" s="104">
        <f>IF(D23&gt;0,O23/D23*100,"-")</f>
        <v>5.8207510498997737</v>
      </c>
      <c r="R23" s="103">
        <v>2321</v>
      </c>
      <c r="S23" s="101"/>
      <c r="T23" s="101" t="s">
        <v>256</v>
      </c>
      <c r="U23" s="101"/>
      <c r="V23" s="101"/>
      <c r="W23" s="101"/>
      <c r="X23" s="101"/>
      <c r="Y23" s="101"/>
      <c r="Z23" s="101" t="s">
        <v>256</v>
      </c>
      <c r="AA23" s="189" t="s">
        <v>302</v>
      </c>
      <c r="AB23" s="190"/>
    </row>
    <row r="24" spans="1:28" s="105" customFormat="1" ht="13.5" customHeight="1">
      <c r="A24" s="101" t="s">
        <v>40</v>
      </c>
      <c r="B24" s="102" t="s">
        <v>303</v>
      </c>
      <c r="C24" s="101" t="s">
        <v>304</v>
      </c>
      <c r="D24" s="103">
        <f>+SUM(E24,+I24)</f>
        <v>130404</v>
      </c>
      <c r="E24" s="103">
        <f>+SUM(G24,+H24)</f>
        <v>341</v>
      </c>
      <c r="F24" s="104">
        <f>IF(D24&gt;0,E24/D24*100,"-")</f>
        <v>0.26149504616422808</v>
      </c>
      <c r="G24" s="103">
        <v>341</v>
      </c>
      <c r="H24" s="103">
        <v>0</v>
      </c>
      <c r="I24" s="103">
        <f>+SUM(K24,+M24,+O24)</f>
        <v>130063</v>
      </c>
      <c r="J24" s="104">
        <f>IF(D24&gt;0,I24/D24*100,"-")</f>
        <v>99.738504953835772</v>
      </c>
      <c r="K24" s="103">
        <v>121346</v>
      </c>
      <c r="L24" s="104">
        <f>IF(D24&gt;0,K24/D24*100,"-")</f>
        <v>93.053894052329682</v>
      </c>
      <c r="M24" s="103">
        <v>0</v>
      </c>
      <c r="N24" s="104">
        <f>IF(D24&gt;0,M24/D24*100,"-")</f>
        <v>0</v>
      </c>
      <c r="O24" s="103">
        <v>8717</v>
      </c>
      <c r="P24" s="103">
        <v>1027</v>
      </c>
      <c r="Q24" s="104">
        <f>IF(D24&gt;0,O24/D24*100,"-")</f>
        <v>6.6846109015060886</v>
      </c>
      <c r="R24" s="103">
        <v>2679</v>
      </c>
      <c r="S24" s="101"/>
      <c r="T24" s="101" t="s">
        <v>256</v>
      </c>
      <c r="U24" s="101"/>
      <c r="V24" s="101"/>
      <c r="W24" s="101"/>
      <c r="X24" s="101"/>
      <c r="Y24" s="101"/>
      <c r="Z24" s="101" t="s">
        <v>256</v>
      </c>
      <c r="AA24" s="189" t="s">
        <v>305</v>
      </c>
      <c r="AB24" s="190"/>
    </row>
    <row r="25" spans="1:28" s="105" customFormat="1" ht="13.5" customHeight="1">
      <c r="A25" s="101" t="s">
        <v>40</v>
      </c>
      <c r="B25" s="102" t="s">
        <v>306</v>
      </c>
      <c r="C25" s="101" t="s">
        <v>307</v>
      </c>
      <c r="D25" s="103">
        <f>+SUM(E25,+I25)</f>
        <v>42656</v>
      </c>
      <c r="E25" s="103">
        <f>+SUM(G25,+H25)</f>
        <v>393</v>
      </c>
      <c r="F25" s="104">
        <f>IF(D25&gt;0,E25/D25*100,"-")</f>
        <v>0.92132408102025498</v>
      </c>
      <c r="G25" s="103">
        <v>393</v>
      </c>
      <c r="H25" s="103">
        <v>0</v>
      </c>
      <c r="I25" s="103">
        <f>+SUM(K25,+M25,+O25)</f>
        <v>42263</v>
      </c>
      <c r="J25" s="104">
        <f>IF(D25&gt;0,I25/D25*100,"-")</f>
        <v>99.078675918979741</v>
      </c>
      <c r="K25" s="103">
        <v>29812</v>
      </c>
      <c r="L25" s="104">
        <f>IF(D25&gt;0,K25/D25*100,"-")</f>
        <v>69.889347336834206</v>
      </c>
      <c r="M25" s="103">
        <v>0</v>
      </c>
      <c r="N25" s="104">
        <f>IF(D25&gt;0,M25/D25*100,"-")</f>
        <v>0</v>
      </c>
      <c r="O25" s="103">
        <v>12451</v>
      </c>
      <c r="P25" s="103">
        <v>4848</v>
      </c>
      <c r="Q25" s="104">
        <f>IF(D25&gt;0,O25/D25*100,"-")</f>
        <v>29.189328582145535</v>
      </c>
      <c r="R25" s="103">
        <v>402</v>
      </c>
      <c r="S25" s="101"/>
      <c r="T25" s="101" t="s">
        <v>256</v>
      </c>
      <c r="U25" s="101"/>
      <c r="V25" s="101"/>
      <c r="W25" s="101"/>
      <c r="X25" s="101"/>
      <c r="Y25" s="101"/>
      <c r="Z25" s="101" t="s">
        <v>256</v>
      </c>
      <c r="AA25" s="189" t="s">
        <v>308</v>
      </c>
      <c r="AB25" s="190"/>
    </row>
    <row r="26" spans="1:28" s="105" customFormat="1" ht="13.5" customHeight="1">
      <c r="A26" s="101" t="s">
        <v>40</v>
      </c>
      <c r="B26" s="102" t="s">
        <v>309</v>
      </c>
      <c r="C26" s="101" t="s">
        <v>310</v>
      </c>
      <c r="D26" s="103">
        <f>+SUM(E26,+I26)</f>
        <v>84952</v>
      </c>
      <c r="E26" s="103">
        <f>+SUM(G26,+H26)</f>
        <v>680</v>
      </c>
      <c r="F26" s="104">
        <f>IF(D26&gt;0,E26/D26*100,"-")</f>
        <v>0.80045201996421511</v>
      </c>
      <c r="G26" s="103">
        <v>680</v>
      </c>
      <c r="H26" s="103">
        <v>0</v>
      </c>
      <c r="I26" s="103">
        <f>+SUM(K26,+M26,+O26)</f>
        <v>84272</v>
      </c>
      <c r="J26" s="104">
        <f>IF(D26&gt;0,I26/D26*100,"-")</f>
        <v>99.199547980035788</v>
      </c>
      <c r="K26" s="103">
        <v>79198</v>
      </c>
      <c r="L26" s="104">
        <f>IF(D26&gt;0,K26/D26*100,"-")</f>
        <v>93.22676334871457</v>
      </c>
      <c r="M26" s="103">
        <v>0</v>
      </c>
      <c r="N26" s="104">
        <f>IF(D26&gt;0,M26/D26*100,"-")</f>
        <v>0</v>
      </c>
      <c r="O26" s="103">
        <v>5074</v>
      </c>
      <c r="P26" s="103">
        <v>2111</v>
      </c>
      <c r="Q26" s="104">
        <f>IF(D26&gt;0,O26/D26*100,"-")</f>
        <v>5.9727846313212165</v>
      </c>
      <c r="R26" s="103">
        <v>3223</v>
      </c>
      <c r="S26" s="101"/>
      <c r="T26" s="101" t="s">
        <v>256</v>
      </c>
      <c r="U26" s="101"/>
      <c r="V26" s="101"/>
      <c r="W26" s="101"/>
      <c r="X26" s="101"/>
      <c r="Y26" s="101"/>
      <c r="Z26" s="101" t="s">
        <v>256</v>
      </c>
      <c r="AA26" s="189" t="s">
        <v>311</v>
      </c>
      <c r="AB26" s="190"/>
    </row>
    <row r="27" spans="1:28" s="105" customFormat="1" ht="13.5" customHeight="1">
      <c r="A27" s="101" t="s">
        <v>40</v>
      </c>
      <c r="B27" s="102" t="s">
        <v>312</v>
      </c>
      <c r="C27" s="101" t="s">
        <v>313</v>
      </c>
      <c r="D27" s="103">
        <f>+SUM(E27,+I27)</f>
        <v>31964</v>
      </c>
      <c r="E27" s="103">
        <f>+SUM(G27,+H27)</f>
        <v>140</v>
      </c>
      <c r="F27" s="104">
        <f>IF(D27&gt;0,E27/D27*100,"-")</f>
        <v>0.43799274183456388</v>
      </c>
      <c r="G27" s="103">
        <v>140</v>
      </c>
      <c r="H27" s="103">
        <v>0</v>
      </c>
      <c r="I27" s="103">
        <f>+SUM(K27,+M27,+O27)</f>
        <v>31824</v>
      </c>
      <c r="J27" s="104">
        <f>IF(D27&gt;0,I27/D27*100,"-")</f>
        <v>99.562007258165437</v>
      </c>
      <c r="K27" s="103">
        <v>22370</v>
      </c>
      <c r="L27" s="104">
        <f>IF(D27&gt;0,K27/D27*100,"-")</f>
        <v>69.984983105994246</v>
      </c>
      <c r="M27" s="103">
        <v>0</v>
      </c>
      <c r="N27" s="104">
        <f>IF(D27&gt;0,M27/D27*100,"-")</f>
        <v>0</v>
      </c>
      <c r="O27" s="103">
        <v>9454</v>
      </c>
      <c r="P27" s="103">
        <v>4985</v>
      </c>
      <c r="Q27" s="104">
        <f>IF(D27&gt;0,O27/D27*100,"-")</f>
        <v>29.577024152171195</v>
      </c>
      <c r="R27" s="103">
        <v>227</v>
      </c>
      <c r="S27" s="101"/>
      <c r="T27" s="101"/>
      <c r="U27" s="101"/>
      <c r="V27" s="101" t="s">
        <v>256</v>
      </c>
      <c r="W27" s="101"/>
      <c r="X27" s="101"/>
      <c r="Y27" s="101"/>
      <c r="Z27" s="101" t="s">
        <v>256</v>
      </c>
      <c r="AA27" s="189" t="s">
        <v>314</v>
      </c>
      <c r="AB27" s="190"/>
    </row>
    <row r="28" spans="1:28" s="105" customFormat="1" ht="13.5" customHeight="1">
      <c r="A28" s="101" t="s">
        <v>40</v>
      </c>
      <c r="B28" s="102" t="s">
        <v>315</v>
      </c>
      <c r="C28" s="101" t="s">
        <v>316</v>
      </c>
      <c r="D28" s="103">
        <f>+SUM(E28,+I28)</f>
        <v>48423</v>
      </c>
      <c r="E28" s="103">
        <f>+SUM(G28,+H28)</f>
        <v>303</v>
      </c>
      <c r="F28" s="104">
        <f>IF(D28&gt;0,E28/D28*100,"-")</f>
        <v>0.62573570410755219</v>
      </c>
      <c r="G28" s="103">
        <v>303</v>
      </c>
      <c r="H28" s="103">
        <v>0</v>
      </c>
      <c r="I28" s="103">
        <f>+SUM(K28,+M28,+O28)</f>
        <v>48120</v>
      </c>
      <c r="J28" s="104">
        <f>IF(D28&gt;0,I28/D28*100,"-")</f>
        <v>99.374264295892445</v>
      </c>
      <c r="K28" s="103">
        <v>43859</v>
      </c>
      <c r="L28" s="104">
        <f>IF(D28&gt;0,K28/D28*100,"-")</f>
        <v>90.574726885983935</v>
      </c>
      <c r="M28" s="103">
        <v>0</v>
      </c>
      <c r="N28" s="104">
        <f>IF(D28&gt;0,M28/D28*100,"-")</f>
        <v>0</v>
      </c>
      <c r="O28" s="103">
        <v>4261</v>
      </c>
      <c r="P28" s="103">
        <v>855</v>
      </c>
      <c r="Q28" s="104">
        <f>IF(D28&gt;0,O28/D28*100,"-")</f>
        <v>8.7995374099085151</v>
      </c>
      <c r="R28" s="103">
        <v>681</v>
      </c>
      <c r="S28" s="101"/>
      <c r="T28" s="101" t="s">
        <v>256</v>
      </c>
      <c r="U28" s="101"/>
      <c r="V28" s="101"/>
      <c r="W28" s="101"/>
      <c r="X28" s="101"/>
      <c r="Y28" s="101"/>
      <c r="Z28" s="101" t="s">
        <v>256</v>
      </c>
      <c r="AA28" s="189" t="s">
        <v>317</v>
      </c>
      <c r="AB28" s="190"/>
    </row>
    <row r="29" spans="1:28" s="105" customFormat="1" ht="13.5" customHeight="1">
      <c r="A29" s="101" t="s">
        <v>40</v>
      </c>
      <c r="B29" s="102" t="s">
        <v>318</v>
      </c>
      <c r="C29" s="101" t="s">
        <v>319</v>
      </c>
      <c r="D29" s="103">
        <f>+SUM(E29,+I29)</f>
        <v>31449</v>
      </c>
      <c r="E29" s="103">
        <f>+SUM(G29,+H29)</f>
        <v>364</v>
      </c>
      <c r="F29" s="104">
        <f>IF(D29&gt;0,E29/D29*100,"-")</f>
        <v>1.1574294890139591</v>
      </c>
      <c r="G29" s="103">
        <v>364</v>
      </c>
      <c r="H29" s="103">
        <v>0</v>
      </c>
      <c r="I29" s="103">
        <f>+SUM(K29,+M29,+O29)</f>
        <v>31085</v>
      </c>
      <c r="J29" s="104">
        <f>IF(D29&gt;0,I29/D29*100,"-")</f>
        <v>98.842570510986036</v>
      </c>
      <c r="K29" s="103">
        <v>19399</v>
      </c>
      <c r="L29" s="104">
        <f>IF(D29&gt;0,K29/D29*100,"-")</f>
        <v>61.683996311488443</v>
      </c>
      <c r="M29" s="103">
        <v>0</v>
      </c>
      <c r="N29" s="104">
        <f>IF(D29&gt;0,M29/D29*100,"-")</f>
        <v>0</v>
      </c>
      <c r="O29" s="103">
        <v>11686</v>
      </c>
      <c r="P29" s="103">
        <v>4397</v>
      </c>
      <c r="Q29" s="104">
        <f>IF(D29&gt;0,O29/D29*100,"-")</f>
        <v>37.1585741994976</v>
      </c>
      <c r="R29" s="103">
        <v>0</v>
      </c>
      <c r="S29" s="101"/>
      <c r="T29" s="101" t="s">
        <v>256</v>
      </c>
      <c r="U29" s="101"/>
      <c r="V29" s="101"/>
      <c r="W29" s="101"/>
      <c r="X29" s="101"/>
      <c r="Y29" s="101"/>
      <c r="Z29" s="101" t="s">
        <v>256</v>
      </c>
      <c r="AA29" s="189" t="s">
        <v>320</v>
      </c>
      <c r="AB29" s="190"/>
    </row>
    <row r="30" spans="1:28" s="105" customFormat="1" ht="13.5" customHeight="1">
      <c r="A30" s="101" t="s">
        <v>40</v>
      </c>
      <c r="B30" s="102" t="s">
        <v>321</v>
      </c>
      <c r="C30" s="101" t="s">
        <v>322</v>
      </c>
      <c r="D30" s="103">
        <f>+SUM(E30,+I30)</f>
        <v>28905</v>
      </c>
      <c r="E30" s="103">
        <f>+SUM(G30,+H30)</f>
        <v>297</v>
      </c>
      <c r="F30" s="104">
        <f>IF(D30&gt;0,E30/D30*100,"-")</f>
        <v>1.0275038920601971</v>
      </c>
      <c r="G30" s="103">
        <v>297</v>
      </c>
      <c r="H30" s="103">
        <v>0</v>
      </c>
      <c r="I30" s="103">
        <f>+SUM(K30,+M30,+O30)</f>
        <v>28608</v>
      </c>
      <c r="J30" s="104">
        <f>IF(D30&gt;0,I30/D30*100,"-")</f>
        <v>98.972496107939804</v>
      </c>
      <c r="K30" s="103">
        <v>19066</v>
      </c>
      <c r="L30" s="104">
        <f>IF(D30&gt;0,K30/D30*100,"-")</f>
        <v>65.960906417574819</v>
      </c>
      <c r="M30" s="103">
        <v>0</v>
      </c>
      <c r="N30" s="104">
        <f>IF(D30&gt;0,M30/D30*100,"-")</f>
        <v>0</v>
      </c>
      <c r="O30" s="103">
        <v>9542</v>
      </c>
      <c r="P30" s="103">
        <v>1260</v>
      </c>
      <c r="Q30" s="104">
        <f>IF(D30&gt;0,O30/D30*100,"-")</f>
        <v>33.011589690364993</v>
      </c>
      <c r="R30" s="103">
        <v>179</v>
      </c>
      <c r="S30" s="101" t="s">
        <v>256</v>
      </c>
      <c r="T30" s="101"/>
      <c r="U30" s="101"/>
      <c r="V30" s="101"/>
      <c r="W30" s="101"/>
      <c r="X30" s="101"/>
      <c r="Y30" s="101"/>
      <c r="Z30" s="101" t="s">
        <v>256</v>
      </c>
      <c r="AA30" s="189" t="s">
        <v>323</v>
      </c>
      <c r="AB30" s="190"/>
    </row>
    <row r="31" spans="1:28" s="105" customFormat="1" ht="13.5" customHeight="1">
      <c r="A31" s="101" t="s">
        <v>40</v>
      </c>
      <c r="B31" s="102" t="s">
        <v>324</v>
      </c>
      <c r="C31" s="101" t="s">
        <v>325</v>
      </c>
      <c r="D31" s="103">
        <f>+SUM(E31,+I31)</f>
        <v>9561</v>
      </c>
      <c r="E31" s="103">
        <f>+SUM(G31,+H31)</f>
        <v>116</v>
      </c>
      <c r="F31" s="104">
        <f>IF(D31&gt;0,E31/D31*100,"-")</f>
        <v>1.2132622110657882</v>
      </c>
      <c r="G31" s="103">
        <v>116</v>
      </c>
      <c r="H31" s="103">
        <v>0</v>
      </c>
      <c r="I31" s="103">
        <f>+SUM(K31,+M31,+O31)</f>
        <v>9445</v>
      </c>
      <c r="J31" s="104">
        <f>IF(D31&gt;0,I31/D31*100,"-")</f>
        <v>98.786737788934204</v>
      </c>
      <c r="K31" s="103">
        <v>4930</v>
      </c>
      <c r="L31" s="104">
        <f>IF(D31&gt;0,K31/D31*100,"-")</f>
        <v>51.563643970295992</v>
      </c>
      <c r="M31" s="103">
        <v>0</v>
      </c>
      <c r="N31" s="104">
        <f>IF(D31&gt;0,M31/D31*100,"-")</f>
        <v>0</v>
      </c>
      <c r="O31" s="103">
        <v>4515</v>
      </c>
      <c r="P31" s="103">
        <v>1183</v>
      </c>
      <c r="Q31" s="104">
        <f>IF(D31&gt;0,O31/D31*100,"-")</f>
        <v>47.223093818638219</v>
      </c>
      <c r="R31" s="103">
        <v>314</v>
      </c>
      <c r="S31" s="101"/>
      <c r="T31" s="101" t="s">
        <v>256</v>
      </c>
      <c r="U31" s="101"/>
      <c r="V31" s="101"/>
      <c r="W31" s="101"/>
      <c r="X31" s="101"/>
      <c r="Y31" s="101"/>
      <c r="Z31" s="101" t="s">
        <v>256</v>
      </c>
      <c r="AA31" s="189" t="s">
        <v>326</v>
      </c>
      <c r="AB31" s="190"/>
    </row>
    <row r="32" spans="1:28" s="105" customFormat="1" ht="13.5" customHeight="1">
      <c r="A32" s="101" t="s">
        <v>40</v>
      </c>
      <c r="B32" s="102" t="s">
        <v>327</v>
      </c>
      <c r="C32" s="101" t="s">
        <v>328</v>
      </c>
      <c r="D32" s="103">
        <f>+SUM(E32,+I32)</f>
        <v>17134</v>
      </c>
      <c r="E32" s="103">
        <f>+SUM(G32,+H32)</f>
        <v>68</v>
      </c>
      <c r="F32" s="104">
        <f>IF(D32&gt;0,E32/D32*100,"-")</f>
        <v>0.39687171705381113</v>
      </c>
      <c r="G32" s="103">
        <v>68</v>
      </c>
      <c r="H32" s="103">
        <v>0</v>
      </c>
      <c r="I32" s="103">
        <f>+SUM(K32,+M32,+O32)</f>
        <v>17066</v>
      </c>
      <c r="J32" s="104">
        <f>IF(D32&gt;0,I32/D32*100,"-")</f>
        <v>99.603128282946187</v>
      </c>
      <c r="K32" s="103">
        <v>14687</v>
      </c>
      <c r="L32" s="104">
        <f>IF(D32&gt;0,K32/D32*100,"-")</f>
        <v>85.718454534843005</v>
      </c>
      <c r="M32" s="103">
        <v>0</v>
      </c>
      <c r="N32" s="104">
        <f>IF(D32&gt;0,M32/D32*100,"-")</f>
        <v>0</v>
      </c>
      <c r="O32" s="103">
        <v>2379</v>
      </c>
      <c r="P32" s="103">
        <v>804</v>
      </c>
      <c r="Q32" s="104">
        <f>IF(D32&gt;0,O32/D32*100,"-")</f>
        <v>13.884673748103188</v>
      </c>
      <c r="R32" s="103">
        <v>89</v>
      </c>
      <c r="S32" s="101"/>
      <c r="T32" s="101" t="s">
        <v>256</v>
      </c>
      <c r="U32" s="101"/>
      <c r="V32" s="101"/>
      <c r="W32" s="101"/>
      <c r="X32" s="101"/>
      <c r="Y32" s="101"/>
      <c r="Z32" s="101" t="s">
        <v>256</v>
      </c>
      <c r="AA32" s="189" t="s">
        <v>329</v>
      </c>
      <c r="AB32" s="190"/>
    </row>
    <row r="33" spans="1:28" s="105" customFormat="1" ht="13.5" customHeight="1">
      <c r="A33" s="101" t="s">
        <v>40</v>
      </c>
      <c r="B33" s="102" t="s">
        <v>330</v>
      </c>
      <c r="C33" s="101" t="s">
        <v>331</v>
      </c>
      <c r="D33" s="103">
        <f>+SUM(E33,+I33)</f>
        <v>10982</v>
      </c>
      <c r="E33" s="103">
        <f>+SUM(G33,+H33)</f>
        <v>220</v>
      </c>
      <c r="F33" s="104">
        <f>IF(D33&gt;0,E33/D33*100,"-")</f>
        <v>2.0032780914223274</v>
      </c>
      <c r="G33" s="103">
        <v>220</v>
      </c>
      <c r="H33" s="103">
        <v>0</v>
      </c>
      <c r="I33" s="103">
        <f>+SUM(K33,+M33,+O33)</f>
        <v>10762</v>
      </c>
      <c r="J33" s="104">
        <f>IF(D33&gt;0,I33/D33*100,"-")</f>
        <v>97.996721908577683</v>
      </c>
      <c r="K33" s="103">
        <v>9352</v>
      </c>
      <c r="L33" s="104">
        <f>IF(D33&gt;0,K33/D33*100,"-")</f>
        <v>85.157530504461846</v>
      </c>
      <c r="M33" s="103">
        <v>0</v>
      </c>
      <c r="N33" s="104">
        <f>IF(D33&gt;0,M33/D33*100,"-")</f>
        <v>0</v>
      </c>
      <c r="O33" s="103">
        <v>1410</v>
      </c>
      <c r="P33" s="103">
        <v>434</v>
      </c>
      <c r="Q33" s="104">
        <f>IF(D33&gt;0,O33/D33*100,"-")</f>
        <v>12.839191404115827</v>
      </c>
      <c r="R33" s="103">
        <v>80</v>
      </c>
      <c r="S33" s="101"/>
      <c r="T33" s="101" t="s">
        <v>256</v>
      </c>
      <c r="U33" s="101"/>
      <c r="V33" s="101"/>
      <c r="W33" s="101"/>
      <c r="X33" s="101"/>
      <c r="Y33" s="101"/>
      <c r="Z33" s="101" t="s">
        <v>256</v>
      </c>
      <c r="AA33" s="189" t="s">
        <v>332</v>
      </c>
      <c r="AB33" s="190"/>
    </row>
    <row r="34" spans="1:28" s="105" customFormat="1" ht="13.5" customHeight="1">
      <c r="A34" s="101" t="s">
        <v>40</v>
      </c>
      <c r="B34" s="102" t="s">
        <v>333</v>
      </c>
      <c r="C34" s="101" t="s">
        <v>334</v>
      </c>
      <c r="D34" s="103">
        <f>+SUM(E34,+I34)</f>
        <v>10182</v>
      </c>
      <c r="E34" s="103">
        <f>+SUM(G34,+H34)</f>
        <v>231</v>
      </c>
      <c r="F34" s="104">
        <f>IF(D34&gt;0,E34/D34*100,"-")</f>
        <v>2.2687094873305833</v>
      </c>
      <c r="G34" s="103">
        <v>231</v>
      </c>
      <c r="H34" s="103">
        <v>0</v>
      </c>
      <c r="I34" s="103">
        <f>+SUM(K34,+M34,+O34)</f>
        <v>9951</v>
      </c>
      <c r="J34" s="104">
        <f>IF(D34&gt;0,I34/D34*100,"-")</f>
        <v>97.731290512669418</v>
      </c>
      <c r="K34" s="103">
        <v>7492</v>
      </c>
      <c r="L34" s="104">
        <f>IF(D34&gt;0,K34/D34*100,"-")</f>
        <v>73.580828913769395</v>
      </c>
      <c r="M34" s="103">
        <v>0</v>
      </c>
      <c r="N34" s="104">
        <f>IF(D34&gt;0,M34/D34*100,"-")</f>
        <v>0</v>
      </c>
      <c r="O34" s="103">
        <v>2459</v>
      </c>
      <c r="P34" s="103">
        <v>814</v>
      </c>
      <c r="Q34" s="104">
        <f>IF(D34&gt;0,O34/D34*100,"-")</f>
        <v>24.150461598900019</v>
      </c>
      <c r="R34" s="103">
        <v>0</v>
      </c>
      <c r="S34" s="101" t="s">
        <v>256</v>
      </c>
      <c r="T34" s="101"/>
      <c r="U34" s="101"/>
      <c r="V34" s="101"/>
      <c r="W34" s="101"/>
      <c r="X34" s="101"/>
      <c r="Y34" s="101"/>
      <c r="Z34" s="101" t="s">
        <v>256</v>
      </c>
      <c r="AA34" s="189" t="s">
        <v>335</v>
      </c>
      <c r="AB34" s="190"/>
    </row>
    <row r="35" spans="1:28" s="105" customFormat="1" ht="13.5" customHeight="1">
      <c r="A35" s="101" t="s">
        <v>40</v>
      </c>
      <c r="B35" s="102" t="s">
        <v>336</v>
      </c>
      <c r="C35" s="101" t="s">
        <v>337</v>
      </c>
      <c r="D35" s="103">
        <f>+SUM(E35,+I35)</f>
        <v>17390</v>
      </c>
      <c r="E35" s="103">
        <f>+SUM(G35,+H35)</f>
        <v>392</v>
      </c>
      <c r="F35" s="104">
        <f>IF(D35&gt;0,E35/D35*100,"-")</f>
        <v>2.2541690626797011</v>
      </c>
      <c r="G35" s="103">
        <v>392</v>
      </c>
      <c r="H35" s="103">
        <v>0</v>
      </c>
      <c r="I35" s="103">
        <f>+SUM(K35,+M35,+O35)</f>
        <v>16998</v>
      </c>
      <c r="J35" s="104">
        <f>IF(D35&gt;0,I35/D35*100,"-")</f>
        <v>97.745830937320306</v>
      </c>
      <c r="K35" s="103">
        <v>13025</v>
      </c>
      <c r="L35" s="104">
        <f>IF(D35&gt;0,K35/D35*100,"-")</f>
        <v>74.899367452558934</v>
      </c>
      <c r="M35" s="103">
        <v>0</v>
      </c>
      <c r="N35" s="104">
        <f>IF(D35&gt;0,M35/D35*100,"-")</f>
        <v>0</v>
      </c>
      <c r="O35" s="103">
        <v>3973</v>
      </c>
      <c r="P35" s="103">
        <v>2615</v>
      </c>
      <c r="Q35" s="104">
        <f>IF(D35&gt;0,O35/D35*100,"-")</f>
        <v>22.846463484761355</v>
      </c>
      <c r="R35" s="103">
        <v>112</v>
      </c>
      <c r="S35" s="101"/>
      <c r="T35" s="101" t="s">
        <v>256</v>
      </c>
      <c r="U35" s="101"/>
      <c r="V35" s="101"/>
      <c r="W35" s="101"/>
      <c r="X35" s="101"/>
      <c r="Y35" s="101"/>
      <c r="Z35" s="101" t="s">
        <v>256</v>
      </c>
      <c r="AA35" s="189" t="s">
        <v>338</v>
      </c>
      <c r="AB35" s="190"/>
    </row>
    <row r="36" spans="1:28" s="105" customFormat="1" ht="13.5" customHeight="1">
      <c r="A36" s="101" t="s">
        <v>40</v>
      </c>
      <c r="B36" s="102" t="s">
        <v>339</v>
      </c>
      <c r="C36" s="101" t="s">
        <v>340</v>
      </c>
      <c r="D36" s="103">
        <f>+SUM(E36,+I36)</f>
        <v>11991</v>
      </c>
      <c r="E36" s="103">
        <f>+SUM(G36,+H36)</f>
        <v>122</v>
      </c>
      <c r="F36" s="104">
        <f>IF(D36&gt;0,E36/D36*100,"-")</f>
        <v>1.0174297389708948</v>
      </c>
      <c r="G36" s="103">
        <v>122</v>
      </c>
      <c r="H36" s="103">
        <v>0</v>
      </c>
      <c r="I36" s="103">
        <f>+SUM(K36,+M36,+O36)</f>
        <v>11869</v>
      </c>
      <c r="J36" s="104">
        <f>IF(D36&gt;0,I36/D36*100,"-")</f>
        <v>98.982570261029096</v>
      </c>
      <c r="K36" s="103">
        <v>5492</v>
      </c>
      <c r="L36" s="104">
        <f>IF(D36&gt;0,K36/D36*100,"-")</f>
        <v>45.80101742973897</v>
      </c>
      <c r="M36" s="103">
        <v>0</v>
      </c>
      <c r="N36" s="104">
        <f>IF(D36&gt;0,M36/D36*100,"-")</f>
        <v>0</v>
      </c>
      <c r="O36" s="103">
        <v>6377</v>
      </c>
      <c r="P36" s="103">
        <v>1357</v>
      </c>
      <c r="Q36" s="104">
        <f>IF(D36&gt;0,O36/D36*100,"-")</f>
        <v>53.181552831290134</v>
      </c>
      <c r="R36" s="103">
        <v>376</v>
      </c>
      <c r="S36" s="101"/>
      <c r="T36" s="101" t="s">
        <v>256</v>
      </c>
      <c r="U36" s="101"/>
      <c r="V36" s="101"/>
      <c r="W36" s="101"/>
      <c r="X36" s="101"/>
      <c r="Y36" s="101"/>
      <c r="Z36" s="101" t="s">
        <v>256</v>
      </c>
      <c r="AA36" s="189" t="s">
        <v>341</v>
      </c>
      <c r="AB36" s="190"/>
    </row>
    <row r="37" spans="1:28" s="105" customFormat="1" ht="13.5" customHeight="1">
      <c r="A37" s="101" t="s">
        <v>40</v>
      </c>
      <c r="B37" s="102" t="s">
        <v>342</v>
      </c>
      <c r="C37" s="101" t="s">
        <v>343</v>
      </c>
      <c r="D37" s="103">
        <f>+SUM(E37,+I37)</f>
        <v>7082</v>
      </c>
      <c r="E37" s="103">
        <f>+SUM(G37,+H37)</f>
        <v>199</v>
      </c>
      <c r="F37" s="104">
        <f>IF(D37&gt;0,E37/D37*100,"-")</f>
        <v>2.809940694719006</v>
      </c>
      <c r="G37" s="103">
        <v>199</v>
      </c>
      <c r="H37" s="103">
        <v>0</v>
      </c>
      <c r="I37" s="103">
        <f>+SUM(K37,+M37,+O37)</f>
        <v>6883</v>
      </c>
      <c r="J37" s="104">
        <f>IF(D37&gt;0,I37/D37*100,"-")</f>
        <v>97.190059305280997</v>
      </c>
      <c r="K37" s="103">
        <v>576</v>
      </c>
      <c r="L37" s="104">
        <f>IF(D37&gt;0,K37/D37*100,"-")</f>
        <v>8.1332956791866717</v>
      </c>
      <c r="M37" s="103">
        <v>0</v>
      </c>
      <c r="N37" s="104">
        <f>IF(D37&gt;0,M37/D37*100,"-")</f>
        <v>0</v>
      </c>
      <c r="O37" s="103">
        <v>6307</v>
      </c>
      <c r="P37" s="103">
        <v>1345</v>
      </c>
      <c r="Q37" s="104">
        <f>IF(D37&gt;0,O37/D37*100,"-")</f>
        <v>89.056763626094323</v>
      </c>
      <c r="R37" s="103">
        <v>54</v>
      </c>
      <c r="S37" s="101"/>
      <c r="T37" s="101" t="s">
        <v>256</v>
      </c>
      <c r="U37" s="101"/>
      <c r="V37" s="101"/>
      <c r="W37" s="101"/>
      <c r="X37" s="101"/>
      <c r="Y37" s="101"/>
      <c r="Z37" s="101" t="s">
        <v>256</v>
      </c>
      <c r="AA37" s="189" t="s">
        <v>344</v>
      </c>
      <c r="AB37" s="190"/>
    </row>
    <row r="38" spans="1:28" s="105" customFormat="1" ht="13.5" customHeight="1">
      <c r="A38" s="101" t="s">
        <v>40</v>
      </c>
      <c r="B38" s="102" t="s">
        <v>345</v>
      </c>
      <c r="C38" s="101" t="s">
        <v>346</v>
      </c>
      <c r="D38" s="103">
        <f>+SUM(E38,+I38)</f>
        <v>24477</v>
      </c>
      <c r="E38" s="103">
        <f>+SUM(G38,+H38)</f>
        <v>76</v>
      </c>
      <c r="F38" s="104">
        <f>IF(D38&gt;0,E38/D38*100,"-")</f>
        <v>0.31049556726723043</v>
      </c>
      <c r="G38" s="103">
        <v>76</v>
      </c>
      <c r="H38" s="103">
        <v>0</v>
      </c>
      <c r="I38" s="103">
        <f>+SUM(K38,+M38,+O38)</f>
        <v>24401</v>
      </c>
      <c r="J38" s="104">
        <f>IF(D38&gt;0,I38/D38*100,"-")</f>
        <v>99.689504432732761</v>
      </c>
      <c r="K38" s="103">
        <v>21483</v>
      </c>
      <c r="L38" s="104">
        <f>IF(D38&gt;0,K38/D38*100,"-")</f>
        <v>87.76810883686727</v>
      </c>
      <c r="M38" s="103">
        <v>0</v>
      </c>
      <c r="N38" s="104">
        <f>IF(D38&gt;0,M38/D38*100,"-")</f>
        <v>0</v>
      </c>
      <c r="O38" s="103">
        <v>2918</v>
      </c>
      <c r="P38" s="103">
        <v>1296</v>
      </c>
      <c r="Q38" s="104">
        <f>IF(D38&gt;0,O38/D38*100,"-")</f>
        <v>11.921395595865507</v>
      </c>
      <c r="R38" s="103">
        <v>291</v>
      </c>
      <c r="S38" s="101"/>
      <c r="T38" s="101" t="s">
        <v>256</v>
      </c>
      <c r="U38" s="101"/>
      <c r="V38" s="101"/>
      <c r="W38" s="101"/>
      <c r="X38" s="101"/>
      <c r="Y38" s="101"/>
      <c r="Z38" s="101" t="s">
        <v>256</v>
      </c>
      <c r="AA38" s="189" t="s">
        <v>347</v>
      </c>
      <c r="AB38" s="190"/>
    </row>
    <row r="39" spans="1:28" s="105" customFormat="1" ht="13.5" customHeight="1">
      <c r="A39" s="101" t="s">
        <v>40</v>
      </c>
      <c r="B39" s="102" t="s">
        <v>348</v>
      </c>
      <c r="C39" s="101" t="s">
        <v>349</v>
      </c>
      <c r="D39" s="103">
        <f>+SUM(E39,+I39)</f>
        <v>40607</v>
      </c>
      <c r="E39" s="103">
        <f>+SUM(G39,+H39)</f>
        <v>258</v>
      </c>
      <c r="F39" s="104">
        <f>IF(D39&gt;0,E39/D39*100,"-")</f>
        <v>0.63535843573768069</v>
      </c>
      <c r="G39" s="103">
        <v>258</v>
      </c>
      <c r="H39" s="103">
        <v>0</v>
      </c>
      <c r="I39" s="103">
        <f>+SUM(K39,+M39,+O39)</f>
        <v>40349</v>
      </c>
      <c r="J39" s="104">
        <f>IF(D39&gt;0,I39/D39*100,"-")</f>
        <v>99.364641564262328</v>
      </c>
      <c r="K39" s="103">
        <v>36762</v>
      </c>
      <c r="L39" s="104">
        <f>IF(D39&gt;0,K39/D39*100,"-")</f>
        <v>90.531189203831858</v>
      </c>
      <c r="M39" s="103">
        <v>0</v>
      </c>
      <c r="N39" s="104">
        <f>IF(D39&gt;0,M39/D39*100,"-")</f>
        <v>0</v>
      </c>
      <c r="O39" s="103">
        <v>3587</v>
      </c>
      <c r="P39" s="103">
        <v>1720</v>
      </c>
      <c r="Q39" s="104">
        <f>IF(D39&gt;0,O39/D39*100,"-")</f>
        <v>8.8334523604304671</v>
      </c>
      <c r="R39" s="103">
        <v>2599</v>
      </c>
      <c r="S39" s="101" t="s">
        <v>256</v>
      </c>
      <c r="T39" s="101"/>
      <c r="U39" s="101"/>
      <c r="V39" s="101"/>
      <c r="W39" s="101" t="s">
        <v>256</v>
      </c>
      <c r="X39" s="101"/>
      <c r="Y39" s="101"/>
      <c r="Z39" s="101"/>
      <c r="AA39" s="189" t="s">
        <v>350</v>
      </c>
      <c r="AB39" s="190"/>
    </row>
    <row r="40" spans="1:28" s="105" customFormat="1" ht="13.5" customHeight="1">
      <c r="A40" s="101" t="s">
        <v>40</v>
      </c>
      <c r="B40" s="102" t="s">
        <v>351</v>
      </c>
      <c r="C40" s="101" t="s">
        <v>352</v>
      </c>
      <c r="D40" s="103">
        <f>+SUM(E40,+I40)</f>
        <v>2980</v>
      </c>
      <c r="E40" s="103">
        <f>+SUM(G40,+H40)</f>
        <v>14</v>
      </c>
      <c r="F40" s="104">
        <f>IF(D40&gt;0,E40/D40*100,"-")</f>
        <v>0.46979865771812079</v>
      </c>
      <c r="G40" s="103">
        <v>14</v>
      </c>
      <c r="H40" s="103">
        <v>0</v>
      </c>
      <c r="I40" s="103">
        <f>+SUM(K40,+M40,+O40)</f>
        <v>2966</v>
      </c>
      <c r="J40" s="104">
        <f>IF(D40&gt;0,I40/D40*100,"-")</f>
        <v>99.53020134228187</v>
      </c>
      <c r="K40" s="103">
        <v>2779</v>
      </c>
      <c r="L40" s="104">
        <f>IF(D40&gt;0,K40/D40*100,"-")</f>
        <v>93.255033557046985</v>
      </c>
      <c r="M40" s="103">
        <v>0</v>
      </c>
      <c r="N40" s="104">
        <f>IF(D40&gt;0,M40/D40*100,"-")</f>
        <v>0</v>
      </c>
      <c r="O40" s="103">
        <v>187</v>
      </c>
      <c r="P40" s="103">
        <v>73</v>
      </c>
      <c r="Q40" s="104">
        <f>IF(D40&gt;0,O40/D40*100,"-")</f>
        <v>6.275167785234899</v>
      </c>
      <c r="R40" s="103">
        <v>21</v>
      </c>
      <c r="S40" s="101" t="s">
        <v>256</v>
      </c>
      <c r="T40" s="101"/>
      <c r="U40" s="101"/>
      <c r="V40" s="101"/>
      <c r="W40" s="101" t="s">
        <v>256</v>
      </c>
      <c r="X40" s="101"/>
      <c r="Y40" s="101"/>
      <c r="Z40" s="101"/>
      <c r="AA40" s="189" t="s">
        <v>353</v>
      </c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40">
    <sortCondition ref="A8:A40"/>
    <sortCondition ref="B8:B40"/>
    <sortCondition ref="C8:C40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&amp;L水洗化人口等（平成29年度実績）</oddHeader>
  </headerFooter>
  <colBreaks count="1" manualBreakCount="1">
    <brk id="17" min="1" max="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神奈川県</v>
      </c>
      <c r="B7" s="107" t="str">
        <f>水洗化人口等!B7</f>
        <v>14000</v>
      </c>
      <c r="C7" s="106" t="s">
        <v>200</v>
      </c>
      <c r="D7" s="108">
        <f>SUM(E7,+H7,+K7)</f>
        <v>327557</v>
      </c>
      <c r="E7" s="108">
        <f>SUM(F7:G7)</f>
        <v>60309</v>
      </c>
      <c r="F7" s="108">
        <f>SUM(F$8:F$207)</f>
        <v>18446</v>
      </c>
      <c r="G7" s="108">
        <f>SUM(G$8:G$207)</f>
        <v>41863</v>
      </c>
      <c r="H7" s="108">
        <f>SUM(I7:J7)</f>
        <v>92116</v>
      </c>
      <c r="I7" s="108">
        <f>SUM(I$8:I$207)</f>
        <v>22371</v>
      </c>
      <c r="J7" s="108">
        <f>SUM(J$8:J$207)</f>
        <v>69745</v>
      </c>
      <c r="K7" s="108">
        <f>SUM(L7:M7)</f>
        <v>175132</v>
      </c>
      <c r="L7" s="108">
        <f>SUM(L$8:L$207)</f>
        <v>1057</v>
      </c>
      <c r="M7" s="108">
        <f>SUM(M$8:M$207)</f>
        <v>174075</v>
      </c>
      <c r="N7" s="108">
        <f>SUM(O7,+V7,+AC7)</f>
        <v>328997</v>
      </c>
      <c r="O7" s="108">
        <f>SUM(P7:U7)</f>
        <v>41874</v>
      </c>
      <c r="P7" s="108">
        <f t="shared" ref="P7:U7" si="0">SUM(P$8:P$207)</f>
        <v>18775</v>
      </c>
      <c r="Q7" s="108">
        <f t="shared" si="0"/>
        <v>0</v>
      </c>
      <c r="R7" s="108">
        <f t="shared" si="0"/>
        <v>0</v>
      </c>
      <c r="S7" s="108">
        <f t="shared" si="0"/>
        <v>23099</v>
      </c>
      <c r="T7" s="108">
        <f t="shared" si="0"/>
        <v>0</v>
      </c>
      <c r="U7" s="108">
        <f t="shared" si="0"/>
        <v>0</v>
      </c>
      <c r="V7" s="108">
        <f>SUM(W7:AB7)</f>
        <v>285683</v>
      </c>
      <c r="W7" s="108">
        <f t="shared" ref="W7:AB7" si="1">SUM(W$8:W$207)</f>
        <v>146153</v>
      </c>
      <c r="X7" s="108">
        <f t="shared" si="1"/>
        <v>0</v>
      </c>
      <c r="Y7" s="108">
        <f t="shared" si="1"/>
        <v>0</v>
      </c>
      <c r="Z7" s="108">
        <f t="shared" si="1"/>
        <v>139530</v>
      </c>
      <c r="AA7" s="108">
        <f t="shared" si="1"/>
        <v>0</v>
      </c>
      <c r="AB7" s="108">
        <f t="shared" si="1"/>
        <v>0</v>
      </c>
      <c r="AC7" s="108">
        <f>SUM(AD7:AE7)</f>
        <v>1440</v>
      </c>
      <c r="AD7" s="108">
        <f>SUM(AD$8:AD$207)</f>
        <v>119</v>
      </c>
      <c r="AE7" s="108">
        <f>SUM(AE$8:AE$207)</f>
        <v>1321</v>
      </c>
      <c r="AF7" s="108">
        <f>SUM(AG7:AI7)</f>
        <v>3549</v>
      </c>
      <c r="AG7" s="108">
        <f>SUM(AG$8:AG$207)</f>
        <v>3549</v>
      </c>
      <c r="AH7" s="108">
        <f>SUM(AH$8:AH$207)</f>
        <v>0</v>
      </c>
      <c r="AI7" s="108">
        <f>SUM(AI$8:AI$207)</f>
        <v>0</v>
      </c>
      <c r="AJ7" s="108">
        <f>SUM(AK7:AS7)</f>
        <v>4610</v>
      </c>
      <c r="AK7" s="108">
        <f t="shared" ref="AK7:AS7" si="2">SUM(AK$8:AK$207)</f>
        <v>139</v>
      </c>
      <c r="AL7" s="108">
        <f t="shared" si="2"/>
        <v>930</v>
      </c>
      <c r="AM7" s="108">
        <f t="shared" si="2"/>
        <v>3269</v>
      </c>
      <c r="AN7" s="108">
        <f t="shared" si="2"/>
        <v>245</v>
      </c>
      <c r="AO7" s="108">
        <f t="shared" si="2"/>
        <v>0</v>
      </c>
      <c r="AP7" s="108">
        <f t="shared" si="2"/>
        <v>0</v>
      </c>
      <c r="AQ7" s="108">
        <f t="shared" si="2"/>
        <v>0</v>
      </c>
      <c r="AR7" s="108">
        <f t="shared" si="2"/>
        <v>27</v>
      </c>
      <c r="AS7" s="108">
        <f t="shared" si="2"/>
        <v>0</v>
      </c>
      <c r="AT7" s="108">
        <f>SUM(AU7:AY7)</f>
        <v>129</v>
      </c>
      <c r="AU7" s="108">
        <f>SUM(AU$8:AU$207)</f>
        <v>8</v>
      </c>
      <c r="AV7" s="108">
        <f>SUM(AV$8:AV$207)</f>
        <v>0</v>
      </c>
      <c r="AW7" s="108">
        <f>SUM(AW$8:AW$207)</f>
        <v>121</v>
      </c>
      <c r="AX7" s="108">
        <f>SUM(AX$8:AX$207)</f>
        <v>0</v>
      </c>
      <c r="AY7" s="108">
        <f>SUM(AY$8:AY$207)</f>
        <v>0</v>
      </c>
      <c r="AZ7" s="108">
        <f>SUM(BA7:BC7)</f>
        <v>718</v>
      </c>
      <c r="BA7" s="108">
        <f>SUM(BA$8:BA$207)</f>
        <v>718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40</v>
      </c>
      <c r="B8" s="113" t="s">
        <v>254</v>
      </c>
      <c r="C8" s="101" t="s">
        <v>255</v>
      </c>
      <c r="D8" s="103">
        <f>SUM(E8,+H8,+K8)</f>
        <v>33511</v>
      </c>
      <c r="E8" s="103">
        <f>SUM(F8:G8)</f>
        <v>7109</v>
      </c>
      <c r="F8" s="103">
        <v>7109</v>
      </c>
      <c r="G8" s="103">
        <v>0</v>
      </c>
      <c r="H8" s="103">
        <f>SUM(I8:J8)</f>
        <v>0</v>
      </c>
      <c r="I8" s="103">
        <v>0</v>
      </c>
      <c r="J8" s="103">
        <v>0</v>
      </c>
      <c r="K8" s="103">
        <f>SUM(L8:M8)</f>
        <v>26402</v>
      </c>
      <c r="L8" s="103">
        <v>0</v>
      </c>
      <c r="M8" s="103">
        <v>26402</v>
      </c>
      <c r="N8" s="103">
        <f>SUM(O8,+V8,+AC8)</f>
        <v>33511</v>
      </c>
      <c r="O8" s="103">
        <f>SUM(P8:U8)</f>
        <v>7109</v>
      </c>
      <c r="P8" s="103">
        <v>0</v>
      </c>
      <c r="Q8" s="103">
        <v>0</v>
      </c>
      <c r="R8" s="103">
        <v>0</v>
      </c>
      <c r="S8" s="103">
        <v>7109</v>
      </c>
      <c r="T8" s="103">
        <v>0</v>
      </c>
      <c r="U8" s="103">
        <v>0</v>
      </c>
      <c r="V8" s="103">
        <f>SUM(W8:AB8)</f>
        <v>26402</v>
      </c>
      <c r="W8" s="103">
        <v>0</v>
      </c>
      <c r="X8" s="103">
        <v>0</v>
      </c>
      <c r="Y8" s="103">
        <v>0</v>
      </c>
      <c r="Z8" s="103">
        <v>26402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0</v>
      </c>
      <c r="AG8" s="103">
        <v>0</v>
      </c>
      <c r="AH8" s="103">
        <v>0</v>
      </c>
      <c r="AI8" s="103">
        <v>0</v>
      </c>
      <c r="AJ8" s="103">
        <f>SUM(AK8:AS8)</f>
        <v>0</v>
      </c>
      <c r="AK8" s="103">
        <v>0</v>
      </c>
      <c r="AL8" s="103">
        <v>0</v>
      </c>
      <c r="AM8" s="103">
        <v>0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40</v>
      </c>
      <c r="B9" s="113" t="s">
        <v>258</v>
      </c>
      <c r="C9" s="101" t="s">
        <v>259</v>
      </c>
      <c r="D9" s="103">
        <f>SUM(E9,+H9,+K9)</f>
        <v>41197</v>
      </c>
      <c r="E9" s="103">
        <f>SUM(F9:G9)</f>
        <v>41197</v>
      </c>
      <c r="F9" s="103">
        <v>7691</v>
      </c>
      <c r="G9" s="103">
        <v>33506</v>
      </c>
      <c r="H9" s="103">
        <f>SUM(I9:J9)</f>
        <v>0</v>
      </c>
      <c r="I9" s="103">
        <v>0</v>
      </c>
      <c r="J9" s="103">
        <v>0</v>
      </c>
      <c r="K9" s="103">
        <f>SUM(L9:M9)</f>
        <v>0</v>
      </c>
      <c r="L9" s="103">
        <v>0</v>
      </c>
      <c r="M9" s="103">
        <v>0</v>
      </c>
      <c r="N9" s="103">
        <f>SUM(O9,+V9,+AC9)</f>
        <v>41197</v>
      </c>
      <c r="O9" s="103">
        <f>SUM(P9:U9)</f>
        <v>7691</v>
      </c>
      <c r="P9" s="103">
        <v>0</v>
      </c>
      <c r="Q9" s="103">
        <v>0</v>
      </c>
      <c r="R9" s="103">
        <v>0</v>
      </c>
      <c r="S9" s="103">
        <v>7691</v>
      </c>
      <c r="T9" s="103">
        <v>0</v>
      </c>
      <c r="U9" s="103">
        <v>0</v>
      </c>
      <c r="V9" s="103">
        <f>SUM(W9:AB9)</f>
        <v>33506</v>
      </c>
      <c r="W9" s="103">
        <v>0</v>
      </c>
      <c r="X9" s="103">
        <v>0</v>
      </c>
      <c r="Y9" s="103">
        <v>0</v>
      </c>
      <c r="Z9" s="103">
        <v>33506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0</v>
      </c>
      <c r="AG9" s="103">
        <v>0</v>
      </c>
      <c r="AH9" s="103">
        <v>0</v>
      </c>
      <c r="AI9" s="103">
        <v>0</v>
      </c>
      <c r="AJ9" s="103">
        <f>SUM(AK9:AS9)</f>
        <v>0</v>
      </c>
      <c r="AK9" s="103">
        <v>0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40</v>
      </c>
      <c r="B10" s="113" t="s">
        <v>261</v>
      </c>
      <c r="C10" s="101" t="s">
        <v>262</v>
      </c>
      <c r="D10" s="103">
        <f>SUM(E10,+H10,+K10)</f>
        <v>28769</v>
      </c>
      <c r="E10" s="103">
        <f>SUM(F10:G10)</f>
        <v>5954</v>
      </c>
      <c r="F10" s="103">
        <v>1359</v>
      </c>
      <c r="G10" s="103">
        <v>4595</v>
      </c>
      <c r="H10" s="103">
        <f>SUM(I10:J10)</f>
        <v>1335</v>
      </c>
      <c r="I10" s="103">
        <v>1335</v>
      </c>
      <c r="J10" s="103">
        <v>0</v>
      </c>
      <c r="K10" s="103">
        <f>SUM(L10:M10)</f>
        <v>21480</v>
      </c>
      <c r="L10" s="103">
        <v>0</v>
      </c>
      <c r="M10" s="103">
        <v>21480</v>
      </c>
      <c r="N10" s="103">
        <f>SUM(O10,+V10,+AC10)</f>
        <v>28769</v>
      </c>
      <c r="O10" s="103">
        <f>SUM(P10:U10)</f>
        <v>2694</v>
      </c>
      <c r="P10" s="103">
        <v>2694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26075</v>
      </c>
      <c r="W10" s="103">
        <v>26075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684</v>
      </c>
      <c r="AG10" s="103">
        <v>684</v>
      </c>
      <c r="AH10" s="103">
        <v>0</v>
      </c>
      <c r="AI10" s="103">
        <v>0</v>
      </c>
      <c r="AJ10" s="103">
        <f>SUM(AK10:AS10)</f>
        <v>684</v>
      </c>
      <c r="AK10" s="103">
        <v>0</v>
      </c>
      <c r="AL10" s="103">
        <v>0</v>
      </c>
      <c r="AM10" s="103">
        <v>684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40</v>
      </c>
      <c r="B11" s="113" t="s">
        <v>264</v>
      </c>
      <c r="C11" s="101" t="s">
        <v>265</v>
      </c>
      <c r="D11" s="103">
        <f>SUM(E11,+H11,+K11)</f>
        <v>13852</v>
      </c>
      <c r="E11" s="103">
        <f>SUM(F11:G11)</f>
        <v>0</v>
      </c>
      <c r="F11" s="103">
        <v>0</v>
      </c>
      <c r="G11" s="103">
        <v>0</v>
      </c>
      <c r="H11" s="103">
        <f>SUM(I11:J11)</f>
        <v>13417</v>
      </c>
      <c r="I11" s="103">
        <v>2139</v>
      </c>
      <c r="J11" s="103">
        <v>11278</v>
      </c>
      <c r="K11" s="103">
        <f>SUM(L11:M11)</f>
        <v>435</v>
      </c>
      <c r="L11" s="103">
        <v>435</v>
      </c>
      <c r="M11" s="103">
        <v>0</v>
      </c>
      <c r="N11" s="103">
        <f>SUM(O11,+V11,+AC11)</f>
        <v>13852</v>
      </c>
      <c r="O11" s="103">
        <f>SUM(P11:U11)</f>
        <v>2574</v>
      </c>
      <c r="P11" s="103">
        <v>0</v>
      </c>
      <c r="Q11" s="103">
        <v>0</v>
      </c>
      <c r="R11" s="103">
        <v>0</v>
      </c>
      <c r="S11" s="103">
        <v>2574</v>
      </c>
      <c r="T11" s="103">
        <v>0</v>
      </c>
      <c r="U11" s="103">
        <v>0</v>
      </c>
      <c r="V11" s="103">
        <f>SUM(W11:AB11)</f>
        <v>11278</v>
      </c>
      <c r="W11" s="103">
        <v>0</v>
      </c>
      <c r="X11" s="103">
        <v>0</v>
      </c>
      <c r="Y11" s="103">
        <v>0</v>
      </c>
      <c r="Z11" s="103">
        <v>11278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0</v>
      </c>
      <c r="AG11" s="103">
        <v>0</v>
      </c>
      <c r="AH11" s="103">
        <v>0</v>
      </c>
      <c r="AI11" s="103">
        <v>0</v>
      </c>
      <c r="AJ11" s="103">
        <f>SUM(AK11:AS11)</f>
        <v>0</v>
      </c>
      <c r="AK11" s="103">
        <v>0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40</v>
      </c>
      <c r="B12" s="113" t="s">
        <v>267</v>
      </c>
      <c r="C12" s="101" t="s">
        <v>268</v>
      </c>
      <c r="D12" s="103">
        <f>SUM(E12,+H12,+K12)</f>
        <v>7185</v>
      </c>
      <c r="E12" s="103">
        <f>SUM(F12:G12)</f>
        <v>0</v>
      </c>
      <c r="F12" s="103">
        <v>0</v>
      </c>
      <c r="G12" s="103">
        <v>0</v>
      </c>
      <c r="H12" s="103">
        <f>SUM(I12:J12)</f>
        <v>1061</v>
      </c>
      <c r="I12" s="103">
        <v>1061</v>
      </c>
      <c r="J12" s="103">
        <v>0</v>
      </c>
      <c r="K12" s="103">
        <f>SUM(L12:M12)</f>
        <v>6124</v>
      </c>
      <c r="L12" s="103">
        <v>0</v>
      </c>
      <c r="M12" s="103">
        <v>6124</v>
      </c>
      <c r="N12" s="103">
        <f>SUM(O12,+V12,+AC12)</f>
        <v>7185</v>
      </c>
      <c r="O12" s="103">
        <f>SUM(P12:U12)</f>
        <v>1061</v>
      </c>
      <c r="P12" s="103">
        <v>1061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6124</v>
      </c>
      <c r="W12" s="103">
        <v>6124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233</v>
      </c>
      <c r="AG12" s="103">
        <v>233</v>
      </c>
      <c r="AH12" s="103">
        <v>0</v>
      </c>
      <c r="AI12" s="103">
        <v>0</v>
      </c>
      <c r="AJ12" s="103">
        <f>SUM(AK12:AS12)</f>
        <v>233</v>
      </c>
      <c r="AK12" s="103">
        <v>0</v>
      </c>
      <c r="AL12" s="103">
        <v>0</v>
      </c>
      <c r="AM12" s="103">
        <v>233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40</v>
      </c>
      <c r="B13" s="113" t="s">
        <v>270</v>
      </c>
      <c r="C13" s="101" t="s">
        <v>271</v>
      </c>
      <c r="D13" s="103">
        <f>SUM(E13,+H13,+K13)</f>
        <v>3405</v>
      </c>
      <c r="E13" s="103">
        <f>SUM(F13:G13)</f>
        <v>0</v>
      </c>
      <c r="F13" s="103">
        <v>0</v>
      </c>
      <c r="G13" s="103">
        <v>0</v>
      </c>
      <c r="H13" s="103">
        <f>SUM(I13:J13)</f>
        <v>924</v>
      </c>
      <c r="I13" s="103">
        <v>924</v>
      </c>
      <c r="J13" s="103">
        <v>0</v>
      </c>
      <c r="K13" s="103">
        <f>SUM(L13:M13)</f>
        <v>2481</v>
      </c>
      <c r="L13" s="103">
        <v>0</v>
      </c>
      <c r="M13" s="103">
        <v>2481</v>
      </c>
      <c r="N13" s="103">
        <f>SUM(O13,+V13,+AC13)</f>
        <v>3405</v>
      </c>
      <c r="O13" s="103">
        <f>SUM(P13:U13)</f>
        <v>924</v>
      </c>
      <c r="P13" s="103">
        <v>0</v>
      </c>
      <c r="Q13" s="103">
        <v>0</v>
      </c>
      <c r="R13" s="103">
        <v>0</v>
      </c>
      <c r="S13" s="103">
        <v>924</v>
      </c>
      <c r="T13" s="103">
        <v>0</v>
      </c>
      <c r="U13" s="103">
        <v>0</v>
      </c>
      <c r="V13" s="103">
        <f>SUM(W13:AB13)</f>
        <v>2481</v>
      </c>
      <c r="W13" s="103">
        <v>0</v>
      </c>
      <c r="X13" s="103">
        <v>0</v>
      </c>
      <c r="Y13" s="103">
        <v>0</v>
      </c>
      <c r="Z13" s="103">
        <v>2481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0</v>
      </c>
      <c r="AG13" s="103">
        <v>0</v>
      </c>
      <c r="AH13" s="103">
        <v>0</v>
      </c>
      <c r="AI13" s="103">
        <v>0</v>
      </c>
      <c r="AJ13" s="103">
        <f>SUM(AK13:AS13)</f>
        <v>0</v>
      </c>
      <c r="AK13" s="103">
        <v>0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40</v>
      </c>
      <c r="B14" s="113" t="s">
        <v>273</v>
      </c>
      <c r="C14" s="101" t="s">
        <v>274</v>
      </c>
      <c r="D14" s="103">
        <f>SUM(E14,+H14,+K14)</f>
        <v>13118</v>
      </c>
      <c r="E14" s="103">
        <f>SUM(F14:G14)</f>
        <v>0</v>
      </c>
      <c r="F14" s="103">
        <v>0</v>
      </c>
      <c r="G14" s="103">
        <v>0</v>
      </c>
      <c r="H14" s="103">
        <f>SUM(I14:J14)</f>
        <v>13118</v>
      </c>
      <c r="I14" s="103">
        <v>2390</v>
      </c>
      <c r="J14" s="103">
        <v>10728</v>
      </c>
      <c r="K14" s="103">
        <f>SUM(L14:M14)</f>
        <v>0</v>
      </c>
      <c r="L14" s="103">
        <v>0</v>
      </c>
      <c r="M14" s="103">
        <v>0</v>
      </c>
      <c r="N14" s="103">
        <f>SUM(O14,+V14,+AC14)</f>
        <v>13118</v>
      </c>
      <c r="O14" s="103">
        <f>SUM(P14:U14)</f>
        <v>2390</v>
      </c>
      <c r="P14" s="103">
        <v>2390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10728</v>
      </c>
      <c r="W14" s="103">
        <v>10728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296</v>
      </c>
      <c r="AG14" s="103">
        <v>296</v>
      </c>
      <c r="AH14" s="103">
        <v>0</v>
      </c>
      <c r="AI14" s="103">
        <v>0</v>
      </c>
      <c r="AJ14" s="103">
        <f>SUM(AK14:AS14)</f>
        <v>296</v>
      </c>
      <c r="AK14" s="103">
        <v>0</v>
      </c>
      <c r="AL14" s="103">
        <v>0</v>
      </c>
      <c r="AM14" s="103">
        <v>296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40</v>
      </c>
      <c r="B15" s="113" t="s">
        <v>276</v>
      </c>
      <c r="C15" s="101" t="s">
        <v>277</v>
      </c>
      <c r="D15" s="103">
        <f>SUM(E15,+H15,+K15)</f>
        <v>26040</v>
      </c>
      <c r="E15" s="103">
        <f>SUM(F15:G15)</f>
        <v>0</v>
      </c>
      <c r="F15" s="103">
        <v>0</v>
      </c>
      <c r="G15" s="103">
        <v>0</v>
      </c>
      <c r="H15" s="103">
        <f>SUM(I15:J15)</f>
        <v>26040</v>
      </c>
      <c r="I15" s="103">
        <v>1725</v>
      </c>
      <c r="J15" s="103">
        <v>24315</v>
      </c>
      <c r="K15" s="103">
        <f>SUM(L15:M15)</f>
        <v>0</v>
      </c>
      <c r="L15" s="103">
        <v>0</v>
      </c>
      <c r="M15" s="103">
        <v>0</v>
      </c>
      <c r="N15" s="103">
        <f>SUM(O15,+V15,+AC15)</f>
        <v>26040</v>
      </c>
      <c r="O15" s="103">
        <f>SUM(P15:U15)</f>
        <v>1725</v>
      </c>
      <c r="P15" s="103">
        <v>0</v>
      </c>
      <c r="Q15" s="103">
        <v>0</v>
      </c>
      <c r="R15" s="103">
        <v>0</v>
      </c>
      <c r="S15" s="103">
        <v>1725</v>
      </c>
      <c r="T15" s="103">
        <v>0</v>
      </c>
      <c r="U15" s="103">
        <v>0</v>
      </c>
      <c r="V15" s="103">
        <f>SUM(W15:AB15)</f>
        <v>24315</v>
      </c>
      <c r="W15" s="103">
        <v>0</v>
      </c>
      <c r="X15" s="103">
        <v>0</v>
      </c>
      <c r="Y15" s="103">
        <v>0</v>
      </c>
      <c r="Z15" s="103">
        <v>24315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0</v>
      </c>
      <c r="AG15" s="103">
        <v>0</v>
      </c>
      <c r="AH15" s="103">
        <v>0</v>
      </c>
      <c r="AI15" s="103">
        <v>0</v>
      </c>
      <c r="AJ15" s="103">
        <f>SUM(AK15:AS15)</f>
        <v>0</v>
      </c>
      <c r="AK15" s="103">
        <v>0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40</v>
      </c>
      <c r="B16" s="113" t="s">
        <v>279</v>
      </c>
      <c r="C16" s="101" t="s">
        <v>280</v>
      </c>
      <c r="D16" s="103">
        <f>SUM(E16,+H16,+K16)</f>
        <v>9446</v>
      </c>
      <c r="E16" s="103">
        <f>SUM(F16:G16)</f>
        <v>0</v>
      </c>
      <c r="F16" s="103">
        <v>0</v>
      </c>
      <c r="G16" s="103">
        <v>0</v>
      </c>
      <c r="H16" s="103">
        <f>SUM(I16:J16)</f>
        <v>9446</v>
      </c>
      <c r="I16" s="103">
        <v>1712</v>
      </c>
      <c r="J16" s="103">
        <v>7734</v>
      </c>
      <c r="K16" s="103">
        <f>SUM(L16:M16)</f>
        <v>0</v>
      </c>
      <c r="L16" s="103">
        <v>0</v>
      </c>
      <c r="M16" s="103">
        <v>0</v>
      </c>
      <c r="N16" s="103">
        <f>SUM(O16,+V16,+AC16)</f>
        <v>9446</v>
      </c>
      <c r="O16" s="103">
        <f>SUM(P16:U16)</f>
        <v>1712</v>
      </c>
      <c r="P16" s="103">
        <v>1712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7734</v>
      </c>
      <c r="W16" s="103">
        <v>7734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222</v>
      </c>
      <c r="AG16" s="103">
        <v>222</v>
      </c>
      <c r="AH16" s="103">
        <v>0</v>
      </c>
      <c r="AI16" s="103">
        <v>0</v>
      </c>
      <c r="AJ16" s="103">
        <f>SUM(AK16:AS16)</f>
        <v>222</v>
      </c>
      <c r="AK16" s="103">
        <v>0</v>
      </c>
      <c r="AL16" s="103">
        <v>0</v>
      </c>
      <c r="AM16" s="103">
        <v>26</v>
      </c>
      <c r="AN16" s="103">
        <v>196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3</v>
      </c>
      <c r="AU16" s="103">
        <v>0</v>
      </c>
      <c r="AV16" s="103">
        <v>0</v>
      </c>
      <c r="AW16" s="103">
        <v>3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40</v>
      </c>
      <c r="B17" s="113" t="s">
        <v>282</v>
      </c>
      <c r="C17" s="101" t="s">
        <v>283</v>
      </c>
      <c r="D17" s="103">
        <f>SUM(E17,+H17,+K17)</f>
        <v>312</v>
      </c>
      <c r="E17" s="103">
        <f>SUM(F17:G17)</f>
        <v>0</v>
      </c>
      <c r="F17" s="103">
        <v>0</v>
      </c>
      <c r="G17" s="103">
        <v>0</v>
      </c>
      <c r="H17" s="103">
        <f>SUM(I17:J17)</f>
        <v>312</v>
      </c>
      <c r="I17" s="103">
        <v>188</v>
      </c>
      <c r="J17" s="103">
        <v>124</v>
      </c>
      <c r="K17" s="103">
        <f>SUM(L17:M17)</f>
        <v>0</v>
      </c>
      <c r="L17" s="103">
        <v>0</v>
      </c>
      <c r="M17" s="103">
        <v>0</v>
      </c>
      <c r="N17" s="103">
        <f>SUM(O17,+V17,+AC17)</f>
        <v>312</v>
      </c>
      <c r="O17" s="103">
        <f>SUM(P17:U17)</f>
        <v>188</v>
      </c>
      <c r="P17" s="103">
        <v>0</v>
      </c>
      <c r="Q17" s="103">
        <v>0</v>
      </c>
      <c r="R17" s="103">
        <v>0</v>
      </c>
      <c r="S17" s="103">
        <v>188</v>
      </c>
      <c r="T17" s="103">
        <v>0</v>
      </c>
      <c r="U17" s="103">
        <v>0</v>
      </c>
      <c r="V17" s="103">
        <f>SUM(W17:AB17)</f>
        <v>124</v>
      </c>
      <c r="W17" s="103">
        <v>0</v>
      </c>
      <c r="X17" s="103">
        <v>0</v>
      </c>
      <c r="Y17" s="103">
        <v>0</v>
      </c>
      <c r="Z17" s="103">
        <v>124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0</v>
      </c>
      <c r="AG17" s="103">
        <v>0</v>
      </c>
      <c r="AH17" s="103">
        <v>0</v>
      </c>
      <c r="AI17" s="103">
        <v>0</v>
      </c>
      <c r="AJ17" s="103">
        <f>SUM(AK17:AS17)</f>
        <v>0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40</v>
      </c>
      <c r="B18" s="113" t="s">
        <v>285</v>
      </c>
      <c r="C18" s="101" t="s">
        <v>286</v>
      </c>
      <c r="D18" s="103">
        <f>SUM(E18,+H18,+K18)</f>
        <v>20193</v>
      </c>
      <c r="E18" s="103">
        <f>SUM(F18:G18)</f>
        <v>0</v>
      </c>
      <c r="F18" s="103">
        <v>0</v>
      </c>
      <c r="G18" s="103">
        <v>0</v>
      </c>
      <c r="H18" s="103">
        <f>SUM(I18:J18)</f>
        <v>3692</v>
      </c>
      <c r="I18" s="103">
        <v>3692</v>
      </c>
      <c r="J18" s="103">
        <v>0</v>
      </c>
      <c r="K18" s="103">
        <f>SUM(L18:M18)</f>
        <v>16501</v>
      </c>
      <c r="L18" s="103">
        <v>0</v>
      </c>
      <c r="M18" s="103">
        <v>16501</v>
      </c>
      <c r="N18" s="103">
        <f>SUM(O18,+V18,+AC18)</f>
        <v>20193</v>
      </c>
      <c r="O18" s="103">
        <f>SUM(P18:U18)</f>
        <v>3692</v>
      </c>
      <c r="P18" s="103">
        <v>3692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16501</v>
      </c>
      <c r="W18" s="103">
        <v>16501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27</v>
      </c>
      <c r="AG18" s="103">
        <v>27</v>
      </c>
      <c r="AH18" s="103">
        <v>0</v>
      </c>
      <c r="AI18" s="103">
        <v>0</v>
      </c>
      <c r="AJ18" s="103">
        <f>SUM(AK18:AS18)</f>
        <v>392</v>
      </c>
      <c r="AK18" s="103">
        <v>0</v>
      </c>
      <c r="AL18" s="103">
        <v>365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27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365</v>
      </c>
      <c r="BA18" s="103">
        <v>365</v>
      </c>
      <c r="BB18" s="103">
        <v>0</v>
      </c>
      <c r="BC18" s="103">
        <v>0</v>
      </c>
    </row>
    <row r="19" spans="1:55" s="105" customFormat="1" ht="13.5" customHeight="1">
      <c r="A19" s="115" t="s">
        <v>40</v>
      </c>
      <c r="B19" s="113" t="s">
        <v>288</v>
      </c>
      <c r="C19" s="101" t="s">
        <v>289</v>
      </c>
      <c r="D19" s="103">
        <f>SUM(E19,+H19,+K19)</f>
        <v>16436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16436</v>
      </c>
      <c r="L19" s="103">
        <v>511</v>
      </c>
      <c r="M19" s="103">
        <v>15925</v>
      </c>
      <c r="N19" s="103">
        <f>SUM(O19,+V19,+AC19)</f>
        <v>16548</v>
      </c>
      <c r="O19" s="103">
        <f>SUM(P19:U19)</f>
        <v>511</v>
      </c>
      <c r="P19" s="103">
        <v>0</v>
      </c>
      <c r="Q19" s="103">
        <v>0</v>
      </c>
      <c r="R19" s="103">
        <v>0</v>
      </c>
      <c r="S19" s="103">
        <v>511</v>
      </c>
      <c r="T19" s="103">
        <v>0</v>
      </c>
      <c r="U19" s="103">
        <v>0</v>
      </c>
      <c r="V19" s="103">
        <f>SUM(W19:AB19)</f>
        <v>15925</v>
      </c>
      <c r="W19" s="103">
        <v>0</v>
      </c>
      <c r="X19" s="103">
        <v>0</v>
      </c>
      <c r="Y19" s="103">
        <v>0</v>
      </c>
      <c r="Z19" s="103">
        <v>15925</v>
      </c>
      <c r="AA19" s="103">
        <v>0</v>
      </c>
      <c r="AB19" s="103">
        <v>0</v>
      </c>
      <c r="AC19" s="103">
        <f>SUM(AD19:AE19)</f>
        <v>112</v>
      </c>
      <c r="AD19" s="103">
        <v>3</v>
      </c>
      <c r="AE19" s="103">
        <v>109</v>
      </c>
      <c r="AF19" s="103">
        <f>SUM(AG19:AI19)</f>
        <v>0</v>
      </c>
      <c r="AG19" s="103">
        <v>0</v>
      </c>
      <c r="AH19" s="103">
        <v>0</v>
      </c>
      <c r="AI19" s="103">
        <v>0</v>
      </c>
      <c r="AJ19" s="103">
        <f>SUM(AK19:AS19)</f>
        <v>0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40</v>
      </c>
      <c r="B20" s="113" t="s">
        <v>291</v>
      </c>
      <c r="C20" s="101" t="s">
        <v>292</v>
      </c>
      <c r="D20" s="103">
        <f>SUM(E20,+H20,+K20)</f>
        <v>13299</v>
      </c>
      <c r="E20" s="103">
        <f>SUM(F20:G20)</f>
        <v>0</v>
      </c>
      <c r="F20" s="103">
        <v>0</v>
      </c>
      <c r="G20" s="103">
        <v>0</v>
      </c>
      <c r="H20" s="103">
        <f>SUM(I20:J20)</f>
        <v>1687</v>
      </c>
      <c r="I20" s="103">
        <v>1687</v>
      </c>
      <c r="J20" s="103">
        <v>0</v>
      </c>
      <c r="K20" s="103">
        <f>SUM(L20:M20)</f>
        <v>11612</v>
      </c>
      <c r="L20" s="103">
        <v>0</v>
      </c>
      <c r="M20" s="103">
        <v>11612</v>
      </c>
      <c r="N20" s="103">
        <f>SUM(O20,+V20,+AC20)</f>
        <v>13299</v>
      </c>
      <c r="O20" s="103">
        <f>SUM(P20:U20)</f>
        <v>1687</v>
      </c>
      <c r="P20" s="103">
        <v>1687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11612</v>
      </c>
      <c r="W20" s="103">
        <v>11612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399</v>
      </c>
      <c r="AG20" s="103">
        <v>399</v>
      </c>
      <c r="AH20" s="103">
        <v>0</v>
      </c>
      <c r="AI20" s="103">
        <v>0</v>
      </c>
      <c r="AJ20" s="103">
        <f>SUM(AK20:AS20)</f>
        <v>399</v>
      </c>
      <c r="AK20" s="103">
        <v>0</v>
      </c>
      <c r="AL20" s="103">
        <v>0</v>
      </c>
      <c r="AM20" s="103">
        <v>399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44</v>
      </c>
      <c r="AU20" s="103">
        <v>0</v>
      </c>
      <c r="AV20" s="103">
        <v>0</v>
      </c>
      <c r="AW20" s="103">
        <v>44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40</v>
      </c>
      <c r="B21" s="113" t="s">
        <v>294</v>
      </c>
      <c r="C21" s="101" t="s">
        <v>295</v>
      </c>
      <c r="D21" s="103">
        <f>SUM(E21,+H21,+K21)</f>
        <v>3444</v>
      </c>
      <c r="E21" s="103">
        <f>SUM(F21:G21)</f>
        <v>0</v>
      </c>
      <c r="F21" s="103">
        <v>0</v>
      </c>
      <c r="G21" s="103">
        <v>0</v>
      </c>
      <c r="H21" s="103">
        <f>SUM(I21:J21)</f>
        <v>955</v>
      </c>
      <c r="I21" s="103">
        <v>955</v>
      </c>
      <c r="J21" s="103">
        <v>0</v>
      </c>
      <c r="K21" s="103">
        <f>SUM(L21:M21)</f>
        <v>2489</v>
      </c>
      <c r="L21" s="103">
        <v>0</v>
      </c>
      <c r="M21" s="103">
        <v>2489</v>
      </c>
      <c r="N21" s="103">
        <f>SUM(O21,+V21,+AC21)</f>
        <v>3444</v>
      </c>
      <c r="O21" s="103">
        <f>SUM(P21:U21)</f>
        <v>955</v>
      </c>
      <c r="P21" s="103">
        <v>0</v>
      </c>
      <c r="Q21" s="103">
        <v>0</v>
      </c>
      <c r="R21" s="103">
        <v>0</v>
      </c>
      <c r="S21" s="103">
        <v>955</v>
      </c>
      <c r="T21" s="103">
        <v>0</v>
      </c>
      <c r="U21" s="103">
        <v>0</v>
      </c>
      <c r="V21" s="103">
        <f>SUM(W21:AB21)</f>
        <v>2489</v>
      </c>
      <c r="W21" s="103">
        <v>0</v>
      </c>
      <c r="X21" s="103">
        <v>0</v>
      </c>
      <c r="Y21" s="103">
        <v>0</v>
      </c>
      <c r="Z21" s="103">
        <v>2489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0</v>
      </c>
      <c r="AG21" s="103">
        <v>0</v>
      </c>
      <c r="AH21" s="103">
        <v>0</v>
      </c>
      <c r="AI21" s="103">
        <v>0</v>
      </c>
      <c r="AJ21" s="103">
        <f>SUM(AK21:AS21)</f>
        <v>0</v>
      </c>
      <c r="AK21" s="103">
        <v>0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40</v>
      </c>
      <c r="B22" s="113" t="s">
        <v>297</v>
      </c>
      <c r="C22" s="101" t="s">
        <v>298</v>
      </c>
      <c r="D22" s="103">
        <f>SUM(E22,+H22,+K22)</f>
        <v>15062</v>
      </c>
      <c r="E22" s="103">
        <f>SUM(F22:G22)</f>
        <v>0</v>
      </c>
      <c r="F22" s="103">
        <v>0</v>
      </c>
      <c r="G22" s="103">
        <v>0</v>
      </c>
      <c r="H22" s="103">
        <f>SUM(I22:J22)</f>
        <v>1311</v>
      </c>
      <c r="I22" s="103">
        <v>1311</v>
      </c>
      <c r="J22" s="103">
        <v>0</v>
      </c>
      <c r="K22" s="103">
        <f>SUM(L22:M22)</f>
        <v>13751</v>
      </c>
      <c r="L22" s="103">
        <v>0</v>
      </c>
      <c r="M22" s="103">
        <v>13751</v>
      </c>
      <c r="N22" s="103">
        <f>SUM(O22,+V22,+AC22)</f>
        <v>16390</v>
      </c>
      <c r="O22" s="103">
        <f>SUM(P22:U22)</f>
        <v>1311</v>
      </c>
      <c r="P22" s="103">
        <v>0</v>
      </c>
      <c r="Q22" s="103">
        <v>0</v>
      </c>
      <c r="R22" s="103">
        <v>0</v>
      </c>
      <c r="S22" s="103">
        <v>1311</v>
      </c>
      <c r="T22" s="103">
        <v>0</v>
      </c>
      <c r="U22" s="103">
        <v>0</v>
      </c>
      <c r="V22" s="103">
        <f>SUM(W22:AB22)</f>
        <v>13751</v>
      </c>
      <c r="W22" s="103">
        <v>0</v>
      </c>
      <c r="X22" s="103">
        <v>0</v>
      </c>
      <c r="Y22" s="103">
        <v>0</v>
      </c>
      <c r="Z22" s="103">
        <v>13751</v>
      </c>
      <c r="AA22" s="103">
        <v>0</v>
      </c>
      <c r="AB22" s="103">
        <v>0</v>
      </c>
      <c r="AC22" s="103">
        <f>SUM(AD22:AE22)</f>
        <v>1328</v>
      </c>
      <c r="AD22" s="103">
        <v>116</v>
      </c>
      <c r="AE22" s="103">
        <v>1212</v>
      </c>
      <c r="AF22" s="103">
        <f>SUM(AG22:AI22)</f>
        <v>0</v>
      </c>
      <c r="AG22" s="103">
        <v>0</v>
      </c>
      <c r="AH22" s="103">
        <v>0</v>
      </c>
      <c r="AI22" s="103">
        <v>0</v>
      </c>
      <c r="AJ22" s="103">
        <f>SUM(AK22:AS22)</f>
        <v>0</v>
      </c>
      <c r="AK22" s="103">
        <v>0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40</v>
      </c>
      <c r="B23" s="113" t="s">
        <v>300</v>
      </c>
      <c r="C23" s="101" t="s">
        <v>301</v>
      </c>
      <c r="D23" s="103">
        <f>SUM(E23,+H23,+K23)</f>
        <v>3340</v>
      </c>
      <c r="E23" s="103">
        <f>SUM(F23:G23)</f>
        <v>650</v>
      </c>
      <c r="F23" s="103">
        <v>650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2690</v>
      </c>
      <c r="L23" s="103">
        <v>0</v>
      </c>
      <c r="M23" s="103">
        <v>2690</v>
      </c>
      <c r="N23" s="103">
        <f>SUM(O23,+V23,+AC23)</f>
        <v>3340</v>
      </c>
      <c r="O23" s="103">
        <f>SUM(P23:U23)</f>
        <v>650</v>
      </c>
      <c r="P23" s="103">
        <v>650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2690</v>
      </c>
      <c r="W23" s="103">
        <v>2690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160</v>
      </c>
      <c r="AG23" s="103">
        <v>160</v>
      </c>
      <c r="AH23" s="103">
        <v>0</v>
      </c>
      <c r="AI23" s="103">
        <v>0</v>
      </c>
      <c r="AJ23" s="103">
        <f>SUM(AK23:AS23)</f>
        <v>160</v>
      </c>
      <c r="AK23" s="103">
        <v>0</v>
      </c>
      <c r="AL23" s="103">
        <v>0</v>
      </c>
      <c r="AM23" s="103">
        <v>160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40</v>
      </c>
      <c r="B24" s="113" t="s">
        <v>303</v>
      </c>
      <c r="C24" s="101" t="s">
        <v>304</v>
      </c>
      <c r="D24" s="103">
        <f>SUM(E24,+H24,+K24)</f>
        <v>4004</v>
      </c>
      <c r="E24" s="103">
        <f>SUM(F24:G24)</f>
        <v>582</v>
      </c>
      <c r="F24" s="103">
        <v>582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3422</v>
      </c>
      <c r="L24" s="103">
        <v>0</v>
      </c>
      <c r="M24" s="103">
        <v>3422</v>
      </c>
      <c r="N24" s="103">
        <f>SUM(O24,+V24,+AC24)</f>
        <v>4004</v>
      </c>
      <c r="O24" s="103">
        <f>SUM(P24:U24)</f>
        <v>582</v>
      </c>
      <c r="P24" s="103">
        <v>582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3422</v>
      </c>
      <c r="W24" s="103">
        <v>3422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192</v>
      </c>
      <c r="AG24" s="103">
        <v>192</v>
      </c>
      <c r="AH24" s="103">
        <v>0</v>
      </c>
      <c r="AI24" s="103">
        <v>0</v>
      </c>
      <c r="AJ24" s="103">
        <f>SUM(AK24:AS24)</f>
        <v>192</v>
      </c>
      <c r="AK24" s="103">
        <v>0</v>
      </c>
      <c r="AL24" s="103">
        <v>0</v>
      </c>
      <c r="AM24" s="103">
        <v>192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40</v>
      </c>
      <c r="B25" s="113" t="s">
        <v>306</v>
      </c>
      <c r="C25" s="101" t="s">
        <v>307</v>
      </c>
      <c r="D25" s="103">
        <f>SUM(E25,+H25,+K25)</f>
        <v>12422</v>
      </c>
      <c r="E25" s="103">
        <f>SUM(F25:G25)</f>
        <v>0</v>
      </c>
      <c r="F25" s="103">
        <v>0</v>
      </c>
      <c r="G25" s="103">
        <v>0</v>
      </c>
      <c r="H25" s="103">
        <f>SUM(I25:J25)</f>
        <v>576</v>
      </c>
      <c r="I25" s="103">
        <v>576</v>
      </c>
      <c r="J25" s="103">
        <v>0</v>
      </c>
      <c r="K25" s="103">
        <f>SUM(L25:M25)</f>
        <v>11846</v>
      </c>
      <c r="L25" s="103">
        <v>0</v>
      </c>
      <c r="M25" s="103">
        <v>11846</v>
      </c>
      <c r="N25" s="103">
        <f>SUM(O25,+V25,+AC25)</f>
        <v>12422</v>
      </c>
      <c r="O25" s="103">
        <f>SUM(P25:U25)</f>
        <v>576</v>
      </c>
      <c r="P25" s="103">
        <v>576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11846</v>
      </c>
      <c r="W25" s="103">
        <v>11846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22</v>
      </c>
      <c r="AG25" s="103">
        <v>22</v>
      </c>
      <c r="AH25" s="103">
        <v>0</v>
      </c>
      <c r="AI25" s="103">
        <v>0</v>
      </c>
      <c r="AJ25" s="103">
        <f>SUM(AK25:AS25)</f>
        <v>239</v>
      </c>
      <c r="AK25" s="103">
        <v>0</v>
      </c>
      <c r="AL25" s="103">
        <v>217</v>
      </c>
      <c r="AM25" s="103">
        <v>22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3</v>
      </c>
      <c r="AU25" s="103">
        <v>0</v>
      </c>
      <c r="AV25" s="103">
        <v>0</v>
      </c>
      <c r="AW25" s="103">
        <v>3</v>
      </c>
      <c r="AX25" s="103">
        <v>0</v>
      </c>
      <c r="AY25" s="103">
        <v>0</v>
      </c>
      <c r="AZ25" s="103">
        <f>SUM(BA25:BC25)</f>
        <v>136</v>
      </c>
      <c r="BA25" s="103">
        <v>136</v>
      </c>
      <c r="BB25" s="103">
        <v>0</v>
      </c>
      <c r="BC25" s="103">
        <v>0</v>
      </c>
    </row>
    <row r="26" spans="1:55" s="105" customFormat="1" ht="13.5" customHeight="1">
      <c r="A26" s="115" t="s">
        <v>40</v>
      </c>
      <c r="B26" s="113" t="s">
        <v>309</v>
      </c>
      <c r="C26" s="101" t="s">
        <v>310</v>
      </c>
      <c r="D26" s="103">
        <f>SUM(E26,+H26,+K26)</f>
        <v>4577</v>
      </c>
      <c r="E26" s="103">
        <f>SUM(F26:G26)</f>
        <v>724</v>
      </c>
      <c r="F26" s="103">
        <v>724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3853</v>
      </c>
      <c r="L26" s="103">
        <v>0</v>
      </c>
      <c r="M26" s="103">
        <v>3853</v>
      </c>
      <c r="N26" s="103">
        <f>SUM(O26,+V26,+AC26)</f>
        <v>4577</v>
      </c>
      <c r="O26" s="103">
        <f>SUM(P26:U26)</f>
        <v>724</v>
      </c>
      <c r="P26" s="103">
        <v>724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3853</v>
      </c>
      <c r="W26" s="103">
        <v>3853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220</v>
      </c>
      <c r="AG26" s="103">
        <v>220</v>
      </c>
      <c r="AH26" s="103">
        <v>0</v>
      </c>
      <c r="AI26" s="103">
        <v>0</v>
      </c>
      <c r="AJ26" s="103">
        <f>SUM(AK26:AS26)</f>
        <v>220</v>
      </c>
      <c r="AK26" s="103">
        <v>0</v>
      </c>
      <c r="AL26" s="103">
        <v>0</v>
      </c>
      <c r="AM26" s="103">
        <v>220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40</v>
      </c>
      <c r="B27" s="113" t="s">
        <v>312</v>
      </c>
      <c r="C27" s="101" t="s">
        <v>313</v>
      </c>
      <c r="D27" s="103">
        <f>SUM(E27,+H27,+K27)</f>
        <v>9370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9370</v>
      </c>
      <c r="L27" s="103">
        <v>111</v>
      </c>
      <c r="M27" s="103">
        <v>9259</v>
      </c>
      <c r="N27" s="103">
        <f>SUM(O27,+V27,+AC27)</f>
        <v>9370</v>
      </c>
      <c r="O27" s="103">
        <f>SUM(P27:U27)</f>
        <v>111</v>
      </c>
      <c r="P27" s="103">
        <v>0</v>
      </c>
      <c r="Q27" s="103">
        <v>0</v>
      </c>
      <c r="R27" s="103">
        <v>0</v>
      </c>
      <c r="S27" s="103">
        <v>111</v>
      </c>
      <c r="T27" s="103">
        <v>0</v>
      </c>
      <c r="U27" s="103">
        <v>0</v>
      </c>
      <c r="V27" s="103">
        <f>SUM(W27:AB27)</f>
        <v>9259</v>
      </c>
      <c r="W27" s="103">
        <v>0</v>
      </c>
      <c r="X27" s="103">
        <v>0</v>
      </c>
      <c r="Y27" s="103">
        <v>0</v>
      </c>
      <c r="Z27" s="103">
        <v>9259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0</v>
      </c>
      <c r="AG27" s="103">
        <v>0</v>
      </c>
      <c r="AH27" s="103">
        <v>0</v>
      </c>
      <c r="AI27" s="103">
        <v>0</v>
      </c>
      <c r="AJ27" s="103">
        <f>SUM(AK27:AS27)</f>
        <v>0</v>
      </c>
      <c r="AK27" s="103">
        <v>0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40</v>
      </c>
      <c r="B28" s="113" t="s">
        <v>315</v>
      </c>
      <c r="C28" s="101" t="s">
        <v>316</v>
      </c>
      <c r="D28" s="103">
        <f>SUM(E28,+H28,+K28)</f>
        <v>2331</v>
      </c>
      <c r="E28" s="103">
        <f>SUM(F28:G28)</f>
        <v>0</v>
      </c>
      <c r="F28" s="103">
        <v>0</v>
      </c>
      <c r="G28" s="103">
        <v>0</v>
      </c>
      <c r="H28" s="103">
        <f>SUM(I28:J28)</f>
        <v>580</v>
      </c>
      <c r="I28" s="103">
        <v>580</v>
      </c>
      <c r="J28" s="103">
        <v>0</v>
      </c>
      <c r="K28" s="103">
        <f>SUM(L28:M28)</f>
        <v>1751</v>
      </c>
      <c r="L28" s="103">
        <v>0</v>
      </c>
      <c r="M28" s="103">
        <v>1751</v>
      </c>
      <c r="N28" s="103">
        <f>SUM(O28,+V28,+AC28)</f>
        <v>2331</v>
      </c>
      <c r="O28" s="103">
        <f>SUM(P28:U28)</f>
        <v>580</v>
      </c>
      <c r="P28" s="103">
        <v>580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1751</v>
      </c>
      <c r="W28" s="103">
        <v>1751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56</v>
      </c>
      <c r="AG28" s="103">
        <v>56</v>
      </c>
      <c r="AH28" s="103">
        <v>0</v>
      </c>
      <c r="AI28" s="103">
        <v>0</v>
      </c>
      <c r="AJ28" s="103">
        <f>SUM(AK28:AS28)</f>
        <v>56</v>
      </c>
      <c r="AK28" s="103">
        <v>0</v>
      </c>
      <c r="AL28" s="103">
        <v>0</v>
      </c>
      <c r="AM28" s="103">
        <v>7</v>
      </c>
      <c r="AN28" s="103">
        <v>49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>SUM(AU28:AY28)</f>
        <v>1</v>
      </c>
      <c r="AU28" s="103">
        <v>0</v>
      </c>
      <c r="AV28" s="103">
        <v>0</v>
      </c>
      <c r="AW28" s="103">
        <v>1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40</v>
      </c>
      <c r="B29" s="113" t="s">
        <v>318</v>
      </c>
      <c r="C29" s="101" t="s">
        <v>319</v>
      </c>
      <c r="D29" s="103">
        <f>SUM(E29,+H29,+K29)</f>
        <v>7454</v>
      </c>
      <c r="E29" s="103">
        <f>SUM(F29:G29)</f>
        <v>0</v>
      </c>
      <c r="F29" s="103">
        <v>0</v>
      </c>
      <c r="G29" s="103">
        <v>0</v>
      </c>
      <c r="H29" s="103">
        <f>SUM(I29:J29)</f>
        <v>7454</v>
      </c>
      <c r="I29" s="103">
        <v>471</v>
      </c>
      <c r="J29" s="103">
        <v>6983</v>
      </c>
      <c r="K29" s="103">
        <f>SUM(L29:M29)</f>
        <v>0</v>
      </c>
      <c r="L29" s="103">
        <v>0</v>
      </c>
      <c r="M29" s="103">
        <v>0</v>
      </c>
      <c r="N29" s="103">
        <f>SUM(O29,+V29,+AC29)</f>
        <v>7454</v>
      </c>
      <c r="O29" s="103">
        <f>SUM(P29:U29)</f>
        <v>471</v>
      </c>
      <c r="P29" s="103">
        <v>471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6983</v>
      </c>
      <c r="W29" s="103">
        <v>6983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242</v>
      </c>
      <c r="AG29" s="103">
        <v>242</v>
      </c>
      <c r="AH29" s="103">
        <v>0</v>
      </c>
      <c r="AI29" s="103">
        <v>0</v>
      </c>
      <c r="AJ29" s="103">
        <f>SUM(AK29:AS29)</f>
        <v>242</v>
      </c>
      <c r="AK29" s="103">
        <v>0</v>
      </c>
      <c r="AL29" s="103">
        <v>0</v>
      </c>
      <c r="AM29" s="103">
        <v>242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0</v>
      </c>
      <c r="AT29" s="103">
        <f>SUM(AU29:AY29)</f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40</v>
      </c>
      <c r="B30" s="113" t="s">
        <v>321</v>
      </c>
      <c r="C30" s="101" t="s">
        <v>322</v>
      </c>
      <c r="D30" s="103">
        <f>SUM(E30,+H30,+K30)</f>
        <v>6082</v>
      </c>
      <c r="E30" s="103">
        <f>SUM(F30:G30)</f>
        <v>0</v>
      </c>
      <c r="F30" s="103">
        <v>0</v>
      </c>
      <c r="G30" s="103">
        <v>0</v>
      </c>
      <c r="H30" s="103">
        <f>SUM(I30:J30)</f>
        <v>331</v>
      </c>
      <c r="I30" s="103">
        <v>331</v>
      </c>
      <c r="J30" s="103">
        <v>0</v>
      </c>
      <c r="K30" s="103">
        <f>SUM(L30:M30)</f>
        <v>5751</v>
      </c>
      <c r="L30" s="103">
        <v>0</v>
      </c>
      <c r="M30" s="103">
        <v>5751</v>
      </c>
      <c r="N30" s="103">
        <f>SUM(O30,+V30,+AC30)</f>
        <v>6082</v>
      </c>
      <c r="O30" s="103">
        <f>SUM(P30:U30)</f>
        <v>331</v>
      </c>
      <c r="P30" s="103">
        <v>331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5751</v>
      </c>
      <c r="W30" s="103">
        <v>5751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198</v>
      </c>
      <c r="AG30" s="103">
        <v>198</v>
      </c>
      <c r="AH30" s="103">
        <v>0</v>
      </c>
      <c r="AI30" s="103">
        <v>0</v>
      </c>
      <c r="AJ30" s="103">
        <f>SUM(AK30:AS30)</f>
        <v>198</v>
      </c>
      <c r="AK30" s="103">
        <v>0</v>
      </c>
      <c r="AL30" s="103">
        <v>0</v>
      </c>
      <c r="AM30" s="103">
        <v>198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40</v>
      </c>
      <c r="B31" s="113" t="s">
        <v>324</v>
      </c>
      <c r="C31" s="101" t="s">
        <v>325</v>
      </c>
      <c r="D31" s="103">
        <f>SUM(E31,+H31,+K31)</f>
        <v>2497</v>
      </c>
      <c r="E31" s="103">
        <f>SUM(F31:G31)</f>
        <v>0</v>
      </c>
      <c r="F31" s="103">
        <v>0</v>
      </c>
      <c r="G31" s="103">
        <v>0</v>
      </c>
      <c r="H31" s="103">
        <f>SUM(I31:J31)</f>
        <v>78</v>
      </c>
      <c r="I31" s="103">
        <v>78</v>
      </c>
      <c r="J31" s="103">
        <v>0</v>
      </c>
      <c r="K31" s="103">
        <f>SUM(L31:M31)</f>
        <v>2419</v>
      </c>
      <c r="L31" s="103">
        <v>0</v>
      </c>
      <c r="M31" s="103">
        <v>2419</v>
      </c>
      <c r="N31" s="103">
        <f>SUM(O31,+V31,+AC31)</f>
        <v>2497</v>
      </c>
      <c r="O31" s="103">
        <f>SUM(P31:U31)</f>
        <v>78</v>
      </c>
      <c r="P31" s="103">
        <v>78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2419</v>
      </c>
      <c r="W31" s="103">
        <v>2419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4</v>
      </c>
      <c r="AG31" s="103">
        <v>4</v>
      </c>
      <c r="AH31" s="103">
        <v>0</v>
      </c>
      <c r="AI31" s="103">
        <v>0</v>
      </c>
      <c r="AJ31" s="103">
        <f>SUM(AK31:AS31)</f>
        <v>48</v>
      </c>
      <c r="AK31" s="103">
        <v>0</v>
      </c>
      <c r="AL31" s="103">
        <v>44</v>
      </c>
      <c r="AM31" s="103">
        <v>4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27</v>
      </c>
      <c r="BA31" s="103">
        <v>27</v>
      </c>
      <c r="BB31" s="103">
        <v>0</v>
      </c>
      <c r="BC31" s="103">
        <v>0</v>
      </c>
    </row>
    <row r="32" spans="1:55" s="105" customFormat="1" ht="13.5" customHeight="1">
      <c r="A32" s="115" t="s">
        <v>40</v>
      </c>
      <c r="B32" s="113" t="s">
        <v>327</v>
      </c>
      <c r="C32" s="101" t="s">
        <v>328</v>
      </c>
      <c r="D32" s="103">
        <f>SUM(E32,+H32,+K32)</f>
        <v>1488</v>
      </c>
      <c r="E32" s="103">
        <f>SUM(F32:G32)</f>
        <v>0</v>
      </c>
      <c r="F32" s="103">
        <v>0</v>
      </c>
      <c r="G32" s="103">
        <v>0</v>
      </c>
      <c r="H32" s="103">
        <f>SUM(I32:J32)</f>
        <v>48</v>
      </c>
      <c r="I32" s="103">
        <v>48</v>
      </c>
      <c r="J32" s="103">
        <v>0</v>
      </c>
      <c r="K32" s="103">
        <f>SUM(L32:M32)</f>
        <v>1440</v>
      </c>
      <c r="L32" s="103">
        <v>0</v>
      </c>
      <c r="M32" s="103">
        <v>1440</v>
      </c>
      <c r="N32" s="103">
        <f>SUM(O32,+V32,+AC32)</f>
        <v>1488</v>
      </c>
      <c r="O32" s="103">
        <f>SUM(P32:U32)</f>
        <v>48</v>
      </c>
      <c r="P32" s="103">
        <v>48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1440</v>
      </c>
      <c r="W32" s="103">
        <v>1440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2</v>
      </c>
      <c r="AG32" s="103">
        <v>2</v>
      </c>
      <c r="AH32" s="103">
        <v>0</v>
      </c>
      <c r="AI32" s="103">
        <v>0</v>
      </c>
      <c r="AJ32" s="103">
        <f>SUM(AK32:AS32)</f>
        <v>28</v>
      </c>
      <c r="AK32" s="103">
        <v>0</v>
      </c>
      <c r="AL32" s="103">
        <v>26</v>
      </c>
      <c r="AM32" s="103">
        <v>2</v>
      </c>
      <c r="AN32" s="103">
        <v>0</v>
      </c>
      <c r="AO32" s="103">
        <v>0</v>
      </c>
      <c r="AP32" s="103">
        <v>0</v>
      </c>
      <c r="AQ32" s="103">
        <v>0</v>
      </c>
      <c r="AR32" s="103">
        <v>0</v>
      </c>
      <c r="AS32" s="103">
        <v>0</v>
      </c>
      <c r="AT32" s="103">
        <f>SUM(AU32:AY32)</f>
        <v>0</v>
      </c>
      <c r="AU32" s="103">
        <v>0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16</v>
      </c>
      <c r="BA32" s="103">
        <v>16</v>
      </c>
      <c r="BB32" s="103">
        <v>0</v>
      </c>
      <c r="BC32" s="103">
        <v>0</v>
      </c>
    </row>
    <row r="33" spans="1:55" s="105" customFormat="1" ht="13.5" customHeight="1">
      <c r="A33" s="115" t="s">
        <v>40</v>
      </c>
      <c r="B33" s="113" t="s">
        <v>330</v>
      </c>
      <c r="C33" s="101" t="s">
        <v>331</v>
      </c>
      <c r="D33" s="103">
        <f>SUM(E33,+H33,+K33)</f>
        <v>1584</v>
      </c>
      <c r="E33" s="103">
        <f>SUM(F33:G33)</f>
        <v>0</v>
      </c>
      <c r="F33" s="103">
        <v>0</v>
      </c>
      <c r="G33" s="103">
        <v>0</v>
      </c>
      <c r="H33" s="103">
        <f>SUM(I33:J33)</f>
        <v>169</v>
      </c>
      <c r="I33" s="103">
        <v>169</v>
      </c>
      <c r="J33" s="103">
        <v>0</v>
      </c>
      <c r="K33" s="103">
        <f>SUM(L33:M33)</f>
        <v>1415</v>
      </c>
      <c r="L33" s="103">
        <v>0</v>
      </c>
      <c r="M33" s="103">
        <v>1415</v>
      </c>
      <c r="N33" s="103">
        <f>SUM(O33,+V33,+AC33)</f>
        <v>1584</v>
      </c>
      <c r="O33" s="103">
        <f>SUM(P33:U33)</f>
        <v>169</v>
      </c>
      <c r="P33" s="103">
        <v>169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1415</v>
      </c>
      <c r="W33" s="103">
        <v>1415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3</v>
      </c>
      <c r="AG33" s="103">
        <v>3</v>
      </c>
      <c r="AH33" s="103">
        <v>0</v>
      </c>
      <c r="AI33" s="103">
        <v>0</v>
      </c>
      <c r="AJ33" s="103">
        <f>SUM(AK33:AS33)</f>
        <v>31</v>
      </c>
      <c r="AK33" s="103">
        <v>0</v>
      </c>
      <c r="AL33" s="103">
        <v>28</v>
      </c>
      <c r="AM33" s="103">
        <v>3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>SUM(AU33:AY33)</f>
        <v>0</v>
      </c>
      <c r="AU33" s="103">
        <v>0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18</v>
      </c>
      <c r="BA33" s="103">
        <v>18</v>
      </c>
      <c r="BB33" s="103">
        <v>0</v>
      </c>
      <c r="BC33" s="103">
        <v>0</v>
      </c>
    </row>
    <row r="34" spans="1:55" s="105" customFormat="1" ht="13.5" customHeight="1">
      <c r="A34" s="115" t="s">
        <v>40</v>
      </c>
      <c r="B34" s="113" t="s">
        <v>333</v>
      </c>
      <c r="C34" s="101" t="s">
        <v>334</v>
      </c>
      <c r="D34" s="103">
        <f>SUM(E34,+H34,+K34)</f>
        <v>3041</v>
      </c>
      <c r="E34" s="103">
        <f>SUM(F34:G34)</f>
        <v>0</v>
      </c>
      <c r="F34" s="103">
        <v>0</v>
      </c>
      <c r="G34" s="103">
        <v>0</v>
      </c>
      <c r="H34" s="103">
        <f>SUM(I34:J34)</f>
        <v>198</v>
      </c>
      <c r="I34" s="103">
        <v>198</v>
      </c>
      <c r="J34" s="103">
        <v>0</v>
      </c>
      <c r="K34" s="103">
        <f>SUM(L34:M34)</f>
        <v>2843</v>
      </c>
      <c r="L34" s="103">
        <v>0</v>
      </c>
      <c r="M34" s="103">
        <v>2843</v>
      </c>
      <c r="N34" s="103">
        <f>SUM(O34,+V34,+AC34)</f>
        <v>3041</v>
      </c>
      <c r="O34" s="103">
        <f>SUM(P34:U34)</f>
        <v>198</v>
      </c>
      <c r="P34" s="103">
        <v>198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2843</v>
      </c>
      <c r="W34" s="103">
        <v>2843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6</v>
      </c>
      <c r="AG34" s="103">
        <v>6</v>
      </c>
      <c r="AH34" s="103">
        <v>0</v>
      </c>
      <c r="AI34" s="103">
        <v>0</v>
      </c>
      <c r="AJ34" s="103">
        <f>SUM(AK34:AS34)</f>
        <v>59</v>
      </c>
      <c r="AK34" s="103">
        <v>0</v>
      </c>
      <c r="AL34" s="103">
        <v>53</v>
      </c>
      <c r="AM34" s="103">
        <v>6</v>
      </c>
      <c r="AN34" s="103">
        <v>0</v>
      </c>
      <c r="AO34" s="103">
        <v>0</v>
      </c>
      <c r="AP34" s="103">
        <v>0</v>
      </c>
      <c r="AQ34" s="103">
        <v>0</v>
      </c>
      <c r="AR34" s="103">
        <v>0</v>
      </c>
      <c r="AS34" s="103">
        <v>0</v>
      </c>
      <c r="AT34" s="103">
        <f>SUM(AU34:AY34)</f>
        <v>0</v>
      </c>
      <c r="AU34" s="103">
        <v>0</v>
      </c>
      <c r="AV34" s="103">
        <v>0</v>
      </c>
      <c r="AW34" s="103">
        <v>0</v>
      </c>
      <c r="AX34" s="103">
        <v>0</v>
      </c>
      <c r="AY34" s="103">
        <v>0</v>
      </c>
      <c r="AZ34" s="103">
        <f>SUM(BA34:BC34)</f>
        <v>33</v>
      </c>
      <c r="BA34" s="103">
        <v>33</v>
      </c>
      <c r="BB34" s="103">
        <v>0</v>
      </c>
      <c r="BC34" s="103">
        <v>0</v>
      </c>
    </row>
    <row r="35" spans="1:55" s="105" customFormat="1" ht="13.5" customHeight="1">
      <c r="A35" s="115" t="s">
        <v>40</v>
      </c>
      <c r="B35" s="113" t="s">
        <v>336</v>
      </c>
      <c r="C35" s="101" t="s">
        <v>337</v>
      </c>
      <c r="D35" s="103">
        <f>SUM(E35,+H35,+K35)</f>
        <v>2443</v>
      </c>
      <c r="E35" s="103">
        <f>SUM(F35:G35)</f>
        <v>0</v>
      </c>
      <c r="F35" s="103">
        <v>0</v>
      </c>
      <c r="G35" s="103">
        <v>0</v>
      </c>
      <c r="H35" s="103">
        <f>SUM(I35:J35)</f>
        <v>122</v>
      </c>
      <c r="I35" s="103">
        <v>122</v>
      </c>
      <c r="J35" s="103">
        <v>0</v>
      </c>
      <c r="K35" s="103">
        <f>SUM(L35:M35)</f>
        <v>2321</v>
      </c>
      <c r="L35" s="103">
        <v>0</v>
      </c>
      <c r="M35" s="103">
        <v>2321</v>
      </c>
      <c r="N35" s="103">
        <f>SUM(O35,+V35,+AC35)</f>
        <v>2443</v>
      </c>
      <c r="O35" s="103">
        <f>SUM(P35:U35)</f>
        <v>122</v>
      </c>
      <c r="P35" s="103">
        <v>122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2321</v>
      </c>
      <c r="W35" s="103">
        <v>2321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4</v>
      </c>
      <c r="AG35" s="103">
        <v>4</v>
      </c>
      <c r="AH35" s="103">
        <v>0</v>
      </c>
      <c r="AI35" s="103">
        <v>0</v>
      </c>
      <c r="AJ35" s="103">
        <f>SUM(AK35:AS35)</f>
        <v>47</v>
      </c>
      <c r="AK35" s="103">
        <v>0</v>
      </c>
      <c r="AL35" s="103">
        <v>43</v>
      </c>
      <c r="AM35" s="103">
        <v>4</v>
      </c>
      <c r="AN35" s="103">
        <v>0</v>
      </c>
      <c r="AO35" s="103">
        <v>0</v>
      </c>
      <c r="AP35" s="103">
        <v>0</v>
      </c>
      <c r="AQ35" s="103">
        <v>0</v>
      </c>
      <c r="AR35" s="103">
        <v>0</v>
      </c>
      <c r="AS35" s="103">
        <v>0</v>
      </c>
      <c r="AT35" s="103">
        <f>SUM(AU35:AY35)</f>
        <v>0</v>
      </c>
      <c r="AU35" s="103">
        <v>0</v>
      </c>
      <c r="AV35" s="103">
        <v>0</v>
      </c>
      <c r="AW35" s="103">
        <v>0</v>
      </c>
      <c r="AX35" s="103">
        <v>0</v>
      </c>
      <c r="AY35" s="103">
        <v>0</v>
      </c>
      <c r="AZ35" s="103">
        <f>SUM(BA35:BC35)</f>
        <v>27</v>
      </c>
      <c r="BA35" s="103">
        <v>27</v>
      </c>
      <c r="BB35" s="103">
        <v>0</v>
      </c>
      <c r="BC35" s="103">
        <v>0</v>
      </c>
    </row>
    <row r="36" spans="1:55" s="105" customFormat="1" ht="13.5" customHeight="1">
      <c r="A36" s="115" t="s">
        <v>40</v>
      </c>
      <c r="B36" s="113" t="s">
        <v>339</v>
      </c>
      <c r="C36" s="101" t="s">
        <v>340</v>
      </c>
      <c r="D36" s="103">
        <f>SUM(E36,+H36,+K36)</f>
        <v>8581</v>
      </c>
      <c r="E36" s="103">
        <f>SUM(F36:G36)</f>
        <v>0</v>
      </c>
      <c r="F36" s="103">
        <v>0</v>
      </c>
      <c r="G36" s="103">
        <v>0</v>
      </c>
      <c r="H36" s="103">
        <f>SUM(I36:J36)</f>
        <v>281</v>
      </c>
      <c r="I36" s="103">
        <v>281</v>
      </c>
      <c r="J36" s="103">
        <v>0</v>
      </c>
      <c r="K36" s="103">
        <f>SUM(L36:M36)</f>
        <v>8300</v>
      </c>
      <c r="L36" s="103">
        <v>0</v>
      </c>
      <c r="M36" s="103">
        <v>8300</v>
      </c>
      <c r="N36" s="103">
        <f>SUM(O36,+V36,+AC36)</f>
        <v>8581</v>
      </c>
      <c r="O36" s="103">
        <f>SUM(P36:U36)</f>
        <v>281</v>
      </c>
      <c r="P36" s="103">
        <v>281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>SUM(W36:AB36)</f>
        <v>8300</v>
      </c>
      <c r="W36" s="103">
        <v>8300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0</v>
      </c>
      <c r="AD36" s="103">
        <v>0</v>
      </c>
      <c r="AE36" s="103">
        <v>0</v>
      </c>
      <c r="AF36" s="103">
        <f>SUM(AG36:AI36)</f>
        <v>549</v>
      </c>
      <c r="AG36" s="103">
        <v>549</v>
      </c>
      <c r="AH36" s="103">
        <v>0</v>
      </c>
      <c r="AI36" s="103">
        <v>0</v>
      </c>
      <c r="AJ36" s="103">
        <f>SUM(AK36:AS36)</f>
        <v>549</v>
      </c>
      <c r="AK36" s="103">
        <v>0</v>
      </c>
      <c r="AL36" s="103">
        <v>0</v>
      </c>
      <c r="AM36" s="103">
        <v>549</v>
      </c>
      <c r="AN36" s="103">
        <v>0</v>
      </c>
      <c r="AO36" s="103">
        <v>0</v>
      </c>
      <c r="AP36" s="103">
        <v>0</v>
      </c>
      <c r="AQ36" s="103">
        <v>0</v>
      </c>
      <c r="AR36" s="103">
        <v>0</v>
      </c>
      <c r="AS36" s="103">
        <v>0</v>
      </c>
      <c r="AT36" s="103">
        <f>SUM(AU36:AY36)</f>
        <v>67</v>
      </c>
      <c r="AU36" s="103">
        <v>0</v>
      </c>
      <c r="AV36" s="103">
        <v>0</v>
      </c>
      <c r="AW36" s="103">
        <v>67</v>
      </c>
      <c r="AX36" s="103">
        <v>0</v>
      </c>
      <c r="AY36" s="103">
        <v>0</v>
      </c>
      <c r="AZ36" s="103">
        <f>SUM(BA36:BC36)</f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>
      <c r="A37" s="115" t="s">
        <v>40</v>
      </c>
      <c r="B37" s="113" t="s">
        <v>342</v>
      </c>
      <c r="C37" s="101" t="s">
        <v>343</v>
      </c>
      <c r="D37" s="103">
        <f>SUM(E37,+H37,+K37)</f>
        <v>4212</v>
      </c>
      <c r="E37" s="103">
        <f>SUM(F37:G37)</f>
        <v>0</v>
      </c>
      <c r="F37" s="103">
        <v>0</v>
      </c>
      <c r="G37" s="103">
        <v>0</v>
      </c>
      <c r="H37" s="103">
        <f>SUM(I37:J37)</f>
        <v>4212</v>
      </c>
      <c r="I37" s="103">
        <v>145</v>
      </c>
      <c r="J37" s="103">
        <v>4067</v>
      </c>
      <c r="K37" s="103">
        <f>SUM(L37:M37)</f>
        <v>0</v>
      </c>
      <c r="L37" s="103">
        <v>0</v>
      </c>
      <c r="M37" s="103">
        <v>0</v>
      </c>
      <c r="N37" s="103">
        <f>SUM(O37,+V37,+AC37)</f>
        <v>4212</v>
      </c>
      <c r="O37" s="103">
        <f>SUM(P37:U37)</f>
        <v>145</v>
      </c>
      <c r="P37" s="103">
        <v>145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>SUM(W37:AB37)</f>
        <v>4067</v>
      </c>
      <c r="W37" s="103">
        <v>4067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8</v>
      </c>
      <c r="AG37" s="103">
        <v>8</v>
      </c>
      <c r="AH37" s="103">
        <v>0</v>
      </c>
      <c r="AI37" s="103">
        <v>0</v>
      </c>
      <c r="AJ37" s="103">
        <f>SUM(AK37:AS37)</f>
        <v>82</v>
      </c>
      <c r="AK37" s="103">
        <v>0</v>
      </c>
      <c r="AL37" s="103">
        <v>74</v>
      </c>
      <c r="AM37" s="103">
        <v>8</v>
      </c>
      <c r="AN37" s="103">
        <v>0</v>
      </c>
      <c r="AO37" s="103">
        <v>0</v>
      </c>
      <c r="AP37" s="103">
        <v>0</v>
      </c>
      <c r="AQ37" s="103">
        <v>0</v>
      </c>
      <c r="AR37" s="103">
        <v>0</v>
      </c>
      <c r="AS37" s="103">
        <v>0</v>
      </c>
      <c r="AT37" s="103">
        <f>SUM(AU37:AY37)</f>
        <v>1</v>
      </c>
      <c r="AU37" s="103">
        <v>0</v>
      </c>
      <c r="AV37" s="103">
        <v>0</v>
      </c>
      <c r="AW37" s="103">
        <v>1</v>
      </c>
      <c r="AX37" s="103">
        <v>0</v>
      </c>
      <c r="AY37" s="103">
        <v>0</v>
      </c>
      <c r="AZ37" s="103">
        <f>SUM(BA37:BC37)</f>
        <v>46</v>
      </c>
      <c r="BA37" s="103">
        <v>46</v>
      </c>
      <c r="BB37" s="103">
        <v>0</v>
      </c>
      <c r="BC37" s="103">
        <v>0</v>
      </c>
    </row>
    <row r="38" spans="1:55" s="105" customFormat="1" ht="13.5" customHeight="1">
      <c r="A38" s="115" t="s">
        <v>40</v>
      </c>
      <c r="B38" s="113" t="s">
        <v>345</v>
      </c>
      <c r="C38" s="101" t="s">
        <v>346</v>
      </c>
      <c r="D38" s="103">
        <f>SUM(E38,+H38,+K38)</f>
        <v>4581</v>
      </c>
      <c r="E38" s="103">
        <f>SUM(F38:G38)</f>
        <v>0</v>
      </c>
      <c r="F38" s="103">
        <v>0</v>
      </c>
      <c r="G38" s="103">
        <v>0</v>
      </c>
      <c r="H38" s="103">
        <f>SUM(I38:J38)</f>
        <v>4581</v>
      </c>
      <c r="I38" s="103">
        <v>222</v>
      </c>
      <c r="J38" s="103">
        <v>4359</v>
      </c>
      <c r="K38" s="103">
        <f>SUM(L38:M38)</f>
        <v>0</v>
      </c>
      <c r="L38" s="103">
        <v>0</v>
      </c>
      <c r="M38" s="103">
        <v>0</v>
      </c>
      <c r="N38" s="103">
        <f>SUM(O38,+V38,+AC38)</f>
        <v>4581</v>
      </c>
      <c r="O38" s="103">
        <f>SUM(P38:U38)</f>
        <v>222</v>
      </c>
      <c r="P38" s="103">
        <v>222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>SUM(W38:AB38)</f>
        <v>4359</v>
      </c>
      <c r="W38" s="103">
        <v>4359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f>SUM(AD38:AE38)</f>
        <v>0</v>
      </c>
      <c r="AD38" s="103">
        <v>0</v>
      </c>
      <c r="AE38" s="103">
        <v>0</v>
      </c>
      <c r="AF38" s="103">
        <f>SUM(AG38:AI38)</f>
        <v>8</v>
      </c>
      <c r="AG38" s="103">
        <v>8</v>
      </c>
      <c r="AH38" s="103">
        <v>0</v>
      </c>
      <c r="AI38" s="103">
        <v>0</v>
      </c>
      <c r="AJ38" s="103">
        <f>SUM(AK38:AS38)</f>
        <v>88</v>
      </c>
      <c r="AK38" s="103">
        <v>0</v>
      </c>
      <c r="AL38" s="103">
        <v>80</v>
      </c>
      <c r="AM38" s="103">
        <v>8</v>
      </c>
      <c r="AN38" s="103">
        <v>0</v>
      </c>
      <c r="AO38" s="103">
        <v>0</v>
      </c>
      <c r="AP38" s="103">
        <v>0</v>
      </c>
      <c r="AQ38" s="103">
        <v>0</v>
      </c>
      <c r="AR38" s="103">
        <v>0</v>
      </c>
      <c r="AS38" s="103">
        <v>0</v>
      </c>
      <c r="AT38" s="103">
        <f>SUM(AU38:AY38)</f>
        <v>1</v>
      </c>
      <c r="AU38" s="103">
        <v>0</v>
      </c>
      <c r="AV38" s="103">
        <v>0</v>
      </c>
      <c r="AW38" s="103">
        <v>1</v>
      </c>
      <c r="AX38" s="103">
        <v>0</v>
      </c>
      <c r="AY38" s="103">
        <v>0</v>
      </c>
      <c r="AZ38" s="103">
        <f>SUM(BA38:BC38)</f>
        <v>50</v>
      </c>
      <c r="BA38" s="103">
        <v>50</v>
      </c>
      <c r="BB38" s="103">
        <v>0</v>
      </c>
      <c r="BC38" s="103">
        <v>0</v>
      </c>
    </row>
    <row r="39" spans="1:55" s="105" customFormat="1" ht="13.5" customHeight="1">
      <c r="A39" s="115" t="s">
        <v>40</v>
      </c>
      <c r="B39" s="113" t="s">
        <v>348</v>
      </c>
      <c r="C39" s="101" t="s">
        <v>349</v>
      </c>
      <c r="D39" s="103">
        <f>SUM(E39,+H39,+K39)</f>
        <v>4093</v>
      </c>
      <c r="E39" s="103">
        <f>SUM(F39:G39)</f>
        <v>4093</v>
      </c>
      <c r="F39" s="103">
        <v>331</v>
      </c>
      <c r="G39" s="103">
        <v>3762</v>
      </c>
      <c r="H39" s="103">
        <f>SUM(I39:J39)</f>
        <v>0</v>
      </c>
      <c r="I39" s="103">
        <v>0</v>
      </c>
      <c r="J39" s="103">
        <v>0</v>
      </c>
      <c r="K39" s="103">
        <f>SUM(L39:M39)</f>
        <v>0</v>
      </c>
      <c r="L39" s="103">
        <v>0</v>
      </c>
      <c r="M39" s="103">
        <v>0</v>
      </c>
      <c r="N39" s="103">
        <f>SUM(O39,+V39,+AC39)</f>
        <v>4093</v>
      </c>
      <c r="O39" s="103">
        <f>SUM(P39:U39)</f>
        <v>331</v>
      </c>
      <c r="P39" s="103">
        <v>331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>SUM(W39:AB39)</f>
        <v>3762</v>
      </c>
      <c r="W39" s="103">
        <v>3762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>SUM(AD39:AE39)</f>
        <v>0</v>
      </c>
      <c r="AD39" s="103">
        <v>0</v>
      </c>
      <c r="AE39" s="103">
        <v>0</v>
      </c>
      <c r="AF39" s="103">
        <f>SUM(AG39:AI39)</f>
        <v>8</v>
      </c>
      <c r="AG39" s="103">
        <v>8</v>
      </c>
      <c r="AH39" s="103">
        <v>0</v>
      </c>
      <c r="AI39" s="103">
        <v>0</v>
      </c>
      <c r="AJ39" s="103">
        <f>SUM(AK39:AS39)</f>
        <v>139</v>
      </c>
      <c r="AK39" s="103">
        <v>139</v>
      </c>
      <c r="AL39" s="103">
        <v>0</v>
      </c>
      <c r="AM39" s="103">
        <v>0</v>
      </c>
      <c r="AN39" s="103">
        <v>0</v>
      </c>
      <c r="AO39" s="103">
        <v>0</v>
      </c>
      <c r="AP39" s="103">
        <v>0</v>
      </c>
      <c r="AQ39" s="103">
        <v>0</v>
      </c>
      <c r="AR39" s="103">
        <v>0</v>
      </c>
      <c r="AS39" s="103">
        <v>0</v>
      </c>
      <c r="AT39" s="103">
        <f>SUM(AU39:AY39)</f>
        <v>8</v>
      </c>
      <c r="AU39" s="103">
        <v>8</v>
      </c>
      <c r="AV39" s="103">
        <v>0</v>
      </c>
      <c r="AW39" s="103">
        <v>0</v>
      </c>
      <c r="AX39" s="103">
        <v>0</v>
      </c>
      <c r="AY39" s="103">
        <v>0</v>
      </c>
      <c r="AZ39" s="103">
        <f>SUM(BA39:BC39)</f>
        <v>0</v>
      </c>
      <c r="BA39" s="103">
        <v>0</v>
      </c>
      <c r="BB39" s="103">
        <v>0</v>
      </c>
      <c r="BC39" s="103">
        <v>0</v>
      </c>
    </row>
    <row r="40" spans="1:55" s="105" customFormat="1" ht="13.5" customHeight="1">
      <c r="A40" s="115" t="s">
        <v>40</v>
      </c>
      <c r="B40" s="113" t="s">
        <v>351</v>
      </c>
      <c r="C40" s="101" t="s">
        <v>352</v>
      </c>
      <c r="D40" s="103">
        <f>SUM(E40,+H40,+K40)</f>
        <v>188</v>
      </c>
      <c r="E40" s="103">
        <f>SUM(F40:G40)</f>
        <v>0</v>
      </c>
      <c r="F40" s="103">
        <v>0</v>
      </c>
      <c r="G40" s="103">
        <v>0</v>
      </c>
      <c r="H40" s="103">
        <f>SUM(I40:J40)</f>
        <v>188</v>
      </c>
      <c r="I40" s="103">
        <v>31</v>
      </c>
      <c r="J40" s="103">
        <v>157</v>
      </c>
      <c r="K40" s="103">
        <f>SUM(L40:M40)</f>
        <v>0</v>
      </c>
      <c r="L40" s="103">
        <v>0</v>
      </c>
      <c r="M40" s="103">
        <v>0</v>
      </c>
      <c r="N40" s="103">
        <f>SUM(O40,+V40,+AC40)</f>
        <v>188</v>
      </c>
      <c r="O40" s="103">
        <f>SUM(P40:U40)</f>
        <v>31</v>
      </c>
      <c r="P40" s="103">
        <v>31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>SUM(W40:AB40)</f>
        <v>157</v>
      </c>
      <c r="W40" s="103">
        <v>157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>SUM(AD40:AE40)</f>
        <v>0</v>
      </c>
      <c r="AD40" s="103">
        <v>0</v>
      </c>
      <c r="AE40" s="103">
        <v>0</v>
      </c>
      <c r="AF40" s="103">
        <f>SUM(AG40:AI40)</f>
        <v>6</v>
      </c>
      <c r="AG40" s="103">
        <v>6</v>
      </c>
      <c r="AH40" s="103">
        <v>0</v>
      </c>
      <c r="AI40" s="103">
        <v>0</v>
      </c>
      <c r="AJ40" s="103">
        <f>SUM(AK40:AS40)</f>
        <v>6</v>
      </c>
      <c r="AK40" s="103">
        <v>0</v>
      </c>
      <c r="AL40" s="103">
        <v>0</v>
      </c>
      <c r="AM40" s="103">
        <v>6</v>
      </c>
      <c r="AN40" s="103">
        <v>0</v>
      </c>
      <c r="AO40" s="103">
        <v>0</v>
      </c>
      <c r="AP40" s="103">
        <v>0</v>
      </c>
      <c r="AQ40" s="103">
        <v>0</v>
      </c>
      <c r="AR40" s="103">
        <v>0</v>
      </c>
      <c r="AS40" s="103">
        <v>0</v>
      </c>
      <c r="AT40" s="103">
        <f>SUM(AU40:AY40)</f>
        <v>1</v>
      </c>
      <c r="AU40" s="103">
        <v>0</v>
      </c>
      <c r="AV40" s="103">
        <v>0</v>
      </c>
      <c r="AW40" s="103">
        <v>1</v>
      </c>
      <c r="AX40" s="103">
        <v>0</v>
      </c>
      <c r="AY40" s="103">
        <v>0</v>
      </c>
      <c r="AZ40" s="103">
        <f>SUM(BA40:BC40)</f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40">
    <sortCondition ref="A8:A40"/>
    <sortCondition ref="B8:B40"/>
    <sortCondition ref="C8:C40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&amp;Lし尿処理の状況（平成29年度実績）</oddHeader>
  </headerFooter>
  <colBreaks count="3" manualBreakCount="3">
    <brk id="13" min="1" max="39" man="1"/>
    <brk id="31" min="1" max="39" man="1"/>
    <brk id="45" min="1" max="3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14000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14100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14130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14150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14201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14203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14204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14205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14206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14207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14208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14210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14211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14212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14213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14214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14215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14216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14217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14218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14301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14321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14341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14342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14361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14362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14363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14364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14366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14382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14383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14384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14401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14402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スタッフ６</cp:lastModifiedBy>
  <cp:lastPrinted>2016-10-24T05:42:31Z</cp:lastPrinted>
  <dcterms:created xsi:type="dcterms:W3CDTF">2008-01-06T09:25:24Z</dcterms:created>
  <dcterms:modified xsi:type="dcterms:W3CDTF">2019-03-01T01:17:09Z</dcterms:modified>
</cp:coreProperties>
</file>