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2千葉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組合分担金内訳!$A$6:$BE$60</definedName>
    <definedName name="_xlnm._FilterDatabase" localSheetId="3" hidden="1">'廃棄物事業経費（歳出）'!$A$6:$CI$75</definedName>
    <definedName name="_xlnm._FilterDatabase" localSheetId="2" hidden="1">'廃棄物事業経費（歳入）'!$A$6:$AE$75</definedName>
    <definedName name="_xlnm._FilterDatabase" localSheetId="0" hidden="1">'廃棄物事業経費（市町村）'!$A$6:$DJ$60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組合分担金内訳!$2:$61</definedName>
    <definedName name="_xlnm.Print_Area" localSheetId="3">'廃棄物事業経費（歳出）'!$2:$76</definedName>
    <definedName name="_xlnm.Print_Area" localSheetId="2">'廃棄物事業経費（歳入）'!$2:$76</definedName>
    <definedName name="_xlnm.Print_Area" localSheetId="0">'廃棄物事業経費（市町村）'!$2:$61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11" i="5"/>
  <c r="I15" i="5"/>
  <c r="I19" i="5"/>
  <c r="I23" i="5"/>
  <c r="I27" i="5"/>
  <c r="I31" i="5"/>
  <c r="I35" i="5"/>
  <c r="I39" i="5"/>
  <c r="I43" i="5"/>
  <c r="I47" i="5"/>
  <c r="I51" i="5"/>
  <c r="I55" i="5"/>
  <c r="I5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G28" i="5"/>
  <c r="I28" i="5" s="1"/>
  <c r="G29" i="5"/>
  <c r="I29" i="5" s="1"/>
  <c r="G30" i="5"/>
  <c r="I30" i="5" s="1"/>
  <c r="G31" i="5"/>
  <c r="G32" i="5"/>
  <c r="I32" i="5" s="1"/>
  <c r="G33" i="5"/>
  <c r="I33" i="5" s="1"/>
  <c r="G34" i="5"/>
  <c r="I34" i="5" s="1"/>
  <c r="G35" i="5"/>
  <c r="G36" i="5"/>
  <c r="I36" i="5" s="1"/>
  <c r="G37" i="5"/>
  <c r="I37" i="5" s="1"/>
  <c r="G38" i="5"/>
  <c r="I38" i="5" s="1"/>
  <c r="G39" i="5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G47" i="5"/>
  <c r="G48" i="5"/>
  <c r="I48" i="5" s="1"/>
  <c r="G49" i="5"/>
  <c r="I49" i="5" s="1"/>
  <c r="G50" i="5"/>
  <c r="I50" i="5" s="1"/>
  <c r="G51" i="5"/>
  <c r="G52" i="5"/>
  <c r="I52" i="5" s="1"/>
  <c r="G53" i="5"/>
  <c r="I53" i="5" s="1"/>
  <c r="G54" i="5"/>
  <c r="I54" i="5" s="1"/>
  <c r="G55" i="5"/>
  <c r="G56" i="5"/>
  <c r="I56" i="5" s="1"/>
  <c r="G57" i="5"/>
  <c r="I57" i="5" s="1"/>
  <c r="G58" i="5"/>
  <c r="I58" i="5" s="1"/>
  <c r="G59" i="5"/>
  <c r="G60" i="5"/>
  <c r="I60" i="5" s="1"/>
  <c r="G61" i="5"/>
  <c r="I61" i="5" s="1"/>
  <c r="F9" i="5"/>
  <c r="F17" i="5"/>
  <c r="F25" i="5"/>
  <c r="F33" i="5"/>
  <c r="F41" i="5"/>
  <c r="F49" i="5"/>
  <c r="F5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F8" i="5" s="1"/>
  <c r="D9" i="5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D58" i="5"/>
  <c r="F58" i="5" s="1"/>
  <c r="D59" i="5"/>
  <c r="F59" i="5" s="1"/>
  <c r="D60" i="5"/>
  <c r="F60" i="5" s="1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O8" i="4"/>
  <c r="AO9" i="4"/>
  <c r="AN9" i="4" s="1"/>
  <c r="AO10" i="4"/>
  <c r="AO11" i="4"/>
  <c r="AN11" i="4" s="1"/>
  <c r="AO12" i="4"/>
  <c r="AO13" i="4"/>
  <c r="AN13" i="4" s="1"/>
  <c r="AO14" i="4"/>
  <c r="AO15" i="4"/>
  <c r="AN15" i="4" s="1"/>
  <c r="AO16" i="4"/>
  <c r="AO17" i="4"/>
  <c r="AN17" i="4" s="1"/>
  <c r="AO18" i="4"/>
  <c r="AO19" i="4"/>
  <c r="AN19" i="4" s="1"/>
  <c r="AO20" i="4"/>
  <c r="AO21" i="4"/>
  <c r="AN21" i="4" s="1"/>
  <c r="AO22" i="4"/>
  <c r="AO23" i="4"/>
  <c r="AN23" i="4" s="1"/>
  <c r="AO24" i="4"/>
  <c r="AO25" i="4"/>
  <c r="AN25" i="4" s="1"/>
  <c r="AO26" i="4"/>
  <c r="AO27" i="4"/>
  <c r="AN27" i="4" s="1"/>
  <c r="AO28" i="4"/>
  <c r="AO29" i="4"/>
  <c r="AN29" i="4" s="1"/>
  <c r="AO30" i="4"/>
  <c r="AO31" i="4"/>
  <c r="AN31" i="4" s="1"/>
  <c r="AO32" i="4"/>
  <c r="AO33" i="4"/>
  <c r="AN33" i="4" s="1"/>
  <c r="AO34" i="4"/>
  <c r="AO35" i="4"/>
  <c r="AN35" i="4" s="1"/>
  <c r="AO36" i="4"/>
  <c r="AO37" i="4"/>
  <c r="AN37" i="4" s="1"/>
  <c r="AO38" i="4"/>
  <c r="AO39" i="4"/>
  <c r="AN39" i="4" s="1"/>
  <c r="AO40" i="4"/>
  <c r="AO41" i="4"/>
  <c r="AN41" i="4" s="1"/>
  <c r="AO42" i="4"/>
  <c r="AO43" i="4"/>
  <c r="AN43" i="4" s="1"/>
  <c r="AO44" i="4"/>
  <c r="AO45" i="4"/>
  <c r="AN45" i="4" s="1"/>
  <c r="AO46" i="4"/>
  <c r="AO47" i="4"/>
  <c r="AN47" i="4" s="1"/>
  <c r="AO48" i="4"/>
  <c r="AO49" i="4"/>
  <c r="AN49" i="4" s="1"/>
  <c r="AO50" i="4"/>
  <c r="AO51" i="4"/>
  <c r="AN51" i="4" s="1"/>
  <c r="AO52" i="4"/>
  <c r="AO53" i="4"/>
  <c r="AN53" i="4" s="1"/>
  <c r="AO54" i="4"/>
  <c r="AO55" i="4"/>
  <c r="AN55" i="4" s="1"/>
  <c r="AO56" i="4"/>
  <c r="AO57" i="4"/>
  <c r="AN57" i="4" s="1"/>
  <c r="AO58" i="4"/>
  <c r="AO59" i="4"/>
  <c r="AN59" i="4" s="1"/>
  <c r="AO60" i="4"/>
  <c r="AO61" i="4"/>
  <c r="AN61" i="4" s="1"/>
  <c r="AO62" i="4"/>
  <c r="AO63" i="4"/>
  <c r="AN63" i="4" s="1"/>
  <c r="AO64" i="4"/>
  <c r="AO65" i="4"/>
  <c r="AN65" i="4" s="1"/>
  <c r="AO66" i="4"/>
  <c r="AO67" i="4"/>
  <c r="AN67" i="4" s="1"/>
  <c r="AO68" i="4"/>
  <c r="AO69" i="4"/>
  <c r="AN69" i="4" s="1"/>
  <c r="AO70" i="4"/>
  <c r="AO71" i="4"/>
  <c r="AN71" i="4" s="1"/>
  <c r="AO72" i="4"/>
  <c r="AO73" i="4"/>
  <c r="AN73" i="4" s="1"/>
  <c r="AO74" i="4"/>
  <c r="AO75" i="4"/>
  <c r="AN75" i="4" s="1"/>
  <c r="AO76" i="4"/>
  <c r="AN8" i="4"/>
  <c r="BG8" i="4" s="1"/>
  <c r="AN10" i="4"/>
  <c r="BG10" i="4" s="1"/>
  <c r="AN12" i="4"/>
  <c r="BG12" i="4" s="1"/>
  <c r="AN14" i="4"/>
  <c r="BG14" i="4" s="1"/>
  <c r="AN16" i="4"/>
  <c r="BG16" i="4" s="1"/>
  <c r="AN18" i="4"/>
  <c r="BG18" i="4" s="1"/>
  <c r="AN20" i="4"/>
  <c r="BG20" i="4" s="1"/>
  <c r="AN22" i="4"/>
  <c r="BG22" i="4" s="1"/>
  <c r="AN24" i="4"/>
  <c r="BG24" i="4" s="1"/>
  <c r="AN26" i="4"/>
  <c r="BG26" i="4" s="1"/>
  <c r="AN28" i="4"/>
  <c r="BG28" i="4" s="1"/>
  <c r="AN30" i="4"/>
  <c r="BG30" i="4" s="1"/>
  <c r="AN32" i="4"/>
  <c r="BG32" i="4" s="1"/>
  <c r="AN34" i="4"/>
  <c r="BG34" i="4" s="1"/>
  <c r="AN36" i="4"/>
  <c r="BG36" i="4" s="1"/>
  <c r="AN38" i="4"/>
  <c r="BG38" i="4" s="1"/>
  <c r="AN40" i="4"/>
  <c r="BG40" i="4" s="1"/>
  <c r="AN42" i="4"/>
  <c r="BG42" i="4" s="1"/>
  <c r="AN44" i="4"/>
  <c r="BG44" i="4" s="1"/>
  <c r="AN46" i="4"/>
  <c r="BG46" i="4" s="1"/>
  <c r="AN48" i="4"/>
  <c r="BG48" i="4" s="1"/>
  <c r="AN50" i="4"/>
  <c r="BG50" i="4" s="1"/>
  <c r="AN52" i="4"/>
  <c r="BG52" i="4" s="1"/>
  <c r="AN54" i="4"/>
  <c r="BG54" i="4" s="1"/>
  <c r="AN56" i="4"/>
  <c r="BG56" i="4" s="1"/>
  <c r="AN58" i="4"/>
  <c r="BG58" i="4" s="1"/>
  <c r="AN60" i="4"/>
  <c r="BG60" i="4" s="1"/>
  <c r="AN62" i="4"/>
  <c r="BG62" i="4" s="1"/>
  <c r="AN64" i="4"/>
  <c r="BG64" i="4" s="1"/>
  <c r="AN66" i="4"/>
  <c r="BG66" i="4" s="1"/>
  <c r="AN68" i="4"/>
  <c r="BG68" i="4" s="1"/>
  <c r="AN70" i="4"/>
  <c r="BG70" i="4" s="1"/>
  <c r="AN72" i="4"/>
  <c r="BG72" i="4" s="1"/>
  <c r="AN74" i="4"/>
  <c r="BG74" i="4" s="1"/>
  <c r="AN76" i="4"/>
  <c r="BG76" i="4" s="1"/>
  <c r="AG8" i="4"/>
  <c r="AG9" i="4"/>
  <c r="AF9" i="4" s="1"/>
  <c r="AG10" i="4"/>
  <c r="AG11" i="4"/>
  <c r="AF11" i="4" s="1"/>
  <c r="AG12" i="4"/>
  <c r="AG13" i="4"/>
  <c r="AF13" i="4" s="1"/>
  <c r="AG14" i="4"/>
  <c r="AG15" i="4"/>
  <c r="AF15" i="4" s="1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F27" i="4" s="1"/>
  <c r="AG28" i="4"/>
  <c r="AG29" i="4"/>
  <c r="AF29" i="4" s="1"/>
  <c r="AG30" i="4"/>
  <c r="AG31" i="4"/>
  <c r="AF31" i="4" s="1"/>
  <c r="AG32" i="4"/>
  <c r="AG33" i="4"/>
  <c r="AF33" i="4" s="1"/>
  <c r="AG34" i="4"/>
  <c r="AG35" i="4"/>
  <c r="AF35" i="4" s="1"/>
  <c r="AG36" i="4"/>
  <c r="AG37" i="4"/>
  <c r="AF37" i="4" s="1"/>
  <c r="AG38" i="4"/>
  <c r="AG39" i="4"/>
  <c r="AF39" i="4" s="1"/>
  <c r="AG40" i="4"/>
  <c r="AG41" i="4"/>
  <c r="AF41" i="4" s="1"/>
  <c r="AG42" i="4"/>
  <c r="AG43" i="4"/>
  <c r="AF43" i="4" s="1"/>
  <c r="AG44" i="4"/>
  <c r="AG45" i="4"/>
  <c r="AF45" i="4" s="1"/>
  <c r="AG46" i="4"/>
  <c r="AG47" i="4"/>
  <c r="AF47" i="4" s="1"/>
  <c r="AG48" i="4"/>
  <c r="AG49" i="4"/>
  <c r="AF49" i="4" s="1"/>
  <c r="AG50" i="4"/>
  <c r="AG51" i="4"/>
  <c r="AF51" i="4" s="1"/>
  <c r="AG52" i="4"/>
  <c r="AG53" i="4"/>
  <c r="AF53" i="4" s="1"/>
  <c r="AG54" i="4"/>
  <c r="AG55" i="4"/>
  <c r="AF55" i="4" s="1"/>
  <c r="AG56" i="4"/>
  <c r="AG57" i="4"/>
  <c r="AF57" i="4" s="1"/>
  <c r="AG58" i="4"/>
  <c r="AG59" i="4"/>
  <c r="AF59" i="4" s="1"/>
  <c r="AG60" i="4"/>
  <c r="AG61" i="4"/>
  <c r="AF61" i="4" s="1"/>
  <c r="AG62" i="4"/>
  <c r="AG63" i="4"/>
  <c r="AF63" i="4" s="1"/>
  <c r="AG64" i="4"/>
  <c r="AG65" i="4"/>
  <c r="AF65" i="4" s="1"/>
  <c r="AG66" i="4"/>
  <c r="AG67" i="4"/>
  <c r="AF67" i="4" s="1"/>
  <c r="AG68" i="4"/>
  <c r="AG69" i="4"/>
  <c r="AF69" i="4" s="1"/>
  <c r="AG70" i="4"/>
  <c r="AG71" i="4"/>
  <c r="AF71" i="4" s="1"/>
  <c r="AG72" i="4"/>
  <c r="AG73" i="4"/>
  <c r="AF73" i="4" s="1"/>
  <c r="AG74" i="4"/>
  <c r="AG75" i="4"/>
  <c r="AF75" i="4" s="1"/>
  <c r="AG76" i="4"/>
  <c r="AF8" i="4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AF36" i="4"/>
  <c r="AF38" i="4"/>
  <c r="AF40" i="4"/>
  <c r="AF42" i="4"/>
  <c r="AF44" i="4"/>
  <c r="AF46" i="4"/>
  <c r="AF48" i="4"/>
  <c r="AF50" i="4"/>
  <c r="AF52" i="4"/>
  <c r="AF54" i="4"/>
  <c r="AF56" i="4"/>
  <c r="AF58" i="4"/>
  <c r="AF60" i="4"/>
  <c r="AF62" i="4"/>
  <c r="AF64" i="4"/>
  <c r="AF66" i="4"/>
  <c r="AF68" i="4"/>
  <c r="AF70" i="4"/>
  <c r="AF72" i="4"/>
  <c r="AF74" i="4"/>
  <c r="AF76" i="4"/>
  <c r="W8" i="4"/>
  <c r="CA8" i="4" s="1"/>
  <c r="W9" i="4"/>
  <c r="W10" i="4"/>
  <c r="CA10" i="4" s="1"/>
  <c r="W11" i="4"/>
  <c r="W12" i="4"/>
  <c r="CA12" i="4" s="1"/>
  <c r="W13" i="4"/>
  <c r="W14" i="4"/>
  <c r="CA14" i="4" s="1"/>
  <c r="W15" i="4"/>
  <c r="W16" i="4"/>
  <c r="CA16" i="4" s="1"/>
  <c r="W17" i="4"/>
  <c r="W18" i="4"/>
  <c r="CA18" i="4" s="1"/>
  <c r="W19" i="4"/>
  <c r="W20" i="4"/>
  <c r="CA20" i="4" s="1"/>
  <c r="W21" i="4"/>
  <c r="W22" i="4"/>
  <c r="CA22" i="4" s="1"/>
  <c r="W23" i="4"/>
  <c r="W24" i="4"/>
  <c r="CA24" i="4" s="1"/>
  <c r="W25" i="4"/>
  <c r="W26" i="4"/>
  <c r="CA26" i="4" s="1"/>
  <c r="W27" i="4"/>
  <c r="W28" i="4"/>
  <c r="CA28" i="4" s="1"/>
  <c r="W29" i="4"/>
  <c r="W30" i="4"/>
  <c r="CA30" i="4" s="1"/>
  <c r="W31" i="4"/>
  <c r="W32" i="4"/>
  <c r="CA32" i="4" s="1"/>
  <c r="W33" i="4"/>
  <c r="W34" i="4"/>
  <c r="CA34" i="4" s="1"/>
  <c r="W35" i="4"/>
  <c r="W36" i="4"/>
  <c r="CA36" i="4" s="1"/>
  <c r="W37" i="4"/>
  <c r="W38" i="4"/>
  <c r="CA38" i="4" s="1"/>
  <c r="W39" i="4"/>
  <c r="W40" i="4"/>
  <c r="CA40" i="4" s="1"/>
  <c r="W41" i="4"/>
  <c r="W42" i="4"/>
  <c r="CA42" i="4" s="1"/>
  <c r="W43" i="4"/>
  <c r="W44" i="4"/>
  <c r="CA44" i="4" s="1"/>
  <c r="W45" i="4"/>
  <c r="W46" i="4"/>
  <c r="CA46" i="4" s="1"/>
  <c r="W47" i="4"/>
  <c r="W48" i="4"/>
  <c r="CA48" i="4" s="1"/>
  <c r="W49" i="4"/>
  <c r="W50" i="4"/>
  <c r="CA50" i="4" s="1"/>
  <c r="W51" i="4"/>
  <c r="W52" i="4"/>
  <c r="CA52" i="4" s="1"/>
  <c r="W53" i="4"/>
  <c r="W54" i="4"/>
  <c r="CA54" i="4" s="1"/>
  <c r="W55" i="4"/>
  <c r="W56" i="4"/>
  <c r="CA56" i="4" s="1"/>
  <c r="W57" i="4"/>
  <c r="W58" i="4"/>
  <c r="CA58" i="4" s="1"/>
  <c r="W59" i="4"/>
  <c r="W60" i="4"/>
  <c r="CA60" i="4" s="1"/>
  <c r="W61" i="4"/>
  <c r="W62" i="4"/>
  <c r="CA62" i="4" s="1"/>
  <c r="W63" i="4"/>
  <c r="W64" i="4"/>
  <c r="CA64" i="4" s="1"/>
  <c r="W65" i="4"/>
  <c r="W66" i="4"/>
  <c r="CA66" i="4" s="1"/>
  <c r="W67" i="4"/>
  <c r="W68" i="4"/>
  <c r="CA68" i="4" s="1"/>
  <c r="W69" i="4"/>
  <c r="W70" i="4"/>
  <c r="CA70" i="4" s="1"/>
  <c r="W71" i="4"/>
  <c r="W72" i="4"/>
  <c r="CA72" i="4" s="1"/>
  <c r="W73" i="4"/>
  <c r="W74" i="4"/>
  <c r="CA74" i="4" s="1"/>
  <c r="W75" i="4"/>
  <c r="W76" i="4"/>
  <c r="CA76" i="4" s="1"/>
  <c r="R8" i="4"/>
  <c r="R9" i="4"/>
  <c r="BV9" i="4" s="1"/>
  <c r="R10" i="4"/>
  <c r="R11" i="4"/>
  <c r="BV11" i="4" s="1"/>
  <c r="R12" i="4"/>
  <c r="R13" i="4"/>
  <c r="BV13" i="4" s="1"/>
  <c r="R14" i="4"/>
  <c r="R15" i="4"/>
  <c r="BV15" i="4" s="1"/>
  <c r="R16" i="4"/>
  <c r="R17" i="4"/>
  <c r="BV17" i="4" s="1"/>
  <c r="R18" i="4"/>
  <c r="R19" i="4"/>
  <c r="BV19" i="4" s="1"/>
  <c r="R20" i="4"/>
  <c r="R21" i="4"/>
  <c r="BV21" i="4" s="1"/>
  <c r="R22" i="4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M8" i="4"/>
  <c r="M9" i="4"/>
  <c r="BQ9" i="4" s="1"/>
  <c r="M10" i="4"/>
  <c r="M11" i="4"/>
  <c r="BQ11" i="4" s="1"/>
  <c r="M12" i="4"/>
  <c r="M13" i="4"/>
  <c r="BQ13" i="4" s="1"/>
  <c r="M14" i="4"/>
  <c r="L14" i="4" s="1"/>
  <c r="M15" i="4"/>
  <c r="BQ15" i="4" s="1"/>
  <c r="M16" i="4"/>
  <c r="M17" i="4"/>
  <c r="BQ17" i="4" s="1"/>
  <c r="M18" i="4"/>
  <c r="M19" i="4"/>
  <c r="BQ19" i="4" s="1"/>
  <c r="M20" i="4"/>
  <c r="M21" i="4"/>
  <c r="BQ21" i="4" s="1"/>
  <c r="M22" i="4"/>
  <c r="L22" i="4" s="1"/>
  <c r="BP22" i="4" s="1"/>
  <c r="M23" i="4"/>
  <c r="BQ23" i="4" s="1"/>
  <c r="M24" i="4"/>
  <c r="M25" i="4"/>
  <c r="BQ25" i="4" s="1"/>
  <c r="M26" i="4"/>
  <c r="M27" i="4"/>
  <c r="BQ27" i="4" s="1"/>
  <c r="M28" i="4"/>
  <c r="M29" i="4"/>
  <c r="BQ29" i="4" s="1"/>
  <c r="M30" i="4"/>
  <c r="L30" i="4" s="1"/>
  <c r="BP30" i="4" s="1"/>
  <c r="M31" i="4"/>
  <c r="BQ31" i="4" s="1"/>
  <c r="M32" i="4"/>
  <c r="M33" i="4"/>
  <c r="BQ33" i="4" s="1"/>
  <c r="M34" i="4"/>
  <c r="M35" i="4"/>
  <c r="BQ35" i="4" s="1"/>
  <c r="M36" i="4"/>
  <c r="M37" i="4"/>
  <c r="BQ37" i="4" s="1"/>
  <c r="M38" i="4"/>
  <c r="L38" i="4" s="1"/>
  <c r="BP38" i="4" s="1"/>
  <c r="M39" i="4"/>
  <c r="BQ39" i="4" s="1"/>
  <c r="M40" i="4"/>
  <c r="M41" i="4"/>
  <c r="BQ41" i="4" s="1"/>
  <c r="M42" i="4"/>
  <c r="M43" i="4"/>
  <c r="BQ43" i="4" s="1"/>
  <c r="M44" i="4"/>
  <c r="M45" i="4"/>
  <c r="BQ45" i="4" s="1"/>
  <c r="M46" i="4"/>
  <c r="L46" i="4" s="1"/>
  <c r="BP46" i="4" s="1"/>
  <c r="M47" i="4"/>
  <c r="BQ47" i="4" s="1"/>
  <c r="M48" i="4"/>
  <c r="M49" i="4"/>
  <c r="BQ49" i="4" s="1"/>
  <c r="M50" i="4"/>
  <c r="M51" i="4"/>
  <c r="BQ51" i="4" s="1"/>
  <c r="M52" i="4"/>
  <c r="M53" i="4"/>
  <c r="BQ53" i="4" s="1"/>
  <c r="M54" i="4"/>
  <c r="L54" i="4" s="1"/>
  <c r="BP54" i="4" s="1"/>
  <c r="M55" i="4"/>
  <c r="BQ55" i="4" s="1"/>
  <c r="M56" i="4"/>
  <c r="M57" i="4"/>
  <c r="BQ57" i="4" s="1"/>
  <c r="M58" i="4"/>
  <c r="M59" i="4"/>
  <c r="BQ59" i="4" s="1"/>
  <c r="M60" i="4"/>
  <c r="M61" i="4"/>
  <c r="BQ61" i="4" s="1"/>
  <c r="M62" i="4"/>
  <c r="L62" i="4" s="1"/>
  <c r="BP62" i="4" s="1"/>
  <c r="M63" i="4"/>
  <c r="BQ63" i="4" s="1"/>
  <c r="M64" i="4"/>
  <c r="M65" i="4"/>
  <c r="BQ65" i="4" s="1"/>
  <c r="M66" i="4"/>
  <c r="M67" i="4"/>
  <c r="BQ67" i="4" s="1"/>
  <c r="M68" i="4"/>
  <c r="M69" i="4"/>
  <c r="BQ69" i="4" s="1"/>
  <c r="M70" i="4"/>
  <c r="L70" i="4" s="1"/>
  <c r="BP70" i="4" s="1"/>
  <c r="M71" i="4"/>
  <c r="BQ71" i="4" s="1"/>
  <c r="M72" i="4"/>
  <c r="M73" i="4"/>
  <c r="BQ73" i="4" s="1"/>
  <c r="M74" i="4"/>
  <c r="M75" i="4"/>
  <c r="BQ75" i="4" s="1"/>
  <c r="M76" i="4"/>
  <c r="L9" i="4"/>
  <c r="BP9" i="4" s="1"/>
  <c r="L11" i="4"/>
  <c r="BP11" i="4" s="1"/>
  <c r="L13" i="4"/>
  <c r="BP13" i="4" s="1"/>
  <c r="L15" i="4"/>
  <c r="BP15" i="4" s="1"/>
  <c r="L17" i="4"/>
  <c r="BP17" i="4" s="1"/>
  <c r="L19" i="4"/>
  <c r="BP19" i="4" s="1"/>
  <c r="L21" i="4"/>
  <c r="BP21" i="4" s="1"/>
  <c r="L23" i="4"/>
  <c r="BP23" i="4" s="1"/>
  <c r="L25" i="4"/>
  <c r="BP25" i="4" s="1"/>
  <c r="L27" i="4"/>
  <c r="BP27" i="4" s="1"/>
  <c r="L29" i="4"/>
  <c r="BP29" i="4" s="1"/>
  <c r="L31" i="4"/>
  <c r="BP31" i="4" s="1"/>
  <c r="L33" i="4"/>
  <c r="BP33" i="4" s="1"/>
  <c r="L35" i="4"/>
  <c r="BP35" i="4" s="1"/>
  <c r="L37" i="4"/>
  <c r="BP37" i="4" s="1"/>
  <c r="L39" i="4"/>
  <c r="BP39" i="4" s="1"/>
  <c r="L41" i="4"/>
  <c r="BP41" i="4" s="1"/>
  <c r="L43" i="4"/>
  <c r="BP43" i="4" s="1"/>
  <c r="L45" i="4"/>
  <c r="BP45" i="4" s="1"/>
  <c r="L47" i="4"/>
  <c r="BP47" i="4" s="1"/>
  <c r="L49" i="4"/>
  <c r="BP49" i="4" s="1"/>
  <c r="L51" i="4"/>
  <c r="BP51" i="4" s="1"/>
  <c r="L53" i="4"/>
  <c r="BP53" i="4" s="1"/>
  <c r="L55" i="4"/>
  <c r="BP55" i="4" s="1"/>
  <c r="L57" i="4"/>
  <c r="BP57" i="4" s="1"/>
  <c r="L59" i="4"/>
  <c r="BP59" i="4" s="1"/>
  <c r="L61" i="4"/>
  <c r="BP61" i="4" s="1"/>
  <c r="L63" i="4"/>
  <c r="BP63" i="4" s="1"/>
  <c r="L65" i="4"/>
  <c r="BP65" i="4" s="1"/>
  <c r="L67" i="4"/>
  <c r="BP67" i="4" s="1"/>
  <c r="L69" i="4"/>
  <c r="BP69" i="4" s="1"/>
  <c r="L71" i="4"/>
  <c r="BP71" i="4" s="1"/>
  <c r="L73" i="4"/>
  <c r="BP73" i="4" s="1"/>
  <c r="L75" i="4"/>
  <c r="BP75" i="4" s="1"/>
  <c r="E8" i="4"/>
  <c r="D8" i="4" s="1"/>
  <c r="E9" i="4"/>
  <c r="BI9" i="4" s="1"/>
  <c r="E10" i="4"/>
  <c r="E11" i="4"/>
  <c r="BI11" i="4" s="1"/>
  <c r="E12" i="4"/>
  <c r="D12" i="4" s="1"/>
  <c r="E13" i="4"/>
  <c r="BI13" i="4" s="1"/>
  <c r="E14" i="4"/>
  <c r="E15" i="4"/>
  <c r="BI15" i="4" s="1"/>
  <c r="E16" i="4"/>
  <c r="D16" i="4" s="1"/>
  <c r="E17" i="4"/>
  <c r="BI17" i="4" s="1"/>
  <c r="E18" i="4"/>
  <c r="E19" i="4"/>
  <c r="BI19" i="4" s="1"/>
  <c r="E20" i="4"/>
  <c r="D20" i="4" s="1"/>
  <c r="E21" i="4"/>
  <c r="BI21" i="4" s="1"/>
  <c r="E22" i="4"/>
  <c r="E23" i="4"/>
  <c r="BI23" i="4" s="1"/>
  <c r="E24" i="4"/>
  <c r="D24" i="4" s="1"/>
  <c r="E25" i="4"/>
  <c r="BI25" i="4" s="1"/>
  <c r="E26" i="4"/>
  <c r="E27" i="4"/>
  <c r="BI27" i="4" s="1"/>
  <c r="E28" i="4"/>
  <c r="D28" i="4" s="1"/>
  <c r="E29" i="4"/>
  <c r="BI29" i="4" s="1"/>
  <c r="E30" i="4"/>
  <c r="E31" i="4"/>
  <c r="BI31" i="4" s="1"/>
  <c r="E32" i="4"/>
  <c r="D32" i="4" s="1"/>
  <c r="E33" i="4"/>
  <c r="BI33" i="4" s="1"/>
  <c r="E34" i="4"/>
  <c r="E35" i="4"/>
  <c r="BI35" i="4" s="1"/>
  <c r="E36" i="4"/>
  <c r="D36" i="4" s="1"/>
  <c r="E37" i="4"/>
  <c r="BI37" i="4" s="1"/>
  <c r="E38" i="4"/>
  <c r="E39" i="4"/>
  <c r="BI39" i="4" s="1"/>
  <c r="E40" i="4"/>
  <c r="D40" i="4" s="1"/>
  <c r="E41" i="4"/>
  <c r="BI41" i="4" s="1"/>
  <c r="E42" i="4"/>
  <c r="E43" i="4"/>
  <c r="BI43" i="4" s="1"/>
  <c r="E44" i="4"/>
  <c r="D44" i="4" s="1"/>
  <c r="E45" i="4"/>
  <c r="BI45" i="4" s="1"/>
  <c r="E46" i="4"/>
  <c r="E47" i="4"/>
  <c r="BI47" i="4" s="1"/>
  <c r="E48" i="4"/>
  <c r="D48" i="4" s="1"/>
  <c r="E49" i="4"/>
  <c r="BI49" i="4" s="1"/>
  <c r="E50" i="4"/>
  <c r="E51" i="4"/>
  <c r="BI51" i="4" s="1"/>
  <c r="E52" i="4"/>
  <c r="D52" i="4" s="1"/>
  <c r="E53" i="4"/>
  <c r="BI53" i="4" s="1"/>
  <c r="E54" i="4"/>
  <c r="E55" i="4"/>
  <c r="BI55" i="4" s="1"/>
  <c r="E56" i="4"/>
  <c r="D56" i="4" s="1"/>
  <c r="E57" i="4"/>
  <c r="BI57" i="4" s="1"/>
  <c r="E58" i="4"/>
  <c r="E59" i="4"/>
  <c r="BI59" i="4" s="1"/>
  <c r="E60" i="4"/>
  <c r="D60" i="4" s="1"/>
  <c r="E61" i="4"/>
  <c r="BI61" i="4" s="1"/>
  <c r="E62" i="4"/>
  <c r="E63" i="4"/>
  <c r="BI63" i="4" s="1"/>
  <c r="E64" i="4"/>
  <c r="D64" i="4" s="1"/>
  <c r="E65" i="4"/>
  <c r="BI65" i="4" s="1"/>
  <c r="E66" i="4"/>
  <c r="E67" i="4"/>
  <c r="BI67" i="4" s="1"/>
  <c r="E68" i="4"/>
  <c r="D68" i="4" s="1"/>
  <c r="E69" i="4"/>
  <c r="BI69" i="4" s="1"/>
  <c r="E70" i="4"/>
  <c r="E71" i="4"/>
  <c r="BI71" i="4" s="1"/>
  <c r="E72" i="4"/>
  <c r="D72" i="4" s="1"/>
  <c r="E73" i="4"/>
  <c r="BI73" i="4" s="1"/>
  <c r="E74" i="4"/>
  <c r="E75" i="4"/>
  <c r="BI75" i="4" s="1"/>
  <c r="E76" i="4"/>
  <c r="D76" i="4" s="1"/>
  <c r="D9" i="4"/>
  <c r="BH9" i="4" s="1"/>
  <c r="D11" i="4"/>
  <c r="AE11" i="4" s="1"/>
  <c r="D13" i="4"/>
  <c r="BH13" i="4" s="1"/>
  <c r="D15" i="4"/>
  <c r="AE15" i="4" s="1"/>
  <c r="D17" i="4"/>
  <c r="BH17" i="4" s="1"/>
  <c r="D19" i="4"/>
  <c r="AE19" i="4" s="1"/>
  <c r="D21" i="4"/>
  <c r="BH21" i="4" s="1"/>
  <c r="D23" i="4"/>
  <c r="AE23" i="4" s="1"/>
  <c r="D25" i="4"/>
  <c r="BH25" i="4" s="1"/>
  <c r="D27" i="4"/>
  <c r="AE27" i="4" s="1"/>
  <c r="D29" i="4"/>
  <c r="BH29" i="4" s="1"/>
  <c r="D31" i="4"/>
  <c r="AE31" i="4" s="1"/>
  <c r="D33" i="4"/>
  <c r="BH33" i="4" s="1"/>
  <c r="D35" i="4"/>
  <c r="AE35" i="4" s="1"/>
  <c r="D37" i="4"/>
  <c r="BH37" i="4" s="1"/>
  <c r="D39" i="4"/>
  <c r="AE39" i="4" s="1"/>
  <c r="D41" i="4"/>
  <c r="BH41" i="4" s="1"/>
  <c r="D43" i="4"/>
  <c r="AE43" i="4" s="1"/>
  <c r="D45" i="4"/>
  <c r="BH45" i="4" s="1"/>
  <c r="D47" i="4"/>
  <c r="AE47" i="4" s="1"/>
  <c r="D49" i="4"/>
  <c r="BH49" i="4" s="1"/>
  <c r="D51" i="4"/>
  <c r="AE51" i="4" s="1"/>
  <c r="D53" i="4"/>
  <c r="BH53" i="4" s="1"/>
  <c r="D55" i="4"/>
  <c r="AE55" i="4" s="1"/>
  <c r="D57" i="4"/>
  <c r="BH57" i="4" s="1"/>
  <c r="D59" i="4"/>
  <c r="AE59" i="4" s="1"/>
  <c r="D61" i="4"/>
  <c r="BH61" i="4" s="1"/>
  <c r="D63" i="4"/>
  <c r="AE63" i="4" s="1"/>
  <c r="D65" i="4"/>
  <c r="BH65" i="4" s="1"/>
  <c r="D67" i="4"/>
  <c r="AE67" i="4" s="1"/>
  <c r="D69" i="4"/>
  <c r="BH69" i="4" s="1"/>
  <c r="D71" i="4"/>
  <c r="AE71" i="4" s="1"/>
  <c r="D73" i="4"/>
  <c r="BH73" i="4" s="1"/>
  <c r="D75" i="4"/>
  <c r="AE7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W11" i="3"/>
  <c r="W15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N39" i="3"/>
  <c r="M39" i="3" s="1"/>
  <c r="N40" i="3"/>
  <c r="N41" i="3"/>
  <c r="M41" i="3" s="1"/>
  <c r="N42" i="3"/>
  <c r="N43" i="3"/>
  <c r="M43" i="3" s="1"/>
  <c r="N44" i="3"/>
  <c r="N45" i="3"/>
  <c r="M45" i="3" s="1"/>
  <c r="N46" i="3"/>
  <c r="N47" i="3"/>
  <c r="M47" i="3" s="1"/>
  <c r="N48" i="3"/>
  <c r="N49" i="3"/>
  <c r="M49" i="3" s="1"/>
  <c r="N50" i="3"/>
  <c r="N51" i="3"/>
  <c r="M51" i="3" s="1"/>
  <c r="N52" i="3"/>
  <c r="N53" i="3"/>
  <c r="M53" i="3" s="1"/>
  <c r="N54" i="3"/>
  <c r="N55" i="3"/>
  <c r="M55" i="3" s="1"/>
  <c r="N56" i="3"/>
  <c r="N57" i="3"/>
  <c r="M57" i="3" s="1"/>
  <c r="N58" i="3"/>
  <c r="N59" i="3"/>
  <c r="M59" i="3" s="1"/>
  <c r="N60" i="3"/>
  <c r="N61" i="3"/>
  <c r="M61" i="3" s="1"/>
  <c r="N62" i="3"/>
  <c r="N63" i="3"/>
  <c r="M63" i="3" s="1"/>
  <c r="N64" i="3"/>
  <c r="N65" i="3"/>
  <c r="M65" i="3" s="1"/>
  <c r="N66" i="3"/>
  <c r="N67" i="3"/>
  <c r="M67" i="3" s="1"/>
  <c r="N68" i="3"/>
  <c r="N69" i="3"/>
  <c r="M69" i="3" s="1"/>
  <c r="N70" i="3"/>
  <c r="N71" i="3"/>
  <c r="M71" i="3" s="1"/>
  <c r="N72" i="3"/>
  <c r="N73" i="3"/>
  <c r="M73" i="3" s="1"/>
  <c r="N74" i="3"/>
  <c r="N75" i="3"/>
  <c r="M75" i="3" s="1"/>
  <c r="N76" i="3"/>
  <c r="M8" i="3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M40" i="3"/>
  <c r="M42" i="3"/>
  <c r="M44" i="3"/>
  <c r="M46" i="3"/>
  <c r="M48" i="3"/>
  <c r="M50" i="3"/>
  <c r="M52" i="3"/>
  <c r="M54" i="3"/>
  <c r="M56" i="3"/>
  <c r="M58" i="3"/>
  <c r="M60" i="3"/>
  <c r="M62" i="3"/>
  <c r="M64" i="3"/>
  <c r="M66" i="3"/>
  <c r="M68" i="3"/>
  <c r="M70" i="3"/>
  <c r="M72" i="3"/>
  <c r="M74" i="3"/>
  <c r="M76" i="3"/>
  <c r="E8" i="3"/>
  <c r="W8" i="3" s="1"/>
  <c r="E9" i="3"/>
  <c r="D9" i="3" s="1"/>
  <c r="V9" i="3" s="1"/>
  <c r="E10" i="3"/>
  <c r="W10" i="3" s="1"/>
  <c r="E11" i="3"/>
  <c r="D11" i="3" s="1"/>
  <c r="V11" i="3" s="1"/>
  <c r="E12" i="3"/>
  <c r="W12" i="3" s="1"/>
  <c r="E13" i="3"/>
  <c r="D13" i="3" s="1"/>
  <c r="V13" i="3" s="1"/>
  <c r="E14" i="3"/>
  <c r="W14" i="3" s="1"/>
  <c r="E15" i="3"/>
  <c r="D15" i="3" s="1"/>
  <c r="V15" i="3" s="1"/>
  <c r="E16" i="3"/>
  <c r="W16" i="3" s="1"/>
  <c r="E17" i="3"/>
  <c r="D17" i="3" s="1"/>
  <c r="V17" i="3" s="1"/>
  <c r="E18" i="3"/>
  <c r="W18" i="3" s="1"/>
  <c r="E19" i="3"/>
  <c r="D19" i="3" s="1"/>
  <c r="V19" i="3" s="1"/>
  <c r="E20" i="3"/>
  <c r="W20" i="3" s="1"/>
  <c r="E21" i="3"/>
  <c r="D21" i="3" s="1"/>
  <c r="V21" i="3" s="1"/>
  <c r="E22" i="3"/>
  <c r="W22" i="3" s="1"/>
  <c r="E23" i="3"/>
  <c r="D23" i="3" s="1"/>
  <c r="V23" i="3" s="1"/>
  <c r="E24" i="3"/>
  <c r="W24" i="3" s="1"/>
  <c r="E25" i="3"/>
  <c r="D25" i="3" s="1"/>
  <c r="V25" i="3" s="1"/>
  <c r="E26" i="3"/>
  <c r="W26" i="3" s="1"/>
  <c r="E27" i="3"/>
  <c r="D27" i="3" s="1"/>
  <c r="V27" i="3" s="1"/>
  <c r="E28" i="3"/>
  <c r="W28" i="3" s="1"/>
  <c r="E29" i="3"/>
  <c r="D29" i="3" s="1"/>
  <c r="V29" i="3" s="1"/>
  <c r="E30" i="3"/>
  <c r="W30" i="3" s="1"/>
  <c r="E31" i="3"/>
  <c r="D31" i="3" s="1"/>
  <c r="V31" i="3" s="1"/>
  <c r="E32" i="3"/>
  <c r="W32" i="3" s="1"/>
  <c r="E33" i="3"/>
  <c r="E34" i="3"/>
  <c r="W34" i="3" s="1"/>
  <c r="E35" i="3"/>
  <c r="E36" i="3"/>
  <c r="W36" i="3" s="1"/>
  <c r="E37" i="3"/>
  <c r="E38" i="3"/>
  <c r="W38" i="3" s="1"/>
  <c r="E39" i="3"/>
  <c r="E40" i="3"/>
  <c r="W40" i="3" s="1"/>
  <c r="E41" i="3"/>
  <c r="E42" i="3"/>
  <c r="W42" i="3" s="1"/>
  <c r="E43" i="3"/>
  <c r="E44" i="3"/>
  <c r="W44" i="3" s="1"/>
  <c r="E45" i="3"/>
  <c r="E46" i="3"/>
  <c r="W46" i="3" s="1"/>
  <c r="E47" i="3"/>
  <c r="E48" i="3"/>
  <c r="W48" i="3" s="1"/>
  <c r="E49" i="3"/>
  <c r="E50" i="3"/>
  <c r="W50" i="3" s="1"/>
  <c r="E51" i="3"/>
  <c r="E52" i="3"/>
  <c r="W52" i="3" s="1"/>
  <c r="E53" i="3"/>
  <c r="E54" i="3"/>
  <c r="W54" i="3" s="1"/>
  <c r="E55" i="3"/>
  <c r="E56" i="3"/>
  <c r="W56" i="3" s="1"/>
  <c r="E57" i="3"/>
  <c r="E58" i="3"/>
  <c r="W58" i="3" s="1"/>
  <c r="E59" i="3"/>
  <c r="E60" i="3"/>
  <c r="W60" i="3" s="1"/>
  <c r="E61" i="3"/>
  <c r="E62" i="3"/>
  <c r="W62" i="3" s="1"/>
  <c r="E63" i="3"/>
  <c r="E64" i="3"/>
  <c r="W64" i="3" s="1"/>
  <c r="E65" i="3"/>
  <c r="E66" i="3"/>
  <c r="W66" i="3" s="1"/>
  <c r="E67" i="3"/>
  <c r="E68" i="3"/>
  <c r="W68" i="3" s="1"/>
  <c r="E69" i="3"/>
  <c r="E70" i="3"/>
  <c r="W70" i="3" s="1"/>
  <c r="E71" i="3"/>
  <c r="E72" i="3"/>
  <c r="W72" i="3" s="1"/>
  <c r="E73" i="3"/>
  <c r="E74" i="3"/>
  <c r="W74" i="3" s="1"/>
  <c r="E75" i="3"/>
  <c r="E76" i="3"/>
  <c r="W76" i="3" s="1"/>
  <c r="D8" i="3"/>
  <c r="V8" i="3" s="1"/>
  <c r="D10" i="3"/>
  <c r="V10" i="3" s="1"/>
  <c r="D12" i="3"/>
  <c r="V12" i="3" s="1"/>
  <c r="D14" i="3"/>
  <c r="V14" i="3" s="1"/>
  <c r="D16" i="3"/>
  <c r="V16" i="3" s="1"/>
  <c r="D18" i="3"/>
  <c r="V18" i="3" s="1"/>
  <c r="D20" i="3"/>
  <c r="V20" i="3" s="1"/>
  <c r="D22" i="3"/>
  <c r="V22" i="3" s="1"/>
  <c r="D24" i="3"/>
  <c r="V24" i="3" s="1"/>
  <c r="D26" i="3"/>
  <c r="V26" i="3" s="1"/>
  <c r="D28" i="3"/>
  <c r="V28" i="3" s="1"/>
  <c r="D30" i="3"/>
  <c r="V30" i="3" s="1"/>
  <c r="D32" i="3"/>
  <c r="V32" i="3" s="1"/>
  <c r="D34" i="3"/>
  <c r="V34" i="3" s="1"/>
  <c r="D36" i="3"/>
  <c r="V36" i="3" s="1"/>
  <c r="D38" i="3"/>
  <c r="V38" i="3" s="1"/>
  <c r="D40" i="3"/>
  <c r="V40" i="3" s="1"/>
  <c r="D42" i="3"/>
  <c r="V42" i="3" s="1"/>
  <c r="D44" i="3"/>
  <c r="V44" i="3" s="1"/>
  <c r="D46" i="3"/>
  <c r="V46" i="3" s="1"/>
  <c r="D48" i="3"/>
  <c r="V48" i="3" s="1"/>
  <c r="D50" i="3"/>
  <c r="V50" i="3" s="1"/>
  <c r="D52" i="3"/>
  <c r="V52" i="3" s="1"/>
  <c r="D54" i="3"/>
  <c r="V54" i="3" s="1"/>
  <c r="D56" i="3"/>
  <c r="V56" i="3" s="1"/>
  <c r="D58" i="3"/>
  <c r="V58" i="3" s="1"/>
  <c r="D60" i="3"/>
  <c r="V60" i="3" s="1"/>
  <c r="D62" i="3"/>
  <c r="V62" i="3" s="1"/>
  <c r="D64" i="3"/>
  <c r="V64" i="3" s="1"/>
  <c r="D66" i="3"/>
  <c r="V66" i="3" s="1"/>
  <c r="D68" i="3"/>
  <c r="V68" i="3" s="1"/>
  <c r="D70" i="3"/>
  <c r="V70" i="3" s="1"/>
  <c r="D72" i="3"/>
  <c r="V72" i="3" s="1"/>
  <c r="D74" i="3"/>
  <c r="V74" i="3" s="1"/>
  <c r="D76" i="3"/>
  <c r="V76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BZ8" i="2"/>
  <c r="DB8" i="2" s="1"/>
  <c r="BZ9" i="2"/>
  <c r="BZ10" i="2"/>
  <c r="DB10" i="2" s="1"/>
  <c r="BZ11" i="2"/>
  <c r="BZ12" i="2"/>
  <c r="DB12" i="2" s="1"/>
  <c r="BZ13" i="2"/>
  <c r="BZ14" i="2"/>
  <c r="DB14" i="2" s="1"/>
  <c r="BZ15" i="2"/>
  <c r="BZ16" i="2"/>
  <c r="DB16" i="2" s="1"/>
  <c r="BZ17" i="2"/>
  <c r="BZ18" i="2"/>
  <c r="DB18" i="2" s="1"/>
  <c r="BZ19" i="2"/>
  <c r="BZ20" i="2"/>
  <c r="DB20" i="2" s="1"/>
  <c r="BZ21" i="2"/>
  <c r="BZ22" i="2"/>
  <c r="DB22" i="2" s="1"/>
  <c r="BU8" i="2"/>
  <c r="BU9" i="2"/>
  <c r="CW9" i="2" s="1"/>
  <c r="BU10" i="2"/>
  <c r="BU11" i="2"/>
  <c r="CW11" i="2" s="1"/>
  <c r="BU12" i="2"/>
  <c r="BU13" i="2"/>
  <c r="CW13" i="2" s="1"/>
  <c r="BU14" i="2"/>
  <c r="BU15" i="2"/>
  <c r="CW15" i="2" s="1"/>
  <c r="BU16" i="2"/>
  <c r="BU17" i="2"/>
  <c r="CW17" i="2" s="1"/>
  <c r="BU18" i="2"/>
  <c r="BU19" i="2"/>
  <c r="CW19" i="2" s="1"/>
  <c r="BU20" i="2"/>
  <c r="BU21" i="2"/>
  <c r="CW21" i="2" s="1"/>
  <c r="BU22" i="2"/>
  <c r="BP8" i="2"/>
  <c r="BO8" i="2" s="1"/>
  <c r="BP9" i="2"/>
  <c r="BP10" i="2"/>
  <c r="BO10" i="2" s="1"/>
  <c r="BP11" i="2"/>
  <c r="BP12" i="2"/>
  <c r="BO12" i="2" s="1"/>
  <c r="BP13" i="2"/>
  <c r="BP14" i="2"/>
  <c r="BO14" i="2" s="1"/>
  <c r="BP15" i="2"/>
  <c r="BP16" i="2"/>
  <c r="BO16" i="2" s="1"/>
  <c r="BP17" i="2"/>
  <c r="BP18" i="2"/>
  <c r="BO18" i="2" s="1"/>
  <c r="BP19" i="2"/>
  <c r="BP20" i="2"/>
  <c r="BO20" i="2" s="1"/>
  <c r="BP21" i="2"/>
  <c r="BP22" i="2"/>
  <c r="BO22" i="2" s="1"/>
  <c r="BO9" i="2"/>
  <c r="CQ9" i="2" s="1"/>
  <c r="BO11" i="2"/>
  <c r="CH11" i="2" s="1"/>
  <c r="DJ11" i="2" s="1"/>
  <c r="BO13" i="2"/>
  <c r="CQ13" i="2" s="1"/>
  <c r="BO15" i="2"/>
  <c r="CH15" i="2" s="1"/>
  <c r="DJ15" i="2" s="1"/>
  <c r="BO17" i="2"/>
  <c r="CQ17" i="2" s="1"/>
  <c r="BO19" i="2"/>
  <c r="CH19" i="2" s="1"/>
  <c r="DJ19" i="2" s="1"/>
  <c r="BO21" i="2"/>
  <c r="CQ21" i="2" s="1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G9" i="2"/>
  <c r="CI9" i="2" s="1"/>
  <c r="BG11" i="2"/>
  <c r="BG13" i="2"/>
  <c r="CI13" i="2" s="1"/>
  <c r="BG15" i="2"/>
  <c r="BG17" i="2"/>
  <c r="CI17" i="2" s="1"/>
  <c r="BG19" i="2"/>
  <c r="BG21" i="2"/>
  <c r="CI21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S8" i="2"/>
  <c r="AS9" i="2"/>
  <c r="AS10" i="2"/>
  <c r="AM10" i="2" s="1"/>
  <c r="BF10" i="2" s="1"/>
  <c r="AS11" i="2"/>
  <c r="AS12" i="2"/>
  <c r="AS13" i="2"/>
  <c r="AS14" i="2"/>
  <c r="AM14" i="2" s="1"/>
  <c r="BF14" i="2" s="1"/>
  <c r="AS15" i="2"/>
  <c r="AS16" i="2"/>
  <c r="AS17" i="2"/>
  <c r="AS18" i="2"/>
  <c r="AM18" i="2" s="1"/>
  <c r="BF18" i="2" s="1"/>
  <c r="AS19" i="2"/>
  <c r="AS20" i="2"/>
  <c r="AS21" i="2"/>
  <c r="AS22" i="2"/>
  <c r="AM22" i="2" s="1"/>
  <c r="BF22" i="2" s="1"/>
  <c r="AN8" i="2"/>
  <c r="AN9" i="2"/>
  <c r="AM9" i="2" s="1"/>
  <c r="BF9" i="2" s="1"/>
  <c r="AN10" i="2"/>
  <c r="AN11" i="2"/>
  <c r="AM11" i="2" s="1"/>
  <c r="BF11" i="2" s="1"/>
  <c r="AN12" i="2"/>
  <c r="AN13" i="2"/>
  <c r="AM13" i="2" s="1"/>
  <c r="BF13" i="2" s="1"/>
  <c r="AN14" i="2"/>
  <c r="AN15" i="2"/>
  <c r="AM15" i="2" s="1"/>
  <c r="BF15" i="2" s="1"/>
  <c r="AN16" i="2"/>
  <c r="AN17" i="2"/>
  <c r="AM17" i="2" s="1"/>
  <c r="BF17" i="2" s="1"/>
  <c r="AN18" i="2"/>
  <c r="AN19" i="2"/>
  <c r="AM19" i="2" s="1"/>
  <c r="BF19" i="2" s="1"/>
  <c r="AN20" i="2"/>
  <c r="AN21" i="2"/>
  <c r="AM21" i="2" s="1"/>
  <c r="BF21" i="2" s="1"/>
  <c r="AN22" i="2"/>
  <c r="AM8" i="2"/>
  <c r="BF8" i="2" s="1"/>
  <c r="AM12" i="2"/>
  <c r="BF12" i="2" s="1"/>
  <c r="AM16" i="2"/>
  <c r="BF16" i="2" s="1"/>
  <c r="AM20" i="2"/>
  <c r="BF20" i="2" s="1"/>
  <c r="AF8" i="2"/>
  <c r="AF9" i="2"/>
  <c r="AE9" i="2" s="1"/>
  <c r="AF10" i="2"/>
  <c r="AF11" i="2"/>
  <c r="AE11" i="2" s="1"/>
  <c r="AF12" i="2"/>
  <c r="AF13" i="2"/>
  <c r="AE13" i="2" s="1"/>
  <c r="AF14" i="2"/>
  <c r="AF15" i="2"/>
  <c r="AE15" i="2" s="1"/>
  <c r="AF16" i="2"/>
  <c r="AF17" i="2"/>
  <c r="AE17" i="2" s="1"/>
  <c r="AF18" i="2"/>
  <c r="AF19" i="2"/>
  <c r="AE19" i="2" s="1"/>
  <c r="AF20" i="2"/>
  <c r="AF21" i="2"/>
  <c r="AE21" i="2" s="1"/>
  <c r="AF22" i="2"/>
  <c r="AE8" i="2"/>
  <c r="AE10" i="2"/>
  <c r="AE12" i="2"/>
  <c r="AE14" i="2"/>
  <c r="AE16" i="2"/>
  <c r="AE18" i="2"/>
  <c r="AE20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W8" i="2"/>
  <c r="W12" i="2"/>
  <c r="W16" i="2"/>
  <c r="W20" i="2"/>
  <c r="N8" i="2"/>
  <c r="M8" i="2" s="1"/>
  <c r="N9" i="2"/>
  <c r="N10" i="2"/>
  <c r="M10" i="2" s="1"/>
  <c r="N11" i="2"/>
  <c r="N12" i="2"/>
  <c r="M12" i="2" s="1"/>
  <c r="N13" i="2"/>
  <c r="N14" i="2"/>
  <c r="M14" i="2" s="1"/>
  <c r="N15" i="2"/>
  <c r="N16" i="2"/>
  <c r="M16" i="2" s="1"/>
  <c r="N17" i="2"/>
  <c r="N18" i="2"/>
  <c r="M18" i="2" s="1"/>
  <c r="N19" i="2"/>
  <c r="N20" i="2"/>
  <c r="M20" i="2" s="1"/>
  <c r="N21" i="2"/>
  <c r="N22" i="2"/>
  <c r="M22" i="2" s="1"/>
  <c r="M9" i="2"/>
  <c r="M11" i="2"/>
  <c r="M13" i="2"/>
  <c r="M15" i="2"/>
  <c r="M17" i="2"/>
  <c r="M19" i="2"/>
  <c r="M21" i="2"/>
  <c r="E8" i="2"/>
  <c r="D8" i="2" s="1"/>
  <c r="V8" i="2" s="1"/>
  <c r="E9" i="2"/>
  <c r="W9" i="2" s="1"/>
  <c r="E10" i="2"/>
  <c r="D10" i="2" s="1"/>
  <c r="V10" i="2" s="1"/>
  <c r="E11" i="2"/>
  <c r="W11" i="2" s="1"/>
  <c r="E12" i="2"/>
  <c r="D12" i="2" s="1"/>
  <c r="V12" i="2" s="1"/>
  <c r="E13" i="2"/>
  <c r="W13" i="2" s="1"/>
  <c r="E14" i="2"/>
  <c r="D14" i="2" s="1"/>
  <c r="V14" i="2" s="1"/>
  <c r="E15" i="2"/>
  <c r="W15" i="2" s="1"/>
  <c r="E16" i="2"/>
  <c r="D16" i="2" s="1"/>
  <c r="V16" i="2" s="1"/>
  <c r="E17" i="2"/>
  <c r="W17" i="2" s="1"/>
  <c r="E18" i="2"/>
  <c r="D18" i="2" s="1"/>
  <c r="V18" i="2" s="1"/>
  <c r="E19" i="2"/>
  <c r="W19" i="2" s="1"/>
  <c r="E20" i="2"/>
  <c r="D20" i="2" s="1"/>
  <c r="V20" i="2" s="1"/>
  <c r="E21" i="2"/>
  <c r="W21" i="2" s="1"/>
  <c r="E22" i="2"/>
  <c r="D22" i="2" s="1"/>
  <c r="V22" i="2" s="1"/>
  <c r="D9" i="2"/>
  <c r="V9" i="2" s="1"/>
  <c r="D11" i="2"/>
  <c r="V11" i="2" s="1"/>
  <c r="D13" i="2"/>
  <c r="V13" i="2" s="1"/>
  <c r="D15" i="2"/>
  <c r="V15" i="2" s="1"/>
  <c r="D17" i="2"/>
  <c r="V17" i="2" s="1"/>
  <c r="D19" i="2"/>
  <c r="V19" i="2" s="1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J8" i="1"/>
  <c r="CJ12" i="1"/>
  <c r="CJ16" i="1"/>
  <c r="CJ20" i="1"/>
  <c r="CJ24" i="1"/>
  <c r="CJ28" i="1"/>
  <c r="CJ32" i="1"/>
  <c r="CJ36" i="1"/>
  <c r="CJ40" i="1"/>
  <c r="CJ44" i="1"/>
  <c r="CJ48" i="1"/>
  <c r="CJ52" i="1"/>
  <c r="CJ56" i="1"/>
  <c r="CJ60" i="1"/>
  <c r="CI10" i="1"/>
  <c r="CI14" i="1"/>
  <c r="CI18" i="1"/>
  <c r="CI22" i="1"/>
  <c r="CI26" i="1"/>
  <c r="CI30" i="1"/>
  <c r="CI34" i="1"/>
  <c r="CI38" i="1"/>
  <c r="CI42" i="1"/>
  <c r="CI46" i="1"/>
  <c r="CI50" i="1"/>
  <c r="CI54" i="1"/>
  <c r="CI58" i="1"/>
  <c r="CH8" i="1"/>
  <c r="CH12" i="1"/>
  <c r="CH16" i="1"/>
  <c r="CH20" i="1"/>
  <c r="CH24" i="1"/>
  <c r="CH28" i="1"/>
  <c r="BZ8" i="1"/>
  <c r="BZ9" i="1"/>
  <c r="BZ10" i="1"/>
  <c r="DB10" i="1" s="1"/>
  <c r="BZ11" i="1"/>
  <c r="BZ12" i="1"/>
  <c r="BZ13" i="1"/>
  <c r="BZ14" i="1"/>
  <c r="DB14" i="1" s="1"/>
  <c r="BZ15" i="1"/>
  <c r="BZ16" i="1"/>
  <c r="BZ17" i="1"/>
  <c r="BZ18" i="1"/>
  <c r="DB18" i="1" s="1"/>
  <c r="BZ19" i="1"/>
  <c r="BZ20" i="1"/>
  <c r="BZ21" i="1"/>
  <c r="BZ22" i="1"/>
  <c r="DB22" i="1" s="1"/>
  <c r="BZ23" i="1"/>
  <c r="BZ24" i="1"/>
  <c r="BZ25" i="1"/>
  <c r="BZ26" i="1"/>
  <c r="DB26" i="1" s="1"/>
  <c r="BZ27" i="1"/>
  <c r="BZ28" i="1"/>
  <c r="BZ29" i="1"/>
  <c r="BZ30" i="1"/>
  <c r="DB30" i="1" s="1"/>
  <c r="BZ31" i="1"/>
  <c r="BZ32" i="1"/>
  <c r="BZ33" i="1"/>
  <c r="BZ34" i="1"/>
  <c r="DB34" i="1" s="1"/>
  <c r="BZ35" i="1"/>
  <c r="BZ36" i="1"/>
  <c r="BZ37" i="1"/>
  <c r="BZ38" i="1"/>
  <c r="DB38" i="1" s="1"/>
  <c r="BZ39" i="1"/>
  <c r="BZ40" i="1"/>
  <c r="BZ41" i="1"/>
  <c r="BZ42" i="1"/>
  <c r="DB42" i="1" s="1"/>
  <c r="BZ43" i="1"/>
  <c r="BZ44" i="1"/>
  <c r="BZ45" i="1"/>
  <c r="BZ46" i="1"/>
  <c r="DB46" i="1" s="1"/>
  <c r="BZ47" i="1"/>
  <c r="BZ48" i="1"/>
  <c r="BZ49" i="1"/>
  <c r="BZ50" i="1"/>
  <c r="DB50" i="1" s="1"/>
  <c r="BZ51" i="1"/>
  <c r="BZ52" i="1"/>
  <c r="BZ53" i="1"/>
  <c r="BZ54" i="1"/>
  <c r="DB54" i="1" s="1"/>
  <c r="BZ55" i="1"/>
  <c r="BZ56" i="1"/>
  <c r="BZ57" i="1"/>
  <c r="BZ58" i="1"/>
  <c r="DB58" i="1" s="1"/>
  <c r="BZ59" i="1"/>
  <c r="BZ60" i="1"/>
  <c r="BZ61" i="1"/>
  <c r="BU8" i="1"/>
  <c r="CW8" i="1" s="1"/>
  <c r="BU9" i="1"/>
  <c r="BU10" i="1"/>
  <c r="BU11" i="1"/>
  <c r="BU12" i="1"/>
  <c r="CW12" i="1" s="1"/>
  <c r="BU13" i="1"/>
  <c r="BU14" i="1"/>
  <c r="BU15" i="1"/>
  <c r="BU16" i="1"/>
  <c r="CW16" i="1" s="1"/>
  <c r="BU17" i="1"/>
  <c r="BU18" i="1"/>
  <c r="BU19" i="1"/>
  <c r="BU20" i="1"/>
  <c r="CW20" i="1" s="1"/>
  <c r="BU21" i="1"/>
  <c r="BU22" i="1"/>
  <c r="BU23" i="1"/>
  <c r="BU24" i="1"/>
  <c r="CW24" i="1" s="1"/>
  <c r="BU25" i="1"/>
  <c r="BU26" i="1"/>
  <c r="BU27" i="1"/>
  <c r="BU28" i="1"/>
  <c r="CW28" i="1" s="1"/>
  <c r="BU29" i="1"/>
  <c r="BU30" i="1"/>
  <c r="BU31" i="1"/>
  <c r="BU32" i="1"/>
  <c r="CW32" i="1" s="1"/>
  <c r="BU33" i="1"/>
  <c r="BU34" i="1"/>
  <c r="BU35" i="1"/>
  <c r="BU36" i="1"/>
  <c r="CW36" i="1" s="1"/>
  <c r="BU37" i="1"/>
  <c r="BU38" i="1"/>
  <c r="BU39" i="1"/>
  <c r="BU40" i="1"/>
  <c r="CW40" i="1" s="1"/>
  <c r="BU41" i="1"/>
  <c r="BU42" i="1"/>
  <c r="BU43" i="1"/>
  <c r="BU44" i="1"/>
  <c r="CW44" i="1" s="1"/>
  <c r="BU45" i="1"/>
  <c r="BU46" i="1"/>
  <c r="BU47" i="1"/>
  <c r="BU48" i="1"/>
  <c r="CW48" i="1" s="1"/>
  <c r="BU49" i="1"/>
  <c r="BU50" i="1"/>
  <c r="BU51" i="1"/>
  <c r="BU52" i="1"/>
  <c r="CW52" i="1" s="1"/>
  <c r="BU53" i="1"/>
  <c r="BU54" i="1"/>
  <c r="BU55" i="1"/>
  <c r="BU56" i="1"/>
  <c r="CW56" i="1" s="1"/>
  <c r="BU57" i="1"/>
  <c r="BU58" i="1"/>
  <c r="BU59" i="1"/>
  <c r="BU60" i="1"/>
  <c r="CW60" i="1" s="1"/>
  <c r="BU61" i="1"/>
  <c r="BP8" i="1"/>
  <c r="BP9" i="1"/>
  <c r="BP10" i="1"/>
  <c r="CR10" i="1" s="1"/>
  <c r="BP11" i="1"/>
  <c r="BP12" i="1"/>
  <c r="BP13" i="1"/>
  <c r="BP14" i="1"/>
  <c r="CR14" i="1" s="1"/>
  <c r="BP15" i="1"/>
  <c r="BP16" i="1"/>
  <c r="BP17" i="1"/>
  <c r="BP18" i="1"/>
  <c r="CR18" i="1" s="1"/>
  <c r="BP19" i="1"/>
  <c r="BP20" i="1"/>
  <c r="BP21" i="1"/>
  <c r="BP22" i="1"/>
  <c r="CR22" i="1" s="1"/>
  <c r="BP23" i="1"/>
  <c r="BP24" i="1"/>
  <c r="BP25" i="1"/>
  <c r="BP26" i="1"/>
  <c r="CR26" i="1" s="1"/>
  <c r="BP27" i="1"/>
  <c r="BP28" i="1"/>
  <c r="BP29" i="1"/>
  <c r="BP30" i="1"/>
  <c r="CR30" i="1" s="1"/>
  <c r="BP31" i="1"/>
  <c r="BP32" i="1"/>
  <c r="BP33" i="1"/>
  <c r="BP34" i="1"/>
  <c r="CR34" i="1" s="1"/>
  <c r="BP35" i="1"/>
  <c r="BP36" i="1"/>
  <c r="BP37" i="1"/>
  <c r="BP38" i="1"/>
  <c r="CR38" i="1" s="1"/>
  <c r="BP39" i="1"/>
  <c r="BP40" i="1"/>
  <c r="BP41" i="1"/>
  <c r="BP42" i="1"/>
  <c r="CR42" i="1" s="1"/>
  <c r="BP43" i="1"/>
  <c r="BP44" i="1"/>
  <c r="BP45" i="1"/>
  <c r="BP46" i="1"/>
  <c r="CR46" i="1" s="1"/>
  <c r="BP47" i="1"/>
  <c r="BP48" i="1"/>
  <c r="BP49" i="1"/>
  <c r="BP50" i="1"/>
  <c r="CR50" i="1" s="1"/>
  <c r="BP51" i="1"/>
  <c r="BP52" i="1"/>
  <c r="BP53" i="1"/>
  <c r="BP54" i="1"/>
  <c r="CR54" i="1" s="1"/>
  <c r="BP55" i="1"/>
  <c r="BP56" i="1"/>
  <c r="BP57" i="1"/>
  <c r="BP58" i="1"/>
  <c r="CR58" i="1" s="1"/>
  <c r="BP59" i="1"/>
  <c r="BP60" i="1"/>
  <c r="BP61" i="1"/>
  <c r="BO8" i="1"/>
  <c r="CQ8" i="1" s="1"/>
  <c r="BO9" i="1"/>
  <c r="BO10" i="1"/>
  <c r="CH10" i="1" s="1"/>
  <c r="BO11" i="1"/>
  <c r="BO12" i="1"/>
  <c r="CQ12" i="1" s="1"/>
  <c r="BO13" i="1"/>
  <c r="BO14" i="1"/>
  <c r="CH14" i="1" s="1"/>
  <c r="BO15" i="1"/>
  <c r="BO16" i="1"/>
  <c r="CQ16" i="1" s="1"/>
  <c r="BO17" i="1"/>
  <c r="BO18" i="1"/>
  <c r="CH18" i="1" s="1"/>
  <c r="BO19" i="1"/>
  <c r="BO20" i="1"/>
  <c r="CQ20" i="1" s="1"/>
  <c r="BO21" i="1"/>
  <c r="BO22" i="1"/>
  <c r="CH22" i="1" s="1"/>
  <c r="BO23" i="1"/>
  <c r="BO24" i="1"/>
  <c r="CQ24" i="1" s="1"/>
  <c r="BO25" i="1"/>
  <c r="BO26" i="1"/>
  <c r="CH26" i="1" s="1"/>
  <c r="BO27" i="1"/>
  <c r="BO28" i="1"/>
  <c r="CQ28" i="1" s="1"/>
  <c r="BO29" i="1"/>
  <c r="BO30" i="1"/>
  <c r="CH30" i="1" s="1"/>
  <c r="BO31" i="1"/>
  <c r="BO32" i="1"/>
  <c r="CQ32" i="1" s="1"/>
  <c r="BO33" i="1"/>
  <c r="BO34" i="1"/>
  <c r="CH34" i="1" s="1"/>
  <c r="BO35" i="1"/>
  <c r="BO36" i="1"/>
  <c r="CQ36" i="1" s="1"/>
  <c r="BO37" i="1"/>
  <c r="BO38" i="1"/>
  <c r="CH38" i="1" s="1"/>
  <c r="BO39" i="1"/>
  <c r="BO40" i="1"/>
  <c r="CQ40" i="1" s="1"/>
  <c r="BO41" i="1"/>
  <c r="BO42" i="1"/>
  <c r="CH42" i="1" s="1"/>
  <c r="BO43" i="1"/>
  <c r="BO44" i="1"/>
  <c r="CQ44" i="1" s="1"/>
  <c r="BO45" i="1"/>
  <c r="BO46" i="1"/>
  <c r="CH46" i="1" s="1"/>
  <c r="BO47" i="1"/>
  <c r="BO48" i="1"/>
  <c r="CQ48" i="1" s="1"/>
  <c r="BO49" i="1"/>
  <c r="BO50" i="1"/>
  <c r="CH50" i="1" s="1"/>
  <c r="BO51" i="1"/>
  <c r="BO52" i="1"/>
  <c r="CQ52" i="1" s="1"/>
  <c r="BO53" i="1"/>
  <c r="BO54" i="1"/>
  <c r="CH54" i="1" s="1"/>
  <c r="BO55" i="1"/>
  <c r="BO56" i="1"/>
  <c r="CQ56" i="1" s="1"/>
  <c r="BO57" i="1"/>
  <c r="BO58" i="1"/>
  <c r="CH58" i="1" s="1"/>
  <c r="BO59" i="1"/>
  <c r="BO60" i="1"/>
  <c r="CQ60" i="1" s="1"/>
  <c r="BO61" i="1"/>
  <c r="BH8" i="1"/>
  <c r="BH9" i="1"/>
  <c r="BH10" i="1"/>
  <c r="CJ10" i="1" s="1"/>
  <c r="BH11" i="1"/>
  <c r="BH12" i="1"/>
  <c r="BH13" i="1"/>
  <c r="BH14" i="1"/>
  <c r="CJ14" i="1" s="1"/>
  <c r="BH15" i="1"/>
  <c r="BH16" i="1"/>
  <c r="BH17" i="1"/>
  <c r="BH18" i="1"/>
  <c r="CJ18" i="1" s="1"/>
  <c r="BH19" i="1"/>
  <c r="BH20" i="1"/>
  <c r="BH21" i="1"/>
  <c r="BH22" i="1"/>
  <c r="CJ22" i="1" s="1"/>
  <c r="BH23" i="1"/>
  <c r="BH24" i="1"/>
  <c r="BH25" i="1"/>
  <c r="BH26" i="1"/>
  <c r="CJ26" i="1" s="1"/>
  <c r="BH27" i="1"/>
  <c r="BH28" i="1"/>
  <c r="BH29" i="1"/>
  <c r="BH30" i="1"/>
  <c r="CJ30" i="1" s="1"/>
  <c r="BH31" i="1"/>
  <c r="BH32" i="1"/>
  <c r="BH33" i="1"/>
  <c r="BH34" i="1"/>
  <c r="CJ34" i="1" s="1"/>
  <c r="BH35" i="1"/>
  <c r="BH36" i="1"/>
  <c r="BH37" i="1"/>
  <c r="BH38" i="1"/>
  <c r="CJ38" i="1" s="1"/>
  <c r="BH39" i="1"/>
  <c r="BH40" i="1"/>
  <c r="BH41" i="1"/>
  <c r="BH42" i="1"/>
  <c r="CJ42" i="1" s="1"/>
  <c r="BH43" i="1"/>
  <c r="BH44" i="1"/>
  <c r="BH45" i="1"/>
  <c r="BH46" i="1"/>
  <c r="CJ46" i="1" s="1"/>
  <c r="BH47" i="1"/>
  <c r="BH48" i="1"/>
  <c r="BH49" i="1"/>
  <c r="BH50" i="1"/>
  <c r="CJ50" i="1" s="1"/>
  <c r="BH51" i="1"/>
  <c r="BH52" i="1"/>
  <c r="BH53" i="1"/>
  <c r="BH54" i="1"/>
  <c r="CJ54" i="1" s="1"/>
  <c r="BH55" i="1"/>
  <c r="BH56" i="1"/>
  <c r="BH57" i="1"/>
  <c r="BH58" i="1"/>
  <c r="CJ58" i="1" s="1"/>
  <c r="BH59" i="1"/>
  <c r="BH60" i="1"/>
  <c r="BH61" i="1"/>
  <c r="BG8" i="1"/>
  <c r="CI8" i="1" s="1"/>
  <c r="BG9" i="1"/>
  <c r="BG10" i="1"/>
  <c r="BG11" i="1"/>
  <c r="BG12" i="1"/>
  <c r="CI12" i="1" s="1"/>
  <c r="BG13" i="1"/>
  <c r="BG14" i="1"/>
  <c r="BG15" i="1"/>
  <c r="BG16" i="1"/>
  <c r="CI16" i="1" s="1"/>
  <c r="BG17" i="1"/>
  <c r="BG18" i="1"/>
  <c r="BG19" i="1"/>
  <c r="BG20" i="1"/>
  <c r="CI20" i="1" s="1"/>
  <c r="BG21" i="1"/>
  <c r="BG22" i="1"/>
  <c r="BG23" i="1"/>
  <c r="BG24" i="1"/>
  <c r="CI24" i="1" s="1"/>
  <c r="BG25" i="1"/>
  <c r="BG26" i="1"/>
  <c r="BG27" i="1"/>
  <c r="BG28" i="1"/>
  <c r="CI28" i="1" s="1"/>
  <c r="BG29" i="1"/>
  <c r="BG30" i="1"/>
  <c r="BG31" i="1"/>
  <c r="BG32" i="1"/>
  <c r="CI32" i="1" s="1"/>
  <c r="BG33" i="1"/>
  <c r="BG34" i="1"/>
  <c r="BG35" i="1"/>
  <c r="BG36" i="1"/>
  <c r="CI36" i="1" s="1"/>
  <c r="BG37" i="1"/>
  <c r="BG38" i="1"/>
  <c r="BG39" i="1"/>
  <c r="BG40" i="1"/>
  <c r="CI40" i="1" s="1"/>
  <c r="BG41" i="1"/>
  <c r="BG42" i="1"/>
  <c r="BG43" i="1"/>
  <c r="BG44" i="1"/>
  <c r="CI44" i="1" s="1"/>
  <c r="BG45" i="1"/>
  <c r="BG46" i="1"/>
  <c r="BG47" i="1"/>
  <c r="BG48" i="1"/>
  <c r="CI48" i="1" s="1"/>
  <c r="BG49" i="1"/>
  <c r="BG50" i="1"/>
  <c r="BG51" i="1"/>
  <c r="BG52" i="1"/>
  <c r="CI52" i="1" s="1"/>
  <c r="BG53" i="1"/>
  <c r="BG54" i="1"/>
  <c r="BG55" i="1"/>
  <c r="BG56" i="1"/>
  <c r="CI56" i="1" s="1"/>
  <c r="BG57" i="1"/>
  <c r="BG58" i="1"/>
  <c r="BG59" i="1"/>
  <c r="BG60" i="1"/>
  <c r="CI60" i="1" s="1"/>
  <c r="BG61" i="1"/>
  <c r="BF11" i="1"/>
  <c r="BF15" i="1"/>
  <c r="BF19" i="1"/>
  <c r="BF23" i="1"/>
  <c r="BF27" i="1"/>
  <c r="BF31" i="1"/>
  <c r="BF35" i="1"/>
  <c r="BF39" i="1"/>
  <c r="BF43" i="1"/>
  <c r="BF47" i="1"/>
  <c r="BF51" i="1"/>
  <c r="BF55" i="1"/>
  <c r="BF59" i="1"/>
  <c r="AX8" i="1"/>
  <c r="DB8" i="1" s="1"/>
  <c r="AX9" i="1"/>
  <c r="AX10" i="1"/>
  <c r="AX11" i="1"/>
  <c r="AX12" i="1"/>
  <c r="DB12" i="1" s="1"/>
  <c r="AX13" i="1"/>
  <c r="AX14" i="1"/>
  <c r="AX15" i="1"/>
  <c r="AX16" i="1"/>
  <c r="DB16" i="1" s="1"/>
  <c r="AX17" i="1"/>
  <c r="AX18" i="1"/>
  <c r="AX19" i="1"/>
  <c r="AX20" i="1"/>
  <c r="DB20" i="1" s="1"/>
  <c r="AX21" i="1"/>
  <c r="AX22" i="1"/>
  <c r="AX23" i="1"/>
  <c r="AX24" i="1"/>
  <c r="DB24" i="1" s="1"/>
  <c r="AX25" i="1"/>
  <c r="AX26" i="1"/>
  <c r="AX27" i="1"/>
  <c r="AX28" i="1"/>
  <c r="DB28" i="1" s="1"/>
  <c r="AX29" i="1"/>
  <c r="AX30" i="1"/>
  <c r="AX31" i="1"/>
  <c r="AX32" i="1"/>
  <c r="DB32" i="1" s="1"/>
  <c r="AX33" i="1"/>
  <c r="AX34" i="1"/>
  <c r="AX35" i="1"/>
  <c r="AX36" i="1"/>
  <c r="DB36" i="1" s="1"/>
  <c r="AX37" i="1"/>
  <c r="AX38" i="1"/>
  <c r="AX39" i="1"/>
  <c r="AX40" i="1"/>
  <c r="DB40" i="1" s="1"/>
  <c r="AX41" i="1"/>
  <c r="AX42" i="1"/>
  <c r="AX43" i="1"/>
  <c r="AX44" i="1"/>
  <c r="DB44" i="1" s="1"/>
  <c r="AX45" i="1"/>
  <c r="AX46" i="1"/>
  <c r="AX47" i="1"/>
  <c r="AX48" i="1"/>
  <c r="DB48" i="1" s="1"/>
  <c r="AX49" i="1"/>
  <c r="AX50" i="1"/>
  <c r="AX51" i="1"/>
  <c r="AX52" i="1"/>
  <c r="DB52" i="1" s="1"/>
  <c r="AX53" i="1"/>
  <c r="AX54" i="1"/>
  <c r="AX55" i="1"/>
  <c r="AX56" i="1"/>
  <c r="DB56" i="1" s="1"/>
  <c r="AX57" i="1"/>
  <c r="AX58" i="1"/>
  <c r="AX59" i="1"/>
  <c r="AX60" i="1"/>
  <c r="DB60" i="1" s="1"/>
  <c r="AX61" i="1"/>
  <c r="AS8" i="1"/>
  <c r="AS9" i="1"/>
  <c r="AS10" i="1"/>
  <c r="CW10" i="1" s="1"/>
  <c r="AS11" i="1"/>
  <c r="AS12" i="1"/>
  <c r="AS13" i="1"/>
  <c r="AS14" i="1"/>
  <c r="CW14" i="1" s="1"/>
  <c r="AS15" i="1"/>
  <c r="AS16" i="1"/>
  <c r="AS17" i="1"/>
  <c r="AS18" i="1"/>
  <c r="CW18" i="1" s="1"/>
  <c r="AS19" i="1"/>
  <c r="AS20" i="1"/>
  <c r="AS21" i="1"/>
  <c r="AS22" i="1"/>
  <c r="CW22" i="1" s="1"/>
  <c r="AS23" i="1"/>
  <c r="AS24" i="1"/>
  <c r="AS25" i="1"/>
  <c r="AS26" i="1"/>
  <c r="CW26" i="1" s="1"/>
  <c r="AS27" i="1"/>
  <c r="AS28" i="1"/>
  <c r="AS29" i="1"/>
  <c r="AS30" i="1"/>
  <c r="CW30" i="1" s="1"/>
  <c r="AS31" i="1"/>
  <c r="AS32" i="1"/>
  <c r="AS33" i="1"/>
  <c r="AS34" i="1"/>
  <c r="CW34" i="1" s="1"/>
  <c r="AS35" i="1"/>
  <c r="AS36" i="1"/>
  <c r="AS37" i="1"/>
  <c r="AS38" i="1"/>
  <c r="CW38" i="1" s="1"/>
  <c r="AS39" i="1"/>
  <c r="AS40" i="1"/>
  <c r="AS41" i="1"/>
  <c r="AS42" i="1"/>
  <c r="CW42" i="1" s="1"/>
  <c r="AS43" i="1"/>
  <c r="AS44" i="1"/>
  <c r="AS45" i="1"/>
  <c r="AS46" i="1"/>
  <c r="CW46" i="1" s="1"/>
  <c r="AS47" i="1"/>
  <c r="AS48" i="1"/>
  <c r="AS49" i="1"/>
  <c r="AS50" i="1"/>
  <c r="CW50" i="1" s="1"/>
  <c r="AS51" i="1"/>
  <c r="AS52" i="1"/>
  <c r="AS53" i="1"/>
  <c r="AS54" i="1"/>
  <c r="CW54" i="1" s="1"/>
  <c r="AS55" i="1"/>
  <c r="AS56" i="1"/>
  <c r="AS57" i="1"/>
  <c r="AS58" i="1"/>
  <c r="CW58" i="1" s="1"/>
  <c r="AS59" i="1"/>
  <c r="AS60" i="1"/>
  <c r="AS61" i="1"/>
  <c r="AN8" i="1"/>
  <c r="CR8" i="1" s="1"/>
  <c r="AN9" i="1"/>
  <c r="AN10" i="1"/>
  <c r="AN11" i="1"/>
  <c r="AN12" i="1"/>
  <c r="CR12" i="1" s="1"/>
  <c r="AN13" i="1"/>
  <c r="AN14" i="1"/>
  <c r="AN15" i="1"/>
  <c r="AN16" i="1"/>
  <c r="CR16" i="1" s="1"/>
  <c r="AN17" i="1"/>
  <c r="AN18" i="1"/>
  <c r="AN19" i="1"/>
  <c r="AN20" i="1"/>
  <c r="CR20" i="1" s="1"/>
  <c r="AN21" i="1"/>
  <c r="AN22" i="1"/>
  <c r="AN23" i="1"/>
  <c r="AN24" i="1"/>
  <c r="CR24" i="1" s="1"/>
  <c r="AN25" i="1"/>
  <c r="AN26" i="1"/>
  <c r="AN27" i="1"/>
  <c r="AN28" i="1"/>
  <c r="CR28" i="1" s="1"/>
  <c r="AN29" i="1"/>
  <c r="AN30" i="1"/>
  <c r="AN31" i="1"/>
  <c r="AN32" i="1"/>
  <c r="CR32" i="1" s="1"/>
  <c r="AN33" i="1"/>
  <c r="AN34" i="1"/>
  <c r="AN35" i="1"/>
  <c r="AN36" i="1"/>
  <c r="CR36" i="1" s="1"/>
  <c r="AN37" i="1"/>
  <c r="AN38" i="1"/>
  <c r="AN39" i="1"/>
  <c r="AN40" i="1"/>
  <c r="CR40" i="1" s="1"/>
  <c r="AN41" i="1"/>
  <c r="AN42" i="1"/>
  <c r="AN43" i="1"/>
  <c r="AN44" i="1"/>
  <c r="CR44" i="1" s="1"/>
  <c r="AN45" i="1"/>
  <c r="AN46" i="1"/>
  <c r="AN47" i="1"/>
  <c r="AN48" i="1"/>
  <c r="CR48" i="1" s="1"/>
  <c r="AN49" i="1"/>
  <c r="AN50" i="1"/>
  <c r="AN51" i="1"/>
  <c r="AN52" i="1"/>
  <c r="CR52" i="1" s="1"/>
  <c r="AN53" i="1"/>
  <c r="AN54" i="1"/>
  <c r="AN55" i="1"/>
  <c r="AN56" i="1"/>
  <c r="CR56" i="1" s="1"/>
  <c r="AN57" i="1"/>
  <c r="AN58" i="1"/>
  <c r="AN59" i="1"/>
  <c r="AN60" i="1"/>
  <c r="CR60" i="1" s="1"/>
  <c r="AN61" i="1"/>
  <c r="AM8" i="1"/>
  <c r="BF8" i="1" s="1"/>
  <c r="AM9" i="1"/>
  <c r="BF9" i="1" s="1"/>
  <c r="AM10" i="1"/>
  <c r="BF10" i="1" s="1"/>
  <c r="AM11" i="1"/>
  <c r="AM12" i="1"/>
  <c r="BF12" i="1" s="1"/>
  <c r="AM13" i="1"/>
  <c r="BF13" i="1" s="1"/>
  <c r="AM14" i="1"/>
  <c r="BF14" i="1" s="1"/>
  <c r="AM15" i="1"/>
  <c r="AM16" i="1"/>
  <c r="BF16" i="1" s="1"/>
  <c r="AM17" i="1"/>
  <c r="BF17" i="1" s="1"/>
  <c r="AM18" i="1"/>
  <c r="BF18" i="1" s="1"/>
  <c r="AM19" i="1"/>
  <c r="AM20" i="1"/>
  <c r="BF20" i="1" s="1"/>
  <c r="AM21" i="1"/>
  <c r="BF21" i="1" s="1"/>
  <c r="AM22" i="1"/>
  <c r="BF22" i="1" s="1"/>
  <c r="AM23" i="1"/>
  <c r="AM24" i="1"/>
  <c r="BF24" i="1" s="1"/>
  <c r="AM25" i="1"/>
  <c r="BF25" i="1" s="1"/>
  <c r="AM26" i="1"/>
  <c r="BF26" i="1" s="1"/>
  <c r="AM27" i="1"/>
  <c r="AM28" i="1"/>
  <c r="BF28" i="1" s="1"/>
  <c r="AM29" i="1"/>
  <c r="BF29" i="1" s="1"/>
  <c r="AM30" i="1"/>
  <c r="BF30" i="1" s="1"/>
  <c r="AM31" i="1"/>
  <c r="AM32" i="1"/>
  <c r="BF32" i="1" s="1"/>
  <c r="AM33" i="1"/>
  <c r="BF33" i="1" s="1"/>
  <c r="AM34" i="1"/>
  <c r="BF34" i="1" s="1"/>
  <c r="AM35" i="1"/>
  <c r="AM36" i="1"/>
  <c r="BF36" i="1" s="1"/>
  <c r="AM37" i="1"/>
  <c r="BF37" i="1" s="1"/>
  <c r="AM38" i="1"/>
  <c r="BF38" i="1" s="1"/>
  <c r="AM39" i="1"/>
  <c r="AM40" i="1"/>
  <c r="BF40" i="1" s="1"/>
  <c r="AM41" i="1"/>
  <c r="BF41" i="1" s="1"/>
  <c r="AM42" i="1"/>
  <c r="BF42" i="1" s="1"/>
  <c r="AM43" i="1"/>
  <c r="AM44" i="1"/>
  <c r="BF44" i="1" s="1"/>
  <c r="AM45" i="1"/>
  <c r="BF45" i="1" s="1"/>
  <c r="AM46" i="1"/>
  <c r="BF46" i="1" s="1"/>
  <c r="AM47" i="1"/>
  <c r="AM48" i="1"/>
  <c r="BF48" i="1" s="1"/>
  <c r="AM49" i="1"/>
  <c r="BF49" i="1" s="1"/>
  <c r="AM50" i="1"/>
  <c r="BF50" i="1" s="1"/>
  <c r="AM51" i="1"/>
  <c r="AM52" i="1"/>
  <c r="BF52" i="1" s="1"/>
  <c r="AM53" i="1"/>
  <c r="BF53" i="1" s="1"/>
  <c r="AM54" i="1"/>
  <c r="BF54" i="1" s="1"/>
  <c r="AM55" i="1"/>
  <c r="AM56" i="1"/>
  <c r="BF56" i="1" s="1"/>
  <c r="AM57" i="1"/>
  <c r="BF57" i="1" s="1"/>
  <c r="AM58" i="1"/>
  <c r="BF58" i="1" s="1"/>
  <c r="AM59" i="1"/>
  <c r="AM60" i="1"/>
  <c r="BF60" i="1" s="1"/>
  <c r="AM61" i="1"/>
  <c r="BF6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V51" i="1" s="1"/>
  <c r="D52" i="1"/>
  <c r="V52" i="1" s="1"/>
  <c r="D53" i="1"/>
  <c r="V53" i="1" s="1"/>
  <c r="D54" i="1"/>
  <c r="V54" i="1" s="1"/>
  <c r="D55" i="1"/>
  <c r="V55" i="1" s="1"/>
  <c r="D56" i="1"/>
  <c r="V56" i="1" s="1"/>
  <c r="D57" i="1"/>
  <c r="V57" i="1" s="1"/>
  <c r="D58" i="1"/>
  <c r="V58" i="1" s="1"/>
  <c r="D59" i="1"/>
  <c r="V59" i="1" s="1"/>
  <c r="D60" i="1"/>
  <c r="V60" i="1" s="1"/>
  <c r="D61" i="1"/>
  <c r="V61" i="1" s="1"/>
  <c r="DJ58" i="1" l="1"/>
  <c r="DJ54" i="1"/>
  <c r="DJ50" i="1"/>
  <c r="DJ46" i="1"/>
  <c r="DJ42" i="1"/>
  <c r="DJ38" i="1"/>
  <c r="DJ34" i="1"/>
  <c r="DJ30" i="1"/>
  <c r="DJ26" i="1"/>
  <c r="DJ22" i="1"/>
  <c r="DJ18" i="1"/>
  <c r="DJ14" i="1"/>
  <c r="DJ10" i="1"/>
  <c r="DJ24" i="1"/>
  <c r="DJ16" i="1"/>
  <c r="DJ8" i="1"/>
  <c r="CI61" i="1"/>
  <c r="CI59" i="1"/>
  <c r="CI57" i="1"/>
  <c r="CI55" i="1"/>
  <c r="CI53" i="1"/>
  <c r="CI51" i="1"/>
  <c r="CI49" i="1"/>
  <c r="CI47" i="1"/>
  <c r="CI45" i="1"/>
  <c r="CI43" i="1"/>
  <c r="CI41" i="1"/>
  <c r="CI39" i="1"/>
  <c r="CI37" i="1"/>
  <c r="CI35" i="1"/>
  <c r="CI33" i="1"/>
  <c r="CI31" i="1"/>
  <c r="CI29" i="1"/>
  <c r="CI27" i="1"/>
  <c r="CI25" i="1"/>
  <c r="CI23" i="1"/>
  <c r="CI21" i="1"/>
  <c r="CI19" i="1"/>
  <c r="CI17" i="1"/>
  <c r="CI15" i="1"/>
  <c r="CI13" i="1"/>
  <c r="CI11" i="1"/>
  <c r="CI9" i="1"/>
  <c r="CJ61" i="1"/>
  <c r="CJ59" i="1"/>
  <c r="CJ57" i="1"/>
  <c r="CJ55" i="1"/>
  <c r="CJ53" i="1"/>
  <c r="CJ51" i="1"/>
  <c r="CJ49" i="1"/>
  <c r="CJ47" i="1"/>
  <c r="CJ45" i="1"/>
  <c r="CJ43" i="1"/>
  <c r="CJ41" i="1"/>
  <c r="CJ39" i="1"/>
  <c r="CJ37" i="1"/>
  <c r="CJ35" i="1"/>
  <c r="CJ33" i="1"/>
  <c r="CJ31" i="1"/>
  <c r="CJ29" i="1"/>
  <c r="CJ27" i="1"/>
  <c r="CJ25" i="1"/>
  <c r="CJ23" i="1"/>
  <c r="CJ21" i="1"/>
  <c r="CJ19" i="1"/>
  <c r="CJ17" i="1"/>
  <c r="CJ15" i="1"/>
  <c r="CJ13" i="1"/>
  <c r="CJ11" i="1"/>
  <c r="CJ9" i="1"/>
  <c r="CQ61" i="1"/>
  <c r="CH61" i="1"/>
  <c r="DJ61" i="1" s="1"/>
  <c r="CQ59" i="1"/>
  <c r="CH59" i="1"/>
  <c r="DJ59" i="1" s="1"/>
  <c r="CQ57" i="1"/>
  <c r="CH57" i="1"/>
  <c r="DJ57" i="1" s="1"/>
  <c r="CQ55" i="1"/>
  <c r="CH55" i="1"/>
  <c r="DJ55" i="1" s="1"/>
  <c r="CQ53" i="1"/>
  <c r="CH53" i="1"/>
  <c r="DJ53" i="1" s="1"/>
  <c r="CQ51" i="1"/>
  <c r="CH51" i="1"/>
  <c r="DJ51" i="1" s="1"/>
  <c r="CQ49" i="1"/>
  <c r="CH49" i="1"/>
  <c r="DJ49" i="1" s="1"/>
  <c r="CQ47" i="1"/>
  <c r="CH47" i="1"/>
  <c r="DJ47" i="1" s="1"/>
  <c r="CQ45" i="1"/>
  <c r="CH45" i="1"/>
  <c r="DJ45" i="1" s="1"/>
  <c r="CQ43" i="1"/>
  <c r="CH43" i="1"/>
  <c r="DJ43" i="1" s="1"/>
  <c r="CQ41" i="1"/>
  <c r="CH41" i="1"/>
  <c r="DJ41" i="1" s="1"/>
  <c r="CQ39" i="1"/>
  <c r="CH39" i="1"/>
  <c r="DJ39" i="1" s="1"/>
  <c r="CQ37" i="1"/>
  <c r="CH37" i="1"/>
  <c r="DJ37" i="1" s="1"/>
  <c r="CQ35" i="1"/>
  <c r="CH35" i="1"/>
  <c r="DJ35" i="1" s="1"/>
  <c r="CQ33" i="1"/>
  <c r="CH33" i="1"/>
  <c r="DJ33" i="1" s="1"/>
  <c r="CQ31" i="1"/>
  <c r="CH31" i="1"/>
  <c r="DJ31" i="1" s="1"/>
  <c r="CQ29" i="1"/>
  <c r="CH29" i="1"/>
  <c r="DJ29" i="1" s="1"/>
  <c r="CQ27" i="1"/>
  <c r="CH27" i="1"/>
  <c r="DJ27" i="1" s="1"/>
  <c r="CQ25" i="1"/>
  <c r="CH25" i="1"/>
  <c r="DJ25" i="1" s="1"/>
  <c r="CQ23" i="1"/>
  <c r="CH23" i="1"/>
  <c r="DJ23" i="1" s="1"/>
  <c r="CQ21" i="1"/>
  <c r="CH21" i="1"/>
  <c r="DJ21" i="1" s="1"/>
  <c r="CQ19" i="1"/>
  <c r="CH19" i="1"/>
  <c r="DJ19" i="1" s="1"/>
  <c r="CQ17" i="1"/>
  <c r="CH17" i="1"/>
  <c r="DJ17" i="1" s="1"/>
  <c r="CQ15" i="1"/>
  <c r="CH15" i="1"/>
  <c r="DJ15" i="1" s="1"/>
  <c r="CQ13" i="1"/>
  <c r="CH13" i="1"/>
  <c r="DJ13" i="1" s="1"/>
  <c r="CQ11" i="1"/>
  <c r="CH11" i="1"/>
  <c r="DJ11" i="1" s="1"/>
  <c r="CQ9" i="1"/>
  <c r="CH9" i="1"/>
  <c r="DJ9" i="1" s="1"/>
  <c r="CR61" i="1"/>
  <c r="CR59" i="1"/>
  <c r="CR57" i="1"/>
  <c r="CR55" i="1"/>
  <c r="CR53" i="1"/>
  <c r="CR51" i="1"/>
  <c r="CR49" i="1"/>
  <c r="CR47" i="1"/>
  <c r="CR45" i="1"/>
  <c r="CR43" i="1"/>
  <c r="CR41" i="1"/>
  <c r="CR39" i="1"/>
  <c r="CR37" i="1"/>
  <c r="CR35" i="1"/>
  <c r="CR33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61" i="1"/>
  <c r="CW59" i="1"/>
  <c r="CW57" i="1"/>
  <c r="CW55" i="1"/>
  <c r="CW53" i="1"/>
  <c r="CW51" i="1"/>
  <c r="CW49" i="1"/>
  <c r="CW47" i="1"/>
  <c r="CW45" i="1"/>
  <c r="CW43" i="1"/>
  <c r="CW41" i="1"/>
  <c r="CW39" i="1"/>
  <c r="CW37" i="1"/>
  <c r="CW35" i="1"/>
  <c r="CW33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DB61" i="1"/>
  <c r="DB59" i="1"/>
  <c r="DB57" i="1"/>
  <c r="DB55" i="1"/>
  <c r="DB53" i="1"/>
  <c r="DB51" i="1"/>
  <c r="DB49" i="1"/>
  <c r="DB47" i="1"/>
  <c r="DB45" i="1"/>
  <c r="DB43" i="1"/>
  <c r="DB41" i="1"/>
  <c r="DB39" i="1"/>
  <c r="DJ28" i="1"/>
  <c r="DJ20" i="1"/>
  <c r="DJ12" i="1"/>
  <c r="DB37" i="1"/>
  <c r="DB35" i="1"/>
  <c r="DB33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Q58" i="1"/>
  <c r="CQ54" i="1"/>
  <c r="CQ50" i="1"/>
  <c r="CQ46" i="1"/>
  <c r="CQ42" i="1"/>
  <c r="CQ38" i="1"/>
  <c r="CQ34" i="1"/>
  <c r="CQ30" i="1"/>
  <c r="CQ26" i="1"/>
  <c r="CQ22" i="1"/>
  <c r="CQ18" i="1"/>
  <c r="CQ14" i="1"/>
  <c r="CQ10" i="1"/>
  <c r="CR21" i="2"/>
  <c r="CR19" i="2"/>
  <c r="CR17" i="2"/>
  <c r="CR15" i="2"/>
  <c r="CR13" i="2"/>
  <c r="CR11" i="2"/>
  <c r="CR9" i="2"/>
  <c r="CW22" i="2"/>
  <c r="CW20" i="2"/>
  <c r="CW18" i="2"/>
  <c r="CW16" i="2"/>
  <c r="CW14" i="2"/>
  <c r="CW12" i="2"/>
  <c r="CW10" i="2"/>
  <c r="CW8" i="2"/>
  <c r="DB21" i="2"/>
  <c r="DB19" i="2"/>
  <c r="DB17" i="2"/>
  <c r="DB15" i="2"/>
  <c r="DB13" i="2"/>
  <c r="DB11" i="2"/>
  <c r="DB9" i="2"/>
  <c r="CH21" i="2"/>
  <c r="DJ21" i="2" s="1"/>
  <c r="CH17" i="2"/>
  <c r="DJ17" i="2" s="1"/>
  <c r="CH13" i="2"/>
  <c r="DJ13" i="2" s="1"/>
  <c r="CH9" i="2"/>
  <c r="DJ9" i="2" s="1"/>
  <c r="CJ19" i="2"/>
  <c r="CJ15" i="2"/>
  <c r="CJ11" i="2"/>
  <c r="CQ19" i="2"/>
  <c r="CQ15" i="2"/>
  <c r="CQ11" i="2"/>
  <c r="CR22" i="2"/>
  <c r="CR18" i="2"/>
  <c r="CR14" i="2"/>
  <c r="CR10" i="2"/>
  <c r="D75" i="3"/>
  <c r="V75" i="3" s="1"/>
  <c r="W75" i="3"/>
  <c r="D73" i="3"/>
  <c r="V73" i="3" s="1"/>
  <c r="W73" i="3"/>
  <c r="D71" i="3"/>
  <c r="V71" i="3" s="1"/>
  <c r="W71" i="3"/>
  <c r="D69" i="3"/>
  <c r="V69" i="3" s="1"/>
  <c r="W69" i="3"/>
  <c r="D67" i="3"/>
  <c r="V67" i="3" s="1"/>
  <c r="W67" i="3"/>
  <c r="D65" i="3"/>
  <c r="V65" i="3" s="1"/>
  <c r="W65" i="3"/>
  <c r="D63" i="3"/>
  <c r="V63" i="3" s="1"/>
  <c r="W63" i="3"/>
  <c r="D61" i="3"/>
  <c r="V61" i="3" s="1"/>
  <c r="W61" i="3"/>
  <c r="D59" i="3"/>
  <c r="V59" i="3" s="1"/>
  <c r="W59" i="3"/>
  <c r="D57" i="3"/>
  <c r="V57" i="3" s="1"/>
  <c r="W57" i="3"/>
  <c r="D55" i="3"/>
  <c r="V55" i="3" s="1"/>
  <c r="W55" i="3"/>
  <c r="D53" i="3"/>
  <c r="V53" i="3" s="1"/>
  <c r="W53" i="3"/>
  <c r="D51" i="3"/>
  <c r="V51" i="3" s="1"/>
  <c r="W51" i="3"/>
  <c r="D49" i="3"/>
  <c r="V49" i="3" s="1"/>
  <c r="W49" i="3"/>
  <c r="D47" i="3"/>
  <c r="V47" i="3" s="1"/>
  <c r="W47" i="3"/>
  <c r="D45" i="3"/>
  <c r="V45" i="3" s="1"/>
  <c r="W45" i="3"/>
  <c r="D43" i="3"/>
  <c r="V43" i="3" s="1"/>
  <c r="W43" i="3"/>
  <c r="D41" i="3"/>
  <c r="V41" i="3" s="1"/>
  <c r="W41" i="3"/>
  <c r="D39" i="3"/>
  <c r="V39" i="3" s="1"/>
  <c r="W39" i="3"/>
  <c r="D37" i="3"/>
  <c r="V37" i="3" s="1"/>
  <c r="W37" i="3"/>
  <c r="D35" i="3"/>
  <c r="V35" i="3" s="1"/>
  <c r="W35" i="3"/>
  <c r="D33" i="3"/>
  <c r="V33" i="3" s="1"/>
  <c r="W33" i="3"/>
  <c r="CH60" i="1"/>
  <c r="DJ60" i="1" s="1"/>
  <c r="CH56" i="1"/>
  <c r="DJ56" i="1" s="1"/>
  <c r="CH52" i="1"/>
  <c r="DJ52" i="1" s="1"/>
  <c r="CH48" i="1"/>
  <c r="DJ48" i="1" s="1"/>
  <c r="CH44" i="1"/>
  <c r="DJ44" i="1" s="1"/>
  <c r="CH40" i="1"/>
  <c r="DJ40" i="1" s="1"/>
  <c r="CH36" i="1"/>
  <c r="DJ36" i="1" s="1"/>
  <c r="CH32" i="1"/>
  <c r="DJ32" i="1" s="1"/>
  <c r="W22" i="2"/>
  <c r="W18" i="2"/>
  <c r="W14" i="2"/>
  <c r="W10" i="2"/>
  <c r="CI19" i="2"/>
  <c r="CI15" i="2"/>
  <c r="CI11" i="2"/>
  <c r="CJ22" i="2"/>
  <c r="BG22" i="2"/>
  <c r="CI22" i="2" s="1"/>
  <c r="CJ20" i="2"/>
  <c r="BG20" i="2"/>
  <c r="CI20" i="2" s="1"/>
  <c r="CJ18" i="2"/>
  <c r="BG18" i="2"/>
  <c r="CI18" i="2" s="1"/>
  <c r="CJ16" i="2"/>
  <c r="BG16" i="2"/>
  <c r="CI16" i="2" s="1"/>
  <c r="CJ14" i="2"/>
  <c r="BG14" i="2"/>
  <c r="CI14" i="2" s="1"/>
  <c r="CJ12" i="2"/>
  <c r="BG12" i="2"/>
  <c r="CI12" i="2" s="1"/>
  <c r="CJ10" i="2"/>
  <c r="BG10" i="2"/>
  <c r="CI10" i="2" s="1"/>
  <c r="CJ8" i="2"/>
  <c r="BG8" i="2"/>
  <c r="CI8" i="2" s="1"/>
  <c r="CQ22" i="2"/>
  <c r="CH22" i="2"/>
  <c r="DJ22" i="2" s="1"/>
  <c r="CQ20" i="2"/>
  <c r="CH20" i="2"/>
  <c r="DJ20" i="2" s="1"/>
  <c r="CQ18" i="2"/>
  <c r="CH18" i="2"/>
  <c r="DJ18" i="2" s="1"/>
  <c r="CQ16" i="2"/>
  <c r="CH16" i="2"/>
  <c r="DJ16" i="2" s="1"/>
  <c r="CQ14" i="2"/>
  <c r="CH14" i="2"/>
  <c r="DJ14" i="2" s="1"/>
  <c r="CQ12" i="2"/>
  <c r="CH12" i="2"/>
  <c r="DJ12" i="2" s="1"/>
  <c r="CQ10" i="2"/>
  <c r="CH10" i="2"/>
  <c r="DJ10" i="2" s="1"/>
  <c r="CQ8" i="2"/>
  <c r="CH8" i="2"/>
  <c r="DJ8" i="2" s="1"/>
  <c r="CJ21" i="2"/>
  <c r="CJ17" i="2"/>
  <c r="CJ13" i="2"/>
  <c r="CJ9" i="2"/>
  <c r="CR20" i="2"/>
  <c r="CR16" i="2"/>
  <c r="CR12" i="2"/>
  <c r="CR8" i="2"/>
  <c r="W31" i="3"/>
  <c r="W27" i="3"/>
  <c r="W23" i="3"/>
  <c r="W19" i="3"/>
  <c r="BQ76" i="4"/>
  <c r="L76" i="4"/>
  <c r="BP76" i="4" s="1"/>
  <c r="BQ74" i="4"/>
  <c r="L74" i="4"/>
  <c r="BP74" i="4" s="1"/>
  <c r="BQ72" i="4"/>
  <c r="L72" i="4"/>
  <c r="BP72" i="4" s="1"/>
  <c r="BQ68" i="4"/>
  <c r="L68" i="4"/>
  <c r="BP68" i="4" s="1"/>
  <c r="BQ66" i="4"/>
  <c r="L66" i="4"/>
  <c r="BP66" i="4" s="1"/>
  <c r="BQ64" i="4"/>
  <c r="L64" i="4"/>
  <c r="BP64" i="4" s="1"/>
  <c r="BQ60" i="4"/>
  <c r="L60" i="4"/>
  <c r="BP60" i="4" s="1"/>
  <c r="BQ58" i="4"/>
  <c r="L58" i="4"/>
  <c r="BP58" i="4" s="1"/>
  <c r="BQ56" i="4"/>
  <c r="L56" i="4"/>
  <c r="BP56" i="4" s="1"/>
  <c r="BQ52" i="4"/>
  <c r="L52" i="4"/>
  <c r="BP52" i="4" s="1"/>
  <c r="BQ50" i="4"/>
  <c r="L50" i="4"/>
  <c r="BP50" i="4" s="1"/>
  <c r="BQ48" i="4"/>
  <c r="L48" i="4"/>
  <c r="BP48" i="4" s="1"/>
  <c r="BQ44" i="4"/>
  <c r="L44" i="4"/>
  <c r="BP44" i="4" s="1"/>
  <c r="BQ42" i="4"/>
  <c r="L42" i="4"/>
  <c r="BP42" i="4" s="1"/>
  <c r="BQ40" i="4"/>
  <c r="L40" i="4"/>
  <c r="BP40" i="4" s="1"/>
  <c r="BQ36" i="4"/>
  <c r="L36" i="4"/>
  <c r="BP36" i="4" s="1"/>
  <c r="BQ34" i="4"/>
  <c r="L34" i="4"/>
  <c r="BP34" i="4" s="1"/>
  <c r="BQ32" i="4"/>
  <c r="L32" i="4"/>
  <c r="BP32" i="4" s="1"/>
  <c r="BQ28" i="4"/>
  <c r="L28" i="4"/>
  <c r="BP28" i="4" s="1"/>
  <c r="BQ26" i="4"/>
  <c r="L26" i="4"/>
  <c r="BP26" i="4" s="1"/>
  <c r="BQ24" i="4"/>
  <c r="L24" i="4"/>
  <c r="BP24" i="4" s="1"/>
  <c r="BQ20" i="4"/>
  <c r="L20" i="4"/>
  <c r="BP20" i="4" s="1"/>
  <c r="BQ18" i="4"/>
  <c r="L18" i="4"/>
  <c r="BP18" i="4" s="1"/>
  <c r="BQ16" i="4"/>
  <c r="L16" i="4"/>
  <c r="BP16" i="4" s="1"/>
  <c r="BP14" i="4"/>
  <c r="BQ12" i="4"/>
  <c r="L12" i="4"/>
  <c r="BP12" i="4" s="1"/>
  <c r="BQ10" i="4"/>
  <c r="L10" i="4"/>
  <c r="BP10" i="4" s="1"/>
  <c r="BQ8" i="4"/>
  <c r="L8" i="4"/>
  <c r="BP8" i="4" s="1"/>
  <c r="AE69" i="4"/>
  <c r="AE61" i="4"/>
  <c r="AE53" i="4"/>
  <c r="AE45" i="4"/>
  <c r="AE37" i="4"/>
  <c r="AE29" i="4"/>
  <c r="AE21" i="4"/>
  <c r="AE13" i="4"/>
  <c r="BH71" i="4"/>
  <c r="BH63" i="4"/>
  <c r="BH55" i="4"/>
  <c r="BH47" i="4"/>
  <c r="BH39" i="4"/>
  <c r="BH31" i="4"/>
  <c r="BH23" i="4"/>
  <c r="BH15" i="4"/>
  <c r="BI76" i="4"/>
  <c r="BI68" i="4"/>
  <c r="BI60" i="4"/>
  <c r="BI52" i="4"/>
  <c r="BI44" i="4"/>
  <c r="BI36" i="4"/>
  <c r="BI28" i="4"/>
  <c r="BI20" i="4"/>
  <c r="BI12" i="4"/>
  <c r="BQ70" i="4"/>
  <c r="BQ54" i="4"/>
  <c r="BQ38" i="4"/>
  <c r="BQ22" i="4"/>
  <c r="W29" i="3"/>
  <c r="W25" i="3"/>
  <c r="W21" i="3"/>
  <c r="W17" i="3"/>
  <c r="W13" i="3"/>
  <c r="W9" i="3"/>
  <c r="CI71" i="4"/>
  <c r="CI59" i="4"/>
  <c r="CI47" i="4"/>
  <c r="CI39" i="4"/>
  <c r="CI27" i="4"/>
  <c r="CI15" i="4"/>
  <c r="BH76" i="4"/>
  <c r="BI74" i="4"/>
  <c r="D74" i="4"/>
  <c r="BH72" i="4"/>
  <c r="BI70" i="4"/>
  <c r="D70" i="4"/>
  <c r="BH68" i="4"/>
  <c r="BI66" i="4"/>
  <c r="D66" i="4"/>
  <c r="BH64" i="4"/>
  <c r="BI62" i="4"/>
  <c r="D62" i="4"/>
  <c r="BH60" i="4"/>
  <c r="BI58" i="4"/>
  <c r="D58" i="4"/>
  <c r="BH56" i="4"/>
  <c r="BI54" i="4"/>
  <c r="D54" i="4"/>
  <c r="BH52" i="4"/>
  <c r="BI50" i="4"/>
  <c r="D50" i="4"/>
  <c r="BH48" i="4"/>
  <c r="BI46" i="4"/>
  <c r="D46" i="4"/>
  <c r="BH44" i="4"/>
  <c r="BI42" i="4"/>
  <c r="D42" i="4"/>
  <c r="BH40" i="4"/>
  <c r="BI38" i="4"/>
  <c r="D38" i="4"/>
  <c r="BH36" i="4"/>
  <c r="BI34" i="4"/>
  <c r="D34" i="4"/>
  <c r="BH32" i="4"/>
  <c r="BI30" i="4"/>
  <c r="D30" i="4"/>
  <c r="BH28" i="4"/>
  <c r="BI26" i="4"/>
  <c r="D26" i="4"/>
  <c r="BH24" i="4"/>
  <c r="BI22" i="4"/>
  <c r="D22" i="4"/>
  <c r="BH20" i="4"/>
  <c r="BI18" i="4"/>
  <c r="D18" i="4"/>
  <c r="BH16" i="4"/>
  <c r="BI14" i="4"/>
  <c r="D14" i="4"/>
  <c r="BH12" i="4"/>
  <c r="AE12" i="4"/>
  <c r="CI12" i="4" s="1"/>
  <c r="BI10" i="4"/>
  <c r="D10" i="4"/>
  <c r="BH8" i="4"/>
  <c r="AE8" i="4"/>
  <c r="CI8" i="4" s="1"/>
  <c r="AE73" i="4"/>
  <c r="AE65" i="4"/>
  <c r="AE57" i="4"/>
  <c r="AE49" i="4"/>
  <c r="AE41" i="4"/>
  <c r="AE33" i="4"/>
  <c r="AE25" i="4"/>
  <c r="AE17" i="4"/>
  <c r="AE9" i="4"/>
  <c r="BH75" i="4"/>
  <c r="BH67" i="4"/>
  <c r="BH59" i="4"/>
  <c r="BH51" i="4"/>
  <c r="BH43" i="4"/>
  <c r="BH35" i="4"/>
  <c r="BH27" i="4"/>
  <c r="BH19" i="4"/>
  <c r="BH11" i="4"/>
  <c r="BI72" i="4"/>
  <c r="BI64" i="4"/>
  <c r="BI56" i="4"/>
  <c r="BI48" i="4"/>
  <c r="BI40" i="4"/>
  <c r="BI32" i="4"/>
  <c r="BI24" i="4"/>
  <c r="BI16" i="4"/>
  <c r="BI8" i="4"/>
  <c r="BQ62" i="4"/>
  <c r="BQ46" i="4"/>
  <c r="BQ30" i="4"/>
  <c r="BQ14" i="4"/>
  <c r="BG75" i="4"/>
  <c r="CI75" i="4" s="1"/>
  <c r="BG73" i="4"/>
  <c r="BG71" i="4"/>
  <c r="BG69" i="4"/>
  <c r="BG67" i="4"/>
  <c r="CI67" i="4" s="1"/>
  <c r="BG65" i="4"/>
  <c r="BG63" i="4"/>
  <c r="CI63" i="4" s="1"/>
  <c r="BG61" i="4"/>
  <c r="BG59" i="4"/>
  <c r="BG57" i="4"/>
  <c r="BG55" i="4"/>
  <c r="CI55" i="4" s="1"/>
  <c r="BG53" i="4"/>
  <c r="BG51" i="4"/>
  <c r="CI51" i="4" s="1"/>
  <c r="BG49" i="4"/>
  <c r="BG47" i="4"/>
  <c r="BG45" i="4"/>
  <c r="BG43" i="4"/>
  <c r="CI43" i="4" s="1"/>
  <c r="BG41" i="4"/>
  <c r="BG39" i="4"/>
  <c r="BG37" i="4"/>
  <c r="BG35" i="4"/>
  <c r="CI35" i="4" s="1"/>
  <c r="BG33" i="4"/>
  <c r="BG31" i="4"/>
  <c r="CI31" i="4" s="1"/>
  <c r="BG29" i="4"/>
  <c r="BG27" i="4"/>
  <c r="BG25" i="4"/>
  <c r="BG23" i="4"/>
  <c r="CI23" i="4" s="1"/>
  <c r="BG21" i="4"/>
  <c r="BG19" i="4"/>
  <c r="CI19" i="4" s="1"/>
  <c r="BG17" i="4"/>
  <c r="BG15" i="4"/>
  <c r="BG13" i="4"/>
  <c r="BG11" i="4"/>
  <c r="CI11" i="4" s="1"/>
  <c r="BG9" i="4"/>
  <c r="BV24" i="4"/>
  <c r="BV22" i="4"/>
  <c r="BV20" i="4"/>
  <c r="BV18" i="4"/>
  <c r="BV16" i="4"/>
  <c r="BV14" i="4"/>
  <c r="BV12" i="4"/>
  <c r="BV10" i="4"/>
  <c r="BV8" i="4"/>
  <c r="CA75" i="4"/>
  <c r="CA73" i="4"/>
  <c r="CA71" i="4"/>
  <c r="CA69" i="4"/>
  <c r="CA67" i="4"/>
  <c r="CA65" i="4"/>
  <c r="CA63" i="4"/>
  <c r="CA61" i="4"/>
  <c r="CA59" i="4"/>
  <c r="CA57" i="4"/>
  <c r="CA55" i="4"/>
  <c r="CA53" i="4"/>
  <c r="CA51" i="4"/>
  <c r="CA49" i="4"/>
  <c r="CA47" i="4"/>
  <c r="CA45" i="4"/>
  <c r="CA43" i="4"/>
  <c r="CA41" i="4"/>
  <c r="CA39" i="4"/>
  <c r="CA37" i="4"/>
  <c r="CA35" i="4"/>
  <c r="CA33" i="4"/>
  <c r="CA31" i="4"/>
  <c r="CA29" i="4"/>
  <c r="CA27" i="4"/>
  <c r="CA25" i="4"/>
  <c r="CA23" i="4"/>
  <c r="CA21" i="4"/>
  <c r="CA19" i="4"/>
  <c r="CA17" i="4"/>
  <c r="CA15" i="4"/>
  <c r="CA13" i="4"/>
  <c r="CA11" i="4"/>
  <c r="CA9" i="4"/>
  <c r="C1" i="8"/>
  <c r="B1" i="8"/>
  <c r="CI25" i="4" l="1"/>
  <c r="CI57" i="4"/>
  <c r="CI21" i="4"/>
  <c r="CI37" i="4"/>
  <c r="CI53" i="4"/>
  <c r="CI69" i="4"/>
  <c r="CI9" i="4"/>
  <c r="CI41" i="4"/>
  <c r="CI73" i="4"/>
  <c r="CI17" i="4"/>
  <c r="CI33" i="4"/>
  <c r="CI49" i="4"/>
  <c r="CI65" i="4"/>
  <c r="BH10" i="4"/>
  <c r="AE10" i="4"/>
  <c r="CI10" i="4" s="1"/>
  <c r="BH14" i="4"/>
  <c r="AE14" i="4"/>
  <c r="CI14" i="4" s="1"/>
  <c r="AE16" i="4"/>
  <c r="CI16" i="4" s="1"/>
  <c r="BH18" i="4"/>
  <c r="AE18" i="4"/>
  <c r="CI18" i="4" s="1"/>
  <c r="AE20" i="4"/>
  <c r="CI20" i="4" s="1"/>
  <c r="BH22" i="4"/>
  <c r="AE22" i="4"/>
  <c r="CI22" i="4" s="1"/>
  <c r="AE24" i="4"/>
  <c r="CI24" i="4" s="1"/>
  <c r="BH26" i="4"/>
  <c r="AE26" i="4"/>
  <c r="CI26" i="4" s="1"/>
  <c r="AE28" i="4"/>
  <c r="CI28" i="4" s="1"/>
  <c r="BH30" i="4"/>
  <c r="AE30" i="4"/>
  <c r="CI30" i="4" s="1"/>
  <c r="AE32" i="4"/>
  <c r="CI32" i="4" s="1"/>
  <c r="BH34" i="4"/>
  <c r="AE34" i="4"/>
  <c r="CI34" i="4" s="1"/>
  <c r="AE36" i="4"/>
  <c r="CI36" i="4" s="1"/>
  <c r="BH38" i="4"/>
  <c r="AE38" i="4"/>
  <c r="CI38" i="4" s="1"/>
  <c r="AE40" i="4"/>
  <c r="CI40" i="4" s="1"/>
  <c r="BH42" i="4"/>
  <c r="AE42" i="4"/>
  <c r="CI42" i="4" s="1"/>
  <c r="AE44" i="4"/>
  <c r="CI44" i="4" s="1"/>
  <c r="BH46" i="4"/>
  <c r="AE46" i="4"/>
  <c r="CI46" i="4" s="1"/>
  <c r="AE48" i="4"/>
  <c r="CI48" i="4" s="1"/>
  <c r="BH50" i="4"/>
  <c r="AE50" i="4"/>
  <c r="CI50" i="4" s="1"/>
  <c r="AE52" i="4"/>
  <c r="CI52" i="4" s="1"/>
  <c r="BH54" i="4"/>
  <c r="AE54" i="4"/>
  <c r="CI54" i="4" s="1"/>
  <c r="AE56" i="4"/>
  <c r="CI56" i="4" s="1"/>
  <c r="BH58" i="4"/>
  <c r="AE58" i="4"/>
  <c r="CI58" i="4" s="1"/>
  <c r="AE60" i="4"/>
  <c r="CI60" i="4" s="1"/>
  <c r="BH62" i="4"/>
  <c r="AE62" i="4"/>
  <c r="CI62" i="4" s="1"/>
  <c r="AE64" i="4"/>
  <c r="CI64" i="4" s="1"/>
  <c r="BH66" i="4"/>
  <c r="AE66" i="4"/>
  <c r="CI66" i="4" s="1"/>
  <c r="AE68" i="4"/>
  <c r="CI68" i="4" s="1"/>
  <c r="BH70" i="4"/>
  <c r="AE70" i="4"/>
  <c r="CI70" i="4" s="1"/>
  <c r="AE72" i="4"/>
  <c r="CI72" i="4" s="1"/>
  <c r="BH74" i="4"/>
  <c r="AE74" i="4"/>
  <c r="CI74" i="4" s="1"/>
  <c r="AE76" i="4"/>
  <c r="CI76" i="4" s="1"/>
  <c r="CI13" i="4"/>
  <c r="CI29" i="4"/>
  <c r="CI45" i="4"/>
  <c r="CI61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X7" i="1" s="1"/>
  <c r="AW7" i="1"/>
  <c r="AV7" i="1"/>
  <c r="AU7" i="1"/>
  <c r="AT7" i="1"/>
  <c r="AR7" i="1"/>
  <c r="AQ7" i="1"/>
  <c r="AP7" i="1"/>
  <c r="AO7" i="1"/>
  <c r="CS7" i="1" s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BZ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H7" i="2" s="1"/>
  <c r="BG7" i="2" s="1"/>
  <c r="BE7" i="2"/>
  <c r="BD7" i="2"/>
  <c r="BB7" i="2"/>
  <c r="DF7" i="2" s="1"/>
  <c r="BA7" i="2"/>
  <c r="AZ7" i="2"/>
  <c r="AY7" i="2"/>
  <c r="AW7" i="2"/>
  <c r="AV7" i="2"/>
  <c r="CZ7" i="2" s="1"/>
  <c r="AU7" i="2"/>
  <c r="AT7" i="2"/>
  <c r="CX7" i="2" s="1"/>
  <c r="AR7" i="2"/>
  <c r="AQ7" i="2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AD7" i="2" s="1"/>
  <c r="K7" i="2"/>
  <c r="J7" i="2"/>
  <c r="AB7" i="2" s="1"/>
  <c r="I7" i="2"/>
  <c r="H7" i="2"/>
  <c r="Z7" i="2" s="1"/>
  <c r="G7" i="2"/>
  <c r="F7" i="2"/>
  <c r="E7" i="2" s="1"/>
  <c r="U7" i="3"/>
  <c r="T7" i="3"/>
  <c r="S7" i="3"/>
  <c r="R7" i="3"/>
  <c r="Q7" i="3"/>
  <c r="P7" i="3"/>
  <c r="O7" i="3"/>
  <c r="N7" i="3" s="1"/>
  <c r="M7" i="3" s="1"/>
  <c r="L7" i="3"/>
  <c r="K7" i="3"/>
  <c r="J7" i="3"/>
  <c r="AB7" i="3" s="1"/>
  <c r="I7" i="3"/>
  <c r="H7" i="3"/>
  <c r="G7" i="3"/>
  <c r="F7" i="3"/>
  <c r="E7" i="3" s="1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 s="1"/>
  <c r="AF7" i="4" s="1"/>
  <c r="AD7" i="4"/>
  <c r="CH7" i="4" s="1"/>
  <c r="AC7" i="4"/>
  <c r="AB7" i="4"/>
  <c r="AA7" i="4"/>
  <c r="Z7" i="4"/>
  <c r="CD7" i="4" s="1"/>
  <c r="Y7" i="4"/>
  <c r="X7" i="4"/>
  <c r="V7" i="4"/>
  <c r="U7" i="4"/>
  <c r="T7" i="4"/>
  <c r="BX7" i="4" s="1"/>
  <c r="S7" i="4"/>
  <c r="R7" i="4" s="1"/>
  <c r="Q7" i="4"/>
  <c r="P7" i="4"/>
  <c r="BT7" i="4" s="1"/>
  <c r="O7" i="4"/>
  <c r="BS7" i="4" s="1"/>
  <c r="N7" i="4"/>
  <c r="K7" i="4"/>
  <c r="BO7" i="4" s="1"/>
  <c r="J7" i="4"/>
  <c r="BN7" i="4" s="1"/>
  <c r="I7" i="4"/>
  <c r="BM7" i="4" s="1"/>
  <c r="H7" i="4"/>
  <c r="G7" i="4"/>
  <c r="F7" i="4"/>
  <c r="BD7" i="5"/>
  <c r="BC7" i="5"/>
  <c r="BE7" i="5"/>
  <c r="BA7" i="5"/>
  <c r="AZ7" i="5"/>
  <c r="BB7" i="5" s="1"/>
  <c r="AX7" i="5"/>
  <c r="AV7" i="5"/>
  <c r="AU7" i="5"/>
  <c r="AS7" i="5"/>
  <c r="AR7" i="5"/>
  <c r="AT7" i="5" s="1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V7" i="5" s="1"/>
  <c r="R7" i="5"/>
  <c r="P7" i="5"/>
  <c r="H7" i="5" s="1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CC7" i="4"/>
  <c r="AC7" i="3"/>
  <c r="Y7" i="3"/>
  <c r="DD7" i="2"/>
  <c r="AS7" i="2"/>
  <c r="AC7" i="2"/>
  <c r="DI7" i="1"/>
  <c r="DG7" i="1"/>
  <c r="CU7" i="1"/>
  <c r="CO7" i="1"/>
  <c r="CM7" i="1"/>
  <c r="Z7" i="1"/>
  <c r="CF7" i="4"/>
  <c r="CB7" i="4"/>
  <c r="BW7" i="4"/>
  <c r="BR7" i="4"/>
  <c r="BL7" i="4"/>
  <c r="AA7" i="3"/>
  <c r="DI7" i="2"/>
  <c r="DH7" i="2"/>
  <c r="CY7" i="2"/>
  <c r="CT7" i="2"/>
  <c r="CM7" i="2"/>
  <c r="AA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Z7" i="4"/>
  <c r="BJ7" i="4"/>
  <c r="BK7" i="4"/>
  <c r="Z7" i="3"/>
  <c r="DE7" i="2"/>
  <c r="BU7" i="2"/>
  <c r="CW7" i="2" s="1"/>
  <c r="CU7" i="2"/>
  <c r="CO7" i="2"/>
  <c r="CZ7" i="1"/>
  <c r="CY7" i="1"/>
  <c r="CX7" i="1"/>
  <c r="AN7" i="1"/>
  <c r="CK7" i="1"/>
  <c r="AD7" i="1"/>
  <c r="AC7" i="1"/>
  <c r="E7" i="1"/>
  <c r="N7" i="1"/>
  <c r="CL7" i="2"/>
  <c r="BP7" i="2"/>
  <c r="BO7" i="2" s="1"/>
  <c r="CH7" i="2" s="1"/>
  <c r="AO7" i="4"/>
  <c r="DF7" i="1"/>
  <c r="Y7" i="2"/>
  <c r="BY7" i="4"/>
  <c r="DC7" i="2"/>
  <c r="W7" i="4"/>
  <c r="AB7" i="1"/>
  <c r="CV7" i="2" l="1"/>
  <c r="DA7" i="2"/>
  <c r="AL7" i="5"/>
  <c r="AD7" i="5"/>
  <c r="AT7" i="4"/>
  <c r="N7" i="5"/>
  <c r="Q7" i="5"/>
  <c r="BU7" i="1"/>
  <c r="BU7" i="4"/>
  <c r="BV7" i="4"/>
  <c r="CE7" i="4"/>
  <c r="CG7" i="4"/>
  <c r="D7" i="1"/>
  <c r="W7" i="1"/>
  <c r="CL7" i="1"/>
  <c r="CN7" i="1"/>
  <c r="CT7" i="1"/>
  <c r="CV7" i="1"/>
  <c r="DH7" i="1"/>
  <c r="M7" i="4"/>
  <c r="X7" i="3"/>
  <c r="E7" i="4"/>
  <c r="D7" i="4" s="1"/>
  <c r="AY7" i="4"/>
  <c r="CA7" i="4" s="1"/>
  <c r="AD7" i="3"/>
  <c r="W7" i="2"/>
  <c r="D7" i="2"/>
  <c r="V7" i="2" s="1"/>
  <c r="AN7" i="2"/>
  <c r="CR7" i="2" s="1"/>
  <c r="X7" i="2"/>
  <c r="CK7" i="2"/>
  <c r="AF7" i="2"/>
  <c r="CJ7" i="2" s="1"/>
  <c r="AX7" i="2"/>
  <c r="DB7" i="2" s="1"/>
  <c r="CP7" i="1"/>
  <c r="DA7" i="1"/>
  <c r="G7" i="5"/>
  <c r="I7" i="5" s="1"/>
  <c r="D7" i="5"/>
  <c r="BP7" i="1"/>
  <c r="CR7" i="1" s="1"/>
  <c r="DC7" i="1"/>
  <c r="E7" i="5"/>
  <c r="F7" i="5" s="1"/>
  <c r="Y7" i="5"/>
  <c r="AG7" i="5"/>
  <c r="AO7" i="5"/>
  <c r="AW7" i="5"/>
  <c r="AF7" i="1"/>
  <c r="AE7" i="1" s="1"/>
  <c r="AS7" i="1"/>
  <c r="CW7" i="1" s="1"/>
  <c r="BH7" i="1"/>
  <c r="BZ7" i="1"/>
  <c r="DB7" i="1" s="1"/>
  <c r="BI7" i="4"/>
  <c r="AN7" i="4"/>
  <c r="BG7" i="4" s="1"/>
  <c r="CJ7" i="1"/>
  <c r="BG7" i="1"/>
  <c r="CI7" i="1" s="1"/>
  <c r="BO7" i="1"/>
  <c r="AM7" i="2"/>
  <c r="W7" i="3"/>
  <c r="D7" i="3"/>
  <c r="V7" i="3" s="1"/>
  <c r="M7" i="1"/>
  <c r="V7" i="1" s="1"/>
  <c r="AF2" i="8"/>
  <c r="AM7" i="1" l="1"/>
  <c r="BF7" i="1" s="1"/>
  <c r="AE7" i="2"/>
  <c r="CI7" i="2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<sst xmlns="http://schemas.openxmlformats.org/spreadsheetml/2006/main" count="2782" uniqueCount="533">
  <si>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</si>
  <si>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</si>
  <si>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</si>
  <si>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</si>
  <si>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</si>
  <si>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</si>
  <si>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</si>
  <si>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</si>
  <si>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</si>
  <si>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</si>
  <si>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</si>
  <si>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</si>
  <si>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</si>
  <si>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</si>
  <si>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</si>
  <si>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</si>
  <si>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</si>
  <si>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</si>
  <si>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</si>
  <si>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</si>
  <si>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</si>
  <si>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</si>
  <si>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</si>
  <si>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</si>
  <si>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</si>
  <si>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</si>
  <si>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</si>
  <si>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</si>
  <si>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</si>
  <si>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</si>
  <si>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</si>
  <si>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</si>
  <si>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</si>
  <si>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</si>
  <si>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</si>
  <si>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</si>
  <si>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</si>
  <si>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</si>
  <si>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</si>
  <si>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</si>
  <si>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</si>
  <si>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</si>
  <si>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</si>
  <si>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</si>
  <si>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</si>
  <si>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</si>
  <si>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</si>
  <si>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</si>
  <si>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</si>
  <si>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</si>
  <si>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</si>
  <si>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</si>
  <si>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</si>
  <si>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</si>
  <si>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</si>
  <si>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</si>
  <si>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</si>
  <si>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</si>
  <si>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</si>
  <si>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</si>
  <si>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</si>
  <si>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</si>
  <si>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</si>
  <si>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</si>
  <si>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</si>
  <si>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</si>
  <si>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</si>
  <si>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</si>
  <si>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</si>
  <si>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</si>
  <si>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</si>
  <si>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</si>
  <si>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</si>
  <si>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</si>
  <si>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</si>
  <si>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</si>
  <si>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</si>
  <si>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</si>
  <si>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</si>
  <si>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</si>
  <si>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</si>
  <si>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</si>
  <si>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</si>
  <si>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</si>
  <si>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</si>
  <si>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</si>
  <si>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</si>
  <si>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</si>
  <si>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</si>
  <si>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</si>
  <si>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</si>
  <si>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</si>
  <si>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</si>
  <si>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</si>
  <si>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</si>
  <si>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</si>
  <si>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</si>
  <si>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</si>
  <si>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</si>
  <si>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</si>
  <si>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</si>
  <si>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</si>
  <si>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</si>
  <si>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</si>
  <si>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</si>
  <si>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</si>
  <si>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</si>
  <si>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</si>
  <si>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</si>
  <si>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</si>
  <si>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</si>
  <si>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</si>
  <si>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</si>
  <si>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</si>
  <si>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</si>
  <si>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</si>
  <si>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</si>
  <si>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</si>
  <si>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</si>
  <si>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</si>
  <si>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</si>
  <si>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</si>
  <si>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</si>
  <si>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</si>
  <si>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</si>
  <si>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</si>
  <si>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</si>
  <si>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</si>
  <si>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</si>
  <si>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</si>
  <si>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</si>
  <si>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</si>
  <si>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</si>
  <si>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</si>
  <si>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</si>
  <si>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</si>
  <si>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</si>
  <si>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</si>
  <si>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</si>
  <si>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</si>
  <si>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</si>
  <si>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</si>
  <si>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</si>
  <si>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</si>
  <si>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</si>
  <si>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</si>
  <si>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</si>
  <si>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</si>
  <si>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</si>
  <si>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</si>
  <si>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</si>
  <si>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</si>
  <si>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</si>
  <si>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</si>
  <si>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</si>
  <si>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</si>
  <si>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</si>
  <si>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</si>
  <si>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</si>
  <si>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</si>
  <si>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</si>
  <si>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</si>
  <si>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</si>
  <si>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</si>
  <si>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</si>
  <si>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</si>
  <si>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</si>
  <si>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</si>
  <si>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</si>
  <si>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</si>
  <si>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</si>
  <si>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</si>
  <si>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</si>
  <si>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</si>
  <si>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</si>
  <si>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</si>
  <si>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</si>
  <si>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</si>
  <si>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</si>
  <si>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</si>
  <si>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</si>
  <si>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</si>
  <si>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</si>
  <si>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</si>
  <si>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</si>
  <si>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</si>
  <si>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</si>
  <si>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</si>
  <si>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</si>
  <si>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</si>
  <si>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</si>
  <si>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</si>
  <si>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</si>
  <si>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</si>
  <si>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</si>
  <si>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</si>
  <si>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</si>
  <si>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</si>
  <si>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</si>
  <si>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</si>
  <si>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</si>
  <si>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</si>
  <si>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</si>
  <si>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</si>
  <si>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</si>
  <si>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</si>
  <si>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</si>
  <si>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</si>
  <si>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</si>
  <si>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</si>
  <si>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</si>
  <si>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</si>
  <si>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</si>
  <si>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</si>
  <si>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</si>
  <si>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</si>
  <si>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</si>
  <si>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</si>
  <si>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</si>
  <si>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</si>
  <si>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</si>
  <si>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</si>
  <si>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</si>
  <si>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</si>
  <si>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</si>
  <si>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</si>
  <si>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</si>
  <si>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</si>
  <si>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</si>
  <si>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</si>
  <si>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</si>
  <si>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</si>
  <si>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</si>
  <si>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</si>
  <si>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</si>
  <si>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</si>
  <si>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</si>
  <si>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</si>
  <si>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</si>
  <si>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</si>
  <si>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</si>
  <si>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</si>
  <si>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</si>
  <si>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</si>
  <si>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</si>
  <si>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</si>
  <si>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</si>
  <si>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</si>
  <si>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</si>
  <si>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</si>
  <si>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</si>
  <si>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</si>
  <si>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</si>
  <si>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</si>
  <si>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</si>
  <si>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</si>
  <si>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</si>
  <si>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</si>
  <si>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</si>
  <si>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</si>
  <si>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</si>
  <si>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</si>
  <si>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</si>
  <si>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</si>
  <si>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</si>
  <si>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</si>
  <si>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</si>
  <si>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</si>
  <si>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</si>
  <si>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</si>
  <si>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</si>
  <si>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</si>
  <si>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</si>
  <si>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</si>
  <si>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</si>
  <si>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</si>
  <si>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</si>
  <si>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</si>
  <si>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</si>
  <si>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</si>
  <si>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</si>
  <si>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</si>
  <si>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</si>
  <si>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</si>
  <si>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</si>
  <si>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</si>
  <si>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</si>
  <si>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</si>
  <si>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</si>
  <si>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</si>
  <si>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</si>
  <si>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</si>
  <si>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</si>
  <si>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</si>
  <si>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</si>
  <si>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</si>
  <si>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</si>
  <si>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</si>
  <si>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</si>
  <si>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</si>
  <si>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</si>
  <si>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</si>
  <si>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</si>
  <si>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</si>
  <si>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</si>
  <si>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</si>
  <si>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</si>
  <si>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</si>
  <si>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</si>
  <si>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</si>
  <si>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</si>
  <si>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</si>
  <si>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</si>
  <si>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</si>
  <si>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</si>
  <si>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</si>
  <si>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</si>
  <si>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12000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</si>
  <si>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</si>
  <si>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</si>
  <si>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</si>
  <si>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</si>
  <si>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</si>
  <si>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</si>
  <si>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12100</t>
  </si>
  <si>
    <t>千葉市</t>
  </si>
  <si>
    <t>121080</t>
  </si>
  <si>
    <t>12202</t>
  </si>
  <si>
    <t>銚子市</t>
  </si>
  <si>
    <t>121081</t>
  </si>
  <si>
    <t>12203</t>
  </si>
  <si>
    <t>市川市</t>
  </si>
  <si>
    <t>121082</t>
  </si>
  <si>
    <t>12204</t>
  </si>
  <si>
    <t>船橋市</t>
  </si>
  <si>
    <t>121083</t>
  </si>
  <si>
    <t>12205</t>
  </si>
  <si>
    <t>館山市</t>
  </si>
  <si>
    <t>121084</t>
  </si>
  <si>
    <t>12860</t>
  </si>
  <si>
    <t>安房郡市広域市町村圏事務組合</t>
  </si>
  <si>
    <t>12206</t>
  </si>
  <si>
    <t>木更津市</t>
  </si>
  <si>
    <t>121113</t>
  </si>
  <si>
    <t>12207</t>
  </si>
  <si>
    <t>松戸市</t>
  </si>
  <si>
    <t>121086</t>
  </si>
  <si>
    <t>12208</t>
  </si>
  <si>
    <t>野田市</t>
  </si>
  <si>
    <t>121087</t>
  </si>
  <si>
    <t>12210</t>
  </si>
  <si>
    <t>茂原市</t>
  </si>
  <si>
    <t>121128</t>
  </si>
  <si>
    <t>12863</t>
  </si>
  <si>
    <t>長生郡市広域市町村圏組合</t>
  </si>
  <si>
    <t>12211</t>
  </si>
  <si>
    <t>成田市</t>
  </si>
  <si>
    <t>121088</t>
  </si>
  <si>
    <t>12212</t>
  </si>
  <si>
    <t>佐倉市</t>
  </si>
  <si>
    <t>121114</t>
  </si>
  <si>
    <t>12828</t>
  </si>
  <si>
    <t>佐倉市、酒々井町清掃組合</t>
  </si>
  <si>
    <t>12834</t>
  </si>
  <si>
    <t>印旛衛生施設管理組合</t>
  </si>
  <si>
    <t>12213</t>
  </si>
  <si>
    <t>東金市</t>
  </si>
  <si>
    <t>121129</t>
  </si>
  <si>
    <t>12866</t>
  </si>
  <si>
    <t>山武郡市広域行政組合</t>
  </si>
  <si>
    <t>12830</t>
  </si>
  <si>
    <t>東金市外三市町清掃組合</t>
  </si>
  <si>
    <t>12215</t>
  </si>
  <si>
    <t>旭市</t>
  </si>
  <si>
    <t>121090</t>
  </si>
  <si>
    <t>12838</t>
  </si>
  <si>
    <t>東総衛生組合</t>
  </si>
  <si>
    <t>12216</t>
  </si>
  <si>
    <t>習志野市</t>
  </si>
  <si>
    <t>121091</t>
  </si>
  <si>
    <t>12217</t>
  </si>
  <si>
    <t>柏市</t>
  </si>
  <si>
    <t>121092</t>
  </si>
  <si>
    <t>12833</t>
  </si>
  <si>
    <t>柏・白井・鎌ケ谷環境衛生組合</t>
  </si>
  <si>
    <t>12218</t>
  </si>
  <si>
    <t>勝浦市</t>
  </si>
  <si>
    <t>121093</t>
  </si>
  <si>
    <t>12219</t>
  </si>
  <si>
    <t>市原市</t>
  </si>
  <si>
    <t>121094</t>
  </si>
  <si>
    <t>12220</t>
  </si>
  <si>
    <t>流山市</t>
  </si>
  <si>
    <t>121095</t>
  </si>
  <si>
    <t>12221</t>
  </si>
  <si>
    <t>八千代市</t>
  </si>
  <si>
    <t>121096</t>
  </si>
  <si>
    <t>12222</t>
  </si>
  <si>
    <t>我孫子市</t>
  </si>
  <si>
    <t>121097</t>
  </si>
  <si>
    <t>12223</t>
  </si>
  <si>
    <t>鴨川市</t>
  </si>
  <si>
    <t>121098</t>
  </si>
  <si>
    <t>12224</t>
  </si>
  <si>
    <t>鎌ケ谷市</t>
  </si>
  <si>
    <t>121099</t>
  </si>
  <si>
    <t>12225</t>
  </si>
  <si>
    <t>君津市</t>
  </si>
  <si>
    <t>121100</t>
  </si>
  <si>
    <t>12226</t>
  </si>
  <si>
    <t>富津市</t>
  </si>
  <si>
    <t>121115</t>
  </si>
  <si>
    <t>12227</t>
  </si>
  <si>
    <t>浦安市</t>
  </si>
  <si>
    <t>121102</t>
  </si>
  <si>
    <t>12228</t>
  </si>
  <si>
    <t>四街道市</t>
  </si>
  <si>
    <t>121103</t>
  </si>
  <si>
    <t>12229</t>
  </si>
  <si>
    <t>袖ケ浦市</t>
  </si>
  <si>
    <t>121104</t>
  </si>
  <si>
    <t>12230</t>
  </si>
  <si>
    <t>八街市</t>
  </si>
  <si>
    <t>121105</t>
  </si>
  <si>
    <t>12231</t>
  </si>
  <si>
    <t>印西市</t>
  </si>
  <si>
    <t>121130</t>
  </si>
  <si>
    <t>12886</t>
  </si>
  <si>
    <t>印西地区環境整備事業組合</t>
  </si>
  <si>
    <t>12835</t>
  </si>
  <si>
    <t>印西地区衛生組合</t>
  </si>
  <si>
    <t>12232</t>
  </si>
  <si>
    <t>白井市</t>
  </si>
  <si>
    <t>121131</t>
  </si>
  <si>
    <t>12233</t>
  </si>
  <si>
    <t>富里市</t>
  </si>
  <si>
    <t>121121</t>
  </si>
  <si>
    <t>12234</t>
  </si>
  <si>
    <t>南房総市</t>
  </si>
  <si>
    <t>121122</t>
  </si>
  <si>
    <t>12816</t>
  </si>
  <si>
    <t>鋸南地区環境衛生組合</t>
  </si>
  <si>
    <t>12235</t>
  </si>
  <si>
    <t>匝瑳市</t>
  </si>
  <si>
    <t>121132</t>
  </si>
  <si>
    <t>12854</t>
  </si>
  <si>
    <t>匝瑳市ほか二町環境衛生組合</t>
  </si>
  <si>
    <t>12236</t>
  </si>
  <si>
    <t>香取市</t>
  </si>
  <si>
    <t>121133</t>
  </si>
  <si>
    <t>12867</t>
  </si>
  <si>
    <t>香取広域市町村圏事務組合</t>
  </si>
  <si>
    <t>12237</t>
  </si>
  <si>
    <t>山武市</t>
  </si>
  <si>
    <t>121134</t>
  </si>
  <si>
    <t>12831</t>
  </si>
  <si>
    <t>山武郡市環境衛生組合</t>
  </si>
  <si>
    <t>12238</t>
  </si>
  <si>
    <t>いすみ市</t>
  </si>
  <si>
    <t>121108</t>
  </si>
  <si>
    <t>12841</t>
  </si>
  <si>
    <t>夷隅環境衛生組合</t>
  </si>
  <si>
    <t>12239</t>
  </si>
  <si>
    <t>大網白里市</t>
  </si>
  <si>
    <t>121127</t>
  </si>
  <si>
    <t>12322</t>
  </si>
  <si>
    <t>酒々井町</t>
  </si>
  <si>
    <t>121135</t>
  </si>
  <si>
    <t>12329</t>
  </si>
  <si>
    <t>栄町</t>
  </si>
  <si>
    <t>121136</t>
  </si>
  <si>
    <t>12342</t>
  </si>
  <si>
    <t>神崎町</t>
  </si>
  <si>
    <t>121137</t>
  </si>
  <si>
    <t>12347</t>
  </si>
  <si>
    <t>多古町</t>
  </si>
  <si>
    <t>121138</t>
  </si>
  <si>
    <t>12349</t>
  </si>
  <si>
    <t>東庄町</t>
  </si>
  <si>
    <t>121139</t>
  </si>
  <si>
    <t>12403</t>
  </si>
  <si>
    <t>九十九里町</t>
  </si>
  <si>
    <t>121140</t>
  </si>
  <si>
    <t>12409</t>
  </si>
  <si>
    <t>芝山町</t>
  </si>
  <si>
    <t>121141</t>
  </si>
  <si>
    <t>山武郡市広域行政</t>
  </si>
  <si>
    <t>12410</t>
  </si>
  <si>
    <t>横芝光町</t>
  </si>
  <si>
    <t>121142</t>
  </si>
  <si>
    <t>12421</t>
  </si>
  <si>
    <t>一宮町</t>
  </si>
  <si>
    <t>121143</t>
  </si>
  <si>
    <t>12422</t>
  </si>
  <si>
    <t>睦沢町</t>
  </si>
  <si>
    <t>121144</t>
  </si>
  <si>
    <t>12423</t>
  </si>
  <si>
    <t>長生村</t>
  </si>
  <si>
    <t>121145</t>
  </si>
  <si>
    <t>12424</t>
  </si>
  <si>
    <t>白子町</t>
  </si>
  <si>
    <t>121124</t>
  </si>
  <si>
    <t>12426</t>
  </si>
  <si>
    <t>長柄町</t>
  </si>
  <si>
    <t>121146</t>
  </si>
  <si>
    <t>12427</t>
  </si>
  <si>
    <t>長南町</t>
  </si>
  <si>
    <t>121147</t>
  </si>
  <si>
    <t>12441</t>
  </si>
  <si>
    <t>大多喜町</t>
  </si>
  <si>
    <t>121120</t>
  </si>
  <si>
    <t>12443</t>
  </si>
  <si>
    <t>御宿町</t>
  </si>
  <si>
    <t>121112</t>
  </si>
  <si>
    <t>12463</t>
  </si>
  <si>
    <t>鋸南町</t>
  </si>
  <si>
    <t>121148</t>
  </si>
  <si>
    <t>122018</t>
  </si>
  <si>
    <t>122019</t>
  </si>
  <si>
    <t>122020</t>
  </si>
  <si>
    <t>122021</t>
  </si>
  <si>
    <t>122022</t>
  </si>
  <si>
    <t>122045</t>
  </si>
  <si>
    <t>122043</t>
  </si>
  <si>
    <t>122041</t>
  </si>
  <si>
    <t>122036</t>
  </si>
  <si>
    <t>122027</t>
  </si>
  <si>
    <t>122037</t>
  </si>
  <si>
    <t>122029</t>
  </si>
  <si>
    <t>122038</t>
  </si>
  <si>
    <t>122031</t>
  </si>
  <si>
    <t>122032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</si>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</sst>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14</v>
      </c>
      <c r="B7" s="154" t="s">
        <v>317</v>
      </c>
      <c r="C7" s="138" t="s">
        <v>33</v>
      </c>
      <c r="D7" s="140">
        <f>SUM(E7,+L7)</f>
        <v>77641334</v>
      </c>
      <c r="E7" s="140">
        <f>SUM(F7:I7,K7)</f>
        <v>21109806</v>
      </c>
      <c r="F7" s="140">
        <f>SUM(F$8:F$207)</f>
        <v>740571</v>
      </c>
      <c r="G7" s="140">
        <f>SUM(G$8:G$207)</f>
        <v>4760</v>
      </c>
      <c r="H7" s="140">
        <f>SUM(H$8:H$207)</f>
        <v>1773200</v>
      </c>
      <c r="I7" s="140">
        <f>SUM(I$8:I$207)</f>
        <v>12727213</v>
      </c>
      <c r="J7" s="143" t="s">
        <v>314</v>
      </c>
      <c r="K7" s="140">
        <f>SUM(K$8:K$207)</f>
        <v>5864062</v>
      </c>
      <c r="L7" s="140">
        <f>SUM(L$8:L$207)</f>
        <v>56531528</v>
      </c>
      <c r="M7" s="140">
        <f>SUM(N7,+U7)</f>
        <v>7149039</v>
      </c>
      <c r="N7" s="140">
        <f>SUM(O7:R7,T7)</f>
        <v>858887</v>
      </c>
      <c r="O7" s="140">
        <f>SUM(O$8:O$207)</f>
        <v>28893</v>
      </c>
      <c r="P7" s="140">
        <f>SUM(P$8:P$207)</f>
        <v>27009</v>
      </c>
      <c r="Q7" s="140">
        <f>SUM(Q$8:Q$207)</f>
        <v>0</v>
      </c>
      <c r="R7" s="140">
        <f>SUM(R$8:R$207)</f>
        <v>746180</v>
      </c>
      <c r="S7" s="143" t="s">
        <v>314</v>
      </c>
      <c r="T7" s="140">
        <f>SUM(T$8:T$207)</f>
        <v>56805</v>
      </c>
      <c r="U7" s="140">
        <f>SUM(U$8:U$207)</f>
        <v>6290152</v>
      </c>
      <c r="V7" s="140">
        <f t="shared" ref="V7:AA7" si="0">+SUM(D7,M7)</f>
        <v>84790373</v>
      </c>
      <c r="W7" s="140">
        <f t="shared" si="0"/>
        <v>21968693</v>
      </c>
      <c r="X7" s="140">
        <f t="shared" si="0"/>
        <v>769464</v>
      </c>
      <c r="Y7" s="140">
        <f t="shared" si="0"/>
        <v>31769</v>
      </c>
      <c r="Z7" s="140">
        <f t="shared" si="0"/>
        <v>1773200</v>
      </c>
      <c r="AA7" s="140">
        <f t="shared" si="0"/>
        <v>13473393</v>
      </c>
      <c r="AB7" s="142" t="str">
        <f>IF(+SUM(J7,S7)=0,"-",+SUM(J7,S7))</f>
        <v>-</v>
      </c>
      <c r="AC7" s="140">
        <f>+SUM(K7,T7)</f>
        <v>5920867</v>
      </c>
      <c r="AD7" s="140">
        <f>+SUM(L7,U7)</f>
        <v>62821680</v>
      </c>
      <c r="AE7" s="140">
        <f>SUM(AF7,+AK7)</f>
        <v>3733996</v>
      </c>
      <c r="AF7" s="140">
        <f>SUM(AG7:AJ7)</f>
        <v>3340326</v>
      </c>
      <c r="AG7" s="140">
        <f t="shared" ref="AG7:AL7" si="1">SUM(AG$8:AG$207)</f>
        <v>115098</v>
      </c>
      <c r="AH7" s="140">
        <f t="shared" si="1"/>
        <v>3047953</v>
      </c>
      <c r="AI7" s="140">
        <f t="shared" si="1"/>
        <v>6232</v>
      </c>
      <c r="AJ7" s="140">
        <f t="shared" si="1"/>
        <v>171043</v>
      </c>
      <c r="AK7" s="140">
        <f t="shared" si="1"/>
        <v>393670</v>
      </c>
      <c r="AL7" s="140">
        <f t="shared" si="1"/>
        <v>184491</v>
      </c>
      <c r="AM7" s="140">
        <f>SUM(AN7,AS7,AW7,AX7,BD7)</f>
        <v>61813134</v>
      </c>
      <c r="AN7" s="140">
        <f>SUM(AO7:AR7)</f>
        <v>10639818</v>
      </c>
      <c r="AO7" s="140">
        <f>SUM(AO$8:AO$207)</f>
        <v>5490633</v>
      </c>
      <c r="AP7" s="140">
        <f>SUM(AP$8:AP$207)</f>
        <v>3226554</v>
      </c>
      <c r="AQ7" s="140">
        <f>SUM(AQ$8:AQ$207)</f>
        <v>1774360</v>
      </c>
      <c r="AR7" s="140">
        <f>SUM(AR$8:AR$207)</f>
        <v>148271</v>
      </c>
      <c r="AS7" s="140">
        <f>SUM(AT7:AV7)</f>
        <v>8586771</v>
      </c>
      <c r="AT7" s="140">
        <f>SUM(AT$8:AT$207)</f>
        <v>1618595</v>
      </c>
      <c r="AU7" s="140">
        <f>SUM(AU$8:AU$207)</f>
        <v>6451591</v>
      </c>
      <c r="AV7" s="140">
        <f>SUM(AV$8:AV$207)</f>
        <v>516585</v>
      </c>
      <c r="AW7" s="140">
        <f>SUM(AW$8:AW$207)</f>
        <v>122221</v>
      </c>
      <c r="AX7" s="140">
        <f>SUM(AY7:BB7)</f>
        <v>42396328</v>
      </c>
      <c r="AY7" s="140">
        <f t="shared" ref="AY7:BE7" si="2">SUM(AY$8:AY$207)</f>
        <v>16223255</v>
      </c>
      <c r="AZ7" s="140">
        <f t="shared" si="2"/>
        <v>21499806</v>
      </c>
      <c r="BA7" s="140">
        <f t="shared" si="2"/>
        <v>4309164</v>
      </c>
      <c r="BB7" s="140">
        <f t="shared" si="2"/>
        <v>364103</v>
      </c>
      <c r="BC7" s="140">
        <f t="shared" si="2"/>
        <v>7253967</v>
      </c>
      <c r="BD7" s="140">
        <f t="shared" si="2"/>
        <v>67996</v>
      </c>
      <c r="BE7" s="140">
        <f t="shared" si="2"/>
        <v>4655746</v>
      </c>
      <c r="BF7" s="140">
        <f>SUM(AE7,+AM7,+BE7)</f>
        <v>70202876</v>
      </c>
      <c r="BG7" s="140">
        <f>SUM(BH7,+BM7)</f>
        <v>59069</v>
      </c>
      <c r="BH7" s="140">
        <f>SUM(BI7:BL7)</f>
        <v>49867</v>
      </c>
      <c r="BI7" s="140">
        <f t="shared" ref="BI7:BN7" si="3">SUM(BI$8:BI$207)</f>
        <v>2672</v>
      </c>
      <c r="BJ7" s="140">
        <f t="shared" si="3"/>
        <v>47195</v>
      </c>
      <c r="BK7" s="140">
        <f t="shared" si="3"/>
        <v>0</v>
      </c>
      <c r="BL7" s="140">
        <f t="shared" si="3"/>
        <v>0</v>
      </c>
      <c r="BM7" s="140">
        <f t="shared" si="3"/>
        <v>9202</v>
      </c>
      <c r="BN7" s="140">
        <f t="shared" si="3"/>
        <v>186163</v>
      </c>
      <c r="BO7" s="140">
        <f>SUM(BP7,BU7,BY7,BZ7,CF7)</f>
        <v>5376831</v>
      </c>
      <c r="BP7" s="140">
        <f>SUM(BQ7:BT7)</f>
        <v>905474</v>
      </c>
      <c r="BQ7" s="140">
        <f>SUM(BQ$8:BQ$207)</f>
        <v>563661</v>
      </c>
      <c r="BR7" s="140">
        <f>SUM(BR$8:BR$207)</f>
        <v>84708</v>
      </c>
      <c r="BS7" s="140">
        <f>SUM(BS$8:BS$207)</f>
        <v>257105</v>
      </c>
      <c r="BT7" s="140">
        <f>SUM(BT$8:BT$207)</f>
        <v>0</v>
      </c>
      <c r="BU7" s="140">
        <f>SUM(BV7:BX7)</f>
        <v>1594367</v>
      </c>
      <c r="BV7" s="140">
        <f>SUM(BV$8:BV$207)</f>
        <v>87669</v>
      </c>
      <c r="BW7" s="140">
        <f>SUM(BW$8:BW$207)</f>
        <v>1418482</v>
      </c>
      <c r="BX7" s="140">
        <f>SUM(BX$8:BX$207)</f>
        <v>88216</v>
      </c>
      <c r="BY7" s="140">
        <f>SUM(BY$8:BY$207)</f>
        <v>0</v>
      </c>
      <c r="BZ7" s="140">
        <f>SUM(CA7:CD7)</f>
        <v>2873174</v>
      </c>
      <c r="CA7" s="140">
        <f t="shared" ref="CA7:CG7" si="4">SUM(CA$8:CA$207)</f>
        <v>895748</v>
      </c>
      <c r="CB7" s="140">
        <f t="shared" si="4"/>
        <v>1680297</v>
      </c>
      <c r="CC7" s="140">
        <f t="shared" si="4"/>
        <v>127774</v>
      </c>
      <c r="CD7" s="140">
        <f t="shared" si="4"/>
        <v>169355</v>
      </c>
      <c r="CE7" s="140">
        <f t="shared" si="4"/>
        <v>1361072</v>
      </c>
      <c r="CF7" s="140">
        <f t="shared" si="4"/>
        <v>3816</v>
      </c>
      <c r="CG7" s="140">
        <f t="shared" si="4"/>
        <v>165904</v>
      </c>
      <c r="CH7" s="140">
        <f>SUM(BG7,+BO7,+CG7)</f>
        <v>5601804</v>
      </c>
      <c r="CI7" s="140">
        <f t="shared" ref="CI7:DJ7" si="5">SUM(AE7,+BG7)</f>
        <v>3793065</v>
      </c>
      <c r="CJ7" s="140">
        <f t="shared" si="5"/>
        <v>3390193</v>
      </c>
      <c r="CK7" s="140">
        <f t="shared" si="5"/>
        <v>117770</v>
      </c>
      <c r="CL7" s="140">
        <f t="shared" si="5"/>
        <v>3095148</v>
      </c>
      <c r="CM7" s="140">
        <f t="shared" si="5"/>
        <v>6232</v>
      </c>
      <c r="CN7" s="140">
        <f t="shared" si="5"/>
        <v>171043</v>
      </c>
      <c r="CO7" s="140">
        <f t="shared" si="5"/>
        <v>402872</v>
      </c>
      <c r="CP7" s="140">
        <f t="shared" si="5"/>
        <v>370654</v>
      </c>
      <c r="CQ7" s="140">
        <f t="shared" si="5"/>
        <v>67189965</v>
      </c>
      <c r="CR7" s="140">
        <f t="shared" si="5"/>
        <v>11545292</v>
      </c>
      <c r="CS7" s="140">
        <f t="shared" si="5"/>
        <v>6054294</v>
      </c>
      <c r="CT7" s="140">
        <f t="shared" si="5"/>
        <v>3311262</v>
      </c>
      <c r="CU7" s="140">
        <f t="shared" si="5"/>
        <v>2031465</v>
      </c>
      <c r="CV7" s="140">
        <f t="shared" si="5"/>
        <v>148271</v>
      </c>
      <c r="CW7" s="140">
        <f t="shared" si="5"/>
        <v>10181138</v>
      </c>
      <c r="CX7" s="140">
        <f t="shared" si="5"/>
        <v>1706264</v>
      </c>
      <c r="CY7" s="140">
        <f t="shared" si="5"/>
        <v>7870073</v>
      </c>
      <c r="CZ7" s="140">
        <f t="shared" si="5"/>
        <v>604801</v>
      </c>
      <c r="DA7" s="140">
        <f t="shared" si="5"/>
        <v>122221</v>
      </c>
      <c r="DB7" s="140">
        <f t="shared" si="5"/>
        <v>45269502</v>
      </c>
      <c r="DC7" s="140">
        <f t="shared" si="5"/>
        <v>17119003</v>
      </c>
      <c r="DD7" s="140">
        <f t="shared" si="5"/>
        <v>23180103</v>
      </c>
      <c r="DE7" s="140">
        <f t="shared" si="5"/>
        <v>4436938</v>
      </c>
      <c r="DF7" s="140">
        <f t="shared" si="5"/>
        <v>533458</v>
      </c>
      <c r="DG7" s="140">
        <f t="shared" si="5"/>
        <v>8615039</v>
      </c>
      <c r="DH7" s="140">
        <f t="shared" si="5"/>
        <v>71812</v>
      </c>
      <c r="DI7" s="140">
        <f t="shared" si="5"/>
        <v>4821650</v>
      </c>
      <c r="DJ7" s="140">
        <f t="shared" si="5"/>
        <v>75804680</v>
      </c>
    </row>
    <row r="8" spans="1:114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SUM(E8,+L8)</f>
        <v>12889940</v>
      </c>
      <c r="E8" s="121">
        <f>SUM(F8:I8,K8)</f>
        <v>4780637</v>
      </c>
      <c r="F8" s="121">
        <v>44738</v>
      </c>
      <c r="G8" s="121">
        <v>0</v>
      </c>
      <c r="H8" s="121">
        <v>89000</v>
      </c>
      <c r="I8" s="121">
        <v>3208331</v>
      </c>
      <c r="J8" s="122" t="s">
        <v>532</v>
      </c>
      <c r="K8" s="121">
        <v>1438568</v>
      </c>
      <c r="L8" s="121">
        <v>8109303</v>
      </c>
      <c r="M8" s="121">
        <f>SUM(N8,+U8)</f>
        <v>227993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532</v>
      </c>
      <c r="T8" s="121">
        <v>0</v>
      </c>
      <c r="U8" s="121">
        <v>227993</v>
      </c>
      <c r="V8" s="121">
        <f>+SUM(D8,M8)</f>
        <v>13117933</v>
      </c>
      <c r="W8" s="121">
        <f>+SUM(E8,N8)</f>
        <v>4780637</v>
      </c>
      <c r="X8" s="121">
        <f>+SUM(F8,O8)</f>
        <v>44738</v>
      </c>
      <c r="Y8" s="121">
        <f>+SUM(G8,P8)</f>
        <v>0</v>
      </c>
      <c r="Z8" s="121">
        <f>+SUM(H8,Q8)</f>
        <v>89000</v>
      </c>
      <c r="AA8" s="121">
        <f>+SUM(I8,R8)</f>
        <v>3208331</v>
      </c>
      <c r="AB8" s="122" t="str">
        <f>IF(+SUM(J8,S8)=0,"-",+SUM(J8,S8))</f>
        <v>-</v>
      </c>
      <c r="AC8" s="121">
        <f>+SUM(K8,T8)</f>
        <v>1438568</v>
      </c>
      <c r="AD8" s="121">
        <f>+SUM(L8,U8)</f>
        <v>8337296</v>
      </c>
      <c r="AE8" s="121">
        <f>SUM(AF8,+AK8)</f>
        <v>210223</v>
      </c>
      <c r="AF8" s="121">
        <f>SUM(AG8:AJ8)</f>
        <v>90048</v>
      </c>
      <c r="AG8" s="121">
        <v>90048</v>
      </c>
      <c r="AH8" s="121">
        <v>0</v>
      </c>
      <c r="AI8" s="121">
        <v>0</v>
      </c>
      <c r="AJ8" s="121">
        <v>0</v>
      </c>
      <c r="AK8" s="121">
        <v>120175</v>
      </c>
      <c r="AL8" s="121">
        <v>0</v>
      </c>
      <c r="AM8" s="121">
        <f>SUM(AN8,AS8,AW8,AX8,BD8)</f>
        <v>10453151</v>
      </c>
      <c r="AN8" s="121">
        <f>SUM(AO8:AR8)</f>
        <v>1196901</v>
      </c>
      <c r="AO8" s="121">
        <v>1196901</v>
      </c>
      <c r="AP8" s="121">
        <v>0</v>
      </c>
      <c r="AQ8" s="121">
        <v>0</v>
      </c>
      <c r="AR8" s="121">
        <v>0</v>
      </c>
      <c r="AS8" s="121">
        <f>SUM(AT8:AV8)</f>
        <v>1848983</v>
      </c>
      <c r="AT8" s="121">
        <v>680960</v>
      </c>
      <c r="AU8" s="121">
        <v>910117</v>
      </c>
      <c r="AV8" s="121">
        <v>257906</v>
      </c>
      <c r="AW8" s="121">
        <v>0</v>
      </c>
      <c r="AX8" s="121">
        <f>SUM(AY8:BB8)</f>
        <v>7407267</v>
      </c>
      <c r="AY8" s="121">
        <v>3098796</v>
      </c>
      <c r="AZ8" s="121">
        <v>3851596</v>
      </c>
      <c r="BA8" s="121">
        <v>456875</v>
      </c>
      <c r="BB8" s="121">
        <v>0</v>
      </c>
      <c r="BC8" s="121">
        <v>0</v>
      </c>
      <c r="BD8" s="121">
        <v>0</v>
      </c>
      <c r="BE8" s="121">
        <v>2226566</v>
      </c>
      <c r="BF8" s="121">
        <f>SUM(AE8,+AM8,+BE8)</f>
        <v>12889940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219114</v>
      </c>
      <c r="BP8" s="121">
        <f>SUM(BQ8:BT8)</f>
        <v>31088</v>
      </c>
      <c r="BQ8" s="121">
        <v>31088</v>
      </c>
      <c r="BR8" s="121">
        <v>0</v>
      </c>
      <c r="BS8" s="121">
        <v>0</v>
      </c>
      <c r="BT8" s="121">
        <v>0</v>
      </c>
      <c r="BU8" s="121">
        <f>SUM(BV8:BX8)</f>
        <v>120688</v>
      </c>
      <c r="BV8" s="121">
        <v>31615</v>
      </c>
      <c r="BW8" s="121">
        <v>1634</v>
      </c>
      <c r="BX8" s="121">
        <v>87439</v>
      </c>
      <c r="BY8" s="121">
        <v>0</v>
      </c>
      <c r="BZ8" s="121">
        <f>SUM(CA8:CD8)</f>
        <v>67338</v>
      </c>
      <c r="CA8" s="121">
        <v>7754</v>
      </c>
      <c r="CB8" s="121">
        <v>59584</v>
      </c>
      <c r="CC8" s="121">
        <v>0</v>
      </c>
      <c r="CD8" s="121">
        <v>0</v>
      </c>
      <c r="CE8" s="121">
        <v>0</v>
      </c>
      <c r="CF8" s="121">
        <v>0</v>
      </c>
      <c r="CG8" s="121">
        <v>8879</v>
      </c>
      <c r="CH8" s="121">
        <f>SUM(BG8,+BO8,+CG8)</f>
        <v>227993</v>
      </c>
      <c r="CI8" s="121">
        <f>SUM(AE8,+BG8)</f>
        <v>210223</v>
      </c>
      <c r="CJ8" s="121">
        <f>SUM(AF8,+BH8)</f>
        <v>90048</v>
      </c>
      <c r="CK8" s="121">
        <f>SUM(AG8,+BI8)</f>
        <v>90048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120175</v>
      </c>
      <c r="CP8" s="121">
        <f>SUM(AL8,+BN8)</f>
        <v>0</v>
      </c>
      <c r="CQ8" s="121">
        <f>SUM(AM8,+BO8)</f>
        <v>10672265</v>
      </c>
      <c r="CR8" s="121">
        <f>SUM(AN8,+BP8)</f>
        <v>1227989</v>
      </c>
      <c r="CS8" s="121">
        <f>SUM(AO8,+BQ8)</f>
        <v>1227989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1969671</v>
      </c>
      <c r="CX8" s="121">
        <f>SUM(AT8,+BV8)</f>
        <v>712575</v>
      </c>
      <c r="CY8" s="121">
        <f>SUM(AU8,+BW8)</f>
        <v>911751</v>
      </c>
      <c r="CZ8" s="121">
        <f>SUM(AV8,+BX8)</f>
        <v>345345</v>
      </c>
      <c r="DA8" s="121">
        <f>SUM(AW8,+BY8)</f>
        <v>0</v>
      </c>
      <c r="DB8" s="121">
        <f>SUM(AX8,+BZ8)</f>
        <v>7474605</v>
      </c>
      <c r="DC8" s="121">
        <f>SUM(AY8,+CA8)</f>
        <v>3106550</v>
      </c>
      <c r="DD8" s="121">
        <f>SUM(AZ8,+CB8)</f>
        <v>3911180</v>
      </c>
      <c r="DE8" s="121">
        <f>SUM(BA8,+CC8)</f>
        <v>456875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2235445</v>
      </c>
      <c r="DJ8" s="121">
        <f>SUM(BF8,+CH8)</f>
        <v>13117933</v>
      </c>
    </row>
    <row r="9" spans="1:114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SUM(E9,+L9)</f>
        <v>1035534</v>
      </c>
      <c r="E9" s="121">
        <f>SUM(F9:I9,K9)</f>
        <v>351314</v>
      </c>
      <c r="F9" s="121">
        <v>0</v>
      </c>
      <c r="G9" s="121">
        <v>0</v>
      </c>
      <c r="H9" s="121">
        <v>0</v>
      </c>
      <c r="I9" s="121">
        <v>267701</v>
      </c>
      <c r="J9" s="122" t="s">
        <v>532</v>
      </c>
      <c r="K9" s="121">
        <v>83613</v>
      </c>
      <c r="L9" s="121">
        <v>684220</v>
      </c>
      <c r="M9" s="121">
        <f>SUM(N9,+U9)</f>
        <v>171869</v>
      </c>
      <c r="N9" s="121">
        <f>SUM(O9:R9,T9)</f>
        <v>54017</v>
      </c>
      <c r="O9" s="121">
        <v>1454</v>
      </c>
      <c r="P9" s="121">
        <v>1004</v>
      </c>
      <c r="Q9" s="121">
        <v>0</v>
      </c>
      <c r="R9" s="121">
        <v>48283</v>
      </c>
      <c r="S9" s="122" t="s">
        <v>532</v>
      </c>
      <c r="T9" s="121">
        <v>3276</v>
      </c>
      <c r="U9" s="121">
        <v>117852</v>
      </c>
      <c r="V9" s="121">
        <f>+SUM(D9,M9)</f>
        <v>1207403</v>
      </c>
      <c r="W9" s="121">
        <f>+SUM(E9,N9)</f>
        <v>405331</v>
      </c>
      <c r="X9" s="121">
        <f>+SUM(F9,O9)</f>
        <v>1454</v>
      </c>
      <c r="Y9" s="121">
        <f>+SUM(G9,P9)</f>
        <v>1004</v>
      </c>
      <c r="Z9" s="121">
        <f>+SUM(H9,Q9)</f>
        <v>0</v>
      </c>
      <c r="AA9" s="121">
        <f>+SUM(I9,R9)</f>
        <v>315984</v>
      </c>
      <c r="AB9" s="122" t="str">
        <f>IF(+SUM(J9,S9)=0,"-",+SUM(J9,S9))</f>
        <v>-</v>
      </c>
      <c r="AC9" s="121">
        <f>+SUM(K9,T9)</f>
        <v>86889</v>
      </c>
      <c r="AD9" s="121">
        <f>+SUM(L9,U9)</f>
        <v>802072</v>
      </c>
      <c r="AE9" s="121">
        <f>SUM(AF9,+AK9)</f>
        <v>65915</v>
      </c>
      <c r="AF9" s="121">
        <f>SUM(AG9:AJ9)</f>
        <v>65915</v>
      </c>
      <c r="AG9" s="121">
        <v>0</v>
      </c>
      <c r="AH9" s="121">
        <v>65915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766544</v>
      </c>
      <c r="AN9" s="121">
        <f>SUM(AO9:AR9)</f>
        <v>120516</v>
      </c>
      <c r="AO9" s="121">
        <v>77975</v>
      </c>
      <c r="AP9" s="121">
        <v>1867</v>
      </c>
      <c r="AQ9" s="121">
        <v>24997</v>
      </c>
      <c r="AR9" s="121">
        <v>15677</v>
      </c>
      <c r="AS9" s="121">
        <f>SUM(AT9:AV9)</f>
        <v>246644</v>
      </c>
      <c r="AT9" s="121">
        <v>22087</v>
      </c>
      <c r="AU9" s="121">
        <v>200511</v>
      </c>
      <c r="AV9" s="121">
        <v>24046</v>
      </c>
      <c r="AW9" s="121">
        <v>0</v>
      </c>
      <c r="AX9" s="121">
        <f>SUM(AY9:BB9)</f>
        <v>388849</v>
      </c>
      <c r="AY9" s="121">
        <v>146046</v>
      </c>
      <c r="AZ9" s="121">
        <v>240691</v>
      </c>
      <c r="BA9" s="121">
        <v>2112</v>
      </c>
      <c r="BB9" s="121">
        <v>0</v>
      </c>
      <c r="BC9" s="121">
        <v>0</v>
      </c>
      <c r="BD9" s="121">
        <v>10535</v>
      </c>
      <c r="BE9" s="121">
        <v>203075</v>
      </c>
      <c r="BF9" s="121">
        <f>SUM(AE9,+AM9,+BE9)</f>
        <v>1035534</v>
      </c>
      <c r="BG9" s="121">
        <f>SUM(BH9,+BM9)</f>
        <v>7694</v>
      </c>
      <c r="BH9" s="121">
        <f>SUM(BI9:BL9)</f>
        <v>2672</v>
      </c>
      <c r="BI9" s="121">
        <v>2672</v>
      </c>
      <c r="BJ9" s="121">
        <v>0</v>
      </c>
      <c r="BK9" s="121">
        <v>0</v>
      </c>
      <c r="BL9" s="121">
        <v>0</v>
      </c>
      <c r="BM9" s="121">
        <v>5022</v>
      </c>
      <c r="BN9" s="121">
        <v>0</v>
      </c>
      <c r="BO9" s="121">
        <f>SUM(BP9,BU9,BY9,BZ9,CF9)</f>
        <v>164175</v>
      </c>
      <c r="BP9" s="121">
        <f>SUM(BQ9:BT9)</f>
        <v>27789</v>
      </c>
      <c r="BQ9" s="121">
        <v>8614</v>
      </c>
      <c r="BR9" s="121">
        <v>1763</v>
      </c>
      <c r="BS9" s="121">
        <v>17412</v>
      </c>
      <c r="BT9" s="121">
        <v>0</v>
      </c>
      <c r="BU9" s="121">
        <f>SUM(BV9:BX9)</f>
        <v>84416</v>
      </c>
      <c r="BV9" s="121">
        <v>3500</v>
      </c>
      <c r="BW9" s="121">
        <v>80375</v>
      </c>
      <c r="BX9" s="121">
        <v>541</v>
      </c>
      <c r="BY9" s="121">
        <v>0</v>
      </c>
      <c r="BZ9" s="121">
        <f>SUM(CA9:CD9)</f>
        <v>50862</v>
      </c>
      <c r="CA9" s="121">
        <v>0</v>
      </c>
      <c r="CB9" s="121">
        <v>50814</v>
      </c>
      <c r="CC9" s="121">
        <v>48</v>
      </c>
      <c r="CD9" s="121">
        <v>0</v>
      </c>
      <c r="CE9" s="121">
        <v>0</v>
      </c>
      <c r="CF9" s="121">
        <v>1108</v>
      </c>
      <c r="CG9" s="121">
        <v>0</v>
      </c>
      <c r="CH9" s="121">
        <f>SUM(BG9,+BO9,+CG9)</f>
        <v>171869</v>
      </c>
      <c r="CI9" s="121">
        <f>SUM(AE9,+BG9)</f>
        <v>73609</v>
      </c>
      <c r="CJ9" s="121">
        <f>SUM(AF9,+BH9)</f>
        <v>68587</v>
      </c>
      <c r="CK9" s="121">
        <f>SUM(AG9,+BI9)</f>
        <v>2672</v>
      </c>
      <c r="CL9" s="121">
        <f>SUM(AH9,+BJ9)</f>
        <v>65915</v>
      </c>
      <c r="CM9" s="121">
        <f>SUM(AI9,+BK9)</f>
        <v>0</v>
      </c>
      <c r="CN9" s="121">
        <f>SUM(AJ9,+BL9)</f>
        <v>0</v>
      </c>
      <c r="CO9" s="121">
        <f>SUM(AK9,+BM9)</f>
        <v>5022</v>
      </c>
      <c r="CP9" s="121">
        <f>SUM(AL9,+BN9)</f>
        <v>0</v>
      </c>
      <c r="CQ9" s="121">
        <f>SUM(AM9,+BO9)</f>
        <v>930719</v>
      </c>
      <c r="CR9" s="121">
        <f>SUM(AN9,+BP9)</f>
        <v>148305</v>
      </c>
      <c r="CS9" s="121">
        <f>SUM(AO9,+BQ9)</f>
        <v>86589</v>
      </c>
      <c r="CT9" s="121">
        <f>SUM(AP9,+BR9)</f>
        <v>3630</v>
      </c>
      <c r="CU9" s="121">
        <f>SUM(AQ9,+BS9)</f>
        <v>42409</v>
      </c>
      <c r="CV9" s="121">
        <f>SUM(AR9,+BT9)</f>
        <v>15677</v>
      </c>
      <c r="CW9" s="121">
        <f>SUM(AS9,+BU9)</f>
        <v>331060</v>
      </c>
      <c r="CX9" s="121">
        <f>SUM(AT9,+BV9)</f>
        <v>25587</v>
      </c>
      <c r="CY9" s="121">
        <f>SUM(AU9,+BW9)</f>
        <v>280886</v>
      </c>
      <c r="CZ9" s="121">
        <f>SUM(AV9,+BX9)</f>
        <v>24587</v>
      </c>
      <c r="DA9" s="121">
        <f>SUM(AW9,+BY9)</f>
        <v>0</v>
      </c>
      <c r="DB9" s="121">
        <f>SUM(AX9,+BZ9)</f>
        <v>439711</v>
      </c>
      <c r="DC9" s="121">
        <f>SUM(AY9,+CA9)</f>
        <v>146046</v>
      </c>
      <c r="DD9" s="121">
        <f>SUM(AZ9,+CB9)</f>
        <v>291505</v>
      </c>
      <c r="DE9" s="121">
        <f>SUM(BA9,+CC9)</f>
        <v>2160</v>
      </c>
      <c r="DF9" s="121">
        <f>SUM(BB9,+CD9)</f>
        <v>0</v>
      </c>
      <c r="DG9" s="121">
        <f>SUM(BC9,+CE9)</f>
        <v>0</v>
      </c>
      <c r="DH9" s="121">
        <f>SUM(BD9,+CF9)</f>
        <v>11643</v>
      </c>
      <c r="DI9" s="121">
        <f>SUM(BE9,+CG9)</f>
        <v>203075</v>
      </c>
      <c r="DJ9" s="121">
        <f>SUM(BF9,+CH9)</f>
        <v>1207403</v>
      </c>
    </row>
    <row r="10" spans="1:114" s="136" customFormat="1" ht="13.5" customHeight="1" x14ac:dyDescent="0.15">
      <c r="A10" s="119" t="s">
        <v>14</v>
      </c>
      <c r="B10" s="120" t="s">
        <v>330</v>
      </c>
      <c r="C10" s="119" t="s">
        <v>331</v>
      </c>
      <c r="D10" s="121">
        <f>SUM(E10,+L10)</f>
        <v>5723748</v>
      </c>
      <c r="E10" s="121">
        <f>SUM(F10:I10,K10)</f>
        <v>1539059</v>
      </c>
      <c r="F10" s="121">
        <v>20502</v>
      </c>
      <c r="G10" s="121">
        <v>309</v>
      </c>
      <c r="H10" s="121">
        <v>0</v>
      </c>
      <c r="I10" s="121">
        <v>858497</v>
      </c>
      <c r="J10" s="122" t="s">
        <v>532</v>
      </c>
      <c r="K10" s="121">
        <v>659751</v>
      </c>
      <c r="L10" s="121">
        <v>4184689</v>
      </c>
      <c r="M10" s="121">
        <f>SUM(N10,+U10)</f>
        <v>776714</v>
      </c>
      <c r="N10" s="121">
        <f>SUM(O10:R10,T10)</f>
        <v>82831</v>
      </c>
      <c r="O10" s="121">
        <v>412</v>
      </c>
      <c r="P10" s="121">
        <v>0</v>
      </c>
      <c r="Q10" s="121">
        <v>0</v>
      </c>
      <c r="R10" s="121">
        <v>37661</v>
      </c>
      <c r="S10" s="122" t="s">
        <v>532</v>
      </c>
      <c r="T10" s="121">
        <v>44758</v>
      </c>
      <c r="U10" s="121">
        <v>693883</v>
      </c>
      <c r="V10" s="121">
        <f>+SUM(D10,M10)</f>
        <v>6500462</v>
      </c>
      <c r="W10" s="121">
        <f>+SUM(E10,N10)</f>
        <v>1621890</v>
      </c>
      <c r="X10" s="121">
        <f>+SUM(F10,O10)</f>
        <v>20914</v>
      </c>
      <c r="Y10" s="121">
        <f>+SUM(G10,P10)</f>
        <v>309</v>
      </c>
      <c r="Z10" s="121">
        <f>+SUM(H10,Q10)</f>
        <v>0</v>
      </c>
      <c r="AA10" s="121">
        <f>+SUM(I10,R10)</f>
        <v>896158</v>
      </c>
      <c r="AB10" s="122" t="str">
        <f>IF(+SUM(J10,S10)=0,"-",+SUM(J10,S10))</f>
        <v>-</v>
      </c>
      <c r="AC10" s="121">
        <f>+SUM(K10,T10)</f>
        <v>704509</v>
      </c>
      <c r="AD10" s="121">
        <f>+SUM(L10,U10)</f>
        <v>4878572</v>
      </c>
      <c r="AE10" s="121">
        <f>SUM(AF10,+AK10)</f>
        <v>82093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82093</v>
      </c>
      <c r="AL10" s="121">
        <v>0</v>
      </c>
      <c r="AM10" s="121">
        <f>SUM(AN10,AS10,AW10,AX10,BD10)</f>
        <v>4465122</v>
      </c>
      <c r="AN10" s="121">
        <f>SUM(AO10:AR10)</f>
        <v>1127865</v>
      </c>
      <c r="AO10" s="121">
        <v>544736</v>
      </c>
      <c r="AP10" s="121">
        <v>288146</v>
      </c>
      <c r="AQ10" s="121">
        <v>294983</v>
      </c>
      <c r="AR10" s="121">
        <v>0</v>
      </c>
      <c r="AS10" s="121">
        <f>SUM(AT10:AV10)</f>
        <v>338272</v>
      </c>
      <c r="AT10" s="121">
        <v>37848</v>
      </c>
      <c r="AU10" s="121">
        <v>293286</v>
      </c>
      <c r="AV10" s="121">
        <v>7138</v>
      </c>
      <c r="AW10" s="121">
        <v>8935</v>
      </c>
      <c r="AX10" s="121">
        <f>SUM(AY10:BB10)</f>
        <v>2988754</v>
      </c>
      <c r="AY10" s="121">
        <v>1922185</v>
      </c>
      <c r="AZ10" s="121">
        <v>626491</v>
      </c>
      <c r="BA10" s="121">
        <v>440078</v>
      </c>
      <c r="BB10" s="121">
        <v>0</v>
      </c>
      <c r="BC10" s="121">
        <v>0</v>
      </c>
      <c r="BD10" s="121">
        <v>1296</v>
      </c>
      <c r="BE10" s="121">
        <v>1176533</v>
      </c>
      <c r="BF10" s="121">
        <f>SUM(AE10,+AM10,+BE10)</f>
        <v>5723748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776274</v>
      </c>
      <c r="BP10" s="121">
        <f>SUM(BQ10:BT10)</f>
        <v>138002</v>
      </c>
      <c r="BQ10" s="121">
        <v>69521</v>
      </c>
      <c r="BR10" s="121">
        <v>0</v>
      </c>
      <c r="BS10" s="121">
        <v>68481</v>
      </c>
      <c r="BT10" s="121">
        <v>0</v>
      </c>
      <c r="BU10" s="121">
        <f>SUM(BV10:BX10)</f>
        <v>166748</v>
      </c>
      <c r="BV10" s="121">
        <v>18</v>
      </c>
      <c r="BW10" s="121">
        <v>166730</v>
      </c>
      <c r="BX10" s="121">
        <v>0</v>
      </c>
      <c r="BY10" s="121">
        <v>0</v>
      </c>
      <c r="BZ10" s="121">
        <f>SUM(CA10:CD10)</f>
        <v>471524</v>
      </c>
      <c r="CA10" s="121">
        <v>131894</v>
      </c>
      <c r="CB10" s="121">
        <v>339630</v>
      </c>
      <c r="CC10" s="121">
        <v>0</v>
      </c>
      <c r="CD10" s="121">
        <v>0</v>
      </c>
      <c r="CE10" s="121">
        <v>0</v>
      </c>
      <c r="CF10" s="121">
        <v>0</v>
      </c>
      <c r="CG10" s="121">
        <v>440</v>
      </c>
      <c r="CH10" s="121">
        <f>SUM(BG10,+BO10,+CG10)</f>
        <v>776714</v>
      </c>
      <c r="CI10" s="121">
        <f>SUM(AE10,+BG10)</f>
        <v>82093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82093</v>
      </c>
      <c r="CP10" s="121">
        <f>SUM(AL10,+BN10)</f>
        <v>0</v>
      </c>
      <c r="CQ10" s="121">
        <f>SUM(AM10,+BO10)</f>
        <v>5241396</v>
      </c>
      <c r="CR10" s="121">
        <f>SUM(AN10,+BP10)</f>
        <v>1265867</v>
      </c>
      <c r="CS10" s="121">
        <f>SUM(AO10,+BQ10)</f>
        <v>614257</v>
      </c>
      <c r="CT10" s="121">
        <f>SUM(AP10,+BR10)</f>
        <v>288146</v>
      </c>
      <c r="CU10" s="121">
        <f>SUM(AQ10,+BS10)</f>
        <v>363464</v>
      </c>
      <c r="CV10" s="121">
        <f>SUM(AR10,+BT10)</f>
        <v>0</v>
      </c>
      <c r="CW10" s="121">
        <f>SUM(AS10,+BU10)</f>
        <v>505020</v>
      </c>
      <c r="CX10" s="121">
        <f>SUM(AT10,+BV10)</f>
        <v>37866</v>
      </c>
      <c r="CY10" s="121">
        <f>SUM(AU10,+BW10)</f>
        <v>460016</v>
      </c>
      <c r="CZ10" s="121">
        <f>SUM(AV10,+BX10)</f>
        <v>7138</v>
      </c>
      <c r="DA10" s="121">
        <f>SUM(AW10,+BY10)</f>
        <v>8935</v>
      </c>
      <c r="DB10" s="121">
        <f>SUM(AX10,+BZ10)</f>
        <v>3460278</v>
      </c>
      <c r="DC10" s="121">
        <f>SUM(AY10,+CA10)</f>
        <v>2054079</v>
      </c>
      <c r="DD10" s="121">
        <f>SUM(AZ10,+CB10)</f>
        <v>966121</v>
      </c>
      <c r="DE10" s="121">
        <f>SUM(BA10,+CC10)</f>
        <v>440078</v>
      </c>
      <c r="DF10" s="121">
        <f>SUM(BB10,+CD10)</f>
        <v>0</v>
      </c>
      <c r="DG10" s="121">
        <f>SUM(BC10,+CE10)</f>
        <v>0</v>
      </c>
      <c r="DH10" s="121">
        <f>SUM(BD10,+CF10)</f>
        <v>1296</v>
      </c>
      <c r="DI10" s="121">
        <f>SUM(BE10,+CG10)</f>
        <v>1176973</v>
      </c>
      <c r="DJ10" s="121">
        <f>SUM(BF10,+CH10)</f>
        <v>6500462</v>
      </c>
    </row>
    <row r="11" spans="1:114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SUM(E11,+L11)</f>
        <v>8395284</v>
      </c>
      <c r="E11" s="121">
        <f>SUM(F11:I11,K11)</f>
        <v>2904442</v>
      </c>
      <c r="F11" s="121">
        <v>420137</v>
      </c>
      <c r="G11" s="121">
        <v>0</v>
      </c>
      <c r="H11" s="121">
        <v>1280100</v>
      </c>
      <c r="I11" s="121">
        <v>1204205</v>
      </c>
      <c r="J11" s="122" t="s">
        <v>532</v>
      </c>
      <c r="K11" s="121">
        <v>0</v>
      </c>
      <c r="L11" s="121">
        <v>5490842</v>
      </c>
      <c r="M11" s="121">
        <f>SUM(N11,+U11)</f>
        <v>525409</v>
      </c>
      <c r="N11" s="121">
        <f>SUM(O11:R11,T11)</f>
        <v>37286</v>
      </c>
      <c r="O11" s="121">
        <v>0</v>
      </c>
      <c r="P11" s="121">
        <v>0</v>
      </c>
      <c r="Q11" s="121">
        <v>0</v>
      </c>
      <c r="R11" s="121">
        <v>37286</v>
      </c>
      <c r="S11" s="122" t="s">
        <v>532</v>
      </c>
      <c r="T11" s="121">
        <v>0</v>
      </c>
      <c r="U11" s="121">
        <v>488123</v>
      </c>
      <c r="V11" s="121">
        <f>+SUM(D11,M11)</f>
        <v>8920693</v>
      </c>
      <c r="W11" s="121">
        <f>+SUM(E11,N11)</f>
        <v>2941728</v>
      </c>
      <c r="X11" s="121">
        <f>+SUM(F11,O11)</f>
        <v>420137</v>
      </c>
      <c r="Y11" s="121">
        <f>+SUM(G11,P11)</f>
        <v>0</v>
      </c>
      <c r="Z11" s="121">
        <f>+SUM(H11,Q11)</f>
        <v>1280100</v>
      </c>
      <c r="AA11" s="121">
        <f>+SUM(I11,R11)</f>
        <v>1241491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5978965</v>
      </c>
      <c r="AE11" s="121">
        <f>SUM(AF11,+AK11)</f>
        <v>2159866</v>
      </c>
      <c r="AF11" s="121">
        <f>SUM(AG11:AJ11)</f>
        <v>2036303</v>
      </c>
      <c r="AG11" s="121">
        <v>8661</v>
      </c>
      <c r="AH11" s="121">
        <v>2027642</v>
      </c>
      <c r="AI11" s="121">
        <v>0</v>
      </c>
      <c r="AJ11" s="121">
        <v>0</v>
      </c>
      <c r="AK11" s="121">
        <v>123563</v>
      </c>
      <c r="AL11" s="121">
        <v>0</v>
      </c>
      <c r="AM11" s="121">
        <f>SUM(AN11,AS11,AW11,AX11,BD11)</f>
        <v>6235418</v>
      </c>
      <c r="AN11" s="121">
        <f>SUM(AO11:AR11)</f>
        <v>1785352</v>
      </c>
      <c r="AO11" s="121">
        <v>496382</v>
      </c>
      <c r="AP11" s="121">
        <v>1206467</v>
      </c>
      <c r="AQ11" s="121">
        <v>82503</v>
      </c>
      <c r="AR11" s="121">
        <v>0</v>
      </c>
      <c r="AS11" s="121">
        <f>SUM(AT11:AV11)</f>
        <v>646353</v>
      </c>
      <c r="AT11" s="121">
        <v>267507</v>
      </c>
      <c r="AU11" s="121">
        <v>367934</v>
      </c>
      <c r="AV11" s="121">
        <v>10912</v>
      </c>
      <c r="AW11" s="121">
        <v>50638</v>
      </c>
      <c r="AX11" s="121">
        <f>SUM(AY11:BB11)</f>
        <v>3748917</v>
      </c>
      <c r="AY11" s="121">
        <v>1302972</v>
      </c>
      <c r="AZ11" s="121">
        <v>1440259</v>
      </c>
      <c r="BA11" s="121">
        <v>934854</v>
      </c>
      <c r="BB11" s="121">
        <v>70832</v>
      </c>
      <c r="BC11" s="121">
        <v>0</v>
      </c>
      <c r="BD11" s="121">
        <v>4158</v>
      </c>
      <c r="BE11" s="121">
        <v>0</v>
      </c>
      <c r="BF11" s="121">
        <f>SUM(AE11,+AM11,+BE11)</f>
        <v>8395284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525409</v>
      </c>
      <c r="BP11" s="121">
        <f>SUM(BQ11:BT11)</f>
        <v>25592</v>
      </c>
      <c r="BQ11" s="121">
        <v>0</v>
      </c>
      <c r="BR11" s="121">
        <v>0</v>
      </c>
      <c r="BS11" s="121">
        <v>25592</v>
      </c>
      <c r="BT11" s="121">
        <v>0</v>
      </c>
      <c r="BU11" s="121">
        <f>SUM(BV11:BX11)</f>
        <v>237715</v>
      </c>
      <c r="BV11" s="121">
        <v>4200</v>
      </c>
      <c r="BW11" s="121">
        <v>233515</v>
      </c>
      <c r="BX11" s="121">
        <v>0</v>
      </c>
      <c r="BY11" s="121">
        <v>0</v>
      </c>
      <c r="BZ11" s="121">
        <f>SUM(CA11:CD11)</f>
        <v>262102</v>
      </c>
      <c r="CA11" s="121">
        <v>137862</v>
      </c>
      <c r="CB11" s="121">
        <v>65902</v>
      </c>
      <c r="CC11" s="121">
        <v>43084</v>
      </c>
      <c r="CD11" s="121">
        <v>15254</v>
      </c>
      <c r="CE11" s="121">
        <v>0</v>
      </c>
      <c r="CF11" s="121">
        <v>0</v>
      </c>
      <c r="CG11" s="121">
        <v>0</v>
      </c>
      <c r="CH11" s="121">
        <f>SUM(BG11,+BO11,+CG11)</f>
        <v>525409</v>
      </c>
      <c r="CI11" s="121">
        <f>SUM(AE11,+BG11)</f>
        <v>2159866</v>
      </c>
      <c r="CJ11" s="121">
        <f>SUM(AF11,+BH11)</f>
        <v>2036303</v>
      </c>
      <c r="CK11" s="121">
        <f>SUM(AG11,+BI11)</f>
        <v>8661</v>
      </c>
      <c r="CL11" s="121">
        <f>SUM(AH11,+BJ11)</f>
        <v>2027642</v>
      </c>
      <c r="CM11" s="121">
        <f>SUM(AI11,+BK11)</f>
        <v>0</v>
      </c>
      <c r="CN11" s="121">
        <f>SUM(AJ11,+BL11)</f>
        <v>0</v>
      </c>
      <c r="CO11" s="121">
        <f>SUM(AK11,+BM11)</f>
        <v>123563</v>
      </c>
      <c r="CP11" s="121">
        <f>SUM(AL11,+BN11)</f>
        <v>0</v>
      </c>
      <c r="CQ11" s="121">
        <f>SUM(AM11,+BO11)</f>
        <v>6760827</v>
      </c>
      <c r="CR11" s="121">
        <f>SUM(AN11,+BP11)</f>
        <v>1810944</v>
      </c>
      <c r="CS11" s="121">
        <f>SUM(AO11,+BQ11)</f>
        <v>496382</v>
      </c>
      <c r="CT11" s="121">
        <f>SUM(AP11,+BR11)</f>
        <v>1206467</v>
      </c>
      <c r="CU11" s="121">
        <f>SUM(AQ11,+BS11)</f>
        <v>108095</v>
      </c>
      <c r="CV11" s="121">
        <f>SUM(AR11,+BT11)</f>
        <v>0</v>
      </c>
      <c r="CW11" s="121">
        <f>SUM(AS11,+BU11)</f>
        <v>884068</v>
      </c>
      <c r="CX11" s="121">
        <f>SUM(AT11,+BV11)</f>
        <v>271707</v>
      </c>
      <c r="CY11" s="121">
        <f>SUM(AU11,+BW11)</f>
        <v>601449</v>
      </c>
      <c r="CZ11" s="121">
        <f>SUM(AV11,+BX11)</f>
        <v>10912</v>
      </c>
      <c r="DA11" s="121">
        <f>SUM(AW11,+BY11)</f>
        <v>50638</v>
      </c>
      <c r="DB11" s="121">
        <f>SUM(AX11,+BZ11)</f>
        <v>4011019</v>
      </c>
      <c r="DC11" s="121">
        <f>SUM(AY11,+CA11)</f>
        <v>1440834</v>
      </c>
      <c r="DD11" s="121">
        <f>SUM(AZ11,+CB11)</f>
        <v>1506161</v>
      </c>
      <c r="DE11" s="121">
        <f>SUM(BA11,+CC11)</f>
        <v>977938</v>
      </c>
      <c r="DF11" s="121">
        <f>SUM(BB11,+CD11)</f>
        <v>86086</v>
      </c>
      <c r="DG11" s="121">
        <f>SUM(BC11,+CE11)</f>
        <v>0</v>
      </c>
      <c r="DH11" s="121">
        <f>SUM(BD11,+CF11)</f>
        <v>4158</v>
      </c>
      <c r="DI11" s="121">
        <f>SUM(BE11,+CG11)</f>
        <v>0</v>
      </c>
      <c r="DJ11" s="121">
        <f>SUM(BF11,+CH11)</f>
        <v>8920693</v>
      </c>
    </row>
    <row r="12" spans="1:114" s="136" customFormat="1" ht="13.5" customHeight="1" x14ac:dyDescent="0.15">
      <c r="A12" s="119" t="s">
        <v>14</v>
      </c>
      <c r="B12" s="120" t="s">
        <v>336</v>
      </c>
      <c r="C12" s="119" t="s">
        <v>337</v>
      </c>
      <c r="D12" s="121">
        <f>SUM(E12,+L12)</f>
        <v>864416</v>
      </c>
      <c r="E12" s="121">
        <f>SUM(F12:I12,K12)</f>
        <v>272495</v>
      </c>
      <c r="F12" s="121">
        <v>133</v>
      </c>
      <c r="G12" s="121">
        <v>0</v>
      </c>
      <c r="H12" s="121">
        <v>0</v>
      </c>
      <c r="I12" s="121">
        <v>198038</v>
      </c>
      <c r="J12" s="122" t="s">
        <v>532</v>
      </c>
      <c r="K12" s="121">
        <v>74324</v>
      </c>
      <c r="L12" s="121">
        <v>591921</v>
      </c>
      <c r="M12" s="121">
        <f>SUM(N12,+U12)</f>
        <v>107714</v>
      </c>
      <c r="N12" s="121">
        <f>SUM(O12:R12,T12)</f>
        <v>160095</v>
      </c>
      <c r="O12" s="121">
        <v>0</v>
      </c>
      <c r="P12" s="121">
        <v>0</v>
      </c>
      <c r="Q12" s="121">
        <v>0</v>
      </c>
      <c r="R12" s="121">
        <v>160095</v>
      </c>
      <c r="S12" s="122" t="s">
        <v>532</v>
      </c>
      <c r="T12" s="121">
        <v>0</v>
      </c>
      <c r="U12" s="121">
        <v>-52381</v>
      </c>
      <c r="V12" s="121">
        <f>+SUM(D12,M12)</f>
        <v>972130</v>
      </c>
      <c r="W12" s="121">
        <f>+SUM(E12,N12)</f>
        <v>432590</v>
      </c>
      <c r="X12" s="121">
        <f>+SUM(F12,O12)</f>
        <v>133</v>
      </c>
      <c r="Y12" s="121">
        <f>+SUM(G12,P12)</f>
        <v>0</v>
      </c>
      <c r="Z12" s="121">
        <f>+SUM(H12,Q12)</f>
        <v>0</v>
      </c>
      <c r="AA12" s="121">
        <f>+SUM(I12,R12)</f>
        <v>358133</v>
      </c>
      <c r="AB12" s="122" t="str">
        <f>IF(+SUM(J12,S12)=0,"-",+SUM(J12,S12))</f>
        <v>-</v>
      </c>
      <c r="AC12" s="121">
        <f>+SUM(K12,T12)</f>
        <v>74324</v>
      </c>
      <c r="AD12" s="121">
        <f>+SUM(L12,U12)</f>
        <v>539540</v>
      </c>
      <c r="AE12" s="121">
        <f>SUM(AF12,+AK12)</f>
        <v>136983</v>
      </c>
      <c r="AF12" s="121">
        <f>SUM(AG12:AJ12)</f>
        <v>136983</v>
      </c>
      <c r="AG12" s="121">
        <v>0</v>
      </c>
      <c r="AH12" s="121">
        <v>133041</v>
      </c>
      <c r="AI12" s="121">
        <v>3942</v>
      </c>
      <c r="AJ12" s="121">
        <v>0</v>
      </c>
      <c r="AK12" s="121">
        <v>0</v>
      </c>
      <c r="AL12" s="121">
        <v>0</v>
      </c>
      <c r="AM12" s="121">
        <f>SUM(AN12,AS12,AW12,AX12,BD12)</f>
        <v>679280</v>
      </c>
      <c r="AN12" s="121">
        <f>SUM(AO12:AR12)</f>
        <v>200210</v>
      </c>
      <c r="AO12" s="121">
        <v>31953</v>
      </c>
      <c r="AP12" s="121">
        <v>52343</v>
      </c>
      <c r="AQ12" s="121">
        <v>108092</v>
      </c>
      <c r="AR12" s="121">
        <v>7822</v>
      </c>
      <c r="AS12" s="121">
        <f>SUM(AT12:AV12)</f>
        <v>124307</v>
      </c>
      <c r="AT12" s="121">
        <v>4296</v>
      </c>
      <c r="AU12" s="121">
        <v>112294</v>
      </c>
      <c r="AV12" s="121">
        <v>7717</v>
      </c>
      <c r="AW12" s="121">
        <v>0</v>
      </c>
      <c r="AX12" s="121">
        <f>SUM(AY12:BB12)</f>
        <v>354763</v>
      </c>
      <c r="AY12" s="121">
        <v>211081</v>
      </c>
      <c r="AZ12" s="121">
        <v>143070</v>
      </c>
      <c r="BA12" s="121">
        <v>612</v>
      </c>
      <c r="BB12" s="121">
        <v>0</v>
      </c>
      <c r="BC12" s="121">
        <v>48153</v>
      </c>
      <c r="BD12" s="121">
        <v>0</v>
      </c>
      <c r="BE12" s="121">
        <v>0</v>
      </c>
      <c r="BF12" s="121">
        <f>SUM(AE12,+AM12,+BE12)</f>
        <v>816263</v>
      </c>
      <c r="BG12" s="121">
        <f>SUM(BH12,+BM12)</f>
        <v>17708</v>
      </c>
      <c r="BH12" s="121">
        <f>SUM(BI12:BL12)</f>
        <v>17708</v>
      </c>
      <c r="BI12" s="121">
        <v>0</v>
      </c>
      <c r="BJ12" s="121">
        <v>17708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90006</v>
      </c>
      <c r="BP12" s="121">
        <f>SUM(BQ12:BT12)</f>
        <v>37145</v>
      </c>
      <c r="BQ12" s="121">
        <v>7817</v>
      </c>
      <c r="BR12" s="121">
        <v>0</v>
      </c>
      <c r="BS12" s="121">
        <v>29328</v>
      </c>
      <c r="BT12" s="121">
        <v>0</v>
      </c>
      <c r="BU12" s="121">
        <f>SUM(BV12:BX12)</f>
        <v>10093</v>
      </c>
      <c r="BV12" s="121">
        <v>0</v>
      </c>
      <c r="BW12" s="121">
        <v>10093</v>
      </c>
      <c r="BX12" s="121">
        <v>0</v>
      </c>
      <c r="BY12" s="121">
        <v>0</v>
      </c>
      <c r="BZ12" s="121">
        <f>SUM(CA12:CD12)</f>
        <v>42768</v>
      </c>
      <c r="CA12" s="121">
        <v>0</v>
      </c>
      <c r="CB12" s="121">
        <v>42768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107714</v>
      </c>
      <c r="CI12" s="121">
        <f>SUM(AE12,+BG12)</f>
        <v>154691</v>
      </c>
      <c r="CJ12" s="121">
        <f>SUM(AF12,+BH12)</f>
        <v>154691</v>
      </c>
      <c r="CK12" s="121">
        <f>SUM(AG12,+BI12)</f>
        <v>0</v>
      </c>
      <c r="CL12" s="121">
        <f>SUM(AH12,+BJ12)</f>
        <v>150749</v>
      </c>
      <c r="CM12" s="121">
        <f>SUM(AI12,+BK12)</f>
        <v>3942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769286</v>
      </c>
      <c r="CR12" s="121">
        <f>SUM(AN12,+BP12)</f>
        <v>237355</v>
      </c>
      <c r="CS12" s="121">
        <f>SUM(AO12,+BQ12)</f>
        <v>39770</v>
      </c>
      <c r="CT12" s="121">
        <f>SUM(AP12,+BR12)</f>
        <v>52343</v>
      </c>
      <c r="CU12" s="121">
        <f>SUM(AQ12,+BS12)</f>
        <v>137420</v>
      </c>
      <c r="CV12" s="121">
        <f>SUM(AR12,+BT12)</f>
        <v>7822</v>
      </c>
      <c r="CW12" s="121">
        <f>SUM(AS12,+BU12)</f>
        <v>134400</v>
      </c>
      <c r="CX12" s="121">
        <f>SUM(AT12,+BV12)</f>
        <v>4296</v>
      </c>
      <c r="CY12" s="121">
        <f>SUM(AU12,+BW12)</f>
        <v>122387</v>
      </c>
      <c r="CZ12" s="121">
        <f>SUM(AV12,+BX12)</f>
        <v>7717</v>
      </c>
      <c r="DA12" s="121">
        <f>SUM(AW12,+BY12)</f>
        <v>0</v>
      </c>
      <c r="DB12" s="121">
        <f>SUM(AX12,+BZ12)</f>
        <v>397531</v>
      </c>
      <c r="DC12" s="121">
        <f>SUM(AY12,+CA12)</f>
        <v>211081</v>
      </c>
      <c r="DD12" s="121">
        <f>SUM(AZ12,+CB12)</f>
        <v>185838</v>
      </c>
      <c r="DE12" s="121">
        <f>SUM(BA12,+CC12)</f>
        <v>612</v>
      </c>
      <c r="DF12" s="121">
        <f>SUM(BB12,+CD12)</f>
        <v>0</v>
      </c>
      <c r="DG12" s="121">
        <f>SUM(BC12,+CE12)</f>
        <v>48153</v>
      </c>
      <c r="DH12" s="121">
        <f>SUM(BD12,+CF12)</f>
        <v>0</v>
      </c>
      <c r="DI12" s="121">
        <f>SUM(BE12,+CG12)</f>
        <v>0</v>
      </c>
      <c r="DJ12" s="121">
        <f>SUM(BF12,+CH12)</f>
        <v>923977</v>
      </c>
    </row>
    <row r="13" spans="1:114" s="136" customFormat="1" ht="13.5" customHeight="1" x14ac:dyDescent="0.15">
      <c r="A13" s="119" t="s">
        <v>14</v>
      </c>
      <c r="B13" s="120" t="s">
        <v>341</v>
      </c>
      <c r="C13" s="119" t="s">
        <v>342</v>
      </c>
      <c r="D13" s="121">
        <f>SUM(E13,+L13)</f>
        <v>2535947</v>
      </c>
      <c r="E13" s="121">
        <f>SUM(F13:I13,K13)</f>
        <v>538477</v>
      </c>
      <c r="F13" s="121">
        <v>0</v>
      </c>
      <c r="G13" s="121">
        <v>0</v>
      </c>
      <c r="H13" s="121">
        <v>0</v>
      </c>
      <c r="I13" s="121">
        <v>436661</v>
      </c>
      <c r="J13" s="122" t="s">
        <v>532</v>
      </c>
      <c r="K13" s="121">
        <v>101816</v>
      </c>
      <c r="L13" s="121">
        <v>1997470</v>
      </c>
      <c r="M13" s="121">
        <f>SUM(N13,+U13)</f>
        <v>107034</v>
      </c>
      <c r="N13" s="121">
        <f>SUM(O13:R13,T13)</f>
        <v>26548</v>
      </c>
      <c r="O13" s="121">
        <v>5582</v>
      </c>
      <c r="P13" s="121">
        <v>6404</v>
      </c>
      <c r="Q13" s="121">
        <v>0</v>
      </c>
      <c r="R13" s="121">
        <v>14552</v>
      </c>
      <c r="S13" s="122" t="s">
        <v>532</v>
      </c>
      <c r="T13" s="121">
        <v>10</v>
      </c>
      <c r="U13" s="121">
        <v>80486</v>
      </c>
      <c r="V13" s="121">
        <f>+SUM(D13,M13)</f>
        <v>2642981</v>
      </c>
      <c r="W13" s="121">
        <f>+SUM(E13,N13)</f>
        <v>565025</v>
      </c>
      <c r="X13" s="121">
        <f>+SUM(F13,O13)</f>
        <v>5582</v>
      </c>
      <c r="Y13" s="121">
        <f>+SUM(G13,P13)</f>
        <v>6404</v>
      </c>
      <c r="Z13" s="121">
        <f>+SUM(H13,Q13)</f>
        <v>0</v>
      </c>
      <c r="AA13" s="121">
        <f>+SUM(I13,R13)</f>
        <v>451213</v>
      </c>
      <c r="AB13" s="122" t="str">
        <f>IF(+SUM(J13,S13)=0,"-",+SUM(J13,S13))</f>
        <v>-</v>
      </c>
      <c r="AC13" s="121">
        <f>+SUM(K13,T13)</f>
        <v>101826</v>
      </c>
      <c r="AD13" s="121">
        <f>+SUM(L13,U13)</f>
        <v>2077956</v>
      </c>
      <c r="AE13" s="121">
        <f>SUM(AF13,+AK13)</f>
        <v>7948</v>
      </c>
      <c r="AF13" s="121">
        <f>SUM(AG13:AJ13)</f>
        <v>7948</v>
      </c>
      <c r="AG13" s="121">
        <v>0</v>
      </c>
      <c r="AH13" s="121">
        <v>7948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2515452</v>
      </c>
      <c r="AN13" s="121">
        <f>SUM(AO13:AR13)</f>
        <v>400796</v>
      </c>
      <c r="AO13" s="121">
        <v>56317</v>
      </c>
      <c r="AP13" s="121">
        <v>165799</v>
      </c>
      <c r="AQ13" s="121">
        <v>178680</v>
      </c>
      <c r="AR13" s="121">
        <v>0</v>
      </c>
      <c r="AS13" s="121">
        <f>SUM(AT13:AV13)</f>
        <v>71976</v>
      </c>
      <c r="AT13" s="121">
        <v>48106</v>
      </c>
      <c r="AU13" s="121">
        <v>23870</v>
      </c>
      <c r="AV13" s="121">
        <v>0</v>
      </c>
      <c r="AW13" s="121">
        <v>0</v>
      </c>
      <c r="AX13" s="121">
        <f>SUM(AY13:BB13)</f>
        <v>2042680</v>
      </c>
      <c r="AY13" s="121">
        <v>369679</v>
      </c>
      <c r="AZ13" s="121">
        <v>1604365</v>
      </c>
      <c r="BA13" s="121">
        <v>66289</v>
      </c>
      <c r="BB13" s="121">
        <v>2347</v>
      </c>
      <c r="BC13" s="121">
        <v>0</v>
      </c>
      <c r="BD13" s="121">
        <v>0</v>
      </c>
      <c r="BE13" s="121">
        <v>12547</v>
      </c>
      <c r="BF13" s="121">
        <f>SUM(AE13,+AM13,+BE13)</f>
        <v>2535947</v>
      </c>
      <c r="BG13" s="121">
        <f>SUM(BH13,+BM13)</f>
        <v>3589</v>
      </c>
      <c r="BH13" s="121">
        <f>SUM(BI13:BL13)</f>
        <v>3589</v>
      </c>
      <c r="BI13" s="121">
        <v>0</v>
      </c>
      <c r="BJ13" s="121">
        <v>3589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84992</v>
      </c>
      <c r="BP13" s="121">
        <f>SUM(BQ13:BT13)</f>
        <v>8217</v>
      </c>
      <c r="BQ13" s="121">
        <v>8217</v>
      </c>
      <c r="BR13" s="121">
        <v>0</v>
      </c>
      <c r="BS13" s="121">
        <v>0</v>
      </c>
      <c r="BT13" s="121">
        <v>0</v>
      </c>
      <c r="BU13" s="121">
        <f>SUM(BV13:BX13)</f>
        <v>562</v>
      </c>
      <c r="BV13" s="121">
        <v>0</v>
      </c>
      <c r="BW13" s="121">
        <v>562</v>
      </c>
      <c r="BX13" s="121">
        <v>0</v>
      </c>
      <c r="BY13" s="121">
        <v>0</v>
      </c>
      <c r="BZ13" s="121">
        <f>SUM(CA13:CD13)</f>
        <v>76213</v>
      </c>
      <c r="CA13" s="121">
        <v>0</v>
      </c>
      <c r="CB13" s="121">
        <v>76213</v>
      </c>
      <c r="CC13" s="121">
        <v>0</v>
      </c>
      <c r="CD13" s="121">
        <v>0</v>
      </c>
      <c r="CE13" s="121">
        <v>0</v>
      </c>
      <c r="CF13" s="121">
        <v>0</v>
      </c>
      <c r="CG13" s="121">
        <v>18453</v>
      </c>
      <c r="CH13" s="121">
        <f>SUM(BG13,+BO13,+CG13)</f>
        <v>107034</v>
      </c>
      <c r="CI13" s="121">
        <f>SUM(AE13,+BG13)</f>
        <v>11537</v>
      </c>
      <c r="CJ13" s="121">
        <f>SUM(AF13,+BH13)</f>
        <v>11537</v>
      </c>
      <c r="CK13" s="121">
        <f>SUM(AG13,+BI13)</f>
        <v>0</v>
      </c>
      <c r="CL13" s="121">
        <f>SUM(AH13,+BJ13)</f>
        <v>11537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2600444</v>
      </c>
      <c r="CR13" s="121">
        <f>SUM(AN13,+BP13)</f>
        <v>409013</v>
      </c>
      <c r="CS13" s="121">
        <f>SUM(AO13,+BQ13)</f>
        <v>64534</v>
      </c>
      <c r="CT13" s="121">
        <f>SUM(AP13,+BR13)</f>
        <v>165799</v>
      </c>
      <c r="CU13" s="121">
        <f>SUM(AQ13,+BS13)</f>
        <v>178680</v>
      </c>
      <c r="CV13" s="121">
        <f>SUM(AR13,+BT13)</f>
        <v>0</v>
      </c>
      <c r="CW13" s="121">
        <f>SUM(AS13,+BU13)</f>
        <v>72538</v>
      </c>
      <c r="CX13" s="121">
        <f>SUM(AT13,+BV13)</f>
        <v>48106</v>
      </c>
      <c r="CY13" s="121">
        <f>SUM(AU13,+BW13)</f>
        <v>24432</v>
      </c>
      <c r="CZ13" s="121">
        <f>SUM(AV13,+BX13)</f>
        <v>0</v>
      </c>
      <c r="DA13" s="121">
        <f>SUM(AW13,+BY13)</f>
        <v>0</v>
      </c>
      <c r="DB13" s="121">
        <f>SUM(AX13,+BZ13)</f>
        <v>2118893</v>
      </c>
      <c r="DC13" s="121">
        <f>SUM(AY13,+CA13)</f>
        <v>369679</v>
      </c>
      <c r="DD13" s="121">
        <f>SUM(AZ13,+CB13)</f>
        <v>1680578</v>
      </c>
      <c r="DE13" s="121">
        <f>SUM(BA13,+CC13)</f>
        <v>66289</v>
      </c>
      <c r="DF13" s="121">
        <f>SUM(BB13,+CD13)</f>
        <v>2347</v>
      </c>
      <c r="DG13" s="121">
        <f>SUM(BC13,+CE13)</f>
        <v>0</v>
      </c>
      <c r="DH13" s="121">
        <f>SUM(BD13,+CF13)</f>
        <v>0</v>
      </c>
      <c r="DI13" s="121">
        <f>SUM(BE13,+CG13)</f>
        <v>31000</v>
      </c>
      <c r="DJ13" s="121">
        <f>SUM(BF13,+CH13)</f>
        <v>2642981</v>
      </c>
    </row>
    <row r="14" spans="1:114" s="136" customFormat="1" ht="13.5" customHeight="1" x14ac:dyDescent="0.15">
      <c r="A14" s="119" t="s">
        <v>14</v>
      </c>
      <c r="B14" s="120" t="s">
        <v>344</v>
      </c>
      <c r="C14" s="119" t="s">
        <v>345</v>
      </c>
      <c r="D14" s="121">
        <f>SUM(E14,+L14)</f>
        <v>5377291</v>
      </c>
      <c r="E14" s="121">
        <f>SUM(F14:I14,K14)</f>
        <v>1489908</v>
      </c>
      <c r="F14" s="121">
        <v>237102</v>
      </c>
      <c r="G14" s="121">
        <v>0</v>
      </c>
      <c r="H14" s="121">
        <v>0</v>
      </c>
      <c r="I14" s="121">
        <v>723034</v>
      </c>
      <c r="J14" s="122" t="s">
        <v>532</v>
      </c>
      <c r="K14" s="121">
        <v>529772</v>
      </c>
      <c r="L14" s="121">
        <v>3887383</v>
      </c>
      <c r="M14" s="121">
        <f>SUM(N14,+U14)</f>
        <v>534550</v>
      </c>
      <c r="N14" s="121">
        <f>SUM(O14:R14,T14)</f>
        <v>19147</v>
      </c>
      <c r="O14" s="121">
        <v>0</v>
      </c>
      <c r="P14" s="121">
        <v>0</v>
      </c>
      <c r="Q14" s="121">
        <v>0</v>
      </c>
      <c r="R14" s="121">
        <v>19102</v>
      </c>
      <c r="S14" s="122" t="s">
        <v>532</v>
      </c>
      <c r="T14" s="121">
        <v>45</v>
      </c>
      <c r="U14" s="121">
        <v>515403</v>
      </c>
      <c r="V14" s="121">
        <f>+SUM(D14,M14)</f>
        <v>5911841</v>
      </c>
      <c r="W14" s="121">
        <f>+SUM(E14,N14)</f>
        <v>1509055</v>
      </c>
      <c r="X14" s="121">
        <f>+SUM(F14,O14)</f>
        <v>237102</v>
      </c>
      <c r="Y14" s="121">
        <f>+SUM(G14,P14)</f>
        <v>0</v>
      </c>
      <c r="Z14" s="121">
        <f>+SUM(H14,Q14)</f>
        <v>0</v>
      </c>
      <c r="AA14" s="121">
        <f>+SUM(I14,R14)</f>
        <v>742136</v>
      </c>
      <c r="AB14" s="122" t="str">
        <f>IF(+SUM(J14,S14)=0,"-",+SUM(J14,S14))</f>
        <v>-</v>
      </c>
      <c r="AC14" s="121">
        <f>+SUM(K14,T14)</f>
        <v>529817</v>
      </c>
      <c r="AD14" s="121">
        <f>+SUM(L14,U14)</f>
        <v>4402786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5377291</v>
      </c>
      <c r="AN14" s="121">
        <f>SUM(AO14:AR14)</f>
        <v>865291</v>
      </c>
      <c r="AO14" s="121">
        <v>589623</v>
      </c>
      <c r="AP14" s="121">
        <v>68917</v>
      </c>
      <c r="AQ14" s="121">
        <v>183779</v>
      </c>
      <c r="AR14" s="121">
        <v>22972</v>
      </c>
      <c r="AS14" s="121">
        <f>SUM(AT14:AV14)</f>
        <v>987231</v>
      </c>
      <c r="AT14" s="121">
        <v>15184</v>
      </c>
      <c r="AU14" s="121">
        <v>946102</v>
      </c>
      <c r="AV14" s="121">
        <v>25945</v>
      </c>
      <c r="AW14" s="121">
        <v>0</v>
      </c>
      <c r="AX14" s="121">
        <f>SUM(AY14:BB14)</f>
        <v>3524769</v>
      </c>
      <c r="AY14" s="121">
        <v>1674065</v>
      </c>
      <c r="AZ14" s="121">
        <v>1122435</v>
      </c>
      <c r="BA14" s="121">
        <v>705976</v>
      </c>
      <c r="BB14" s="121">
        <v>22293</v>
      </c>
      <c r="BC14" s="121">
        <v>0</v>
      </c>
      <c r="BD14" s="121">
        <v>0</v>
      </c>
      <c r="BE14" s="121">
        <v>0</v>
      </c>
      <c r="BF14" s="121">
        <f>SUM(AE14,+AM14,+BE14)</f>
        <v>5377291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534550</v>
      </c>
      <c r="BP14" s="121">
        <f>SUM(BQ14:BT14)</f>
        <v>104766</v>
      </c>
      <c r="BQ14" s="121">
        <v>104766</v>
      </c>
      <c r="BR14" s="121">
        <v>0</v>
      </c>
      <c r="BS14" s="121">
        <v>0</v>
      </c>
      <c r="BT14" s="121">
        <v>0</v>
      </c>
      <c r="BU14" s="121">
        <f>SUM(BV14:BX14)</f>
        <v>168654</v>
      </c>
      <c r="BV14" s="121">
        <v>31571</v>
      </c>
      <c r="BW14" s="121">
        <v>137083</v>
      </c>
      <c r="BX14" s="121">
        <v>0</v>
      </c>
      <c r="BY14" s="121">
        <v>0</v>
      </c>
      <c r="BZ14" s="121">
        <f>SUM(CA14:CD14)</f>
        <v>261130</v>
      </c>
      <c r="CA14" s="121">
        <v>81389</v>
      </c>
      <c r="CB14" s="121">
        <v>151007</v>
      </c>
      <c r="CC14" s="121">
        <v>28734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534550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5911841</v>
      </c>
      <c r="CR14" s="121">
        <f>SUM(AN14,+BP14)</f>
        <v>970057</v>
      </c>
      <c r="CS14" s="121">
        <f>SUM(AO14,+BQ14)</f>
        <v>694389</v>
      </c>
      <c r="CT14" s="121">
        <f>SUM(AP14,+BR14)</f>
        <v>68917</v>
      </c>
      <c r="CU14" s="121">
        <f>SUM(AQ14,+BS14)</f>
        <v>183779</v>
      </c>
      <c r="CV14" s="121">
        <f>SUM(AR14,+BT14)</f>
        <v>22972</v>
      </c>
      <c r="CW14" s="121">
        <f>SUM(AS14,+BU14)</f>
        <v>1155885</v>
      </c>
      <c r="CX14" s="121">
        <f>SUM(AT14,+BV14)</f>
        <v>46755</v>
      </c>
      <c r="CY14" s="121">
        <f>SUM(AU14,+BW14)</f>
        <v>1083185</v>
      </c>
      <c r="CZ14" s="121">
        <f>SUM(AV14,+BX14)</f>
        <v>25945</v>
      </c>
      <c r="DA14" s="121">
        <f>SUM(AW14,+BY14)</f>
        <v>0</v>
      </c>
      <c r="DB14" s="121">
        <f>SUM(AX14,+BZ14)</f>
        <v>3785899</v>
      </c>
      <c r="DC14" s="121">
        <f>SUM(AY14,+CA14)</f>
        <v>1755454</v>
      </c>
      <c r="DD14" s="121">
        <f>SUM(AZ14,+CB14)</f>
        <v>1273442</v>
      </c>
      <c r="DE14" s="121">
        <f>SUM(BA14,+CC14)</f>
        <v>734710</v>
      </c>
      <c r="DF14" s="121">
        <f>SUM(BB14,+CD14)</f>
        <v>22293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5911841</v>
      </c>
    </row>
    <row r="15" spans="1:114" s="136" customFormat="1" ht="13.5" customHeight="1" x14ac:dyDescent="0.15">
      <c r="A15" s="119" t="s">
        <v>14</v>
      </c>
      <c r="B15" s="120" t="s">
        <v>347</v>
      </c>
      <c r="C15" s="119" t="s">
        <v>348</v>
      </c>
      <c r="D15" s="121">
        <f>SUM(E15,+L15)</f>
        <v>1526576</v>
      </c>
      <c r="E15" s="121">
        <f>SUM(F15:I15,K15)</f>
        <v>322852</v>
      </c>
      <c r="F15" s="121">
        <v>0</v>
      </c>
      <c r="G15" s="121">
        <v>666</v>
      </c>
      <c r="H15" s="121">
        <v>0</v>
      </c>
      <c r="I15" s="121">
        <v>318547</v>
      </c>
      <c r="J15" s="122" t="s">
        <v>532</v>
      </c>
      <c r="K15" s="121">
        <v>3639</v>
      </c>
      <c r="L15" s="121">
        <v>1203724</v>
      </c>
      <c r="M15" s="121">
        <f>SUM(N15,+U15)</f>
        <v>260358</v>
      </c>
      <c r="N15" s="121">
        <f>SUM(O15:R15,T15)</f>
        <v>26909</v>
      </c>
      <c r="O15" s="121">
        <v>0</v>
      </c>
      <c r="P15" s="121">
        <v>0</v>
      </c>
      <c r="Q15" s="121">
        <v>0</v>
      </c>
      <c r="R15" s="121">
        <v>26909</v>
      </c>
      <c r="S15" s="122" t="s">
        <v>532</v>
      </c>
      <c r="T15" s="121">
        <v>0</v>
      </c>
      <c r="U15" s="121">
        <v>233449</v>
      </c>
      <c r="V15" s="121">
        <f>+SUM(D15,M15)</f>
        <v>1786934</v>
      </c>
      <c r="W15" s="121">
        <f>+SUM(E15,N15)</f>
        <v>349761</v>
      </c>
      <c r="X15" s="121">
        <f>+SUM(F15,O15)</f>
        <v>0</v>
      </c>
      <c r="Y15" s="121">
        <f>+SUM(G15,P15)</f>
        <v>666</v>
      </c>
      <c r="Z15" s="121">
        <f>+SUM(H15,Q15)</f>
        <v>0</v>
      </c>
      <c r="AA15" s="121">
        <f>+SUM(I15,R15)</f>
        <v>345456</v>
      </c>
      <c r="AB15" s="122" t="str">
        <f>IF(+SUM(J15,S15)=0,"-",+SUM(J15,S15))</f>
        <v>-</v>
      </c>
      <c r="AC15" s="121">
        <f>+SUM(K15,T15)</f>
        <v>3639</v>
      </c>
      <c r="AD15" s="121">
        <f>+SUM(L15,U15)</f>
        <v>1437173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1526576</v>
      </c>
      <c r="AN15" s="121">
        <f>SUM(AO15:AR15)</f>
        <v>371348</v>
      </c>
      <c r="AO15" s="121">
        <v>154539</v>
      </c>
      <c r="AP15" s="121">
        <v>93125</v>
      </c>
      <c r="AQ15" s="121">
        <v>123684</v>
      </c>
      <c r="AR15" s="121">
        <v>0</v>
      </c>
      <c r="AS15" s="121">
        <f>SUM(AT15:AV15)</f>
        <v>363500</v>
      </c>
      <c r="AT15" s="121">
        <v>95205</v>
      </c>
      <c r="AU15" s="121">
        <v>266056</v>
      </c>
      <c r="AV15" s="121">
        <v>2239</v>
      </c>
      <c r="AW15" s="121">
        <v>0</v>
      </c>
      <c r="AX15" s="121">
        <f>SUM(AY15:BB15)</f>
        <v>791728</v>
      </c>
      <c r="AY15" s="121">
        <v>318601</v>
      </c>
      <c r="AZ15" s="121">
        <v>234183</v>
      </c>
      <c r="BA15" s="121">
        <v>235457</v>
      </c>
      <c r="BB15" s="121">
        <v>3487</v>
      </c>
      <c r="BC15" s="121">
        <v>0</v>
      </c>
      <c r="BD15" s="121">
        <v>0</v>
      </c>
      <c r="BE15" s="121">
        <v>0</v>
      </c>
      <c r="BF15" s="121">
        <f>SUM(AE15,+AM15,+BE15)</f>
        <v>1526576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260358</v>
      </c>
      <c r="BP15" s="121">
        <f>SUM(BQ15:BT15)</f>
        <v>26812</v>
      </c>
      <c r="BQ15" s="121">
        <v>4144</v>
      </c>
      <c r="BR15" s="121">
        <v>22668</v>
      </c>
      <c r="BS15" s="121">
        <v>0</v>
      </c>
      <c r="BT15" s="121">
        <v>0</v>
      </c>
      <c r="BU15" s="121">
        <f>SUM(BV15:BX15)</f>
        <v>92246</v>
      </c>
      <c r="BV15" s="121">
        <v>2624</v>
      </c>
      <c r="BW15" s="121">
        <v>89622</v>
      </c>
      <c r="BX15" s="121">
        <v>0</v>
      </c>
      <c r="BY15" s="121">
        <v>0</v>
      </c>
      <c r="BZ15" s="121">
        <f>SUM(CA15:CD15)</f>
        <v>141300</v>
      </c>
      <c r="CA15" s="121">
        <v>44209</v>
      </c>
      <c r="CB15" s="121">
        <v>95118</v>
      </c>
      <c r="CC15" s="121">
        <v>1973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260358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1786934</v>
      </c>
      <c r="CR15" s="121">
        <f>SUM(AN15,+BP15)</f>
        <v>398160</v>
      </c>
      <c r="CS15" s="121">
        <f>SUM(AO15,+BQ15)</f>
        <v>158683</v>
      </c>
      <c r="CT15" s="121">
        <f>SUM(AP15,+BR15)</f>
        <v>115793</v>
      </c>
      <c r="CU15" s="121">
        <f>SUM(AQ15,+BS15)</f>
        <v>123684</v>
      </c>
      <c r="CV15" s="121">
        <f>SUM(AR15,+BT15)</f>
        <v>0</v>
      </c>
      <c r="CW15" s="121">
        <f>SUM(AS15,+BU15)</f>
        <v>455746</v>
      </c>
      <c r="CX15" s="121">
        <f>SUM(AT15,+BV15)</f>
        <v>97829</v>
      </c>
      <c r="CY15" s="121">
        <f>SUM(AU15,+BW15)</f>
        <v>355678</v>
      </c>
      <c r="CZ15" s="121">
        <f>SUM(AV15,+BX15)</f>
        <v>2239</v>
      </c>
      <c r="DA15" s="121">
        <f>SUM(AW15,+BY15)</f>
        <v>0</v>
      </c>
      <c r="DB15" s="121">
        <f>SUM(AX15,+BZ15)</f>
        <v>933028</v>
      </c>
      <c r="DC15" s="121">
        <f>SUM(AY15,+CA15)</f>
        <v>362810</v>
      </c>
      <c r="DD15" s="121">
        <f>SUM(AZ15,+CB15)</f>
        <v>329301</v>
      </c>
      <c r="DE15" s="121">
        <f>SUM(BA15,+CC15)</f>
        <v>237430</v>
      </c>
      <c r="DF15" s="121">
        <f>SUM(BB15,+CD15)</f>
        <v>3487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1786934</v>
      </c>
    </row>
    <row r="16" spans="1:114" s="136" customFormat="1" ht="13.5" customHeight="1" x14ac:dyDescent="0.15">
      <c r="A16" s="119" t="s">
        <v>14</v>
      </c>
      <c r="B16" s="120" t="s">
        <v>350</v>
      </c>
      <c r="C16" s="119" t="s">
        <v>351</v>
      </c>
      <c r="D16" s="121">
        <f>SUM(E16,+L16)</f>
        <v>471184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532</v>
      </c>
      <c r="K16" s="121">
        <v>0</v>
      </c>
      <c r="L16" s="121">
        <v>471184</v>
      </c>
      <c r="M16" s="121">
        <f>SUM(N16,+U16)</f>
        <v>96091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532</v>
      </c>
      <c r="T16" s="121">
        <v>0</v>
      </c>
      <c r="U16" s="121">
        <v>96091</v>
      </c>
      <c r="V16" s="121">
        <f>+SUM(D16,M16)</f>
        <v>567275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567275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30938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440246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96091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127029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440246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14</v>
      </c>
      <c r="B17" s="120" t="s">
        <v>355</v>
      </c>
      <c r="C17" s="119" t="s">
        <v>356</v>
      </c>
      <c r="D17" s="121">
        <f>SUM(E17,+L17)</f>
        <v>2111171</v>
      </c>
      <c r="E17" s="121">
        <f>SUM(F17:I17,K17)</f>
        <v>761359</v>
      </c>
      <c r="F17" s="121">
        <v>0</v>
      </c>
      <c r="G17" s="121">
        <v>0</v>
      </c>
      <c r="H17" s="121">
        <v>0</v>
      </c>
      <c r="I17" s="121">
        <v>407910</v>
      </c>
      <c r="J17" s="122" t="s">
        <v>532</v>
      </c>
      <c r="K17" s="121">
        <v>353449</v>
      </c>
      <c r="L17" s="121">
        <v>1349812</v>
      </c>
      <c r="M17" s="121">
        <f>SUM(N17,+U17)</f>
        <v>266238</v>
      </c>
      <c r="N17" s="121">
        <f>SUM(O17:R17,T17)</f>
        <v>25454</v>
      </c>
      <c r="O17" s="121">
        <v>0</v>
      </c>
      <c r="P17" s="121">
        <v>0</v>
      </c>
      <c r="Q17" s="121">
        <v>0</v>
      </c>
      <c r="R17" s="121">
        <v>25069</v>
      </c>
      <c r="S17" s="122" t="s">
        <v>532</v>
      </c>
      <c r="T17" s="121">
        <v>385</v>
      </c>
      <c r="U17" s="121">
        <v>240784</v>
      </c>
      <c r="V17" s="121">
        <f>+SUM(D17,M17)</f>
        <v>2377409</v>
      </c>
      <c r="W17" s="121">
        <f>+SUM(E17,N17)</f>
        <v>786813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432979</v>
      </c>
      <c r="AB17" s="122" t="str">
        <f>IF(+SUM(J17,S17)=0,"-",+SUM(J17,S17))</f>
        <v>-</v>
      </c>
      <c r="AC17" s="121">
        <f>+SUM(K17,T17)</f>
        <v>353834</v>
      </c>
      <c r="AD17" s="121">
        <f>+SUM(L17,U17)</f>
        <v>1590596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2111171</v>
      </c>
      <c r="AN17" s="121">
        <f>SUM(AO17:AR17)</f>
        <v>128376</v>
      </c>
      <c r="AO17" s="121">
        <v>128376</v>
      </c>
      <c r="AP17" s="121">
        <v>0</v>
      </c>
      <c r="AQ17" s="121">
        <v>0</v>
      </c>
      <c r="AR17" s="121">
        <v>0</v>
      </c>
      <c r="AS17" s="121">
        <f>SUM(AT17:AV17)</f>
        <v>85798</v>
      </c>
      <c r="AT17" s="121">
        <v>2136</v>
      </c>
      <c r="AU17" s="121">
        <v>63687</v>
      </c>
      <c r="AV17" s="121">
        <v>19975</v>
      </c>
      <c r="AW17" s="121">
        <v>0</v>
      </c>
      <c r="AX17" s="121">
        <f>SUM(AY17:BB17)</f>
        <v>1896997</v>
      </c>
      <c r="AY17" s="121">
        <v>650948</v>
      </c>
      <c r="AZ17" s="121">
        <v>1202638</v>
      </c>
      <c r="BA17" s="121">
        <v>42744</v>
      </c>
      <c r="BB17" s="121">
        <v>667</v>
      </c>
      <c r="BC17" s="121">
        <v>0</v>
      </c>
      <c r="BD17" s="121">
        <v>0</v>
      </c>
      <c r="BE17" s="121">
        <v>0</v>
      </c>
      <c r="BF17" s="121">
        <f>SUM(AE17,+AM17,+BE17)</f>
        <v>2111171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266238</v>
      </c>
      <c r="BP17" s="121">
        <f>SUM(BQ17:BT17)</f>
        <v>14010</v>
      </c>
      <c r="BQ17" s="121">
        <v>14010</v>
      </c>
      <c r="BR17" s="121">
        <v>0</v>
      </c>
      <c r="BS17" s="121">
        <v>0</v>
      </c>
      <c r="BT17" s="121">
        <v>0</v>
      </c>
      <c r="BU17" s="121">
        <f>SUM(BV17:BX17)</f>
        <v>96740</v>
      </c>
      <c r="BV17" s="121">
        <v>2383</v>
      </c>
      <c r="BW17" s="121">
        <v>94357</v>
      </c>
      <c r="BX17" s="121">
        <v>0</v>
      </c>
      <c r="BY17" s="121">
        <v>0</v>
      </c>
      <c r="BZ17" s="121">
        <f>SUM(CA17:CD17)</f>
        <v>155488</v>
      </c>
      <c r="CA17" s="121">
        <v>39106</v>
      </c>
      <c r="CB17" s="121">
        <v>116382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266238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2377409</v>
      </c>
      <c r="CR17" s="121">
        <f>SUM(AN17,+BP17)</f>
        <v>142386</v>
      </c>
      <c r="CS17" s="121">
        <f>SUM(AO17,+BQ17)</f>
        <v>142386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182538</v>
      </c>
      <c r="CX17" s="121">
        <f>SUM(AT17,+BV17)</f>
        <v>4519</v>
      </c>
      <c r="CY17" s="121">
        <f>SUM(AU17,+BW17)</f>
        <v>158044</v>
      </c>
      <c r="CZ17" s="121">
        <f>SUM(AV17,+BX17)</f>
        <v>19975</v>
      </c>
      <c r="DA17" s="121">
        <f>SUM(AW17,+BY17)</f>
        <v>0</v>
      </c>
      <c r="DB17" s="121">
        <f>SUM(AX17,+BZ17)</f>
        <v>2052485</v>
      </c>
      <c r="DC17" s="121">
        <f>SUM(AY17,+CA17)</f>
        <v>690054</v>
      </c>
      <c r="DD17" s="121">
        <f>SUM(AZ17,+CB17)</f>
        <v>1319020</v>
      </c>
      <c r="DE17" s="121">
        <f>SUM(BA17,+CC17)</f>
        <v>42744</v>
      </c>
      <c r="DF17" s="121">
        <f>SUM(BB17,+CD17)</f>
        <v>667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2377409</v>
      </c>
    </row>
    <row r="18" spans="1:114" s="136" customFormat="1" ht="13.5" customHeight="1" x14ac:dyDescent="0.15">
      <c r="A18" s="119" t="s">
        <v>14</v>
      </c>
      <c r="B18" s="120" t="s">
        <v>358</v>
      </c>
      <c r="C18" s="119" t="s">
        <v>359</v>
      </c>
      <c r="D18" s="121">
        <f>SUM(E18,+L18)</f>
        <v>1353456</v>
      </c>
      <c r="E18" s="121">
        <f>SUM(F18:I18,K18)</f>
        <v>21807</v>
      </c>
      <c r="F18" s="121">
        <v>0</v>
      </c>
      <c r="G18" s="121">
        <v>0</v>
      </c>
      <c r="H18" s="121">
        <v>0</v>
      </c>
      <c r="I18" s="121">
        <v>21637</v>
      </c>
      <c r="J18" s="122" t="s">
        <v>532</v>
      </c>
      <c r="K18" s="121">
        <v>170</v>
      </c>
      <c r="L18" s="121">
        <v>1331649</v>
      </c>
      <c r="M18" s="121">
        <f>SUM(N18,+U18)</f>
        <v>57834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532</v>
      </c>
      <c r="T18" s="121">
        <v>0</v>
      </c>
      <c r="U18" s="121">
        <v>57834</v>
      </c>
      <c r="V18" s="121">
        <f>+SUM(D18,M18)</f>
        <v>1411290</v>
      </c>
      <c r="W18" s="121">
        <f>+SUM(E18,N18)</f>
        <v>21807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21637</v>
      </c>
      <c r="AB18" s="122" t="str">
        <f>IF(+SUM(J18,S18)=0,"-",+SUM(J18,S18))</f>
        <v>-</v>
      </c>
      <c r="AC18" s="121">
        <f>+SUM(K18,T18)</f>
        <v>170</v>
      </c>
      <c r="AD18" s="121">
        <f>+SUM(L18,U18)</f>
        <v>1389483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675379</v>
      </c>
      <c r="AN18" s="121">
        <f>SUM(AO18:AR18)</f>
        <v>107463</v>
      </c>
      <c r="AO18" s="121">
        <v>107463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567916</v>
      </c>
      <c r="AY18" s="121">
        <v>519839</v>
      </c>
      <c r="AZ18" s="121">
        <v>48077</v>
      </c>
      <c r="BA18" s="121">
        <v>0</v>
      </c>
      <c r="BB18" s="121">
        <v>0</v>
      </c>
      <c r="BC18" s="121">
        <v>605998</v>
      </c>
      <c r="BD18" s="121">
        <v>0</v>
      </c>
      <c r="BE18" s="121">
        <v>72079</v>
      </c>
      <c r="BF18" s="121">
        <f>SUM(AE18,+AM18,+BE18)</f>
        <v>747458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57834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675379</v>
      </c>
      <c r="CR18" s="121">
        <f>SUM(AN18,+BP18)</f>
        <v>107463</v>
      </c>
      <c r="CS18" s="121">
        <f>SUM(AO18,+BQ18)</f>
        <v>107463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567916</v>
      </c>
      <c r="DC18" s="121">
        <f>SUM(AY18,+CA18)</f>
        <v>519839</v>
      </c>
      <c r="DD18" s="121">
        <f>SUM(AZ18,+CB18)</f>
        <v>48077</v>
      </c>
      <c r="DE18" s="121">
        <f>SUM(BA18,+CC18)</f>
        <v>0</v>
      </c>
      <c r="DF18" s="121">
        <f>SUM(BB18,+CD18)</f>
        <v>0</v>
      </c>
      <c r="DG18" s="121">
        <f>SUM(BC18,+CE18)</f>
        <v>663832</v>
      </c>
      <c r="DH18" s="121">
        <f>SUM(BD18,+CF18)</f>
        <v>0</v>
      </c>
      <c r="DI18" s="121">
        <f>SUM(BE18,+CG18)</f>
        <v>72079</v>
      </c>
      <c r="DJ18" s="121">
        <f>SUM(BF18,+CH18)</f>
        <v>747458</v>
      </c>
    </row>
    <row r="19" spans="1:114" s="136" customFormat="1" ht="13.5" customHeight="1" x14ac:dyDescent="0.15">
      <c r="A19" s="119" t="s">
        <v>14</v>
      </c>
      <c r="B19" s="120" t="s">
        <v>365</v>
      </c>
      <c r="C19" s="119" t="s">
        <v>366</v>
      </c>
      <c r="D19" s="121">
        <f>SUM(E19,+L19)</f>
        <v>516625</v>
      </c>
      <c r="E19" s="121">
        <f>SUM(F19:I19,K19)</f>
        <v>102188</v>
      </c>
      <c r="F19" s="121">
        <v>0</v>
      </c>
      <c r="G19" s="121">
        <v>0</v>
      </c>
      <c r="H19" s="121">
        <v>0</v>
      </c>
      <c r="I19" s="121">
        <v>102018</v>
      </c>
      <c r="J19" s="122" t="s">
        <v>532</v>
      </c>
      <c r="K19" s="121">
        <v>170</v>
      </c>
      <c r="L19" s="121">
        <v>414437</v>
      </c>
      <c r="M19" s="121">
        <f>SUM(N19,+U19)</f>
        <v>38255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532</v>
      </c>
      <c r="T19" s="121">
        <v>0</v>
      </c>
      <c r="U19" s="121">
        <v>38255</v>
      </c>
      <c r="V19" s="121">
        <f>+SUM(D19,M19)</f>
        <v>554880</v>
      </c>
      <c r="W19" s="121">
        <f>+SUM(E19,N19)</f>
        <v>102188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102018</v>
      </c>
      <c r="AB19" s="122" t="str">
        <f>IF(+SUM(J19,S19)=0,"-",+SUM(J19,S19))</f>
        <v>-</v>
      </c>
      <c r="AC19" s="121">
        <f>+SUM(K19,T19)</f>
        <v>170</v>
      </c>
      <c r="AD19" s="121">
        <f>+SUM(L19,U19)</f>
        <v>452692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113644</v>
      </c>
      <c r="AN19" s="121">
        <f>SUM(AO19:AR19)</f>
        <v>16789</v>
      </c>
      <c r="AO19" s="121">
        <v>13516</v>
      </c>
      <c r="AP19" s="121">
        <v>3273</v>
      </c>
      <c r="AQ19" s="121">
        <v>0</v>
      </c>
      <c r="AR19" s="121">
        <v>0</v>
      </c>
      <c r="AS19" s="121">
        <f>SUM(AT19:AV19)</f>
        <v>1134</v>
      </c>
      <c r="AT19" s="121">
        <v>1134</v>
      </c>
      <c r="AU19" s="121">
        <v>0</v>
      </c>
      <c r="AV19" s="121">
        <v>0</v>
      </c>
      <c r="AW19" s="121">
        <v>0</v>
      </c>
      <c r="AX19" s="121">
        <f>SUM(AY19:BB19)</f>
        <v>95721</v>
      </c>
      <c r="AY19" s="121">
        <v>74611</v>
      </c>
      <c r="AZ19" s="121">
        <v>0</v>
      </c>
      <c r="BA19" s="121">
        <v>441</v>
      </c>
      <c r="BB19" s="121">
        <v>20669</v>
      </c>
      <c r="BC19" s="121">
        <v>402981</v>
      </c>
      <c r="BD19" s="121">
        <v>0</v>
      </c>
      <c r="BE19" s="121">
        <v>0</v>
      </c>
      <c r="BF19" s="121">
        <f>SUM(AE19,+AM19,+BE19)</f>
        <v>113644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2293</v>
      </c>
      <c r="BP19" s="121">
        <f>SUM(BQ19:BT19)</f>
        <v>2293</v>
      </c>
      <c r="BQ19" s="121">
        <v>2293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35962</v>
      </c>
      <c r="CF19" s="121">
        <v>0</v>
      </c>
      <c r="CG19" s="121">
        <v>0</v>
      </c>
      <c r="CH19" s="121">
        <f>SUM(BG19,+BO19,+CG19)</f>
        <v>2293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115937</v>
      </c>
      <c r="CR19" s="121">
        <f>SUM(AN19,+BP19)</f>
        <v>19082</v>
      </c>
      <c r="CS19" s="121">
        <f>SUM(AO19,+BQ19)</f>
        <v>15809</v>
      </c>
      <c r="CT19" s="121">
        <f>SUM(AP19,+BR19)</f>
        <v>3273</v>
      </c>
      <c r="CU19" s="121">
        <f>SUM(AQ19,+BS19)</f>
        <v>0</v>
      </c>
      <c r="CV19" s="121">
        <f>SUM(AR19,+BT19)</f>
        <v>0</v>
      </c>
      <c r="CW19" s="121">
        <f>SUM(AS19,+BU19)</f>
        <v>1134</v>
      </c>
      <c r="CX19" s="121">
        <f>SUM(AT19,+BV19)</f>
        <v>1134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95721</v>
      </c>
      <c r="DC19" s="121">
        <f>SUM(AY19,+CA19)</f>
        <v>74611</v>
      </c>
      <c r="DD19" s="121">
        <f>SUM(AZ19,+CB19)</f>
        <v>0</v>
      </c>
      <c r="DE19" s="121">
        <f>SUM(BA19,+CC19)</f>
        <v>441</v>
      </c>
      <c r="DF19" s="121">
        <f>SUM(BB19,+CD19)</f>
        <v>20669</v>
      </c>
      <c r="DG19" s="121">
        <f>SUM(BC19,+CE19)</f>
        <v>438943</v>
      </c>
      <c r="DH19" s="121">
        <f>SUM(BD19,+CF19)</f>
        <v>0</v>
      </c>
      <c r="DI19" s="121">
        <f>SUM(BE19,+CG19)</f>
        <v>0</v>
      </c>
      <c r="DJ19" s="121">
        <f>SUM(BF19,+CH19)</f>
        <v>115937</v>
      </c>
    </row>
    <row r="20" spans="1:114" s="136" customFormat="1" ht="13.5" customHeight="1" x14ac:dyDescent="0.15">
      <c r="A20" s="119" t="s">
        <v>14</v>
      </c>
      <c r="B20" s="120" t="s">
        <v>372</v>
      </c>
      <c r="C20" s="119" t="s">
        <v>373</v>
      </c>
      <c r="D20" s="121">
        <f>SUM(E20,+L20)</f>
        <v>587023</v>
      </c>
      <c r="E20" s="121">
        <f>SUM(F20:I20,K20)</f>
        <v>302403</v>
      </c>
      <c r="F20" s="121">
        <v>330</v>
      </c>
      <c r="G20" s="121">
        <v>0</v>
      </c>
      <c r="H20" s="121">
        <v>0</v>
      </c>
      <c r="I20" s="121">
        <v>302073</v>
      </c>
      <c r="J20" s="122" t="s">
        <v>532</v>
      </c>
      <c r="K20" s="121">
        <v>0</v>
      </c>
      <c r="L20" s="121">
        <v>284620</v>
      </c>
      <c r="M20" s="121">
        <f>SUM(N20,+U20)</f>
        <v>77603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532</v>
      </c>
      <c r="T20" s="121">
        <v>0</v>
      </c>
      <c r="U20" s="121">
        <v>77603</v>
      </c>
      <c r="V20" s="121">
        <f>+SUM(D20,M20)</f>
        <v>664626</v>
      </c>
      <c r="W20" s="121">
        <f>+SUM(E20,N20)</f>
        <v>302403</v>
      </c>
      <c r="X20" s="121">
        <f>+SUM(F20,O20)</f>
        <v>330</v>
      </c>
      <c r="Y20" s="121">
        <f>+SUM(G20,P20)</f>
        <v>0</v>
      </c>
      <c r="Z20" s="121">
        <f>+SUM(H20,Q20)</f>
        <v>0</v>
      </c>
      <c r="AA20" s="121">
        <f>+SUM(I20,R20)</f>
        <v>302073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362223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587023</v>
      </c>
      <c r="AN20" s="121">
        <f>SUM(AO20:AR20)</f>
        <v>123116</v>
      </c>
      <c r="AO20" s="121">
        <v>37639</v>
      </c>
      <c r="AP20" s="121">
        <v>0</v>
      </c>
      <c r="AQ20" s="121">
        <v>78129</v>
      </c>
      <c r="AR20" s="121">
        <v>7348</v>
      </c>
      <c r="AS20" s="121">
        <f>SUM(AT20:AV20)</f>
        <v>296544</v>
      </c>
      <c r="AT20" s="121">
        <v>0</v>
      </c>
      <c r="AU20" s="121">
        <v>271006</v>
      </c>
      <c r="AV20" s="121">
        <v>25538</v>
      </c>
      <c r="AW20" s="121">
        <v>0</v>
      </c>
      <c r="AX20" s="121">
        <f>SUM(AY20:BB20)</f>
        <v>167363</v>
      </c>
      <c r="AY20" s="121">
        <v>44699</v>
      </c>
      <c r="AZ20" s="121">
        <v>116451</v>
      </c>
      <c r="BA20" s="121">
        <v>6213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587023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77603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587023</v>
      </c>
      <c r="CR20" s="121">
        <f>SUM(AN20,+BP20)</f>
        <v>123116</v>
      </c>
      <c r="CS20" s="121">
        <f>SUM(AO20,+BQ20)</f>
        <v>37639</v>
      </c>
      <c r="CT20" s="121">
        <f>SUM(AP20,+BR20)</f>
        <v>0</v>
      </c>
      <c r="CU20" s="121">
        <f>SUM(AQ20,+BS20)</f>
        <v>78129</v>
      </c>
      <c r="CV20" s="121">
        <f>SUM(AR20,+BT20)</f>
        <v>7348</v>
      </c>
      <c r="CW20" s="121">
        <f>SUM(AS20,+BU20)</f>
        <v>296544</v>
      </c>
      <c r="CX20" s="121">
        <f>SUM(AT20,+BV20)</f>
        <v>0</v>
      </c>
      <c r="CY20" s="121">
        <f>SUM(AU20,+BW20)</f>
        <v>271006</v>
      </c>
      <c r="CZ20" s="121">
        <f>SUM(AV20,+BX20)</f>
        <v>25538</v>
      </c>
      <c r="DA20" s="121">
        <f>SUM(AW20,+BY20)</f>
        <v>0</v>
      </c>
      <c r="DB20" s="121">
        <f>SUM(AX20,+BZ20)</f>
        <v>167363</v>
      </c>
      <c r="DC20" s="121">
        <f>SUM(AY20,+CA20)</f>
        <v>44699</v>
      </c>
      <c r="DD20" s="121">
        <f>SUM(AZ20,+CB20)</f>
        <v>116451</v>
      </c>
      <c r="DE20" s="121">
        <f>SUM(BA20,+CC20)</f>
        <v>6213</v>
      </c>
      <c r="DF20" s="121">
        <f>SUM(BB20,+CD20)</f>
        <v>0</v>
      </c>
      <c r="DG20" s="121">
        <f>SUM(BC20,+CE20)</f>
        <v>77603</v>
      </c>
      <c r="DH20" s="121">
        <f>SUM(BD20,+CF20)</f>
        <v>0</v>
      </c>
      <c r="DI20" s="121">
        <f>SUM(BE20,+CG20)</f>
        <v>0</v>
      </c>
      <c r="DJ20" s="121">
        <f>SUM(BF20,+CH20)</f>
        <v>587023</v>
      </c>
    </row>
    <row r="21" spans="1:114" s="136" customFormat="1" ht="13.5" customHeight="1" x14ac:dyDescent="0.15">
      <c r="A21" s="119" t="s">
        <v>14</v>
      </c>
      <c r="B21" s="120" t="s">
        <v>377</v>
      </c>
      <c r="C21" s="119" t="s">
        <v>378</v>
      </c>
      <c r="D21" s="121">
        <f>SUM(E21,+L21)</f>
        <v>2714059</v>
      </c>
      <c r="E21" s="121">
        <f>SUM(F21:I21,K21)</f>
        <v>886520</v>
      </c>
      <c r="F21" s="121">
        <v>0</v>
      </c>
      <c r="G21" s="121">
        <v>0</v>
      </c>
      <c r="H21" s="121">
        <v>328700</v>
      </c>
      <c r="I21" s="121">
        <v>447603</v>
      </c>
      <c r="J21" s="122" t="s">
        <v>532</v>
      </c>
      <c r="K21" s="121">
        <v>110217</v>
      </c>
      <c r="L21" s="121">
        <v>1827539</v>
      </c>
      <c r="M21" s="121">
        <f>SUM(N21,+U21)</f>
        <v>91694</v>
      </c>
      <c r="N21" s="121">
        <f>SUM(O21:R21,T21)</f>
        <v>8131</v>
      </c>
      <c r="O21" s="121">
        <v>0</v>
      </c>
      <c r="P21" s="121">
        <v>0</v>
      </c>
      <c r="Q21" s="121">
        <v>0</v>
      </c>
      <c r="R21" s="121">
        <v>7926</v>
      </c>
      <c r="S21" s="122" t="s">
        <v>532</v>
      </c>
      <c r="T21" s="121">
        <v>205</v>
      </c>
      <c r="U21" s="121">
        <v>83563</v>
      </c>
      <c r="V21" s="121">
        <f>+SUM(D21,M21)</f>
        <v>2805753</v>
      </c>
      <c r="W21" s="121">
        <f>+SUM(E21,N21)</f>
        <v>894651</v>
      </c>
      <c r="X21" s="121">
        <f>+SUM(F21,O21)</f>
        <v>0</v>
      </c>
      <c r="Y21" s="121">
        <f>+SUM(G21,P21)</f>
        <v>0</v>
      </c>
      <c r="Z21" s="121">
        <f>+SUM(H21,Q21)</f>
        <v>328700</v>
      </c>
      <c r="AA21" s="121">
        <f>+SUM(I21,R21)</f>
        <v>455529</v>
      </c>
      <c r="AB21" s="122" t="str">
        <f>IF(+SUM(J21,S21)=0,"-",+SUM(J21,S21))</f>
        <v>-</v>
      </c>
      <c r="AC21" s="121">
        <f>+SUM(K21,T21)</f>
        <v>110422</v>
      </c>
      <c r="AD21" s="121">
        <f>+SUM(L21,U21)</f>
        <v>1911102</v>
      </c>
      <c r="AE21" s="121">
        <f>SUM(AF21,+AK21)</f>
        <v>458948</v>
      </c>
      <c r="AF21" s="121">
        <f>SUM(AG21:AJ21)</f>
        <v>458948</v>
      </c>
      <c r="AG21" s="121">
        <v>0</v>
      </c>
      <c r="AH21" s="121">
        <v>458948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2229000</v>
      </c>
      <c r="AN21" s="121">
        <f>SUM(AO21:AR21)</f>
        <v>331547</v>
      </c>
      <c r="AO21" s="121">
        <v>165132</v>
      </c>
      <c r="AP21" s="121">
        <v>146410</v>
      </c>
      <c r="AQ21" s="121">
        <v>20005</v>
      </c>
      <c r="AR21" s="121">
        <v>0</v>
      </c>
      <c r="AS21" s="121">
        <f>SUM(AT21:AV21)</f>
        <v>313680</v>
      </c>
      <c r="AT21" s="121">
        <v>7702</v>
      </c>
      <c r="AU21" s="121">
        <v>305978</v>
      </c>
      <c r="AV21" s="121">
        <v>0</v>
      </c>
      <c r="AW21" s="121">
        <v>0</v>
      </c>
      <c r="AX21" s="121">
        <f>SUM(AY21:BB21)</f>
        <v>1583773</v>
      </c>
      <c r="AY21" s="121">
        <v>657792</v>
      </c>
      <c r="AZ21" s="121">
        <v>869680</v>
      </c>
      <c r="BA21" s="121">
        <v>56301</v>
      </c>
      <c r="BB21" s="121">
        <v>0</v>
      </c>
      <c r="BC21" s="121">
        <v>0</v>
      </c>
      <c r="BD21" s="121">
        <v>0</v>
      </c>
      <c r="BE21" s="121">
        <v>26111</v>
      </c>
      <c r="BF21" s="121">
        <f>SUM(AE21,+AM21,+BE21)</f>
        <v>2714059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91362</v>
      </c>
      <c r="BP21" s="121">
        <f>SUM(BQ21:BT21)</f>
        <v>12252</v>
      </c>
      <c r="BQ21" s="121">
        <v>12252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79110</v>
      </c>
      <c r="CA21" s="121">
        <v>34560</v>
      </c>
      <c r="CB21" s="121">
        <v>0</v>
      </c>
      <c r="CC21" s="121">
        <v>0</v>
      </c>
      <c r="CD21" s="121">
        <v>44550</v>
      </c>
      <c r="CE21" s="121">
        <v>0</v>
      </c>
      <c r="CF21" s="121">
        <v>0</v>
      </c>
      <c r="CG21" s="121">
        <v>332</v>
      </c>
      <c r="CH21" s="121">
        <f>SUM(BG21,+BO21,+CG21)</f>
        <v>91694</v>
      </c>
      <c r="CI21" s="121">
        <f>SUM(AE21,+BG21)</f>
        <v>458948</v>
      </c>
      <c r="CJ21" s="121">
        <f>SUM(AF21,+BH21)</f>
        <v>458948</v>
      </c>
      <c r="CK21" s="121">
        <f>SUM(AG21,+BI21)</f>
        <v>0</v>
      </c>
      <c r="CL21" s="121">
        <f>SUM(AH21,+BJ21)</f>
        <v>458948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2320362</v>
      </c>
      <c r="CR21" s="121">
        <f>SUM(AN21,+BP21)</f>
        <v>343799</v>
      </c>
      <c r="CS21" s="121">
        <f>SUM(AO21,+BQ21)</f>
        <v>177384</v>
      </c>
      <c r="CT21" s="121">
        <f>SUM(AP21,+BR21)</f>
        <v>146410</v>
      </c>
      <c r="CU21" s="121">
        <f>SUM(AQ21,+BS21)</f>
        <v>20005</v>
      </c>
      <c r="CV21" s="121">
        <f>SUM(AR21,+BT21)</f>
        <v>0</v>
      </c>
      <c r="CW21" s="121">
        <f>SUM(AS21,+BU21)</f>
        <v>313680</v>
      </c>
      <c r="CX21" s="121">
        <f>SUM(AT21,+BV21)</f>
        <v>7702</v>
      </c>
      <c r="CY21" s="121">
        <f>SUM(AU21,+BW21)</f>
        <v>305978</v>
      </c>
      <c r="CZ21" s="121">
        <f>SUM(AV21,+BX21)</f>
        <v>0</v>
      </c>
      <c r="DA21" s="121">
        <f>SUM(AW21,+BY21)</f>
        <v>0</v>
      </c>
      <c r="DB21" s="121">
        <f>SUM(AX21,+BZ21)</f>
        <v>1662883</v>
      </c>
      <c r="DC21" s="121">
        <f>SUM(AY21,+CA21)</f>
        <v>692352</v>
      </c>
      <c r="DD21" s="121">
        <f>SUM(AZ21,+CB21)</f>
        <v>869680</v>
      </c>
      <c r="DE21" s="121">
        <f>SUM(BA21,+CC21)</f>
        <v>56301</v>
      </c>
      <c r="DF21" s="121">
        <f>SUM(BB21,+CD21)</f>
        <v>44550</v>
      </c>
      <c r="DG21" s="121">
        <f>SUM(BC21,+CE21)</f>
        <v>0</v>
      </c>
      <c r="DH21" s="121">
        <f>SUM(BD21,+CF21)</f>
        <v>0</v>
      </c>
      <c r="DI21" s="121">
        <f>SUM(BE21,+CG21)</f>
        <v>26443</v>
      </c>
      <c r="DJ21" s="121">
        <f>SUM(BF21,+CH21)</f>
        <v>2805753</v>
      </c>
    </row>
    <row r="22" spans="1:114" s="136" customFormat="1" ht="13.5" customHeight="1" x14ac:dyDescent="0.15">
      <c r="A22" s="119" t="s">
        <v>14</v>
      </c>
      <c r="B22" s="120" t="s">
        <v>380</v>
      </c>
      <c r="C22" s="119" t="s">
        <v>381</v>
      </c>
      <c r="D22" s="121">
        <f>SUM(E22,+L22)</f>
        <v>5183628</v>
      </c>
      <c r="E22" s="121">
        <f>SUM(F22:I22,K22)</f>
        <v>1590053</v>
      </c>
      <c r="F22" s="121">
        <v>2632</v>
      </c>
      <c r="G22" s="121">
        <v>636</v>
      </c>
      <c r="H22" s="121">
        <v>0</v>
      </c>
      <c r="I22" s="121">
        <v>755550</v>
      </c>
      <c r="J22" s="122" t="s">
        <v>532</v>
      </c>
      <c r="K22" s="121">
        <v>831235</v>
      </c>
      <c r="L22" s="121">
        <v>3593575</v>
      </c>
      <c r="M22" s="121">
        <f>SUM(N22,+U22)</f>
        <v>334439</v>
      </c>
      <c r="N22" s="121">
        <f>SUM(O22:R22,T22)</f>
        <v>14388</v>
      </c>
      <c r="O22" s="121">
        <v>636</v>
      </c>
      <c r="P22" s="121">
        <v>0</v>
      </c>
      <c r="Q22" s="121">
        <v>0</v>
      </c>
      <c r="R22" s="121">
        <v>12954</v>
      </c>
      <c r="S22" s="122" t="s">
        <v>532</v>
      </c>
      <c r="T22" s="121">
        <v>798</v>
      </c>
      <c r="U22" s="121">
        <v>320051</v>
      </c>
      <c r="V22" s="121">
        <f>+SUM(D22,M22)</f>
        <v>5518067</v>
      </c>
      <c r="W22" s="121">
        <f>+SUM(E22,N22)</f>
        <v>1604441</v>
      </c>
      <c r="X22" s="121">
        <f>+SUM(F22,O22)</f>
        <v>3268</v>
      </c>
      <c r="Y22" s="121">
        <f>+SUM(G22,P22)</f>
        <v>636</v>
      </c>
      <c r="Z22" s="121">
        <f>+SUM(H22,Q22)</f>
        <v>0</v>
      </c>
      <c r="AA22" s="121">
        <f>+SUM(I22,R22)</f>
        <v>768504</v>
      </c>
      <c r="AB22" s="122" t="str">
        <f>IF(+SUM(J22,S22)=0,"-",+SUM(J22,S22))</f>
        <v>-</v>
      </c>
      <c r="AC22" s="121">
        <f>+SUM(K22,T22)</f>
        <v>832033</v>
      </c>
      <c r="AD22" s="121">
        <f>+SUM(L22,U22)</f>
        <v>3913626</v>
      </c>
      <c r="AE22" s="121">
        <f>SUM(AF22,+AK22)</f>
        <v>32022</v>
      </c>
      <c r="AF22" s="121">
        <f>SUM(AG22:AJ22)</f>
        <v>32022</v>
      </c>
      <c r="AG22" s="121">
        <v>0</v>
      </c>
      <c r="AH22" s="121">
        <v>0</v>
      </c>
      <c r="AI22" s="121">
        <v>0</v>
      </c>
      <c r="AJ22" s="121">
        <v>32022</v>
      </c>
      <c r="AK22" s="121">
        <v>0</v>
      </c>
      <c r="AL22" s="121">
        <v>0</v>
      </c>
      <c r="AM22" s="121">
        <f>SUM(AN22,AS22,AW22,AX22,BD22)</f>
        <v>4459408</v>
      </c>
      <c r="AN22" s="121">
        <f>SUM(AO22:AR22)</f>
        <v>1023765</v>
      </c>
      <c r="AO22" s="121">
        <v>361660</v>
      </c>
      <c r="AP22" s="121">
        <v>627620</v>
      </c>
      <c r="AQ22" s="121">
        <v>0</v>
      </c>
      <c r="AR22" s="121">
        <v>34485</v>
      </c>
      <c r="AS22" s="121">
        <f>SUM(AT22:AV22)</f>
        <v>236708</v>
      </c>
      <c r="AT22" s="121">
        <v>155058</v>
      </c>
      <c r="AU22" s="121">
        <v>61623</v>
      </c>
      <c r="AV22" s="121">
        <v>20027</v>
      </c>
      <c r="AW22" s="121">
        <v>15623</v>
      </c>
      <c r="AX22" s="121">
        <f>SUM(AY22:BB22)</f>
        <v>3156448</v>
      </c>
      <c r="AY22" s="121">
        <v>887643</v>
      </c>
      <c r="AZ22" s="121">
        <v>2010561</v>
      </c>
      <c r="BA22" s="121">
        <v>258153</v>
      </c>
      <c r="BB22" s="121">
        <v>91</v>
      </c>
      <c r="BC22" s="121">
        <v>633979</v>
      </c>
      <c r="BD22" s="121">
        <v>26864</v>
      </c>
      <c r="BE22" s="121">
        <v>58219</v>
      </c>
      <c r="BF22" s="121">
        <f>SUM(AE22,+AM22,+BE22)</f>
        <v>4549649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264809</v>
      </c>
      <c r="BP22" s="121">
        <f>SUM(BQ22:BT22)</f>
        <v>16074</v>
      </c>
      <c r="BQ22" s="121">
        <v>16074</v>
      </c>
      <c r="BR22" s="121">
        <v>0</v>
      </c>
      <c r="BS22" s="121">
        <v>0</v>
      </c>
      <c r="BT22" s="121">
        <v>0</v>
      </c>
      <c r="BU22" s="121">
        <f>SUM(BV22:BX22)</f>
        <v>29372</v>
      </c>
      <c r="BV22" s="121">
        <v>0</v>
      </c>
      <c r="BW22" s="121">
        <v>29372</v>
      </c>
      <c r="BX22" s="121">
        <v>0</v>
      </c>
      <c r="BY22" s="121">
        <v>0</v>
      </c>
      <c r="BZ22" s="121">
        <f>SUM(CA22:CD22)</f>
        <v>219363</v>
      </c>
      <c r="CA22" s="121">
        <v>74647</v>
      </c>
      <c r="CB22" s="121">
        <v>144716</v>
      </c>
      <c r="CC22" s="121">
        <v>0</v>
      </c>
      <c r="CD22" s="121">
        <v>0</v>
      </c>
      <c r="CE22" s="121">
        <v>67584</v>
      </c>
      <c r="CF22" s="121">
        <v>0</v>
      </c>
      <c r="CG22" s="121">
        <v>2046</v>
      </c>
      <c r="CH22" s="121">
        <f>SUM(BG22,+BO22,+CG22)</f>
        <v>266855</v>
      </c>
      <c r="CI22" s="121">
        <f>SUM(AE22,+BG22)</f>
        <v>32022</v>
      </c>
      <c r="CJ22" s="121">
        <f>SUM(AF22,+BH22)</f>
        <v>32022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32022</v>
      </c>
      <c r="CO22" s="121">
        <f>SUM(AK22,+BM22)</f>
        <v>0</v>
      </c>
      <c r="CP22" s="121">
        <f>SUM(AL22,+BN22)</f>
        <v>0</v>
      </c>
      <c r="CQ22" s="121">
        <f>SUM(AM22,+BO22)</f>
        <v>4724217</v>
      </c>
      <c r="CR22" s="121">
        <f>SUM(AN22,+BP22)</f>
        <v>1039839</v>
      </c>
      <c r="CS22" s="121">
        <f>SUM(AO22,+BQ22)</f>
        <v>377734</v>
      </c>
      <c r="CT22" s="121">
        <f>SUM(AP22,+BR22)</f>
        <v>627620</v>
      </c>
      <c r="CU22" s="121">
        <f>SUM(AQ22,+BS22)</f>
        <v>0</v>
      </c>
      <c r="CV22" s="121">
        <f>SUM(AR22,+BT22)</f>
        <v>34485</v>
      </c>
      <c r="CW22" s="121">
        <f>SUM(AS22,+BU22)</f>
        <v>266080</v>
      </c>
      <c r="CX22" s="121">
        <f>SUM(AT22,+BV22)</f>
        <v>155058</v>
      </c>
      <c r="CY22" s="121">
        <f>SUM(AU22,+BW22)</f>
        <v>90995</v>
      </c>
      <c r="CZ22" s="121">
        <f>SUM(AV22,+BX22)</f>
        <v>20027</v>
      </c>
      <c r="DA22" s="121">
        <f>SUM(AW22,+BY22)</f>
        <v>15623</v>
      </c>
      <c r="DB22" s="121">
        <f>SUM(AX22,+BZ22)</f>
        <v>3375811</v>
      </c>
      <c r="DC22" s="121">
        <f>SUM(AY22,+CA22)</f>
        <v>962290</v>
      </c>
      <c r="DD22" s="121">
        <f>SUM(AZ22,+CB22)</f>
        <v>2155277</v>
      </c>
      <c r="DE22" s="121">
        <f>SUM(BA22,+CC22)</f>
        <v>258153</v>
      </c>
      <c r="DF22" s="121">
        <f>SUM(BB22,+CD22)</f>
        <v>91</v>
      </c>
      <c r="DG22" s="121">
        <f>SUM(BC22,+CE22)</f>
        <v>701563</v>
      </c>
      <c r="DH22" s="121">
        <f>SUM(BD22,+CF22)</f>
        <v>26864</v>
      </c>
      <c r="DI22" s="121">
        <f>SUM(BE22,+CG22)</f>
        <v>60265</v>
      </c>
      <c r="DJ22" s="121">
        <f>SUM(BF22,+CH22)</f>
        <v>4816504</v>
      </c>
    </row>
    <row r="23" spans="1:114" s="136" customFormat="1" ht="13.5" customHeight="1" x14ac:dyDescent="0.15">
      <c r="A23" s="119" t="s">
        <v>14</v>
      </c>
      <c r="B23" s="120" t="s">
        <v>385</v>
      </c>
      <c r="C23" s="119" t="s">
        <v>386</v>
      </c>
      <c r="D23" s="121">
        <f>SUM(E23,+L23)</f>
        <v>462278</v>
      </c>
      <c r="E23" s="121">
        <f>SUM(F23:I23,K23)</f>
        <v>67417</v>
      </c>
      <c r="F23" s="121">
        <v>0</v>
      </c>
      <c r="G23" s="121">
        <v>0</v>
      </c>
      <c r="H23" s="121">
        <v>0</v>
      </c>
      <c r="I23" s="121">
        <v>40659</v>
      </c>
      <c r="J23" s="122" t="s">
        <v>532</v>
      </c>
      <c r="K23" s="121">
        <v>26758</v>
      </c>
      <c r="L23" s="121">
        <v>394861</v>
      </c>
      <c r="M23" s="121">
        <f>SUM(N23,+U23)</f>
        <v>163903</v>
      </c>
      <c r="N23" s="121">
        <f>SUM(O23:R23,T23)</f>
        <v>47096</v>
      </c>
      <c r="O23" s="121">
        <v>0</v>
      </c>
      <c r="P23" s="121">
        <v>0</v>
      </c>
      <c r="Q23" s="121">
        <v>0</v>
      </c>
      <c r="R23" s="121">
        <v>47096</v>
      </c>
      <c r="S23" s="122" t="s">
        <v>532</v>
      </c>
      <c r="T23" s="121">
        <v>0</v>
      </c>
      <c r="U23" s="121">
        <v>116807</v>
      </c>
      <c r="V23" s="121">
        <f>+SUM(D23,M23)</f>
        <v>626181</v>
      </c>
      <c r="W23" s="121">
        <f>+SUM(E23,N23)</f>
        <v>114513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87755</v>
      </c>
      <c r="AB23" s="122" t="str">
        <f>IF(+SUM(J23,S23)=0,"-",+SUM(J23,S23))</f>
        <v>-</v>
      </c>
      <c r="AC23" s="121">
        <f>+SUM(K23,T23)</f>
        <v>26758</v>
      </c>
      <c r="AD23" s="121">
        <f>+SUM(L23,U23)</f>
        <v>511668</v>
      </c>
      <c r="AE23" s="121">
        <f>SUM(AF23,+AK23)</f>
        <v>145714</v>
      </c>
      <c r="AF23" s="121">
        <f>SUM(AG23:AJ23)</f>
        <v>145714</v>
      </c>
      <c r="AG23" s="121">
        <v>0</v>
      </c>
      <c r="AH23" s="121">
        <v>145714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313009</v>
      </c>
      <c r="AN23" s="121">
        <f>SUM(AO23:AR23)</f>
        <v>104384</v>
      </c>
      <c r="AO23" s="121">
        <v>25090</v>
      </c>
      <c r="AP23" s="121">
        <v>0</v>
      </c>
      <c r="AQ23" s="121">
        <v>79294</v>
      </c>
      <c r="AR23" s="121">
        <v>0</v>
      </c>
      <c r="AS23" s="121">
        <f>SUM(AT23:AV23)</f>
        <v>77068</v>
      </c>
      <c r="AT23" s="121">
        <v>0</v>
      </c>
      <c r="AU23" s="121">
        <v>77068</v>
      </c>
      <c r="AV23" s="121">
        <v>0</v>
      </c>
      <c r="AW23" s="121">
        <v>0</v>
      </c>
      <c r="AX23" s="121">
        <f>SUM(AY23:BB23)</f>
        <v>131557</v>
      </c>
      <c r="AY23" s="121">
        <v>80090</v>
      </c>
      <c r="AZ23" s="121">
        <v>15650</v>
      </c>
      <c r="BA23" s="121">
        <v>26470</v>
      </c>
      <c r="BB23" s="121">
        <v>9347</v>
      </c>
      <c r="BC23" s="121">
        <v>0</v>
      </c>
      <c r="BD23" s="121">
        <v>0</v>
      </c>
      <c r="BE23" s="121">
        <v>3555</v>
      </c>
      <c r="BF23" s="121">
        <f>SUM(AE23,+AM23,+BE23)</f>
        <v>462278</v>
      </c>
      <c r="BG23" s="121">
        <f>SUM(BH23,+BM23)</f>
        <v>972</v>
      </c>
      <c r="BH23" s="121">
        <f>SUM(BI23:BL23)</f>
        <v>972</v>
      </c>
      <c r="BI23" s="121">
        <v>0</v>
      </c>
      <c r="BJ23" s="121">
        <v>972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162522</v>
      </c>
      <c r="BP23" s="121">
        <f>SUM(BQ23:BT23)</f>
        <v>23349</v>
      </c>
      <c r="BQ23" s="121">
        <v>14336</v>
      </c>
      <c r="BR23" s="121">
        <v>0</v>
      </c>
      <c r="BS23" s="121">
        <v>9013</v>
      </c>
      <c r="BT23" s="121">
        <v>0</v>
      </c>
      <c r="BU23" s="121">
        <f>SUM(BV23:BX23)</f>
        <v>58401</v>
      </c>
      <c r="BV23" s="121">
        <v>0</v>
      </c>
      <c r="BW23" s="121">
        <v>58401</v>
      </c>
      <c r="BX23" s="121">
        <v>0</v>
      </c>
      <c r="BY23" s="121">
        <v>0</v>
      </c>
      <c r="BZ23" s="121">
        <f>SUM(CA23:CD23)</f>
        <v>80772</v>
      </c>
      <c r="CA23" s="121">
        <v>53832</v>
      </c>
      <c r="CB23" s="121">
        <v>12321</v>
      </c>
      <c r="CC23" s="121">
        <v>0</v>
      </c>
      <c r="CD23" s="121">
        <v>14619</v>
      </c>
      <c r="CE23" s="121">
        <v>0</v>
      </c>
      <c r="CF23" s="121">
        <v>0</v>
      </c>
      <c r="CG23" s="121">
        <v>409</v>
      </c>
      <c r="CH23" s="121">
        <f>SUM(BG23,+BO23,+CG23)</f>
        <v>163903</v>
      </c>
      <c r="CI23" s="121">
        <f>SUM(AE23,+BG23)</f>
        <v>146686</v>
      </c>
      <c r="CJ23" s="121">
        <f>SUM(AF23,+BH23)</f>
        <v>146686</v>
      </c>
      <c r="CK23" s="121">
        <f>SUM(AG23,+BI23)</f>
        <v>0</v>
      </c>
      <c r="CL23" s="121">
        <f>SUM(AH23,+BJ23)</f>
        <v>146686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475531</v>
      </c>
      <c r="CR23" s="121">
        <f>SUM(AN23,+BP23)</f>
        <v>127733</v>
      </c>
      <c r="CS23" s="121">
        <f>SUM(AO23,+BQ23)</f>
        <v>39426</v>
      </c>
      <c r="CT23" s="121">
        <f>SUM(AP23,+BR23)</f>
        <v>0</v>
      </c>
      <c r="CU23" s="121">
        <f>SUM(AQ23,+BS23)</f>
        <v>88307</v>
      </c>
      <c r="CV23" s="121">
        <f>SUM(AR23,+BT23)</f>
        <v>0</v>
      </c>
      <c r="CW23" s="121">
        <f>SUM(AS23,+BU23)</f>
        <v>135469</v>
      </c>
      <c r="CX23" s="121">
        <f>SUM(AT23,+BV23)</f>
        <v>0</v>
      </c>
      <c r="CY23" s="121">
        <f>SUM(AU23,+BW23)</f>
        <v>135469</v>
      </c>
      <c r="CZ23" s="121">
        <f>SUM(AV23,+BX23)</f>
        <v>0</v>
      </c>
      <c r="DA23" s="121">
        <f>SUM(AW23,+BY23)</f>
        <v>0</v>
      </c>
      <c r="DB23" s="121">
        <f>SUM(AX23,+BZ23)</f>
        <v>212329</v>
      </c>
      <c r="DC23" s="121">
        <f>SUM(AY23,+CA23)</f>
        <v>133922</v>
      </c>
      <c r="DD23" s="121">
        <f>SUM(AZ23,+CB23)</f>
        <v>27971</v>
      </c>
      <c r="DE23" s="121">
        <f>SUM(BA23,+CC23)</f>
        <v>26470</v>
      </c>
      <c r="DF23" s="121">
        <f>SUM(BB23,+CD23)</f>
        <v>23966</v>
      </c>
      <c r="DG23" s="121">
        <f>SUM(BC23,+CE23)</f>
        <v>0</v>
      </c>
      <c r="DH23" s="121">
        <f>SUM(BD23,+CF23)</f>
        <v>0</v>
      </c>
      <c r="DI23" s="121">
        <f>SUM(BE23,+CG23)</f>
        <v>3964</v>
      </c>
      <c r="DJ23" s="121">
        <f>SUM(BF23,+CH23)</f>
        <v>626181</v>
      </c>
    </row>
    <row r="24" spans="1:114" s="136" customFormat="1" ht="13.5" customHeight="1" x14ac:dyDescent="0.15">
      <c r="A24" s="119" t="s">
        <v>14</v>
      </c>
      <c r="B24" s="120" t="s">
        <v>388</v>
      </c>
      <c r="C24" s="119" t="s">
        <v>389</v>
      </c>
      <c r="D24" s="121">
        <f>SUM(E24,+L24)</f>
        <v>2710064</v>
      </c>
      <c r="E24" s="121">
        <f>SUM(F24:I24,K24)</f>
        <v>728821</v>
      </c>
      <c r="F24" s="121">
        <v>270</v>
      </c>
      <c r="G24" s="121">
        <v>1903</v>
      </c>
      <c r="H24" s="121">
        <v>8200</v>
      </c>
      <c r="I24" s="121">
        <v>475603</v>
      </c>
      <c r="J24" s="122" t="s">
        <v>532</v>
      </c>
      <c r="K24" s="121">
        <v>242845</v>
      </c>
      <c r="L24" s="121">
        <v>1981243</v>
      </c>
      <c r="M24" s="121">
        <f>SUM(N24,+U24)</f>
        <v>403813</v>
      </c>
      <c r="N24" s="121">
        <f>SUM(O24:R24,T24)</f>
        <v>41397</v>
      </c>
      <c r="O24" s="121">
        <v>13518</v>
      </c>
      <c r="P24" s="121">
        <v>11930</v>
      </c>
      <c r="Q24" s="121">
        <v>0</v>
      </c>
      <c r="R24" s="121">
        <v>15609</v>
      </c>
      <c r="S24" s="122" t="s">
        <v>532</v>
      </c>
      <c r="T24" s="121">
        <v>340</v>
      </c>
      <c r="U24" s="121">
        <v>362416</v>
      </c>
      <c r="V24" s="121">
        <f>+SUM(D24,M24)</f>
        <v>3113877</v>
      </c>
      <c r="W24" s="121">
        <f>+SUM(E24,N24)</f>
        <v>770218</v>
      </c>
      <c r="X24" s="121">
        <f>+SUM(F24,O24)</f>
        <v>13788</v>
      </c>
      <c r="Y24" s="121">
        <f>+SUM(G24,P24)</f>
        <v>13833</v>
      </c>
      <c r="Z24" s="121">
        <f>+SUM(H24,Q24)</f>
        <v>8200</v>
      </c>
      <c r="AA24" s="121">
        <f>+SUM(I24,R24)</f>
        <v>491212</v>
      </c>
      <c r="AB24" s="122" t="str">
        <f>IF(+SUM(J24,S24)=0,"-",+SUM(J24,S24))</f>
        <v>-</v>
      </c>
      <c r="AC24" s="121">
        <f>+SUM(K24,T24)</f>
        <v>243185</v>
      </c>
      <c r="AD24" s="121">
        <f>+SUM(L24,U24)</f>
        <v>2343659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2618017</v>
      </c>
      <c r="AN24" s="121">
        <f>SUM(AO24:AR24)</f>
        <v>513406</v>
      </c>
      <c r="AO24" s="121">
        <v>286903</v>
      </c>
      <c r="AP24" s="121">
        <v>151002</v>
      </c>
      <c r="AQ24" s="121">
        <v>67951</v>
      </c>
      <c r="AR24" s="121">
        <v>7550</v>
      </c>
      <c r="AS24" s="121">
        <f>SUM(AT24:AV24)</f>
        <v>472443</v>
      </c>
      <c r="AT24" s="121">
        <v>23697</v>
      </c>
      <c r="AU24" s="121">
        <v>417160</v>
      </c>
      <c r="AV24" s="121">
        <v>31586</v>
      </c>
      <c r="AW24" s="121">
        <v>0</v>
      </c>
      <c r="AX24" s="121">
        <f>SUM(AY24:BB24)</f>
        <v>1628560</v>
      </c>
      <c r="AY24" s="121">
        <v>690788</v>
      </c>
      <c r="AZ24" s="121">
        <v>900458</v>
      </c>
      <c r="BA24" s="121">
        <v>37314</v>
      </c>
      <c r="BB24" s="121">
        <v>0</v>
      </c>
      <c r="BC24" s="121">
        <v>0</v>
      </c>
      <c r="BD24" s="121">
        <v>3608</v>
      </c>
      <c r="BE24" s="121">
        <v>92047</v>
      </c>
      <c r="BF24" s="121">
        <f>SUM(AE24,+AM24,+BE24)</f>
        <v>2710064</v>
      </c>
      <c r="BG24" s="121">
        <f>SUM(BH24,+BM24)</f>
        <v>4180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4180</v>
      </c>
      <c r="BN24" s="121">
        <v>0</v>
      </c>
      <c r="BO24" s="121">
        <f>SUM(BP24,BU24,BY24,BZ24,CF24)</f>
        <v>356516</v>
      </c>
      <c r="BP24" s="121">
        <f>SUM(BQ24:BT24)</f>
        <v>75501</v>
      </c>
      <c r="BQ24" s="121">
        <v>75501</v>
      </c>
      <c r="BR24" s="121">
        <v>0</v>
      </c>
      <c r="BS24" s="121">
        <v>0</v>
      </c>
      <c r="BT24" s="121">
        <v>0</v>
      </c>
      <c r="BU24" s="121">
        <f>SUM(BV24:BX24)</f>
        <v>135029</v>
      </c>
      <c r="BV24" s="121">
        <v>0</v>
      </c>
      <c r="BW24" s="121">
        <v>135029</v>
      </c>
      <c r="BX24" s="121">
        <v>0</v>
      </c>
      <c r="BY24" s="121">
        <v>0</v>
      </c>
      <c r="BZ24" s="121">
        <f>SUM(CA24:CD24)</f>
        <v>144837</v>
      </c>
      <c r="CA24" s="121">
        <v>15949</v>
      </c>
      <c r="CB24" s="121">
        <v>2349</v>
      </c>
      <c r="CC24" s="121">
        <v>46278</v>
      </c>
      <c r="CD24" s="121">
        <v>80261</v>
      </c>
      <c r="CE24" s="121">
        <v>0</v>
      </c>
      <c r="CF24" s="121">
        <v>1149</v>
      </c>
      <c r="CG24" s="121">
        <v>43117</v>
      </c>
      <c r="CH24" s="121">
        <f>SUM(BG24,+BO24,+CG24)</f>
        <v>403813</v>
      </c>
      <c r="CI24" s="121">
        <f>SUM(AE24,+BG24)</f>
        <v>4180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4180</v>
      </c>
      <c r="CP24" s="121">
        <f>SUM(AL24,+BN24)</f>
        <v>0</v>
      </c>
      <c r="CQ24" s="121">
        <f>SUM(AM24,+BO24)</f>
        <v>2974533</v>
      </c>
      <c r="CR24" s="121">
        <f>SUM(AN24,+BP24)</f>
        <v>588907</v>
      </c>
      <c r="CS24" s="121">
        <f>SUM(AO24,+BQ24)</f>
        <v>362404</v>
      </c>
      <c r="CT24" s="121">
        <f>SUM(AP24,+BR24)</f>
        <v>151002</v>
      </c>
      <c r="CU24" s="121">
        <f>SUM(AQ24,+BS24)</f>
        <v>67951</v>
      </c>
      <c r="CV24" s="121">
        <f>SUM(AR24,+BT24)</f>
        <v>7550</v>
      </c>
      <c r="CW24" s="121">
        <f>SUM(AS24,+BU24)</f>
        <v>607472</v>
      </c>
      <c r="CX24" s="121">
        <f>SUM(AT24,+BV24)</f>
        <v>23697</v>
      </c>
      <c r="CY24" s="121">
        <f>SUM(AU24,+BW24)</f>
        <v>552189</v>
      </c>
      <c r="CZ24" s="121">
        <f>SUM(AV24,+BX24)</f>
        <v>31586</v>
      </c>
      <c r="DA24" s="121">
        <f>SUM(AW24,+BY24)</f>
        <v>0</v>
      </c>
      <c r="DB24" s="121">
        <f>SUM(AX24,+BZ24)</f>
        <v>1773397</v>
      </c>
      <c r="DC24" s="121">
        <f>SUM(AY24,+CA24)</f>
        <v>706737</v>
      </c>
      <c r="DD24" s="121">
        <f>SUM(AZ24,+CB24)</f>
        <v>902807</v>
      </c>
      <c r="DE24" s="121">
        <f>SUM(BA24,+CC24)</f>
        <v>83592</v>
      </c>
      <c r="DF24" s="121">
        <f>SUM(BB24,+CD24)</f>
        <v>80261</v>
      </c>
      <c r="DG24" s="121">
        <f>SUM(BC24,+CE24)</f>
        <v>0</v>
      </c>
      <c r="DH24" s="121">
        <f>SUM(BD24,+CF24)</f>
        <v>4757</v>
      </c>
      <c r="DI24" s="121">
        <f>SUM(BE24,+CG24)</f>
        <v>135164</v>
      </c>
      <c r="DJ24" s="121">
        <f>SUM(BF24,+CH24)</f>
        <v>3113877</v>
      </c>
    </row>
    <row r="25" spans="1:114" s="136" customFormat="1" ht="13.5" customHeight="1" x14ac:dyDescent="0.15">
      <c r="A25" s="119" t="s">
        <v>14</v>
      </c>
      <c r="B25" s="120" t="s">
        <v>391</v>
      </c>
      <c r="C25" s="119" t="s">
        <v>392</v>
      </c>
      <c r="D25" s="121">
        <f>SUM(E25,+L25)</f>
        <v>2576912</v>
      </c>
      <c r="E25" s="121">
        <f>SUM(F25:I25,K25)</f>
        <v>593086</v>
      </c>
      <c r="F25" s="121">
        <v>1273</v>
      </c>
      <c r="G25" s="121">
        <v>0</v>
      </c>
      <c r="H25" s="121">
        <v>0</v>
      </c>
      <c r="I25" s="121">
        <v>249415</v>
      </c>
      <c r="J25" s="122" t="s">
        <v>532</v>
      </c>
      <c r="K25" s="121">
        <v>342398</v>
      </c>
      <c r="L25" s="121">
        <v>1983826</v>
      </c>
      <c r="M25" s="121">
        <f>SUM(N25,+U25)</f>
        <v>293405</v>
      </c>
      <c r="N25" s="121">
        <f>SUM(O25:R25,T25)</f>
        <v>21889</v>
      </c>
      <c r="O25" s="121">
        <v>2811</v>
      </c>
      <c r="P25" s="121">
        <v>4509</v>
      </c>
      <c r="Q25" s="121">
        <v>0</v>
      </c>
      <c r="R25" s="121">
        <v>14438</v>
      </c>
      <c r="S25" s="122" t="s">
        <v>532</v>
      </c>
      <c r="T25" s="121">
        <v>131</v>
      </c>
      <c r="U25" s="121">
        <v>271516</v>
      </c>
      <c r="V25" s="121">
        <f>+SUM(D25,M25)</f>
        <v>2870317</v>
      </c>
      <c r="W25" s="121">
        <f>+SUM(E25,N25)</f>
        <v>614975</v>
      </c>
      <c r="X25" s="121">
        <f>+SUM(F25,O25)</f>
        <v>4084</v>
      </c>
      <c r="Y25" s="121">
        <f>+SUM(G25,P25)</f>
        <v>4509</v>
      </c>
      <c r="Z25" s="121">
        <f>+SUM(H25,Q25)</f>
        <v>0</v>
      </c>
      <c r="AA25" s="121">
        <f>+SUM(I25,R25)</f>
        <v>263853</v>
      </c>
      <c r="AB25" s="122" t="str">
        <f>IF(+SUM(J25,S25)=0,"-",+SUM(J25,S25))</f>
        <v>-</v>
      </c>
      <c r="AC25" s="121">
        <f>+SUM(K25,T25)</f>
        <v>342529</v>
      </c>
      <c r="AD25" s="121">
        <f>+SUM(L25,U25)</f>
        <v>2255342</v>
      </c>
      <c r="AE25" s="121">
        <f>SUM(AF25,+AK25)</f>
        <v>13483</v>
      </c>
      <c r="AF25" s="121">
        <f>SUM(AG25:AJ25)</f>
        <v>13483</v>
      </c>
      <c r="AG25" s="121">
        <v>0</v>
      </c>
      <c r="AH25" s="121">
        <v>0</v>
      </c>
      <c r="AI25" s="121">
        <v>0</v>
      </c>
      <c r="AJ25" s="121">
        <v>13483</v>
      </c>
      <c r="AK25" s="121">
        <v>0</v>
      </c>
      <c r="AL25" s="121">
        <v>0</v>
      </c>
      <c r="AM25" s="121">
        <f>SUM(AN25,AS25,AW25,AX25,BD25)</f>
        <v>2313263</v>
      </c>
      <c r="AN25" s="121">
        <f>SUM(AO25:AR25)</f>
        <v>315458</v>
      </c>
      <c r="AO25" s="121">
        <v>143055</v>
      </c>
      <c r="AP25" s="121">
        <v>0</v>
      </c>
      <c r="AQ25" s="121">
        <v>172403</v>
      </c>
      <c r="AR25" s="121">
        <v>0</v>
      </c>
      <c r="AS25" s="121">
        <f>SUM(AT25:AV25)</f>
        <v>454016</v>
      </c>
      <c r="AT25" s="121">
        <v>0</v>
      </c>
      <c r="AU25" s="121">
        <v>454016</v>
      </c>
      <c r="AV25" s="121">
        <v>0</v>
      </c>
      <c r="AW25" s="121">
        <v>0</v>
      </c>
      <c r="AX25" s="121">
        <f>SUM(AY25:BB25)</f>
        <v>1527847</v>
      </c>
      <c r="AY25" s="121">
        <v>348836</v>
      </c>
      <c r="AZ25" s="121">
        <v>874257</v>
      </c>
      <c r="BA25" s="121">
        <v>304754</v>
      </c>
      <c r="BB25" s="121">
        <v>0</v>
      </c>
      <c r="BC25" s="121">
        <v>0</v>
      </c>
      <c r="BD25" s="121">
        <v>15942</v>
      </c>
      <c r="BE25" s="121">
        <v>250166</v>
      </c>
      <c r="BF25" s="121">
        <f>SUM(AE25,+AM25,+BE25)</f>
        <v>2576912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274158</v>
      </c>
      <c r="BP25" s="121">
        <f>SUM(BQ25:BT25)</f>
        <v>62165</v>
      </c>
      <c r="BQ25" s="121">
        <v>30295</v>
      </c>
      <c r="BR25" s="121">
        <v>0</v>
      </c>
      <c r="BS25" s="121">
        <v>31870</v>
      </c>
      <c r="BT25" s="121">
        <v>0</v>
      </c>
      <c r="BU25" s="121">
        <f>SUM(BV25:BX25)</f>
        <v>41673</v>
      </c>
      <c r="BV25" s="121">
        <v>0</v>
      </c>
      <c r="BW25" s="121">
        <v>41673</v>
      </c>
      <c r="BX25" s="121">
        <v>0</v>
      </c>
      <c r="BY25" s="121">
        <v>0</v>
      </c>
      <c r="BZ25" s="121">
        <f>SUM(CA25:CD25)</f>
        <v>168761</v>
      </c>
      <c r="CA25" s="121">
        <v>73694</v>
      </c>
      <c r="CB25" s="121">
        <v>87410</v>
      </c>
      <c r="CC25" s="121">
        <v>7657</v>
      </c>
      <c r="CD25" s="121">
        <v>0</v>
      </c>
      <c r="CE25" s="121">
        <v>0</v>
      </c>
      <c r="CF25" s="121">
        <v>1559</v>
      </c>
      <c r="CG25" s="121">
        <v>19247</v>
      </c>
      <c r="CH25" s="121">
        <f>SUM(BG25,+BO25,+CG25)</f>
        <v>293405</v>
      </c>
      <c r="CI25" s="121">
        <f>SUM(AE25,+BG25)</f>
        <v>13483</v>
      </c>
      <c r="CJ25" s="121">
        <f>SUM(AF25,+BH25)</f>
        <v>13483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13483</v>
      </c>
      <c r="CO25" s="121">
        <f>SUM(AK25,+BM25)</f>
        <v>0</v>
      </c>
      <c r="CP25" s="121">
        <f>SUM(AL25,+BN25)</f>
        <v>0</v>
      </c>
      <c r="CQ25" s="121">
        <f>SUM(AM25,+BO25)</f>
        <v>2587421</v>
      </c>
      <c r="CR25" s="121">
        <f>SUM(AN25,+BP25)</f>
        <v>377623</v>
      </c>
      <c r="CS25" s="121">
        <f>SUM(AO25,+BQ25)</f>
        <v>173350</v>
      </c>
      <c r="CT25" s="121">
        <f>SUM(AP25,+BR25)</f>
        <v>0</v>
      </c>
      <c r="CU25" s="121">
        <f>SUM(AQ25,+BS25)</f>
        <v>204273</v>
      </c>
      <c r="CV25" s="121">
        <f>SUM(AR25,+BT25)</f>
        <v>0</v>
      </c>
      <c r="CW25" s="121">
        <f>SUM(AS25,+BU25)</f>
        <v>495689</v>
      </c>
      <c r="CX25" s="121">
        <f>SUM(AT25,+BV25)</f>
        <v>0</v>
      </c>
      <c r="CY25" s="121">
        <f>SUM(AU25,+BW25)</f>
        <v>495689</v>
      </c>
      <c r="CZ25" s="121">
        <f>SUM(AV25,+BX25)</f>
        <v>0</v>
      </c>
      <c r="DA25" s="121">
        <f>SUM(AW25,+BY25)</f>
        <v>0</v>
      </c>
      <c r="DB25" s="121">
        <f>SUM(AX25,+BZ25)</f>
        <v>1696608</v>
      </c>
      <c r="DC25" s="121">
        <f>SUM(AY25,+CA25)</f>
        <v>422530</v>
      </c>
      <c r="DD25" s="121">
        <f>SUM(AZ25,+CB25)</f>
        <v>961667</v>
      </c>
      <c r="DE25" s="121">
        <f>SUM(BA25,+CC25)</f>
        <v>312411</v>
      </c>
      <c r="DF25" s="121">
        <f>SUM(BB25,+CD25)</f>
        <v>0</v>
      </c>
      <c r="DG25" s="121">
        <f>SUM(BC25,+CE25)</f>
        <v>0</v>
      </c>
      <c r="DH25" s="121">
        <f>SUM(BD25,+CF25)</f>
        <v>17501</v>
      </c>
      <c r="DI25" s="121">
        <f>SUM(BE25,+CG25)</f>
        <v>269413</v>
      </c>
      <c r="DJ25" s="121">
        <f>SUM(BF25,+CH25)</f>
        <v>2870317</v>
      </c>
    </row>
    <row r="26" spans="1:114" s="136" customFormat="1" ht="13.5" customHeight="1" x14ac:dyDescent="0.15">
      <c r="A26" s="119" t="s">
        <v>14</v>
      </c>
      <c r="B26" s="120" t="s">
        <v>394</v>
      </c>
      <c r="C26" s="119" t="s">
        <v>395</v>
      </c>
      <c r="D26" s="121">
        <f>SUM(E26,+L26)</f>
        <v>2351860</v>
      </c>
      <c r="E26" s="121">
        <f>SUM(F26:I26,K26)</f>
        <v>663850</v>
      </c>
      <c r="F26" s="121">
        <v>381</v>
      </c>
      <c r="G26" s="121">
        <v>557</v>
      </c>
      <c r="H26" s="121">
        <v>0</v>
      </c>
      <c r="I26" s="121">
        <v>521021</v>
      </c>
      <c r="J26" s="122" t="s">
        <v>532</v>
      </c>
      <c r="K26" s="121">
        <v>141891</v>
      </c>
      <c r="L26" s="121">
        <v>1688010</v>
      </c>
      <c r="M26" s="121">
        <f>SUM(N26,+U26)</f>
        <v>164624</v>
      </c>
      <c r="N26" s="121">
        <f>SUM(O26:R26,T26)</f>
        <v>20090</v>
      </c>
      <c r="O26" s="121">
        <v>0</v>
      </c>
      <c r="P26" s="121">
        <v>0</v>
      </c>
      <c r="Q26" s="121">
        <v>0</v>
      </c>
      <c r="R26" s="121">
        <v>19549</v>
      </c>
      <c r="S26" s="122" t="s">
        <v>532</v>
      </c>
      <c r="T26" s="121">
        <v>541</v>
      </c>
      <c r="U26" s="121">
        <v>144534</v>
      </c>
      <c r="V26" s="121">
        <f>+SUM(D26,M26)</f>
        <v>2516484</v>
      </c>
      <c r="W26" s="121">
        <f>+SUM(E26,N26)</f>
        <v>683940</v>
      </c>
      <c r="X26" s="121">
        <f>+SUM(F26,O26)</f>
        <v>381</v>
      </c>
      <c r="Y26" s="121">
        <f>+SUM(G26,P26)</f>
        <v>557</v>
      </c>
      <c r="Z26" s="121">
        <f>+SUM(H26,Q26)</f>
        <v>0</v>
      </c>
      <c r="AA26" s="121">
        <f>+SUM(I26,R26)</f>
        <v>540570</v>
      </c>
      <c r="AB26" s="122" t="str">
        <f>IF(+SUM(J26,S26)=0,"-",+SUM(J26,S26))</f>
        <v>-</v>
      </c>
      <c r="AC26" s="121">
        <f>+SUM(K26,T26)</f>
        <v>142432</v>
      </c>
      <c r="AD26" s="121">
        <f>+SUM(L26,U26)</f>
        <v>1832544</v>
      </c>
      <c r="AE26" s="121">
        <f>SUM(AF26,+AK26)</f>
        <v>25554</v>
      </c>
      <c r="AF26" s="121">
        <f>SUM(AG26:AJ26)</f>
        <v>25554</v>
      </c>
      <c r="AG26" s="121">
        <v>0</v>
      </c>
      <c r="AH26" s="121">
        <v>25554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2174922</v>
      </c>
      <c r="AN26" s="121">
        <f>SUM(AO26:AR26)</f>
        <v>370227</v>
      </c>
      <c r="AO26" s="121">
        <v>172762</v>
      </c>
      <c r="AP26" s="121">
        <v>128645</v>
      </c>
      <c r="AQ26" s="121">
        <v>32394</v>
      </c>
      <c r="AR26" s="121">
        <v>36426</v>
      </c>
      <c r="AS26" s="121">
        <f>SUM(AT26:AV26)</f>
        <v>400113</v>
      </c>
      <c r="AT26" s="121">
        <v>5368</v>
      </c>
      <c r="AU26" s="121">
        <v>347392</v>
      </c>
      <c r="AV26" s="121">
        <v>47353</v>
      </c>
      <c r="AW26" s="121">
        <v>0</v>
      </c>
      <c r="AX26" s="121">
        <f>SUM(AY26:BB26)</f>
        <v>1404582</v>
      </c>
      <c r="AY26" s="121">
        <v>591886</v>
      </c>
      <c r="AZ26" s="121">
        <v>722608</v>
      </c>
      <c r="BA26" s="121">
        <v>29101</v>
      </c>
      <c r="BB26" s="121">
        <v>60987</v>
      </c>
      <c r="BC26" s="121">
        <v>0</v>
      </c>
      <c r="BD26" s="121">
        <v>0</v>
      </c>
      <c r="BE26" s="121">
        <v>151384</v>
      </c>
      <c r="BF26" s="121">
        <f>SUM(AE26,+AM26,+BE26)</f>
        <v>2351860</v>
      </c>
      <c r="BG26" s="121">
        <f>SUM(BH26,+BM26)</f>
        <v>5054</v>
      </c>
      <c r="BH26" s="121">
        <f>SUM(BI26:BL26)</f>
        <v>5054</v>
      </c>
      <c r="BI26" s="121">
        <v>0</v>
      </c>
      <c r="BJ26" s="121">
        <v>5054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156868</v>
      </c>
      <c r="BP26" s="121">
        <f>SUM(BQ26:BT26)</f>
        <v>20385</v>
      </c>
      <c r="BQ26" s="121">
        <v>20385</v>
      </c>
      <c r="BR26" s="121">
        <v>0</v>
      </c>
      <c r="BS26" s="121">
        <v>0</v>
      </c>
      <c r="BT26" s="121">
        <v>0</v>
      </c>
      <c r="BU26" s="121">
        <f>SUM(BV26:BX26)</f>
        <v>28402</v>
      </c>
      <c r="BV26" s="121">
        <v>218</v>
      </c>
      <c r="BW26" s="121">
        <v>28184</v>
      </c>
      <c r="BX26" s="121">
        <v>0</v>
      </c>
      <c r="BY26" s="121">
        <v>0</v>
      </c>
      <c r="BZ26" s="121">
        <f>SUM(CA26:CD26)</f>
        <v>108081</v>
      </c>
      <c r="CA26" s="121">
        <v>19006</v>
      </c>
      <c r="CB26" s="121">
        <v>88991</v>
      </c>
      <c r="CC26" s="121">
        <v>0</v>
      </c>
      <c r="CD26" s="121">
        <v>84</v>
      </c>
      <c r="CE26" s="121">
        <v>0</v>
      </c>
      <c r="CF26" s="121">
        <v>0</v>
      </c>
      <c r="CG26" s="121">
        <v>2702</v>
      </c>
      <c r="CH26" s="121">
        <f>SUM(BG26,+BO26,+CG26)</f>
        <v>164624</v>
      </c>
      <c r="CI26" s="121">
        <f>SUM(AE26,+BG26)</f>
        <v>30608</v>
      </c>
      <c r="CJ26" s="121">
        <f>SUM(AF26,+BH26)</f>
        <v>30608</v>
      </c>
      <c r="CK26" s="121">
        <f>SUM(AG26,+BI26)</f>
        <v>0</v>
      </c>
      <c r="CL26" s="121">
        <f>SUM(AH26,+BJ26)</f>
        <v>30608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2331790</v>
      </c>
      <c r="CR26" s="121">
        <f>SUM(AN26,+BP26)</f>
        <v>390612</v>
      </c>
      <c r="CS26" s="121">
        <f>SUM(AO26,+BQ26)</f>
        <v>193147</v>
      </c>
      <c r="CT26" s="121">
        <f>SUM(AP26,+BR26)</f>
        <v>128645</v>
      </c>
      <c r="CU26" s="121">
        <f>SUM(AQ26,+BS26)</f>
        <v>32394</v>
      </c>
      <c r="CV26" s="121">
        <f>SUM(AR26,+BT26)</f>
        <v>36426</v>
      </c>
      <c r="CW26" s="121">
        <f>SUM(AS26,+BU26)</f>
        <v>428515</v>
      </c>
      <c r="CX26" s="121">
        <f>SUM(AT26,+BV26)</f>
        <v>5586</v>
      </c>
      <c r="CY26" s="121">
        <f>SUM(AU26,+BW26)</f>
        <v>375576</v>
      </c>
      <c r="CZ26" s="121">
        <f>SUM(AV26,+BX26)</f>
        <v>47353</v>
      </c>
      <c r="DA26" s="121">
        <f>SUM(AW26,+BY26)</f>
        <v>0</v>
      </c>
      <c r="DB26" s="121">
        <f>SUM(AX26,+BZ26)</f>
        <v>1512663</v>
      </c>
      <c r="DC26" s="121">
        <f>SUM(AY26,+CA26)</f>
        <v>610892</v>
      </c>
      <c r="DD26" s="121">
        <f>SUM(AZ26,+CB26)</f>
        <v>811599</v>
      </c>
      <c r="DE26" s="121">
        <f>SUM(BA26,+CC26)</f>
        <v>29101</v>
      </c>
      <c r="DF26" s="121">
        <f>SUM(BB26,+CD26)</f>
        <v>61071</v>
      </c>
      <c r="DG26" s="121">
        <f>SUM(BC26,+CE26)</f>
        <v>0</v>
      </c>
      <c r="DH26" s="121">
        <f>SUM(BD26,+CF26)</f>
        <v>0</v>
      </c>
      <c r="DI26" s="121">
        <f>SUM(BE26,+CG26)</f>
        <v>154086</v>
      </c>
      <c r="DJ26" s="121">
        <f>SUM(BF26,+CH26)</f>
        <v>2516484</v>
      </c>
    </row>
    <row r="27" spans="1:114" s="136" customFormat="1" ht="13.5" customHeight="1" x14ac:dyDescent="0.15">
      <c r="A27" s="119" t="s">
        <v>14</v>
      </c>
      <c r="B27" s="120" t="s">
        <v>397</v>
      </c>
      <c r="C27" s="119" t="s">
        <v>398</v>
      </c>
      <c r="D27" s="121">
        <f>SUM(E27,+L27)</f>
        <v>1664342</v>
      </c>
      <c r="E27" s="121">
        <f>SUM(F27:I27,K27)</f>
        <v>621304</v>
      </c>
      <c r="F27" s="121">
        <v>13073</v>
      </c>
      <c r="G27" s="121">
        <v>0</v>
      </c>
      <c r="H27" s="121">
        <v>67200</v>
      </c>
      <c r="I27" s="121">
        <v>177907</v>
      </c>
      <c r="J27" s="122" t="s">
        <v>532</v>
      </c>
      <c r="K27" s="121">
        <v>363124</v>
      </c>
      <c r="L27" s="121">
        <v>1043038</v>
      </c>
      <c r="M27" s="121">
        <f>SUM(N27,+U27)</f>
        <v>140336</v>
      </c>
      <c r="N27" s="121">
        <f>SUM(O27:R27,T27)</f>
        <v>11041</v>
      </c>
      <c r="O27" s="121">
        <v>3888</v>
      </c>
      <c r="P27" s="121">
        <v>2390</v>
      </c>
      <c r="Q27" s="121">
        <v>0</v>
      </c>
      <c r="R27" s="121">
        <v>4763</v>
      </c>
      <c r="S27" s="122" t="s">
        <v>532</v>
      </c>
      <c r="T27" s="121">
        <v>0</v>
      </c>
      <c r="U27" s="121">
        <v>129295</v>
      </c>
      <c r="V27" s="121">
        <f>+SUM(D27,M27)</f>
        <v>1804678</v>
      </c>
      <c r="W27" s="121">
        <f>+SUM(E27,N27)</f>
        <v>632345</v>
      </c>
      <c r="X27" s="121">
        <f>+SUM(F27,O27)</f>
        <v>16961</v>
      </c>
      <c r="Y27" s="121">
        <f>+SUM(G27,P27)</f>
        <v>2390</v>
      </c>
      <c r="Z27" s="121">
        <f>+SUM(H27,Q27)</f>
        <v>67200</v>
      </c>
      <c r="AA27" s="121">
        <f>+SUM(I27,R27)</f>
        <v>182670</v>
      </c>
      <c r="AB27" s="122" t="str">
        <f>IF(+SUM(J27,S27)=0,"-",+SUM(J27,S27))</f>
        <v>-</v>
      </c>
      <c r="AC27" s="121">
        <f>+SUM(K27,T27)</f>
        <v>363124</v>
      </c>
      <c r="AD27" s="121">
        <f>+SUM(L27,U27)</f>
        <v>1172333</v>
      </c>
      <c r="AE27" s="121">
        <f>SUM(AF27,+AK27)</f>
        <v>142577</v>
      </c>
      <c r="AF27" s="121">
        <f>SUM(AG27:AJ27)</f>
        <v>84977</v>
      </c>
      <c r="AG27" s="121">
        <v>0</v>
      </c>
      <c r="AH27" s="121">
        <v>0</v>
      </c>
      <c r="AI27" s="121">
        <v>0</v>
      </c>
      <c r="AJ27" s="121">
        <v>84977</v>
      </c>
      <c r="AK27" s="121">
        <v>57600</v>
      </c>
      <c r="AL27" s="121">
        <v>0</v>
      </c>
      <c r="AM27" s="121">
        <f>SUM(AN27,AS27,AW27,AX27,BD27)</f>
        <v>1480502</v>
      </c>
      <c r="AN27" s="121">
        <f>SUM(AO27:AR27)</f>
        <v>178723</v>
      </c>
      <c r="AO27" s="121">
        <v>169629</v>
      </c>
      <c r="AP27" s="121">
        <v>9094</v>
      </c>
      <c r="AQ27" s="121">
        <v>0</v>
      </c>
      <c r="AR27" s="121">
        <v>0</v>
      </c>
      <c r="AS27" s="121">
        <f>SUM(AT27:AV27)</f>
        <v>416737</v>
      </c>
      <c r="AT27" s="121">
        <v>9363</v>
      </c>
      <c r="AU27" s="121">
        <v>403187</v>
      </c>
      <c r="AV27" s="121">
        <v>4187</v>
      </c>
      <c r="AW27" s="121">
        <v>0</v>
      </c>
      <c r="AX27" s="121">
        <f>SUM(AY27:BB27)</f>
        <v>885042</v>
      </c>
      <c r="AY27" s="121">
        <v>167065</v>
      </c>
      <c r="AZ27" s="121">
        <v>545362</v>
      </c>
      <c r="BA27" s="121">
        <v>148099</v>
      </c>
      <c r="BB27" s="121">
        <v>24516</v>
      </c>
      <c r="BC27" s="121">
        <v>0</v>
      </c>
      <c r="BD27" s="121">
        <v>0</v>
      </c>
      <c r="BE27" s="121">
        <v>41263</v>
      </c>
      <c r="BF27" s="121">
        <f>SUM(AE27,+AM27,+BE27)</f>
        <v>1664342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127300</v>
      </c>
      <c r="BP27" s="121">
        <f>SUM(BQ27:BT27)</f>
        <v>9094</v>
      </c>
      <c r="BQ27" s="121">
        <v>9094</v>
      </c>
      <c r="BR27" s="121">
        <v>0</v>
      </c>
      <c r="BS27" s="121">
        <v>0</v>
      </c>
      <c r="BT27" s="121">
        <v>0</v>
      </c>
      <c r="BU27" s="121">
        <f>SUM(BV27:BX27)</f>
        <v>48738</v>
      </c>
      <c r="BV27" s="121">
        <v>1262</v>
      </c>
      <c r="BW27" s="121">
        <v>47476</v>
      </c>
      <c r="BX27" s="121">
        <v>0</v>
      </c>
      <c r="BY27" s="121">
        <v>0</v>
      </c>
      <c r="BZ27" s="121">
        <f>SUM(CA27:CD27)</f>
        <v>69468</v>
      </c>
      <c r="CA27" s="121">
        <v>38290</v>
      </c>
      <c r="CB27" s="121">
        <v>31178</v>
      </c>
      <c r="CC27" s="121">
        <v>0</v>
      </c>
      <c r="CD27" s="121">
        <v>0</v>
      </c>
      <c r="CE27" s="121">
        <v>0</v>
      </c>
      <c r="CF27" s="121">
        <v>0</v>
      </c>
      <c r="CG27" s="121">
        <v>13036</v>
      </c>
      <c r="CH27" s="121">
        <f>SUM(BG27,+BO27,+CG27)</f>
        <v>140336</v>
      </c>
      <c r="CI27" s="121">
        <f>SUM(AE27,+BG27)</f>
        <v>142577</v>
      </c>
      <c r="CJ27" s="121">
        <f>SUM(AF27,+BH27)</f>
        <v>84977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84977</v>
      </c>
      <c r="CO27" s="121">
        <f>SUM(AK27,+BM27)</f>
        <v>57600</v>
      </c>
      <c r="CP27" s="121">
        <f>SUM(AL27,+BN27)</f>
        <v>0</v>
      </c>
      <c r="CQ27" s="121">
        <f>SUM(AM27,+BO27)</f>
        <v>1607802</v>
      </c>
      <c r="CR27" s="121">
        <f>SUM(AN27,+BP27)</f>
        <v>187817</v>
      </c>
      <c r="CS27" s="121">
        <f>SUM(AO27,+BQ27)</f>
        <v>178723</v>
      </c>
      <c r="CT27" s="121">
        <f>SUM(AP27,+BR27)</f>
        <v>9094</v>
      </c>
      <c r="CU27" s="121">
        <f>SUM(AQ27,+BS27)</f>
        <v>0</v>
      </c>
      <c r="CV27" s="121">
        <f>SUM(AR27,+BT27)</f>
        <v>0</v>
      </c>
      <c r="CW27" s="121">
        <f>SUM(AS27,+BU27)</f>
        <v>465475</v>
      </c>
      <c r="CX27" s="121">
        <f>SUM(AT27,+BV27)</f>
        <v>10625</v>
      </c>
      <c r="CY27" s="121">
        <f>SUM(AU27,+BW27)</f>
        <v>450663</v>
      </c>
      <c r="CZ27" s="121">
        <f>SUM(AV27,+BX27)</f>
        <v>4187</v>
      </c>
      <c r="DA27" s="121">
        <f>SUM(AW27,+BY27)</f>
        <v>0</v>
      </c>
      <c r="DB27" s="121">
        <f>SUM(AX27,+BZ27)</f>
        <v>954510</v>
      </c>
      <c r="DC27" s="121">
        <f>SUM(AY27,+CA27)</f>
        <v>205355</v>
      </c>
      <c r="DD27" s="121">
        <f>SUM(AZ27,+CB27)</f>
        <v>576540</v>
      </c>
      <c r="DE27" s="121">
        <f>SUM(BA27,+CC27)</f>
        <v>148099</v>
      </c>
      <c r="DF27" s="121">
        <f>SUM(BB27,+CD27)</f>
        <v>24516</v>
      </c>
      <c r="DG27" s="121">
        <f>SUM(BC27,+CE27)</f>
        <v>0</v>
      </c>
      <c r="DH27" s="121">
        <f>SUM(BD27,+CF27)</f>
        <v>0</v>
      </c>
      <c r="DI27" s="121">
        <f>SUM(BE27,+CG27)</f>
        <v>54299</v>
      </c>
      <c r="DJ27" s="121">
        <f>SUM(BF27,+CH27)</f>
        <v>1804678</v>
      </c>
    </row>
    <row r="28" spans="1:114" s="136" customFormat="1" ht="13.5" customHeight="1" x14ac:dyDescent="0.15">
      <c r="A28" s="119" t="s">
        <v>14</v>
      </c>
      <c r="B28" s="120" t="s">
        <v>400</v>
      </c>
      <c r="C28" s="119" t="s">
        <v>401</v>
      </c>
      <c r="D28" s="121">
        <f>SUM(E28,+L28)</f>
        <v>649116</v>
      </c>
      <c r="E28" s="121">
        <f>SUM(F28:I28,K28)</f>
        <v>141962</v>
      </c>
      <c r="F28" s="121">
        <v>0</v>
      </c>
      <c r="G28" s="121">
        <v>0</v>
      </c>
      <c r="H28" s="121">
        <v>0</v>
      </c>
      <c r="I28" s="121">
        <v>127556</v>
      </c>
      <c r="J28" s="122" t="s">
        <v>532</v>
      </c>
      <c r="K28" s="121">
        <v>14406</v>
      </c>
      <c r="L28" s="121">
        <v>507154</v>
      </c>
      <c r="M28" s="121">
        <f>SUM(N28,+U28)</f>
        <v>201538</v>
      </c>
      <c r="N28" s="121">
        <f>SUM(O28:R28,T28)</f>
        <v>118450</v>
      </c>
      <c r="O28" s="121">
        <v>0</v>
      </c>
      <c r="P28" s="121">
        <v>0</v>
      </c>
      <c r="Q28" s="121">
        <v>0</v>
      </c>
      <c r="R28" s="121">
        <v>118450</v>
      </c>
      <c r="S28" s="122" t="s">
        <v>532</v>
      </c>
      <c r="T28" s="121">
        <v>0</v>
      </c>
      <c r="U28" s="121">
        <v>83088</v>
      </c>
      <c r="V28" s="121">
        <f>+SUM(D28,M28)</f>
        <v>850654</v>
      </c>
      <c r="W28" s="121">
        <f>+SUM(E28,N28)</f>
        <v>260412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246006</v>
      </c>
      <c r="AB28" s="122" t="str">
        <f>IF(+SUM(J28,S28)=0,"-",+SUM(J28,S28))</f>
        <v>-</v>
      </c>
      <c r="AC28" s="121">
        <f>+SUM(K28,T28)</f>
        <v>14406</v>
      </c>
      <c r="AD28" s="121">
        <f>+SUM(L28,U28)</f>
        <v>590242</v>
      </c>
      <c r="AE28" s="121">
        <f>SUM(AF28,+AK28)</f>
        <v>184702</v>
      </c>
      <c r="AF28" s="121">
        <f>SUM(AG28:AJ28)</f>
        <v>184702</v>
      </c>
      <c r="AG28" s="121">
        <v>14202</v>
      </c>
      <c r="AH28" s="121">
        <v>170500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438476</v>
      </c>
      <c r="AN28" s="121">
        <f>SUM(AO28:AR28)</f>
        <v>211999</v>
      </c>
      <c r="AO28" s="121">
        <v>31346</v>
      </c>
      <c r="AP28" s="121">
        <v>99174</v>
      </c>
      <c r="AQ28" s="121">
        <v>74161</v>
      </c>
      <c r="AR28" s="121">
        <v>7318</v>
      </c>
      <c r="AS28" s="121">
        <f>SUM(AT28:AV28)</f>
        <v>99869</v>
      </c>
      <c r="AT28" s="121">
        <v>10696</v>
      </c>
      <c r="AU28" s="121">
        <v>85760</v>
      </c>
      <c r="AV28" s="121">
        <v>3413</v>
      </c>
      <c r="AW28" s="121">
        <v>5378</v>
      </c>
      <c r="AX28" s="121">
        <f>SUM(AY28:BB28)</f>
        <v>121230</v>
      </c>
      <c r="AY28" s="121">
        <v>38945</v>
      </c>
      <c r="AZ28" s="121">
        <v>28975</v>
      </c>
      <c r="BA28" s="121">
        <v>47928</v>
      </c>
      <c r="BB28" s="121">
        <v>5382</v>
      </c>
      <c r="BC28" s="121">
        <v>8999</v>
      </c>
      <c r="BD28" s="121">
        <v>0</v>
      </c>
      <c r="BE28" s="121">
        <v>16939</v>
      </c>
      <c r="BF28" s="121">
        <f>SUM(AE28,+AM28,+BE28)</f>
        <v>640117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180266</v>
      </c>
      <c r="BP28" s="121">
        <f>SUM(BQ28:BT28)</f>
        <v>75769</v>
      </c>
      <c r="BQ28" s="121">
        <v>15889</v>
      </c>
      <c r="BR28" s="121">
        <v>28833</v>
      </c>
      <c r="BS28" s="121">
        <v>31047</v>
      </c>
      <c r="BT28" s="121">
        <v>0</v>
      </c>
      <c r="BU28" s="121">
        <f>SUM(BV28:BX28)</f>
        <v>41729</v>
      </c>
      <c r="BV28" s="121">
        <v>2468</v>
      </c>
      <c r="BW28" s="121">
        <v>39261</v>
      </c>
      <c r="BX28" s="121">
        <v>0</v>
      </c>
      <c r="BY28" s="121">
        <v>0</v>
      </c>
      <c r="BZ28" s="121">
        <f>SUM(CA28:CD28)</f>
        <v>62768</v>
      </c>
      <c r="CA28" s="121">
        <v>23820</v>
      </c>
      <c r="CB28" s="121">
        <v>38948</v>
      </c>
      <c r="CC28" s="121">
        <v>0</v>
      </c>
      <c r="CD28" s="121">
        <v>0</v>
      </c>
      <c r="CE28" s="121">
        <v>0</v>
      </c>
      <c r="CF28" s="121">
        <v>0</v>
      </c>
      <c r="CG28" s="121">
        <v>21272</v>
      </c>
      <c r="CH28" s="121">
        <f>SUM(BG28,+BO28,+CG28)</f>
        <v>201538</v>
      </c>
      <c r="CI28" s="121">
        <f>SUM(AE28,+BG28)</f>
        <v>184702</v>
      </c>
      <c r="CJ28" s="121">
        <f>SUM(AF28,+BH28)</f>
        <v>184702</v>
      </c>
      <c r="CK28" s="121">
        <f>SUM(AG28,+BI28)</f>
        <v>14202</v>
      </c>
      <c r="CL28" s="121">
        <f>SUM(AH28,+BJ28)</f>
        <v>170500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618742</v>
      </c>
      <c r="CR28" s="121">
        <f>SUM(AN28,+BP28)</f>
        <v>287768</v>
      </c>
      <c r="CS28" s="121">
        <f>SUM(AO28,+BQ28)</f>
        <v>47235</v>
      </c>
      <c r="CT28" s="121">
        <f>SUM(AP28,+BR28)</f>
        <v>128007</v>
      </c>
      <c r="CU28" s="121">
        <f>SUM(AQ28,+BS28)</f>
        <v>105208</v>
      </c>
      <c r="CV28" s="121">
        <f>SUM(AR28,+BT28)</f>
        <v>7318</v>
      </c>
      <c r="CW28" s="121">
        <f>SUM(AS28,+BU28)</f>
        <v>141598</v>
      </c>
      <c r="CX28" s="121">
        <f>SUM(AT28,+BV28)</f>
        <v>13164</v>
      </c>
      <c r="CY28" s="121">
        <f>SUM(AU28,+BW28)</f>
        <v>125021</v>
      </c>
      <c r="CZ28" s="121">
        <f>SUM(AV28,+BX28)</f>
        <v>3413</v>
      </c>
      <c r="DA28" s="121">
        <f>SUM(AW28,+BY28)</f>
        <v>5378</v>
      </c>
      <c r="DB28" s="121">
        <f>SUM(AX28,+BZ28)</f>
        <v>183998</v>
      </c>
      <c r="DC28" s="121">
        <f>SUM(AY28,+CA28)</f>
        <v>62765</v>
      </c>
      <c r="DD28" s="121">
        <f>SUM(AZ28,+CB28)</f>
        <v>67923</v>
      </c>
      <c r="DE28" s="121">
        <f>SUM(BA28,+CC28)</f>
        <v>47928</v>
      </c>
      <c r="DF28" s="121">
        <f>SUM(BB28,+CD28)</f>
        <v>5382</v>
      </c>
      <c r="DG28" s="121">
        <f>SUM(BC28,+CE28)</f>
        <v>8999</v>
      </c>
      <c r="DH28" s="121">
        <f>SUM(BD28,+CF28)</f>
        <v>0</v>
      </c>
      <c r="DI28" s="121">
        <f>SUM(BE28,+CG28)</f>
        <v>38211</v>
      </c>
      <c r="DJ28" s="121">
        <f>SUM(BF28,+CH28)</f>
        <v>841655</v>
      </c>
    </row>
    <row r="29" spans="1:114" s="136" customFormat="1" ht="13.5" customHeight="1" x14ac:dyDescent="0.15">
      <c r="A29" s="119" t="s">
        <v>14</v>
      </c>
      <c r="B29" s="120" t="s">
        <v>403</v>
      </c>
      <c r="C29" s="119" t="s">
        <v>404</v>
      </c>
      <c r="D29" s="121">
        <f>SUM(E29,+L29)</f>
        <v>1268825</v>
      </c>
      <c r="E29" s="121">
        <f>SUM(F29:I29,K29)</f>
        <v>12</v>
      </c>
      <c r="F29" s="121">
        <v>0</v>
      </c>
      <c r="G29" s="121">
        <v>0</v>
      </c>
      <c r="H29" s="121">
        <v>0</v>
      </c>
      <c r="I29" s="121">
        <v>12</v>
      </c>
      <c r="J29" s="122" t="s">
        <v>532</v>
      </c>
      <c r="K29" s="121">
        <v>0</v>
      </c>
      <c r="L29" s="121">
        <v>1268813</v>
      </c>
      <c r="M29" s="121">
        <f>SUM(N29,+U29)</f>
        <v>249960</v>
      </c>
      <c r="N29" s="121">
        <f>SUM(O29:R29,T29)</f>
        <v>13510</v>
      </c>
      <c r="O29" s="121">
        <v>0</v>
      </c>
      <c r="P29" s="121">
        <v>0</v>
      </c>
      <c r="Q29" s="121">
        <v>0</v>
      </c>
      <c r="R29" s="121">
        <v>13410</v>
      </c>
      <c r="S29" s="122" t="s">
        <v>532</v>
      </c>
      <c r="T29" s="121">
        <v>100</v>
      </c>
      <c r="U29" s="121">
        <v>236450</v>
      </c>
      <c r="V29" s="121">
        <f>+SUM(D29,M29)</f>
        <v>1518785</v>
      </c>
      <c r="W29" s="121">
        <f>+SUM(E29,N29)</f>
        <v>13522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13422</v>
      </c>
      <c r="AB29" s="122" t="str">
        <f>IF(+SUM(J29,S29)=0,"-",+SUM(J29,S29))</f>
        <v>-</v>
      </c>
      <c r="AC29" s="121">
        <f>+SUM(K29,T29)</f>
        <v>100</v>
      </c>
      <c r="AD29" s="121">
        <f>+SUM(L29,U29)</f>
        <v>1505263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75184</v>
      </c>
      <c r="AN29" s="121">
        <f>SUM(AO29:AR29)</f>
        <v>41544</v>
      </c>
      <c r="AO29" s="121">
        <v>41544</v>
      </c>
      <c r="AP29" s="121">
        <v>0</v>
      </c>
      <c r="AQ29" s="121">
        <v>0</v>
      </c>
      <c r="AR29" s="121">
        <v>0</v>
      </c>
      <c r="AS29" s="121">
        <f>SUM(AT29:AV29)</f>
        <v>4658</v>
      </c>
      <c r="AT29" s="121">
        <v>0</v>
      </c>
      <c r="AU29" s="121">
        <v>0</v>
      </c>
      <c r="AV29" s="121">
        <v>4658</v>
      </c>
      <c r="AW29" s="121">
        <v>0</v>
      </c>
      <c r="AX29" s="121">
        <f>SUM(AY29:BB29)</f>
        <v>28982</v>
      </c>
      <c r="AY29" s="121">
        <v>16605</v>
      </c>
      <c r="AZ29" s="121">
        <v>289</v>
      </c>
      <c r="BA29" s="121">
        <v>12088</v>
      </c>
      <c r="BB29" s="121">
        <v>0</v>
      </c>
      <c r="BC29" s="121">
        <v>1193641</v>
      </c>
      <c r="BD29" s="121">
        <v>0</v>
      </c>
      <c r="BE29" s="121">
        <v>0</v>
      </c>
      <c r="BF29" s="121">
        <f>SUM(AE29,+AM29,+BE29)</f>
        <v>75184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111329</v>
      </c>
      <c r="BP29" s="121">
        <f>SUM(BQ29:BT29)</f>
        <v>29514</v>
      </c>
      <c r="BQ29" s="121">
        <v>29514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81815</v>
      </c>
      <c r="CA29" s="121">
        <v>71328</v>
      </c>
      <c r="CB29" s="121">
        <v>0</v>
      </c>
      <c r="CC29" s="121">
        <v>0</v>
      </c>
      <c r="CD29" s="121">
        <v>10487</v>
      </c>
      <c r="CE29" s="121">
        <v>138631</v>
      </c>
      <c r="CF29" s="121">
        <v>0</v>
      </c>
      <c r="CG29" s="121">
        <v>0</v>
      </c>
      <c r="CH29" s="121">
        <f>SUM(BG29,+BO29,+CG29)</f>
        <v>111329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186513</v>
      </c>
      <c r="CR29" s="121">
        <f>SUM(AN29,+BP29)</f>
        <v>71058</v>
      </c>
      <c r="CS29" s="121">
        <f>SUM(AO29,+BQ29)</f>
        <v>71058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4658</v>
      </c>
      <c r="CX29" s="121">
        <f>SUM(AT29,+BV29)</f>
        <v>0</v>
      </c>
      <c r="CY29" s="121">
        <f>SUM(AU29,+BW29)</f>
        <v>0</v>
      </c>
      <c r="CZ29" s="121">
        <f>SUM(AV29,+BX29)</f>
        <v>4658</v>
      </c>
      <c r="DA29" s="121">
        <f>SUM(AW29,+BY29)</f>
        <v>0</v>
      </c>
      <c r="DB29" s="121">
        <f>SUM(AX29,+BZ29)</f>
        <v>110797</v>
      </c>
      <c r="DC29" s="121">
        <f>SUM(AY29,+CA29)</f>
        <v>87933</v>
      </c>
      <c r="DD29" s="121">
        <f>SUM(AZ29,+CB29)</f>
        <v>289</v>
      </c>
      <c r="DE29" s="121">
        <f>SUM(BA29,+CC29)</f>
        <v>12088</v>
      </c>
      <c r="DF29" s="121">
        <f>SUM(BB29,+CD29)</f>
        <v>10487</v>
      </c>
      <c r="DG29" s="121">
        <f>SUM(BC29,+CE29)</f>
        <v>1332272</v>
      </c>
      <c r="DH29" s="121">
        <f>SUM(BD29,+CF29)</f>
        <v>0</v>
      </c>
      <c r="DI29" s="121">
        <f>SUM(BE29,+CG29)</f>
        <v>0</v>
      </c>
      <c r="DJ29" s="121">
        <f>SUM(BF29,+CH29)</f>
        <v>186513</v>
      </c>
    </row>
    <row r="30" spans="1:114" s="136" customFormat="1" ht="13.5" customHeight="1" x14ac:dyDescent="0.15">
      <c r="A30" s="119" t="s">
        <v>14</v>
      </c>
      <c r="B30" s="120" t="s">
        <v>406</v>
      </c>
      <c r="C30" s="119" t="s">
        <v>407</v>
      </c>
      <c r="D30" s="121">
        <f>SUM(E30,+L30)</f>
        <v>1368589</v>
      </c>
      <c r="E30" s="121">
        <f>SUM(F30:I30,K30)</f>
        <v>297729</v>
      </c>
      <c r="F30" s="121">
        <v>0</v>
      </c>
      <c r="G30" s="121">
        <v>0</v>
      </c>
      <c r="H30" s="121">
        <v>0</v>
      </c>
      <c r="I30" s="121">
        <v>246302</v>
      </c>
      <c r="J30" s="122" t="s">
        <v>532</v>
      </c>
      <c r="K30" s="121">
        <v>51427</v>
      </c>
      <c r="L30" s="121">
        <v>1070860</v>
      </c>
      <c r="M30" s="121">
        <f>SUM(N30,+U30)</f>
        <v>203191</v>
      </c>
      <c r="N30" s="121">
        <f>SUM(O30:R30,T30)</f>
        <v>8691</v>
      </c>
      <c r="O30" s="121">
        <v>0</v>
      </c>
      <c r="P30" s="121">
        <v>0</v>
      </c>
      <c r="Q30" s="121">
        <v>0</v>
      </c>
      <c r="R30" s="121">
        <v>8589</v>
      </c>
      <c r="S30" s="122" t="s">
        <v>532</v>
      </c>
      <c r="T30" s="121">
        <v>102</v>
      </c>
      <c r="U30" s="121">
        <v>194500</v>
      </c>
      <c r="V30" s="121">
        <f>+SUM(D30,M30)</f>
        <v>1571780</v>
      </c>
      <c r="W30" s="121">
        <f>+SUM(E30,N30)</f>
        <v>306420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254891</v>
      </c>
      <c r="AB30" s="122" t="str">
        <f>IF(+SUM(J30,S30)=0,"-",+SUM(J30,S30))</f>
        <v>-</v>
      </c>
      <c r="AC30" s="121">
        <f>+SUM(K30,T30)</f>
        <v>51529</v>
      </c>
      <c r="AD30" s="121">
        <f>+SUM(L30,U30)</f>
        <v>1265360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1368273</v>
      </c>
      <c r="AN30" s="121">
        <f>SUM(AO30:AR30)</f>
        <v>206232</v>
      </c>
      <c r="AO30" s="121">
        <v>62021</v>
      </c>
      <c r="AP30" s="121">
        <v>50707</v>
      </c>
      <c r="AQ30" s="121">
        <v>93504</v>
      </c>
      <c r="AR30" s="121">
        <v>0</v>
      </c>
      <c r="AS30" s="121">
        <f>SUM(AT30:AV30)</f>
        <v>64188</v>
      </c>
      <c r="AT30" s="121">
        <v>30933</v>
      </c>
      <c r="AU30" s="121">
        <v>33255</v>
      </c>
      <c r="AV30" s="121">
        <v>0</v>
      </c>
      <c r="AW30" s="121">
        <v>0</v>
      </c>
      <c r="AX30" s="121">
        <f>SUM(AY30:BB30)</f>
        <v>1097853</v>
      </c>
      <c r="AY30" s="121">
        <v>308351</v>
      </c>
      <c r="AZ30" s="121">
        <v>756815</v>
      </c>
      <c r="BA30" s="121">
        <v>32687</v>
      </c>
      <c r="BB30" s="121">
        <v>0</v>
      </c>
      <c r="BC30" s="121">
        <v>0</v>
      </c>
      <c r="BD30" s="121">
        <v>0</v>
      </c>
      <c r="BE30" s="121">
        <v>316</v>
      </c>
      <c r="BF30" s="121">
        <f>SUM(AE30,+AM30,+BE30)</f>
        <v>1368589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203191</v>
      </c>
      <c r="BP30" s="121">
        <f>SUM(BQ30:BT30)</f>
        <v>4560</v>
      </c>
      <c r="BQ30" s="121">
        <v>2373</v>
      </c>
      <c r="BR30" s="121">
        <v>0</v>
      </c>
      <c r="BS30" s="121">
        <v>2187</v>
      </c>
      <c r="BT30" s="121">
        <v>0</v>
      </c>
      <c r="BU30" s="121">
        <f>SUM(BV30:BX30)</f>
        <v>81053</v>
      </c>
      <c r="BV30" s="121">
        <v>0</v>
      </c>
      <c r="BW30" s="121">
        <v>81053</v>
      </c>
      <c r="BX30" s="121">
        <v>0</v>
      </c>
      <c r="BY30" s="121">
        <v>0</v>
      </c>
      <c r="BZ30" s="121">
        <f>SUM(CA30:CD30)</f>
        <v>117578</v>
      </c>
      <c r="CA30" s="121">
        <v>0</v>
      </c>
      <c r="CB30" s="121">
        <v>115958</v>
      </c>
      <c r="CC30" s="121">
        <v>0</v>
      </c>
      <c r="CD30" s="121">
        <v>1620</v>
      </c>
      <c r="CE30" s="121">
        <v>0</v>
      </c>
      <c r="CF30" s="121">
        <v>0</v>
      </c>
      <c r="CG30" s="121">
        <v>0</v>
      </c>
      <c r="CH30" s="121">
        <f>SUM(BG30,+BO30,+CG30)</f>
        <v>203191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1571464</v>
      </c>
      <c r="CR30" s="121">
        <f>SUM(AN30,+BP30)</f>
        <v>210792</v>
      </c>
      <c r="CS30" s="121">
        <f>SUM(AO30,+BQ30)</f>
        <v>64394</v>
      </c>
      <c r="CT30" s="121">
        <f>SUM(AP30,+BR30)</f>
        <v>50707</v>
      </c>
      <c r="CU30" s="121">
        <f>SUM(AQ30,+BS30)</f>
        <v>95691</v>
      </c>
      <c r="CV30" s="121">
        <f>SUM(AR30,+BT30)</f>
        <v>0</v>
      </c>
      <c r="CW30" s="121">
        <f>SUM(AS30,+BU30)</f>
        <v>145241</v>
      </c>
      <c r="CX30" s="121">
        <f>SUM(AT30,+BV30)</f>
        <v>30933</v>
      </c>
      <c r="CY30" s="121">
        <f>SUM(AU30,+BW30)</f>
        <v>114308</v>
      </c>
      <c r="CZ30" s="121">
        <f>SUM(AV30,+BX30)</f>
        <v>0</v>
      </c>
      <c r="DA30" s="121">
        <f>SUM(AW30,+BY30)</f>
        <v>0</v>
      </c>
      <c r="DB30" s="121">
        <f>SUM(AX30,+BZ30)</f>
        <v>1215431</v>
      </c>
      <c r="DC30" s="121">
        <f>SUM(AY30,+CA30)</f>
        <v>308351</v>
      </c>
      <c r="DD30" s="121">
        <f>SUM(AZ30,+CB30)</f>
        <v>872773</v>
      </c>
      <c r="DE30" s="121">
        <f>SUM(BA30,+CC30)</f>
        <v>32687</v>
      </c>
      <c r="DF30" s="121">
        <f>SUM(BB30,+CD30)</f>
        <v>1620</v>
      </c>
      <c r="DG30" s="121">
        <f>SUM(BC30,+CE30)</f>
        <v>0</v>
      </c>
      <c r="DH30" s="121">
        <f>SUM(BD30,+CF30)</f>
        <v>0</v>
      </c>
      <c r="DI30" s="121">
        <f>SUM(BE30,+CG30)</f>
        <v>316</v>
      </c>
      <c r="DJ30" s="121">
        <f>SUM(BF30,+CH30)</f>
        <v>1571780</v>
      </c>
    </row>
    <row r="31" spans="1:114" s="136" customFormat="1" ht="13.5" customHeight="1" x14ac:dyDescent="0.15">
      <c r="A31" s="119" t="s">
        <v>14</v>
      </c>
      <c r="B31" s="120" t="s">
        <v>409</v>
      </c>
      <c r="C31" s="119" t="s">
        <v>410</v>
      </c>
      <c r="D31" s="121">
        <f>SUM(E31,+L31)</f>
        <v>768631</v>
      </c>
      <c r="E31" s="121">
        <f>SUM(F31:I31,K31)</f>
        <v>196646</v>
      </c>
      <c r="F31" s="121">
        <v>0</v>
      </c>
      <c r="G31" s="121">
        <v>0</v>
      </c>
      <c r="H31" s="121">
        <v>0</v>
      </c>
      <c r="I31" s="121">
        <v>177429</v>
      </c>
      <c r="J31" s="122" t="s">
        <v>532</v>
      </c>
      <c r="K31" s="121">
        <v>19217</v>
      </c>
      <c r="L31" s="121">
        <v>571985</v>
      </c>
      <c r="M31" s="121">
        <f>SUM(N31,+U31)</f>
        <v>177568</v>
      </c>
      <c r="N31" s="121">
        <f>SUM(O31:R31,T31)</f>
        <v>13925</v>
      </c>
      <c r="O31" s="121">
        <v>0</v>
      </c>
      <c r="P31" s="121">
        <v>0</v>
      </c>
      <c r="Q31" s="121">
        <v>0</v>
      </c>
      <c r="R31" s="121">
        <v>7940</v>
      </c>
      <c r="S31" s="122" t="s">
        <v>532</v>
      </c>
      <c r="T31" s="121">
        <v>5985</v>
      </c>
      <c r="U31" s="121">
        <v>163643</v>
      </c>
      <c r="V31" s="121">
        <f>+SUM(D31,M31)</f>
        <v>946199</v>
      </c>
      <c r="W31" s="121">
        <f>+SUM(E31,N31)</f>
        <v>210571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185369</v>
      </c>
      <c r="AB31" s="122" t="str">
        <f>IF(+SUM(J31,S31)=0,"-",+SUM(J31,S31))</f>
        <v>-</v>
      </c>
      <c r="AC31" s="121">
        <f>+SUM(K31,T31)</f>
        <v>25202</v>
      </c>
      <c r="AD31" s="121">
        <f>+SUM(L31,U31)</f>
        <v>735628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762696</v>
      </c>
      <c r="AN31" s="121">
        <f>SUM(AO31:AR31)</f>
        <v>45156</v>
      </c>
      <c r="AO31" s="121">
        <v>18125</v>
      </c>
      <c r="AP31" s="121">
        <v>9589</v>
      </c>
      <c r="AQ31" s="121">
        <v>17442</v>
      </c>
      <c r="AR31" s="121">
        <v>0</v>
      </c>
      <c r="AS31" s="121">
        <f>SUM(AT31:AV31)</f>
        <v>40011</v>
      </c>
      <c r="AT31" s="121">
        <v>16293</v>
      </c>
      <c r="AU31" s="121">
        <v>20118</v>
      </c>
      <c r="AV31" s="121">
        <v>3600</v>
      </c>
      <c r="AW31" s="121">
        <v>4693</v>
      </c>
      <c r="AX31" s="121">
        <f>SUM(AY31:BB31)</f>
        <v>672836</v>
      </c>
      <c r="AY31" s="121">
        <v>142685</v>
      </c>
      <c r="AZ31" s="121">
        <v>501908</v>
      </c>
      <c r="BA31" s="121">
        <v>25774</v>
      </c>
      <c r="BB31" s="121">
        <v>2469</v>
      </c>
      <c r="BC31" s="121">
        <v>0</v>
      </c>
      <c r="BD31" s="121">
        <v>0</v>
      </c>
      <c r="BE31" s="121">
        <v>5935</v>
      </c>
      <c r="BF31" s="121">
        <f>SUM(AE31,+AM31,+BE31)</f>
        <v>768631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177429</v>
      </c>
      <c r="BP31" s="121">
        <f>SUM(BQ31:BT31)</f>
        <v>4722</v>
      </c>
      <c r="BQ31" s="121">
        <v>4722</v>
      </c>
      <c r="BR31" s="121">
        <v>0</v>
      </c>
      <c r="BS31" s="121">
        <v>0</v>
      </c>
      <c r="BT31" s="121">
        <v>0</v>
      </c>
      <c r="BU31" s="121">
        <f>SUM(BV31:BX31)</f>
        <v>101590</v>
      </c>
      <c r="BV31" s="121">
        <v>0</v>
      </c>
      <c r="BW31" s="121">
        <v>101590</v>
      </c>
      <c r="BX31" s="121">
        <v>0</v>
      </c>
      <c r="BY31" s="121">
        <v>0</v>
      </c>
      <c r="BZ31" s="121">
        <f>SUM(CA31:CD31)</f>
        <v>71117</v>
      </c>
      <c r="CA31" s="121">
        <v>4555</v>
      </c>
      <c r="CB31" s="121">
        <v>64082</v>
      </c>
      <c r="CC31" s="121">
        <v>0</v>
      </c>
      <c r="CD31" s="121">
        <v>2480</v>
      </c>
      <c r="CE31" s="121">
        <v>0</v>
      </c>
      <c r="CF31" s="121">
        <v>0</v>
      </c>
      <c r="CG31" s="121">
        <v>139</v>
      </c>
      <c r="CH31" s="121">
        <f>SUM(BG31,+BO31,+CG31)</f>
        <v>177568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940125</v>
      </c>
      <c r="CR31" s="121">
        <f>SUM(AN31,+BP31)</f>
        <v>49878</v>
      </c>
      <c r="CS31" s="121">
        <f>SUM(AO31,+BQ31)</f>
        <v>22847</v>
      </c>
      <c r="CT31" s="121">
        <f>SUM(AP31,+BR31)</f>
        <v>9589</v>
      </c>
      <c r="CU31" s="121">
        <f>SUM(AQ31,+BS31)</f>
        <v>17442</v>
      </c>
      <c r="CV31" s="121">
        <f>SUM(AR31,+BT31)</f>
        <v>0</v>
      </c>
      <c r="CW31" s="121">
        <f>SUM(AS31,+BU31)</f>
        <v>141601</v>
      </c>
      <c r="CX31" s="121">
        <f>SUM(AT31,+BV31)</f>
        <v>16293</v>
      </c>
      <c r="CY31" s="121">
        <f>SUM(AU31,+BW31)</f>
        <v>121708</v>
      </c>
      <c r="CZ31" s="121">
        <f>SUM(AV31,+BX31)</f>
        <v>3600</v>
      </c>
      <c r="DA31" s="121">
        <f>SUM(AW31,+BY31)</f>
        <v>4693</v>
      </c>
      <c r="DB31" s="121">
        <f>SUM(AX31,+BZ31)</f>
        <v>743953</v>
      </c>
      <c r="DC31" s="121">
        <f>SUM(AY31,+CA31)</f>
        <v>147240</v>
      </c>
      <c r="DD31" s="121">
        <f>SUM(AZ31,+CB31)</f>
        <v>565990</v>
      </c>
      <c r="DE31" s="121">
        <f>SUM(BA31,+CC31)</f>
        <v>25774</v>
      </c>
      <c r="DF31" s="121">
        <f>SUM(BB31,+CD31)</f>
        <v>4949</v>
      </c>
      <c r="DG31" s="121">
        <f>SUM(BC31,+CE31)</f>
        <v>0</v>
      </c>
      <c r="DH31" s="121">
        <f>SUM(BD31,+CF31)</f>
        <v>0</v>
      </c>
      <c r="DI31" s="121">
        <f>SUM(BE31,+CG31)</f>
        <v>6074</v>
      </c>
      <c r="DJ31" s="121">
        <f>SUM(BF31,+CH31)</f>
        <v>946199</v>
      </c>
    </row>
    <row r="32" spans="1:114" s="136" customFormat="1" ht="13.5" customHeight="1" x14ac:dyDescent="0.15">
      <c r="A32" s="119" t="s">
        <v>14</v>
      </c>
      <c r="B32" s="120" t="s">
        <v>412</v>
      </c>
      <c r="C32" s="119" t="s">
        <v>413</v>
      </c>
      <c r="D32" s="121">
        <f>SUM(E32,+L32)</f>
        <v>2374013</v>
      </c>
      <c r="E32" s="121">
        <f>SUM(F32:I32,K32)</f>
        <v>616436</v>
      </c>
      <c r="F32" s="121">
        <v>0</v>
      </c>
      <c r="G32" s="121">
        <v>0</v>
      </c>
      <c r="H32" s="121">
        <v>0</v>
      </c>
      <c r="I32" s="121">
        <v>531130</v>
      </c>
      <c r="J32" s="122" t="s">
        <v>532</v>
      </c>
      <c r="K32" s="121">
        <v>85306</v>
      </c>
      <c r="L32" s="121">
        <v>1757577</v>
      </c>
      <c r="M32" s="121">
        <f>SUM(N32,+U32)</f>
        <v>104197</v>
      </c>
      <c r="N32" s="121">
        <f>SUM(O32:R32,T32)</f>
        <v>591</v>
      </c>
      <c r="O32" s="121">
        <v>0</v>
      </c>
      <c r="P32" s="121">
        <v>0</v>
      </c>
      <c r="Q32" s="121">
        <v>0</v>
      </c>
      <c r="R32" s="121">
        <v>591</v>
      </c>
      <c r="S32" s="122" t="s">
        <v>532</v>
      </c>
      <c r="T32" s="121">
        <v>0</v>
      </c>
      <c r="U32" s="121">
        <v>103606</v>
      </c>
      <c r="V32" s="121">
        <f>+SUM(D32,M32)</f>
        <v>2478210</v>
      </c>
      <c r="W32" s="121">
        <f>+SUM(E32,N32)</f>
        <v>617027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531721</v>
      </c>
      <c r="AB32" s="122" t="str">
        <f>IF(+SUM(J32,S32)=0,"-",+SUM(J32,S32))</f>
        <v>-</v>
      </c>
      <c r="AC32" s="121">
        <f>+SUM(K32,T32)</f>
        <v>85306</v>
      </c>
      <c r="AD32" s="121">
        <f>+SUM(L32,U32)</f>
        <v>1861183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2374013</v>
      </c>
      <c r="AN32" s="121">
        <f>SUM(AO32:AR32)</f>
        <v>112690</v>
      </c>
      <c r="AO32" s="121">
        <v>104022</v>
      </c>
      <c r="AP32" s="121">
        <v>0</v>
      </c>
      <c r="AQ32" s="121">
        <v>8668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2261323</v>
      </c>
      <c r="AY32" s="121">
        <v>652020</v>
      </c>
      <c r="AZ32" s="121">
        <v>1376679</v>
      </c>
      <c r="BA32" s="121">
        <v>232624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2374013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104197</v>
      </c>
      <c r="BP32" s="121">
        <f>SUM(BQ32:BT32)</f>
        <v>17336</v>
      </c>
      <c r="BQ32" s="121">
        <v>8668</v>
      </c>
      <c r="BR32" s="121">
        <v>0</v>
      </c>
      <c r="BS32" s="121">
        <v>8668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86861</v>
      </c>
      <c r="CA32" s="121">
        <v>29999</v>
      </c>
      <c r="CB32" s="121">
        <v>56862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104197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2478210</v>
      </c>
      <c r="CR32" s="121">
        <f>SUM(AN32,+BP32)</f>
        <v>130026</v>
      </c>
      <c r="CS32" s="121">
        <f>SUM(AO32,+BQ32)</f>
        <v>112690</v>
      </c>
      <c r="CT32" s="121">
        <f>SUM(AP32,+BR32)</f>
        <v>0</v>
      </c>
      <c r="CU32" s="121">
        <f>SUM(AQ32,+BS32)</f>
        <v>17336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2348184</v>
      </c>
      <c r="DC32" s="121">
        <f>SUM(AY32,+CA32)</f>
        <v>682019</v>
      </c>
      <c r="DD32" s="121">
        <f>SUM(AZ32,+CB32)</f>
        <v>1433541</v>
      </c>
      <c r="DE32" s="121">
        <f>SUM(BA32,+CC32)</f>
        <v>232624</v>
      </c>
      <c r="DF32" s="121">
        <f>SUM(BB32,+CD32)</f>
        <v>0</v>
      </c>
      <c r="DG32" s="121">
        <f>SUM(BC32,+CE32)</f>
        <v>0</v>
      </c>
      <c r="DH32" s="121">
        <f>SUM(BD32,+CF32)</f>
        <v>0</v>
      </c>
      <c r="DI32" s="121">
        <f>SUM(BE32,+CG32)</f>
        <v>0</v>
      </c>
      <c r="DJ32" s="121">
        <f>SUM(BF32,+CH32)</f>
        <v>2478210</v>
      </c>
    </row>
    <row r="33" spans="1:114" s="136" customFormat="1" ht="13.5" customHeight="1" x14ac:dyDescent="0.15">
      <c r="A33" s="119" t="s">
        <v>14</v>
      </c>
      <c r="B33" s="120" t="s">
        <v>415</v>
      </c>
      <c r="C33" s="119" t="s">
        <v>416</v>
      </c>
      <c r="D33" s="121">
        <f>SUM(E33,+L33)</f>
        <v>1250947</v>
      </c>
      <c r="E33" s="121">
        <f>SUM(F33:I33,K33)</f>
        <v>233248</v>
      </c>
      <c r="F33" s="121">
        <v>0</v>
      </c>
      <c r="G33" s="121">
        <v>0</v>
      </c>
      <c r="H33" s="121">
        <v>0</v>
      </c>
      <c r="I33" s="121">
        <v>153872</v>
      </c>
      <c r="J33" s="122" t="s">
        <v>532</v>
      </c>
      <c r="K33" s="121">
        <v>79376</v>
      </c>
      <c r="L33" s="121">
        <v>1017699</v>
      </c>
      <c r="M33" s="121">
        <f>SUM(N33,+U33)</f>
        <v>47881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532</v>
      </c>
      <c r="T33" s="121">
        <v>0</v>
      </c>
      <c r="U33" s="121">
        <v>47881</v>
      </c>
      <c r="V33" s="121">
        <f>+SUM(D33,M33)</f>
        <v>1298828</v>
      </c>
      <c r="W33" s="121">
        <f>+SUM(E33,N33)</f>
        <v>233248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153872</v>
      </c>
      <c r="AB33" s="122" t="str">
        <f>IF(+SUM(J33,S33)=0,"-",+SUM(J33,S33))</f>
        <v>-</v>
      </c>
      <c r="AC33" s="121">
        <f>+SUM(K33,T33)</f>
        <v>79376</v>
      </c>
      <c r="AD33" s="121">
        <f>+SUM(L33,U33)</f>
        <v>1065580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1250947</v>
      </c>
      <c r="AN33" s="121">
        <f>SUM(AO33:AR33)</f>
        <v>96963</v>
      </c>
      <c r="AO33" s="121">
        <v>55407</v>
      </c>
      <c r="AP33" s="121">
        <v>27704</v>
      </c>
      <c r="AQ33" s="121">
        <v>13852</v>
      </c>
      <c r="AR33" s="121">
        <v>0</v>
      </c>
      <c r="AS33" s="121">
        <f>SUM(AT33:AV33)</f>
        <v>244580</v>
      </c>
      <c r="AT33" s="121">
        <v>8971</v>
      </c>
      <c r="AU33" s="121">
        <v>235609</v>
      </c>
      <c r="AV33" s="121">
        <v>0</v>
      </c>
      <c r="AW33" s="121">
        <v>0</v>
      </c>
      <c r="AX33" s="121">
        <f>SUM(AY33:BB33)</f>
        <v>909404</v>
      </c>
      <c r="AY33" s="121">
        <v>362454</v>
      </c>
      <c r="AZ33" s="121">
        <v>423905</v>
      </c>
      <c r="BA33" s="121">
        <v>107995</v>
      </c>
      <c r="BB33" s="121">
        <v>15050</v>
      </c>
      <c r="BC33" s="121">
        <v>0</v>
      </c>
      <c r="BD33" s="121">
        <v>0</v>
      </c>
      <c r="BE33" s="121">
        <v>0</v>
      </c>
      <c r="BF33" s="121">
        <f>SUM(AE33,+AM33,+BE33)</f>
        <v>1250947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47881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1250947</v>
      </c>
      <c r="CR33" s="121">
        <f>SUM(AN33,+BP33)</f>
        <v>96963</v>
      </c>
      <c r="CS33" s="121">
        <f>SUM(AO33,+BQ33)</f>
        <v>55407</v>
      </c>
      <c r="CT33" s="121">
        <f>SUM(AP33,+BR33)</f>
        <v>27704</v>
      </c>
      <c r="CU33" s="121">
        <f>SUM(AQ33,+BS33)</f>
        <v>13852</v>
      </c>
      <c r="CV33" s="121">
        <f>SUM(AR33,+BT33)</f>
        <v>0</v>
      </c>
      <c r="CW33" s="121">
        <f>SUM(AS33,+BU33)</f>
        <v>244580</v>
      </c>
      <c r="CX33" s="121">
        <f>SUM(AT33,+BV33)</f>
        <v>8971</v>
      </c>
      <c r="CY33" s="121">
        <f>SUM(AU33,+BW33)</f>
        <v>235609</v>
      </c>
      <c r="CZ33" s="121">
        <f>SUM(AV33,+BX33)</f>
        <v>0</v>
      </c>
      <c r="DA33" s="121">
        <f>SUM(AW33,+BY33)</f>
        <v>0</v>
      </c>
      <c r="DB33" s="121">
        <f>SUM(AX33,+BZ33)</f>
        <v>909404</v>
      </c>
      <c r="DC33" s="121">
        <f>SUM(AY33,+CA33)</f>
        <v>362454</v>
      </c>
      <c r="DD33" s="121">
        <f>SUM(AZ33,+CB33)</f>
        <v>423905</v>
      </c>
      <c r="DE33" s="121">
        <f>SUM(BA33,+CC33)</f>
        <v>107995</v>
      </c>
      <c r="DF33" s="121">
        <f>SUM(BB33,+CD33)</f>
        <v>15050</v>
      </c>
      <c r="DG33" s="121">
        <f>SUM(BC33,+CE33)</f>
        <v>47881</v>
      </c>
      <c r="DH33" s="121">
        <f>SUM(BD33,+CF33)</f>
        <v>0</v>
      </c>
      <c r="DI33" s="121">
        <f>SUM(BE33,+CG33)</f>
        <v>0</v>
      </c>
      <c r="DJ33" s="121">
        <f>SUM(BF33,+CH33)</f>
        <v>1250947</v>
      </c>
    </row>
    <row r="34" spans="1:114" s="136" customFormat="1" ht="13.5" customHeight="1" x14ac:dyDescent="0.15">
      <c r="A34" s="119" t="s">
        <v>14</v>
      </c>
      <c r="B34" s="120" t="s">
        <v>418</v>
      </c>
      <c r="C34" s="119" t="s">
        <v>419</v>
      </c>
      <c r="D34" s="121">
        <f>SUM(E34,+L34)</f>
        <v>944146</v>
      </c>
      <c r="E34" s="121">
        <f>SUM(F34:I34,K34)</f>
        <v>152326</v>
      </c>
      <c r="F34" s="121">
        <v>0</v>
      </c>
      <c r="G34" s="121">
        <v>0</v>
      </c>
      <c r="H34" s="121">
        <v>0</v>
      </c>
      <c r="I34" s="121">
        <v>105181</v>
      </c>
      <c r="J34" s="122" t="s">
        <v>532</v>
      </c>
      <c r="K34" s="121">
        <v>47145</v>
      </c>
      <c r="L34" s="121">
        <v>791820</v>
      </c>
      <c r="M34" s="121">
        <f>SUM(N34,+U34)</f>
        <v>70015</v>
      </c>
      <c r="N34" s="121">
        <f>SUM(O34:R34,T34)</f>
        <v>4896</v>
      </c>
      <c r="O34" s="121">
        <v>0</v>
      </c>
      <c r="P34" s="121">
        <v>0</v>
      </c>
      <c r="Q34" s="121">
        <v>0</v>
      </c>
      <c r="R34" s="121">
        <v>4807</v>
      </c>
      <c r="S34" s="122" t="s">
        <v>532</v>
      </c>
      <c r="T34" s="121">
        <v>89</v>
      </c>
      <c r="U34" s="121">
        <v>65119</v>
      </c>
      <c r="V34" s="121">
        <f>+SUM(D34,M34)</f>
        <v>1014161</v>
      </c>
      <c r="W34" s="121">
        <f>+SUM(E34,N34)</f>
        <v>157222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109988</v>
      </c>
      <c r="AB34" s="122" t="str">
        <f>IF(+SUM(J34,S34)=0,"-",+SUM(J34,S34))</f>
        <v>-</v>
      </c>
      <c r="AC34" s="121">
        <f>+SUM(K34,T34)</f>
        <v>47234</v>
      </c>
      <c r="AD34" s="121">
        <f>+SUM(L34,U34)</f>
        <v>856939</v>
      </c>
      <c r="AE34" s="121">
        <f>SUM(AF34,+AK34)</f>
        <v>22930</v>
      </c>
      <c r="AF34" s="121">
        <f>SUM(AG34:AJ34)</f>
        <v>12691</v>
      </c>
      <c r="AG34" s="121">
        <v>0</v>
      </c>
      <c r="AH34" s="121">
        <v>12691</v>
      </c>
      <c r="AI34" s="121">
        <v>0</v>
      </c>
      <c r="AJ34" s="121">
        <v>0</v>
      </c>
      <c r="AK34" s="121">
        <v>10239</v>
      </c>
      <c r="AL34" s="121">
        <v>0</v>
      </c>
      <c r="AM34" s="121">
        <f>SUM(AN34,AS34,AW34,AX34,BD34)</f>
        <v>921096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19340</v>
      </c>
      <c r="AT34" s="121">
        <v>0</v>
      </c>
      <c r="AU34" s="121">
        <v>19340</v>
      </c>
      <c r="AV34" s="121">
        <v>0</v>
      </c>
      <c r="AW34" s="121">
        <v>0</v>
      </c>
      <c r="AX34" s="121">
        <f>SUM(AY34:BB34)</f>
        <v>901756</v>
      </c>
      <c r="AY34" s="121">
        <v>173579</v>
      </c>
      <c r="AZ34" s="121">
        <v>702693</v>
      </c>
      <c r="BA34" s="121">
        <v>25484</v>
      </c>
      <c r="BB34" s="121">
        <v>0</v>
      </c>
      <c r="BC34" s="121">
        <v>0</v>
      </c>
      <c r="BD34" s="121">
        <v>0</v>
      </c>
      <c r="BE34" s="121">
        <v>120</v>
      </c>
      <c r="BF34" s="121">
        <f>SUM(AE34,+AM34,+BE34)</f>
        <v>944146</v>
      </c>
      <c r="BG34" s="121">
        <f>SUM(BH34,+BM34)</f>
        <v>19872</v>
      </c>
      <c r="BH34" s="121">
        <f>SUM(BI34:BL34)</f>
        <v>19872</v>
      </c>
      <c r="BI34" s="121">
        <v>0</v>
      </c>
      <c r="BJ34" s="121">
        <v>19872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14311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11124</v>
      </c>
      <c r="BV34" s="121">
        <v>0</v>
      </c>
      <c r="BW34" s="121">
        <v>11124</v>
      </c>
      <c r="BX34" s="121">
        <v>0</v>
      </c>
      <c r="BY34" s="121">
        <v>0</v>
      </c>
      <c r="BZ34" s="121">
        <f>SUM(CA34:CD34)</f>
        <v>3187</v>
      </c>
      <c r="CA34" s="121">
        <v>0</v>
      </c>
      <c r="CB34" s="121">
        <v>3187</v>
      </c>
      <c r="CC34" s="121">
        <v>0</v>
      </c>
      <c r="CD34" s="121">
        <v>0</v>
      </c>
      <c r="CE34" s="121">
        <v>0</v>
      </c>
      <c r="CF34" s="121">
        <v>0</v>
      </c>
      <c r="CG34" s="121">
        <v>35832</v>
      </c>
      <c r="CH34" s="121">
        <f>SUM(BG34,+BO34,+CG34)</f>
        <v>70015</v>
      </c>
      <c r="CI34" s="121">
        <f>SUM(AE34,+BG34)</f>
        <v>42802</v>
      </c>
      <c r="CJ34" s="121">
        <f>SUM(AF34,+BH34)</f>
        <v>32563</v>
      </c>
      <c r="CK34" s="121">
        <f>SUM(AG34,+BI34)</f>
        <v>0</v>
      </c>
      <c r="CL34" s="121">
        <f>SUM(AH34,+BJ34)</f>
        <v>32563</v>
      </c>
      <c r="CM34" s="121">
        <f>SUM(AI34,+BK34)</f>
        <v>0</v>
      </c>
      <c r="CN34" s="121">
        <f>SUM(AJ34,+BL34)</f>
        <v>0</v>
      </c>
      <c r="CO34" s="121">
        <f>SUM(AK34,+BM34)</f>
        <v>10239</v>
      </c>
      <c r="CP34" s="121">
        <f>SUM(AL34,+BN34)</f>
        <v>0</v>
      </c>
      <c r="CQ34" s="121">
        <f>SUM(AM34,+BO34)</f>
        <v>935407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30464</v>
      </c>
      <c r="CX34" s="121">
        <f>SUM(AT34,+BV34)</f>
        <v>0</v>
      </c>
      <c r="CY34" s="121">
        <f>SUM(AU34,+BW34)</f>
        <v>30464</v>
      </c>
      <c r="CZ34" s="121">
        <f>SUM(AV34,+BX34)</f>
        <v>0</v>
      </c>
      <c r="DA34" s="121">
        <f>SUM(AW34,+BY34)</f>
        <v>0</v>
      </c>
      <c r="DB34" s="121">
        <f>SUM(AX34,+BZ34)</f>
        <v>904943</v>
      </c>
      <c r="DC34" s="121">
        <f>SUM(AY34,+CA34)</f>
        <v>173579</v>
      </c>
      <c r="DD34" s="121">
        <f>SUM(AZ34,+CB34)</f>
        <v>705880</v>
      </c>
      <c r="DE34" s="121">
        <f>SUM(BA34,+CC34)</f>
        <v>25484</v>
      </c>
      <c r="DF34" s="121">
        <f>SUM(BB34,+CD34)</f>
        <v>0</v>
      </c>
      <c r="DG34" s="121">
        <f>SUM(BC34,+CE34)</f>
        <v>0</v>
      </c>
      <c r="DH34" s="121">
        <f>SUM(BD34,+CF34)</f>
        <v>0</v>
      </c>
      <c r="DI34" s="121">
        <f>SUM(BE34,+CG34)</f>
        <v>35952</v>
      </c>
      <c r="DJ34" s="121">
        <f>SUM(BF34,+CH34)</f>
        <v>1014161</v>
      </c>
    </row>
    <row r="35" spans="1:114" s="136" customFormat="1" ht="13.5" customHeight="1" x14ac:dyDescent="0.15">
      <c r="A35" s="119" t="s">
        <v>14</v>
      </c>
      <c r="B35" s="120" t="s">
        <v>421</v>
      </c>
      <c r="C35" s="119" t="s">
        <v>422</v>
      </c>
      <c r="D35" s="121">
        <f>SUM(E35,+L35)</f>
        <v>999407</v>
      </c>
      <c r="E35" s="121">
        <f>SUM(F35:I35,K35)</f>
        <v>121510</v>
      </c>
      <c r="F35" s="121">
        <v>0</v>
      </c>
      <c r="G35" s="121">
        <v>0</v>
      </c>
      <c r="H35" s="121">
        <v>0</v>
      </c>
      <c r="I35" s="121">
        <v>121278</v>
      </c>
      <c r="J35" s="122" t="s">
        <v>532</v>
      </c>
      <c r="K35" s="121">
        <v>232</v>
      </c>
      <c r="L35" s="121">
        <v>877897</v>
      </c>
      <c r="M35" s="121">
        <f>SUM(N35,+U35)</f>
        <v>123333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532</v>
      </c>
      <c r="T35" s="121">
        <v>0</v>
      </c>
      <c r="U35" s="121">
        <v>123333</v>
      </c>
      <c r="V35" s="121">
        <f>+SUM(D35,M35)</f>
        <v>1122740</v>
      </c>
      <c r="W35" s="121">
        <f>+SUM(E35,N35)</f>
        <v>121510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121278</v>
      </c>
      <c r="AB35" s="122" t="str">
        <f>IF(+SUM(J35,S35)=0,"-",+SUM(J35,S35))</f>
        <v>-</v>
      </c>
      <c r="AC35" s="121">
        <f>+SUM(K35,T35)</f>
        <v>232</v>
      </c>
      <c r="AD35" s="121">
        <f>+SUM(L35,U35)</f>
        <v>1001230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993850</v>
      </c>
      <c r="AN35" s="121">
        <f>SUM(AO35:AR35)</f>
        <v>78337</v>
      </c>
      <c r="AO35" s="121">
        <v>76472</v>
      </c>
      <c r="AP35" s="121">
        <v>0</v>
      </c>
      <c r="AQ35" s="121">
        <v>1865</v>
      </c>
      <c r="AR35" s="121">
        <v>0</v>
      </c>
      <c r="AS35" s="121">
        <f>SUM(AT35:AV35)</f>
        <v>295514</v>
      </c>
      <c r="AT35" s="121">
        <v>3498</v>
      </c>
      <c r="AU35" s="121">
        <v>283519</v>
      </c>
      <c r="AV35" s="121">
        <v>8497</v>
      </c>
      <c r="AW35" s="121">
        <v>0</v>
      </c>
      <c r="AX35" s="121">
        <f>SUM(AY35:BB35)</f>
        <v>619999</v>
      </c>
      <c r="AY35" s="121">
        <v>199740</v>
      </c>
      <c r="AZ35" s="121">
        <v>369128</v>
      </c>
      <c r="BA35" s="121">
        <v>47327</v>
      </c>
      <c r="BB35" s="121">
        <v>3804</v>
      </c>
      <c r="BC35" s="121">
        <v>0</v>
      </c>
      <c r="BD35" s="121">
        <v>0</v>
      </c>
      <c r="BE35" s="121">
        <v>5557</v>
      </c>
      <c r="BF35" s="121">
        <f>SUM(AE35,+AM35,+BE35)</f>
        <v>999407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123333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993850</v>
      </c>
      <c r="CR35" s="121">
        <f>SUM(AN35,+BP35)</f>
        <v>78337</v>
      </c>
      <c r="CS35" s="121">
        <f>SUM(AO35,+BQ35)</f>
        <v>76472</v>
      </c>
      <c r="CT35" s="121">
        <f>SUM(AP35,+BR35)</f>
        <v>0</v>
      </c>
      <c r="CU35" s="121">
        <f>SUM(AQ35,+BS35)</f>
        <v>1865</v>
      </c>
      <c r="CV35" s="121">
        <f>SUM(AR35,+BT35)</f>
        <v>0</v>
      </c>
      <c r="CW35" s="121">
        <f>SUM(AS35,+BU35)</f>
        <v>295514</v>
      </c>
      <c r="CX35" s="121">
        <f>SUM(AT35,+BV35)</f>
        <v>3498</v>
      </c>
      <c r="CY35" s="121">
        <f>SUM(AU35,+BW35)</f>
        <v>283519</v>
      </c>
      <c r="CZ35" s="121">
        <f>SUM(AV35,+BX35)</f>
        <v>8497</v>
      </c>
      <c r="DA35" s="121">
        <f>SUM(AW35,+BY35)</f>
        <v>0</v>
      </c>
      <c r="DB35" s="121">
        <f>SUM(AX35,+BZ35)</f>
        <v>619999</v>
      </c>
      <c r="DC35" s="121">
        <f>SUM(AY35,+CA35)</f>
        <v>199740</v>
      </c>
      <c r="DD35" s="121">
        <f>SUM(AZ35,+CB35)</f>
        <v>369128</v>
      </c>
      <c r="DE35" s="121">
        <f>SUM(BA35,+CC35)</f>
        <v>47327</v>
      </c>
      <c r="DF35" s="121">
        <f>SUM(BB35,+CD35)</f>
        <v>3804</v>
      </c>
      <c r="DG35" s="121">
        <f>SUM(BC35,+CE35)</f>
        <v>123333</v>
      </c>
      <c r="DH35" s="121">
        <f>SUM(BD35,+CF35)</f>
        <v>0</v>
      </c>
      <c r="DI35" s="121">
        <f>SUM(BE35,+CG35)</f>
        <v>5557</v>
      </c>
      <c r="DJ35" s="121">
        <f>SUM(BF35,+CH35)</f>
        <v>999407</v>
      </c>
    </row>
    <row r="36" spans="1:114" s="136" customFormat="1" ht="13.5" customHeight="1" x14ac:dyDescent="0.15">
      <c r="A36" s="119" t="s">
        <v>14</v>
      </c>
      <c r="B36" s="120" t="s">
        <v>424</v>
      </c>
      <c r="C36" s="119" t="s">
        <v>425</v>
      </c>
      <c r="D36" s="121">
        <f>SUM(E36,+L36)</f>
        <v>782830</v>
      </c>
      <c r="E36" s="121">
        <f>SUM(F36:I36,K36)</f>
        <v>190</v>
      </c>
      <c r="F36" s="121">
        <v>0</v>
      </c>
      <c r="G36" s="121">
        <v>0</v>
      </c>
      <c r="H36" s="121">
        <v>0</v>
      </c>
      <c r="I36" s="121">
        <v>0</v>
      </c>
      <c r="J36" s="122" t="s">
        <v>532</v>
      </c>
      <c r="K36" s="121">
        <v>190</v>
      </c>
      <c r="L36" s="121">
        <v>782640</v>
      </c>
      <c r="M36" s="121">
        <f>SUM(N36,+U36)</f>
        <v>105617</v>
      </c>
      <c r="N36" s="121">
        <f>SUM(O36:R36,T36)</f>
        <v>40</v>
      </c>
      <c r="O36" s="121">
        <v>0</v>
      </c>
      <c r="P36" s="121">
        <v>0</v>
      </c>
      <c r="Q36" s="121">
        <v>0</v>
      </c>
      <c r="R36" s="121">
        <v>0</v>
      </c>
      <c r="S36" s="122" t="s">
        <v>532</v>
      </c>
      <c r="T36" s="121">
        <v>40</v>
      </c>
      <c r="U36" s="121">
        <v>105577</v>
      </c>
      <c r="V36" s="121">
        <f>+SUM(D36,M36)</f>
        <v>888447</v>
      </c>
      <c r="W36" s="121">
        <f>+SUM(E36,N36)</f>
        <v>230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230</v>
      </c>
      <c r="AD36" s="121">
        <f>+SUM(L36,U36)</f>
        <v>888217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4016</v>
      </c>
      <c r="AM36" s="121">
        <f>SUM(AN36,AS36,AW36,AX36,BD36)</f>
        <v>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778814</v>
      </c>
      <c r="BD36" s="121">
        <v>0</v>
      </c>
      <c r="BE36" s="121">
        <v>0</v>
      </c>
      <c r="BF36" s="121">
        <f>SUM(AE36,+AM36,+BE36)</f>
        <v>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105617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4016</v>
      </c>
      <c r="CQ36" s="121">
        <f>SUM(AM36,+BO36)</f>
        <v>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884431</v>
      </c>
      <c r="DH36" s="121">
        <f>SUM(BD36,+CF36)</f>
        <v>0</v>
      </c>
      <c r="DI36" s="121">
        <f>SUM(BE36,+CG36)</f>
        <v>0</v>
      </c>
      <c r="DJ36" s="121">
        <f>SUM(BF36,+CH36)</f>
        <v>0</v>
      </c>
    </row>
    <row r="37" spans="1:114" s="136" customFormat="1" ht="13.5" customHeight="1" x14ac:dyDescent="0.15">
      <c r="A37" s="119" t="s">
        <v>14</v>
      </c>
      <c r="B37" s="120" t="s">
        <v>431</v>
      </c>
      <c r="C37" s="119" t="s">
        <v>432</v>
      </c>
      <c r="D37" s="121">
        <f>SUM(E37,+L37)</f>
        <v>524395</v>
      </c>
      <c r="E37" s="121">
        <f>SUM(F37:I37,K37)</f>
        <v>9990</v>
      </c>
      <c r="F37" s="121">
        <v>0</v>
      </c>
      <c r="G37" s="121">
        <v>569</v>
      </c>
      <c r="H37" s="121">
        <v>0</v>
      </c>
      <c r="I37" s="121">
        <v>9398</v>
      </c>
      <c r="J37" s="122" t="s">
        <v>532</v>
      </c>
      <c r="K37" s="121">
        <v>23</v>
      </c>
      <c r="L37" s="121">
        <v>514405</v>
      </c>
      <c r="M37" s="121">
        <f>SUM(N37,+U37)</f>
        <v>56155</v>
      </c>
      <c r="N37" s="121">
        <f>SUM(O37:R37,T37)</f>
        <v>1364</v>
      </c>
      <c r="O37" s="121">
        <v>592</v>
      </c>
      <c r="P37" s="121">
        <v>772</v>
      </c>
      <c r="Q37" s="121">
        <v>0</v>
      </c>
      <c r="R37" s="121">
        <v>0</v>
      </c>
      <c r="S37" s="122" t="s">
        <v>532</v>
      </c>
      <c r="T37" s="121">
        <v>0</v>
      </c>
      <c r="U37" s="121">
        <v>54791</v>
      </c>
      <c r="V37" s="121">
        <f>+SUM(D37,M37)</f>
        <v>580550</v>
      </c>
      <c r="W37" s="121">
        <f>+SUM(E37,N37)</f>
        <v>11354</v>
      </c>
      <c r="X37" s="121">
        <f>+SUM(F37,O37)</f>
        <v>592</v>
      </c>
      <c r="Y37" s="121">
        <f>+SUM(G37,P37)</f>
        <v>1341</v>
      </c>
      <c r="Z37" s="121">
        <f>+SUM(H37,Q37)</f>
        <v>0</v>
      </c>
      <c r="AA37" s="121">
        <f>+SUM(I37,R37)</f>
        <v>9398</v>
      </c>
      <c r="AB37" s="122" t="str">
        <f>IF(+SUM(J37,S37)=0,"-",+SUM(J37,S37))</f>
        <v>-</v>
      </c>
      <c r="AC37" s="121">
        <f>+SUM(K37,T37)</f>
        <v>23</v>
      </c>
      <c r="AD37" s="121">
        <f>+SUM(L37,U37)</f>
        <v>569196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2595</v>
      </c>
      <c r="AM37" s="121">
        <f>SUM(AN37,AS37,AW37,AX37,BD37)</f>
        <v>30529</v>
      </c>
      <c r="AN37" s="121">
        <f>SUM(AO37:AR37)</f>
        <v>30529</v>
      </c>
      <c r="AO37" s="121">
        <v>30529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491271</v>
      </c>
      <c r="BD37" s="121">
        <v>0</v>
      </c>
      <c r="BE37" s="121">
        <v>0</v>
      </c>
      <c r="BF37" s="121">
        <f>SUM(AE37,+AM37,+BE37)</f>
        <v>30529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56155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2595</v>
      </c>
      <c r="CQ37" s="121">
        <f>SUM(AM37,+BO37)</f>
        <v>30529</v>
      </c>
      <c r="CR37" s="121">
        <f>SUM(AN37,+BP37)</f>
        <v>30529</v>
      </c>
      <c r="CS37" s="121">
        <f>SUM(AO37,+BQ37)</f>
        <v>30529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547426</v>
      </c>
      <c r="DH37" s="121">
        <f>SUM(BD37,+CF37)</f>
        <v>0</v>
      </c>
      <c r="DI37" s="121">
        <f>SUM(BE37,+CG37)</f>
        <v>0</v>
      </c>
      <c r="DJ37" s="121">
        <f>SUM(BF37,+CH37)</f>
        <v>30529</v>
      </c>
    </row>
    <row r="38" spans="1:114" s="136" customFormat="1" ht="13.5" customHeight="1" x14ac:dyDescent="0.15">
      <c r="A38" s="119" t="s">
        <v>14</v>
      </c>
      <c r="B38" s="120" t="s">
        <v>434</v>
      </c>
      <c r="C38" s="119" t="s">
        <v>435</v>
      </c>
      <c r="D38" s="121">
        <f>SUM(E38,+L38)</f>
        <v>574911</v>
      </c>
      <c r="E38" s="121">
        <f>SUM(F38:I38,K38)</f>
        <v>100371</v>
      </c>
      <c r="F38" s="121">
        <v>0</v>
      </c>
      <c r="G38" s="121">
        <v>0</v>
      </c>
      <c r="H38" s="121">
        <v>0</v>
      </c>
      <c r="I38" s="121">
        <v>100271</v>
      </c>
      <c r="J38" s="122" t="s">
        <v>532</v>
      </c>
      <c r="K38" s="121">
        <v>100</v>
      </c>
      <c r="L38" s="121">
        <v>474540</v>
      </c>
      <c r="M38" s="121">
        <f>SUM(N38,+U38)</f>
        <v>73715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532</v>
      </c>
      <c r="T38" s="121">
        <v>0</v>
      </c>
      <c r="U38" s="121">
        <v>73715</v>
      </c>
      <c r="V38" s="121">
        <f>+SUM(D38,M38)</f>
        <v>648626</v>
      </c>
      <c r="W38" s="121">
        <f>+SUM(E38,N38)</f>
        <v>100371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100271</v>
      </c>
      <c r="AB38" s="122" t="str">
        <f>IF(+SUM(J38,S38)=0,"-",+SUM(J38,S38))</f>
        <v>-</v>
      </c>
      <c r="AC38" s="121">
        <f>+SUM(K38,T38)</f>
        <v>100</v>
      </c>
      <c r="AD38" s="121">
        <f>+SUM(L38,U38)</f>
        <v>548255</v>
      </c>
      <c r="AE38" s="121">
        <f>SUM(AF38,+AK38)</f>
        <v>40561</v>
      </c>
      <c r="AF38" s="121">
        <f>SUM(AG38:AJ38)</f>
        <v>40561</v>
      </c>
      <c r="AG38" s="121">
        <v>0</v>
      </c>
      <c r="AH38" s="121">
        <v>0</v>
      </c>
      <c r="AI38" s="121">
        <v>0</v>
      </c>
      <c r="AJ38" s="121">
        <v>40561</v>
      </c>
      <c r="AK38" s="121">
        <v>0</v>
      </c>
      <c r="AL38" s="121">
        <v>0</v>
      </c>
      <c r="AM38" s="121">
        <f>SUM(AN38,AS38,AW38,AX38,BD38)</f>
        <v>318251</v>
      </c>
      <c r="AN38" s="121">
        <f>SUM(AO38:AR38)</f>
        <v>59212</v>
      </c>
      <c r="AO38" s="121">
        <v>59212</v>
      </c>
      <c r="AP38" s="121">
        <v>0</v>
      </c>
      <c r="AQ38" s="121">
        <v>0</v>
      </c>
      <c r="AR38" s="121">
        <v>0</v>
      </c>
      <c r="AS38" s="121">
        <f>SUM(AT38:AV38)</f>
        <v>14158</v>
      </c>
      <c r="AT38" s="121">
        <v>2087</v>
      </c>
      <c r="AU38" s="121">
        <v>11467</v>
      </c>
      <c r="AV38" s="121">
        <v>604</v>
      </c>
      <c r="AW38" s="121">
        <v>0</v>
      </c>
      <c r="AX38" s="121">
        <f>SUM(AY38:BB38)</f>
        <v>239288</v>
      </c>
      <c r="AY38" s="121">
        <v>153819</v>
      </c>
      <c r="AZ38" s="121">
        <v>75185</v>
      </c>
      <c r="BA38" s="121">
        <v>10284</v>
      </c>
      <c r="BB38" s="121">
        <v>0</v>
      </c>
      <c r="BC38" s="121">
        <v>0</v>
      </c>
      <c r="BD38" s="121">
        <v>5593</v>
      </c>
      <c r="BE38" s="121">
        <v>216099</v>
      </c>
      <c r="BF38" s="121">
        <f>SUM(AE38,+AM38,+BE38)</f>
        <v>574911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6659</v>
      </c>
      <c r="BP38" s="121">
        <f>SUM(BQ38:BT38)</f>
        <v>6659</v>
      </c>
      <c r="BQ38" s="121">
        <v>6659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67056</v>
      </c>
      <c r="CF38" s="121">
        <v>0</v>
      </c>
      <c r="CG38" s="121">
        <v>0</v>
      </c>
      <c r="CH38" s="121">
        <f>SUM(BG38,+BO38,+CG38)</f>
        <v>6659</v>
      </c>
      <c r="CI38" s="121">
        <f>SUM(AE38,+BG38)</f>
        <v>40561</v>
      </c>
      <c r="CJ38" s="121">
        <f>SUM(AF38,+BH38)</f>
        <v>40561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40561</v>
      </c>
      <c r="CO38" s="121">
        <f>SUM(AK38,+BM38)</f>
        <v>0</v>
      </c>
      <c r="CP38" s="121">
        <f>SUM(AL38,+BN38)</f>
        <v>0</v>
      </c>
      <c r="CQ38" s="121">
        <f>SUM(AM38,+BO38)</f>
        <v>324910</v>
      </c>
      <c r="CR38" s="121">
        <f>SUM(AN38,+BP38)</f>
        <v>65871</v>
      </c>
      <c r="CS38" s="121">
        <f>SUM(AO38,+BQ38)</f>
        <v>65871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14158</v>
      </c>
      <c r="CX38" s="121">
        <f>SUM(AT38,+BV38)</f>
        <v>2087</v>
      </c>
      <c r="CY38" s="121">
        <f>SUM(AU38,+BW38)</f>
        <v>11467</v>
      </c>
      <c r="CZ38" s="121">
        <f>SUM(AV38,+BX38)</f>
        <v>604</v>
      </c>
      <c r="DA38" s="121">
        <f>SUM(AW38,+BY38)</f>
        <v>0</v>
      </c>
      <c r="DB38" s="121">
        <f>SUM(AX38,+BZ38)</f>
        <v>239288</v>
      </c>
      <c r="DC38" s="121">
        <f>SUM(AY38,+CA38)</f>
        <v>153819</v>
      </c>
      <c r="DD38" s="121">
        <f>SUM(AZ38,+CB38)</f>
        <v>75185</v>
      </c>
      <c r="DE38" s="121">
        <f>SUM(BA38,+CC38)</f>
        <v>10284</v>
      </c>
      <c r="DF38" s="121">
        <f>SUM(BB38,+CD38)</f>
        <v>0</v>
      </c>
      <c r="DG38" s="121">
        <f>SUM(BC38,+CE38)</f>
        <v>67056</v>
      </c>
      <c r="DH38" s="121">
        <f>SUM(BD38,+CF38)</f>
        <v>5593</v>
      </c>
      <c r="DI38" s="121">
        <f>SUM(BE38,+CG38)</f>
        <v>216099</v>
      </c>
      <c r="DJ38" s="121">
        <f>SUM(BF38,+CH38)</f>
        <v>581570</v>
      </c>
    </row>
    <row r="39" spans="1:114" s="136" customFormat="1" ht="13.5" customHeight="1" x14ac:dyDescent="0.15">
      <c r="A39" s="119" t="s">
        <v>14</v>
      </c>
      <c r="B39" s="120" t="s">
        <v>437</v>
      </c>
      <c r="C39" s="119" t="s">
        <v>438</v>
      </c>
      <c r="D39" s="121">
        <f>SUM(E39,+L39)</f>
        <v>709680</v>
      </c>
      <c r="E39" s="121">
        <f>SUM(F39:I39,K39)</f>
        <v>94966</v>
      </c>
      <c r="F39" s="121">
        <v>0</v>
      </c>
      <c r="G39" s="121">
        <v>0</v>
      </c>
      <c r="H39" s="121">
        <v>0</v>
      </c>
      <c r="I39" s="121">
        <v>75386</v>
      </c>
      <c r="J39" s="122" t="s">
        <v>532</v>
      </c>
      <c r="K39" s="121">
        <v>19580</v>
      </c>
      <c r="L39" s="121">
        <v>614714</v>
      </c>
      <c r="M39" s="121">
        <f>SUM(N39,+U39)</f>
        <v>235900</v>
      </c>
      <c r="N39" s="121">
        <f>SUM(O39:R39,T39)</f>
        <v>101051</v>
      </c>
      <c r="O39" s="121">
        <v>0</v>
      </c>
      <c r="P39" s="121">
        <v>0</v>
      </c>
      <c r="Q39" s="121">
        <v>0</v>
      </c>
      <c r="R39" s="121">
        <v>101051</v>
      </c>
      <c r="S39" s="122" t="s">
        <v>532</v>
      </c>
      <c r="T39" s="121">
        <v>0</v>
      </c>
      <c r="U39" s="121">
        <v>134849</v>
      </c>
      <c r="V39" s="121">
        <f>+SUM(D39,M39)</f>
        <v>945580</v>
      </c>
      <c r="W39" s="121">
        <f>+SUM(E39,N39)</f>
        <v>196017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176437</v>
      </c>
      <c r="AB39" s="122" t="str">
        <f>IF(+SUM(J39,S39)=0,"-",+SUM(J39,S39))</f>
        <v>-</v>
      </c>
      <c r="AC39" s="121">
        <f>+SUM(K39,T39)</f>
        <v>19580</v>
      </c>
      <c r="AD39" s="121">
        <f>+SUM(L39,U39)</f>
        <v>749563</v>
      </c>
      <c r="AE39" s="121">
        <f>SUM(AF39,+AK39)</f>
        <v>4477</v>
      </c>
      <c r="AF39" s="121">
        <f>SUM(AG39:AJ39)</f>
        <v>4477</v>
      </c>
      <c r="AG39" s="121">
        <v>2187</v>
      </c>
      <c r="AH39" s="121">
        <v>0</v>
      </c>
      <c r="AI39" s="121">
        <v>2290</v>
      </c>
      <c r="AJ39" s="121">
        <v>0</v>
      </c>
      <c r="AK39" s="121">
        <v>0</v>
      </c>
      <c r="AL39" s="121">
        <v>0</v>
      </c>
      <c r="AM39" s="121">
        <f>SUM(AN39,AS39,AW39,AX39,BD39)</f>
        <v>544911</v>
      </c>
      <c r="AN39" s="121">
        <f>SUM(AO39:AR39)</f>
        <v>104262</v>
      </c>
      <c r="AO39" s="121">
        <v>55922</v>
      </c>
      <c r="AP39" s="121">
        <v>21533</v>
      </c>
      <c r="AQ39" s="121">
        <v>20234</v>
      </c>
      <c r="AR39" s="121">
        <v>6573</v>
      </c>
      <c r="AS39" s="121">
        <f>SUM(AT39:AV39)</f>
        <v>27084</v>
      </c>
      <c r="AT39" s="121">
        <v>12390</v>
      </c>
      <c r="AU39" s="121">
        <v>4178</v>
      </c>
      <c r="AV39" s="121">
        <v>10516</v>
      </c>
      <c r="AW39" s="121">
        <v>36954</v>
      </c>
      <c r="AX39" s="121">
        <f>SUM(AY39:BB39)</f>
        <v>376611</v>
      </c>
      <c r="AY39" s="121">
        <v>107056</v>
      </c>
      <c r="AZ39" s="121">
        <v>254822</v>
      </c>
      <c r="BA39" s="121">
        <v>12771</v>
      </c>
      <c r="BB39" s="121">
        <v>1962</v>
      </c>
      <c r="BC39" s="121">
        <v>160292</v>
      </c>
      <c r="BD39" s="121">
        <v>0</v>
      </c>
      <c r="BE39" s="121">
        <v>0</v>
      </c>
      <c r="BF39" s="121">
        <f>SUM(AE39,+AM39,+BE39)</f>
        <v>549388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181603</v>
      </c>
      <c r="BP39" s="121">
        <f>SUM(BQ39:BT39)</f>
        <v>91478</v>
      </c>
      <c r="BQ39" s="121">
        <v>26527</v>
      </c>
      <c r="BR39" s="121">
        <v>31444</v>
      </c>
      <c r="BS39" s="121">
        <v>33507</v>
      </c>
      <c r="BT39" s="121">
        <v>0</v>
      </c>
      <c r="BU39" s="121">
        <f>SUM(BV39:BX39)</f>
        <v>39394</v>
      </c>
      <c r="BV39" s="121">
        <v>7810</v>
      </c>
      <c r="BW39" s="121">
        <v>31348</v>
      </c>
      <c r="BX39" s="121">
        <v>236</v>
      </c>
      <c r="BY39" s="121">
        <v>0</v>
      </c>
      <c r="BZ39" s="121">
        <f>SUM(CA39:CD39)</f>
        <v>50731</v>
      </c>
      <c r="CA39" s="121">
        <v>13854</v>
      </c>
      <c r="CB39" s="121">
        <v>36877</v>
      </c>
      <c r="CC39" s="121">
        <v>0</v>
      </c>
      <c r="CD39" s="121">
        <v>0</v>
      </c>
      <c r="CE39" s="121">
        <v>54297</v>
      </c>
      <c r="CF39" s="121">
        <v>0</v>
      </c>
      <c r="CG39" s="121">
        <v>0</v>
      </c>
      <c r="CH39" s="121">
        <f>SUM(BG39,+BO39,+CG39)</f>
        <v>181603</v>
      </c>
      <c r="CI39" s="121">
        <f>SUM(AE39,+BG39)</f>
        <v>4477</v>
      </c>
      <c r="CJ39" s="121">
        <f>SUM(AF39,+BH39)</f>
        <v>4477</v>
      </c>
      <c r="CK39" s="121">
        <f>SUM(AG39,+BI39)</f>
        <v>2187</v>
      </c>
      <c r="CL39" s="121">
        <f>SUM(AH39,+BJ39)</f>
        <v>0</v>
      </c>
      <c r="CM39" s="121">
        <f>SUM(AI39,+BK39)</f>
        <v>2290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726514</v>
      </c>
      <c r="CR39" s="121">
        <f>SUM(AN39,+BP39)</f>
        <v>195740</v>
      </c>
      <c r="CS39" s="121">
        <f>SUM(AO39,+BQ39)</f>
        <v>82449</v>
      </c>
      <c r="CT39" s="121">
        <f>SUM(AP39,+BR39)</f>
        <v>52977</v>
      </c>
      <c r="CU39" s="121">
        <f>SUM(AQ39,+BS39)</f>
        <v>53741</v>
      </c>
      <c r="CV39" s="121">
        <f>SUM(AR39,+BT39)</f>
        <v>6573</v>
      </c>
      <c r="CW39" s="121">
        <f>SUM(AS39,+BU39)</f>
        <v>66478</v>
      </c>
      <c r="CX39" s="121">
        <f>SUM(AT39,+BV39)</f>
        <v>20200</v>
      </c>
      <c r="CY39" s="121">
        <f>SUM(AU39,+BW39)</f>
        <v>35526</v>
      </c>
      <c r="CZ39" s="121">
        <f>SUM(AV39,+BX39)</f>
        <v>10752</v>
      </c>
      <c r="DA39" s="121">
        <f>SUM(AW39,+BY39)</f>
        <v>36954</v>
      </c>
      <c r="DB39" s="121">
        <f>SUM(AX39,+BZ39)</f>
        <v>427342</v>
      </c>
      <c r="DC39" s="121">
        <f>SUM(AY39,+CA39)</f>
        <v>120910</v>
      </c>
      <c r="DD39" s="121">
        <f>SUM(AZ39,+CB39)</f>
        <v>291699</v>
      </c>
      <c r="DE39" s="121">
        <f>SUM(BA39,+CC39)</f>
        <v>12771</v>
      </c>
      <c r="DF39" s="121">
        <f>SUM(BB39,+CD39)</f>
        <v>1962</v>
      </c>
      <c r="DG39" s="121">
        <f>SUM(BC39,+CE39)</f>
        <v>214589</v>
      </c>
      <c r="DH39" s="121">
        <f>SUM(BD39,+CF39)</f>
        <v>0</v>
      </c>
      <c r="DI39" s="121">
        <f>SUM(BE39,+CG39)</f>
        <v>0</v>
      </c>
      <c r="DJ39" s="121">
        <f>SUM(BF39,+CH39)</f>
        <v>730991</v>
      </c>
    </row>
    <row r="40" spans="1:114" s="136" customFormat="1" ht="13.5" customHeight="1" x14ac:dyDescent="0.15">
      <c r="A40" s="119" t="s">
        <v>14</v>
      </c>
      <c r="B40" s="120" t="s">
        <v>442</v>
      </c>
      <c r="C40" s="119" t="s">
        <v>443</v>
      </c>
      <c r="D40" s="121">
        <f>SUM(E40,+L40)</f>
        <v>199151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532</v>
      </c>
      <c r="K40" s="121">
        <v>0</v>
      </c>
      <c r="L40" s="121">
        <v>199151</v>
      </c>
      <c r="M40" s="121">
        <f>SUM(N40,+U40)</f>
        <v>46791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532</v>
      </c>
      <c r="T40" s="121">
        <v>0</v>
      </c>
      <c r="U40" s="121">
        <v>46791</v>
      </c>
      <c r="V40" s="121">
        <f>+SUM(D40,M40)</f>
        <v>245942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245942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199151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46791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245942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14</v>
      </c>
      <c r="B41" s="120" t="s">
        <v>447</v>
      </c>
      <c r="C41" s="119" t="s">
        <v>448</v>
      </c>
      <c r="D41" s="121">
        <f>SUM(E41,+L41)</f>
        <v>569260</v>
      </c>
      <c r="E41" s="121">
        <f>SUM(F41:I41,K41)</f>
        <v>220</v>
      </c>
      <c r="F41" s="121">
        <v>0</v>
      </c>
      <c r="G41" s="121">
        <v>0</v>
      </c>
      <c r="H41" s="121">
        <v>0</v>
      </c>
      <c r="I41" s="121">
        <v>220</v>
      </c>
      <c r="J41" s="122" t="s">
        <v>532</v>
      </c>
      <c r="K41" s="121">
        <v>0</v>
      </c>
      <c r="L41" s="121">
        <v>569040</v>
      </c>
      <c r="M41" s="121">
        <f>SUM(N41,+U41)</f>
        <v>81928</v>
      </c>
      <c r="N41" s="121">
        <f>SUM(O41:R41,T41)</f>
        <v>50</v>
      </c>
      <c r="O41" s="121">
        <v>0</v>
      </c>
      <c r="P41" s="121">
        <v>0</v>
      </c>
      <c r="Q41" s="121">
        <v>0</v>
      </c>
      <c r="R41" s="121">
        <v>50</v>
      </c>
      <c r="S41" s="122" t="s">
        <v>532</v>
      </c>
      <c r="T41" s="121">
        <v>0</v>
      </c>
      <c r="U41" s="121">
        <v>81878</v>
      </c>
      <c r="V41" s="121">
        <f>+SUM(D41,M41)</f>
        <v>651188</v>
      </c>
      <c r="W41" s="121">
        <f>+SUM(E41,N41)</f>
        <v>270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270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650918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78959</v>
      </c>
      <c r="AM41" s="121">
        <f>SUM(AN41,AS41,AW41,AX41,BD41)</f>
        <v>70259</v>
      </c>
      <c r="AN41" s="121">
        <f>SUM(AO41:AR41)</f>
        <v>61217</v>
      </c>
      <c r="AO41" s="121">
        <v>14603</v>
      </c>
      <c r="AP41" s="121">
        <v>46614</v>
      </c>
      <c r="AQ41" s="121">
        <v>0</v>
      </c>
      <c r="AR41" s="121">
        <v>0</v>
      </c>
      <c r="AS41" s="121">
        <f>SUM(AT41:AV41)</f>
        <v>5059</v>
      </c>
      <c r="AT41" s="121">
        <v>4531</v>
      </c>
      <c r="AU41" s="121">
        <v>0</v>
      </c>
      <c r="AV41" s="121">
        <v>528</v>
      </c>
      <c r="AW41" s="121">
        <v>0</v>
      </c>
      <c r="AX41" s="121">
        <f>SUM(AY41:BB41)</f>
        <v>3983</v>
      </c>
      <c r="AY41" s="121">
        <v>3024</v>
      </c>
      <c r="AZ41" s="121">
        <v>959</v>
      </c>
      <c r="BA41" s="121">
        <v>0</v>
      </c>
      <c r="BB41" s="121">
        <v>0</v>
      </c>
      <c r="BC41" s="121">
        <v>410006</v>
      </c>
      <c r="BD41" s="121">
        <v>0</v>
      </c>
      <c r="BE41" s="121">
        <v>10036</v>
      </c>
      <c r="BF41" s="121">
        <f>SUM(AE41,+AM41,+BE41)</f>
        <v>80295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81928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78959</v>
      </c>
      <c r="CQ41" s="121">
        <f>SUM(AM41,+BO41)</f>
        <v>70259</v>
      </c>
      <c r="CR41" s="121">
        <f>SUM(AN41,+BP41)</f>
        <v>61217</v>
      </c>
      <c r="CS41" s="121">
        <f>SUM(AO41,+BQ41)</f>
        <v>14603</v>
      </c>
      <c r="CT41" s="121">
        <f>SUM(AP41,+BR41)</f>
        <v>46614</v>
      </c>
      <c r="CU41" s="121">
        <f>SUM(AQ41,+BS41)</f>
        <v>0</v>
      </c>
      <c r="CV41" s="121">
        <f>SUM(AR41,+BT41)</f>
        <v>0</v>
      </c>
      <c r="CW41" s="121">
        <f>SUM(AS41,+BU41)</f>
        <v>5059</v>
      </c>
      <c r="CX41" s="121">
        <f>SUM(AT41,+BV41)</f>
        <v>4531</v>
      </c>
      <c r="CY41" s="121">
        <f>SUM(AU41,+BW41)</f>
        <v>0</v>
      </c>
      <c r="CZ41" s="121">
        <f>SUM(AV41,+BX41)</f>
        <v>528</v>
      </c>
      <c r="DA41" s="121">
        <f>SUM(AW41,+BY41)</f>
        <v>0</v>
      </c>
      <c r="DB41" s="121">
        <f>SUM(AX41,+BZ41)</f>
        <v>3983</v>
      </c>
      <c r="DC41" s="121">
        <f>SUM(AY41,+CA41)</f>
        <v>3024</v>
      </c>
      <c r="DD41" s="121">
        <f>SUM(AZ41,+CB41)</f>
        <v>959</v>
      </c>
      <c r="DE41" s="121">
        <f>SUM(BA41,+CC41)</f>
        <v>0</v>
      </c>
      <c r="DF41" s="121">
        <f>SUM(BB41,+CD41)</f>
        <v>0</v>
      </c>
      <c r="DG41" s="121">
        <f>SUM(BC41,+CE41)</f>
        <v>491934</v>
      </c>
      <c r="DH41" s="121">
        <f>SUM(BD41,+CF41)</f>
        <v>0</v>
      </c>
      <c r="DI41" s="121">
        <f>SUM(BE41,+CG41)</f>
        <v>10036</v>
      </c>
      <c r="DJ41" s="121">
        <f>SUM(BF41,+CH41)</f>
        <v>80295</v>
      </c>
    </row>
    <row r="42" spans="1:114" s="136" customFormat="1" ht="13.5" customHeight="1" x14ac:dyDescent="0.15">
      <c r="A42" s="119" t="s">
        <v>14</v>
      </c>
      <c r="B42" s="120" t="s">
        <v>452</v>
      </c>
      <c r="C42" s="119" t="s">
        <v>453</v>
      </c>
      <c r="D42" s="121">
        <f>SUM(E42,+L42)</f>
        <v>504201</v>
      </c>
      <c r="E42" s="121">
        <f>SUM(F42:I42,K42)</f>
        <v>46856</v>
      </c>
      <c r="F42" s="121">
        <v>0</v>
      </c>
      <c r="G42" s="121">
        <v>0</v>
      </c>
      <c r="H42" s="121">
        <v>0</v>
      </c>
      <c r="I42" s="121">
        <v>46702</v>
      </c>
      <c r="J42" s="122" t="s">
        <v>532</v>
      </c>
      <c r="K42" s="121">
        <v>154</v>
      </c>
      <c r="L42" s="121">
        <v>457345</v>
      </c>
      <c r="M42" s="121">
        <f>SUM(N42,+U42)</f>
        <v>55450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532</v>
      </c>
      <c r="T42" s="121">
        <v>0</v>
      </c>
      <c r="U42" s="121">
        <v>55450</v>
      </c>
      <c r="V42" s="121">
        <f>+SUM(D42,M42)</f>
        <v>559651</v>
      </c>
      <c r="W42" s="121">
        <f>+SUM(E42,N42)</f>
        <v>46856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46702</v>
      </c>
      <c r="AB42" s="122" t="str">
        <f>IF(+SUM(J42,S42)=0,"-",+SUM(J42,S42))</f>
        <v>-</v>
      </c>
      <c r="AC42" s="121">
        <f>+SUM(K42,T42)</f>
        <v>154</v>
      </c>
      <c r="AD42" s="121">
        <f>+SUM(L42,U42)</f>
        <v>512795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65982</v>
      </c>
      <c r="AN42" s="121">
        <f>SUM(AO42:AR42)</f>
        <v>21702</v>
      </c>
      <c r="AO42" s="121">
        <v>21702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44280</v>
      </c>
      <c r="AY42" s="121">
        <v>44280</v>
      </c>
      <c r="AZ42" s="121">
        <v>0</v>
      </c>
      <c r="BA42" s="121">
        <v>0</v>
      </c>
      <c r="BB42" s="121">
        <v>0</v>
      </c>
      <c r="BC42" s="121">
        <v>438219</v>
      </c>
      <c r="BD42" s="121">
        <v>0</v>
      </c>
      <c r="BE42" s="121">
        <v>0</v>
      </c>
      <c r="BF42" s="121">
        <f>SUM(AE42,+AM42,+BE42)</f>
        <v>65982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7974</v>
      </c>
      <c r="BP42" s="121">
        <f>SUM(BQ42:BT42)</f>
        <v>7974</v>
      </c>
      <c r="BQ42" s="121">
        <v>7974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47476</v>
      </c>
      <c r="CF42" s="121">
        <v>0</v>
      </c>
      <c r="CG42" s="121">
        <v>0</v>
      </c>
      <c r="CH42" s="121">
        <f>SUM(BG42,+BO42,+CG42)</f>
        <v>7974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73956</v>
      </c>
      <c r="CR42" s="121">
        <f>SUM(AN42,+BP42)</f>
        <v>29676</v>
      </c>
      <c r="CS42" s="121">
        <f>SUM(AO42,+BQ42)</f>
        <v>29676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44280</v>
      </c>
      <c r="DC42" s="121">
        <f>SUM(AY42,+CA42)</f>
        <v>44280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485695</v>
      </c>
      <c r="DH42" s="121">
        <f>SUM(BD42,+CF42)</f>
        <v>0</v>
      </c>
      <c r="DI42" s="121">
        <f>SUM(BE42,+CG42)</f>
        <v>0</v>
      </c>
      <c r="DJ42" s="121">
        <f>SUM(BF42,+CH42)</f>
        <v>73956</v>
      </c>
    </row>
    <row r="43" spans="1:114" s="136" customFormat="1" ht="13.5" customHeight="1" x14ac:dyDescent="0.15">
      <c r="A43" s="119" t="s">
        <v>14</v>
      </c>
      <c r="B43" s="120" t="s">
        <v>457</v>
      </c>
      <c r="C43" s="119" t="s">
        <v>458</v>
      </c>
      <c r="D43" s="121">
        <f>SUM(E43,+L43)</f>
        <v>611141</v>
      </c>
      <c r="E43" s="121">
        <f>SUM(F43:I43,K43)</f>
        <v>146235</v>
      </c>
      <c r="F43" s="121">
        <v>0</v>
      </c>
      <c r="G43" s="121">
        <v>0</v>
      </c>
      <c r="H43" s="121">
        <v>0</v>
      </c>
      <c r="I43" s="121">
        <v>127936</v>
      </c>
      <c r="J43" s="122" t="s">
        <v>532</v>
      </c>
      <c r="K43" s="121">
        <v>18299</v>
      </c>
      <c r="L43" s="121">
        <v>464906</v>
      </c>
      <c r="M43" s="121">
        <f>SUM(N43,+U43)</f>
        <v>107984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532</v>
      </c>
      <c r="T43" s="121">
        <v>0</v>
      </c>
      <c r="U43" s="121">
        <v>107984</v>
      </c>
      <c r="V43" s="121">
        <f>+SUM(D43,M43)</f>
        <v>719125</v>
      </c>
      <c r="W43" s="121">
        <f>+SUM(E43,N43)</f>
        <v>146235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127936</v>
      </c>
      <c r="AB43" s="122" t="str">
        <f>IF(+SUM(J43,S43)=0,"-",+SUM(J43,S43))</f>
        <v>-</v>
      </c>
      <c r="AC43" s="121">
        <f>+SUM(K43,T43)</f>
        <v>18299</v>
      </c>
      <c r="AD43" s="121">
        <f>+SUM(L43,U43)</f>
        <v>572890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611141</v>
      </c>
      <c r="AN43" s="121">
        <f>SUM(AO43:AR43)</f>
        <v>114227</v>
      </c>
      <c r="AO43" s="121">
        <v>39513</v>
      </c>
      <c r="AP43" s="121">
        <v>3422</v>
      </c>
      <c r="AQ43" s="121">
        <v>69192</v>
      </c>
      <c r="AR43" s="121">
        <v>2100</v>
      </c>
      <c r="AS43" s="121">
        <f>SUM(AT43:AV43)</f>
        <v>140076</v>
      </c>
      <c r="AT43" s="121">
        <v>1325</v>
      </c>
      <c r="AU43" s="121">
        <v>138551</v>
      </c>
      <c r="AV43" s="121">
        <v>200</v>
      </c>
      <c r="AW43" s="121">
        <v>0</v>
      </c>
      <c r="AX43" s="121">
        <f>SUM(AY43:BB43)</f>
        <v>356838</v>
      </c>
      <c r="AY43" s="121">
        <v>88257</v>
      </c>
      <c r="AZ43" s="121">
        <v>267199</v>
      </c>
      <c r="BA43" s="121">
        <v>851</v>
      </c>
      <c r="BB43" s="121">
        <v>531</v>
      </c>
      <c r="BC43" s="121">
        <v>0</v>
      </c>
      <c r="BD43" s="121">
        <v>0</v>
      </c>
      <c r="BE43" s="121">
        <v>0</v>
      </c>
      <c r="BF43" s="121">
        <f>SUM(AE43,+AM43,+BE43)</f>
        <v>611141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107984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611141</v>
      </c>
      <c r="CR43" s="121">
        <f>SUM(AN43,+BP43)</f>
        <v>114227</v>
      </c>
      <c r="CS43" s="121">
        <f>SUM(AO43,+BQ43)</f>
        <v>39513</v>
      </c>
      <c r="CT43" s="121">
        <f>SUM(AP43,+BR43)</f>
        <v>3422</v>
      </c>
      <c r="CU43" s="121">
        <f>SUM(AQ43,+BS43)</f>
        <v>69192</v>
      </c>
      <c r="CV43" s="121">
        <f>SUM(AR43,+BT43)</f>
        <v>2100</v>
      </c>
      <c r="CW43" s="121">
        <f>SUM(AS43,+BU43)</f>
        <v>140076</v>
      </c>
      <c r="CX43" s="121">
        <f>SUM(AT43,+BV43)</f>
        <v>1325</v>
      </c>
      <c r="CY43" s="121">
        <f>SUM(AU43,+BW43)</f>
        <v>138551</v>
      </c>
      <c r="CZ43" s="121">
        <f>SUM(AV43,+BX43)</f>
        <v>200</v>
      </c>
      <c r="DA43" s="121">
        <f>SUM(AW43,+BY43)</f>
        <v>0</v>
      </c>
      <c r="DB43" s="121">
        <f>SUM(AX43,+BZ43)</f>
        <v>356838</v>
      </c>
      <c r="DC43" s="121">
        <f>SUM(AY43,+CA43)</f>
        <v>88257</v>
      </c>
      <c r="DD43" s="121">
        <f>SUM(AZ43,+CB43)</f>
        <v>267199</v>
      </c>
      <c r="DE43" s="121">
        <f>SUM(BA43,+CC43)</f>
        <v>851</v>
      </c>
      <c r="DF43" s="121">
        <f>SUM(BB43,+CD43)</f>
        <v>531</v>
      </c>
      <c r="DG43" s="121">
        <f>SUM(BC43,+CE43)</f>
        <v>107984</v>
      </c>
      <c r="DH43" s="121">
        <f>SUM(BD43,+CF43)</f>
        <v>0</v>
      </c>
      <c r="DI43" s="121">
        <f>SUM(BE43,+CG43)</f>
        <v>0</v>
      </c>
      <c r="DJ43" s="121">
        <f>SUM(BF43,+CH43)</f>
        <v>611141</v>
      </c>
    </row>
    <row r="44" spans="1:114" s="136" customFormat="1" ht="13.5" customHeight="1" x14ac:dyDescent="0.15">
      <c r="A44" s="119" t="s">
        <v>14</v>
      </c>
      <c r="B44" s="120" t="s">
        <v>462</v>
      </c>
      <c r="C44" s="119" t="s">
        <v>463</v>
      </c>
      <c r="D44" s="121">
        <f>SUM(E44,+L44)</f>
        <v>456601</v>
      </c>
      <c r="E44" s="121">
        <f>SUM(F44:I44,K44)</f>
        <v>85413</v>
      </c>
      <c r="F44" s="121">
        <v>0</v>
      </c>
      <c r="G44" s="121">
        <v>0</v>
      </c>
      <c r="H44" s="121">
        <v>0</v>
      </c>
      <c r="I44" s="121">
        <v>76979</v>
      </c>
      <c r="J44" s="122" t="s">
        <v>532</v>
      </c>
      <c r="K44" s="121">
        <v>8434</v>
      </c>
      <c r="L44" s="121">
        <v>371188</v>
      </c>
      <c r="M44" s="121">
        <f>SUM(N44,+U44)</f>
        <v>49848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532</v>
      </c>
      <c r="T44" s="121">
        <v>0</v>
      </c>
      <c r="U44" s="121">
        <v>49848</v>
      </c>
      <c r="V44" s="121">
        <f>+SUM(D44,M44)</f>
        <v>506449</v>
      </c>
      <c r="W44" s="121">
        <f>+SUM(E44,N44)</f>
        <v>85413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76979</v>
      </c>
      <c r="AB44" s="122" t="str">
        <f>IF(+SUM(J44,S44)=0,"-",+SUM(J44,S44))</f>
        <v>-</v>
      </c>
      <c r="AC44" s="121">
        <f>+SUM(K44,T44)</f>
        <v>8434</v>
      </c>
      <c r="AD44" s="121">
        <f>+SUM(L44,U44)</f>
        <v>421036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144749</v>
      </c>
      <c r="AN44" s="121">
        <f>SUM(AO44:AR44)</f>
        <v>34321</v>
      </c>
      <c r="AO44" s="121">
        <v>23810</v>
      </c>
      <c r="AP44" s="121">
        <v>10511</v>
      </c>
      <c r="AQ44" s="121">
        <v>0</v>
      </c>
      <c r="AR44" s="121">
        <v>0</v>
      </c>
      <c r="AS44" s="121">
        <f>SUM(AT44:AV44)</f>
        <v>625</v>
      </c>
      <c r="AT44" s="121">
        <v>625</v>
      </c>
      <c r="AU44" s="121">
        <v>0</v>
      </c>
      <c r="AV44" s="121">
        <v>0</v>
      </c>
      <c r="AW44" s="121">
        <v>0</v>
      </c>
      <c r="AX44" s="121">
        <f>SUM(AY44:BB44)</f>
        <v>109803</v>
      </c>
      <c r="AY44" s="121">
        <v>82776</v>
      </c>
      <c r="AZ44" s="121">
        <v>0</v>
      </c>
      <c r="BA44" s="121">
        <v>0</v>
      </c>
      <c r="BB44" s="121">
        <v>27027</v>
      </c>
      <c r="BC44" s="121">
        <v>302487</v>
      </c>
      <c r="BD44" s="121">
        <v>0</v>
      </c>
      <c r="BE44" s="121">
        <v>9365</v>
      </c>
      <c r="BF44" s="121">
        <f>SUM(AE44,+AM44,+BE44)</f>
        <v>154114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23809</v>
      </c>
      <c r="BP44" s="121">
        <f>SUM(BQ44:BT44)</f>
        <v>23809</v>
      </c>
      <c r="BQ44" s="121">
        <v>23809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26039</v>
      </c>
      <c r="CF44" s="121">
        <v>0</v>
      </c>
      <c r="CG44" s="121">
        <v>0</v>
      </c>
      <c r="CH44" s="121">
        <f>SUM(BG44,+BO44,+CG44)</f>
        <v>23809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168558</v>
      </c>
      <c r="CR44" s="121">
        <f>SUM(AN44,+BP44)</f>
        <v>58130</v>
      </c>
      <c r="CS44" s="121">
        <f>SUM(AO44,+BQ44)</f>
        <v>47619</v>
      </c>
      <c r="CT44" s="121">
        <f>SUM(AP44,+BR44)</f>
        <v>10511</v>
      </c>
      <c r="CU44" s="121">
        <f>SUM(AQ44,+BS44)</f>
        <v>0</v>
      </c>
      <c r="CV44" s="121">
        <f>SUM(AR44,+BT44)</f>
        <v>0</v>
      </c>
      <c r="CW44" s="121">
        <f>SUM(AS44,+BU44)</f>
        <v>625</v>
      </c>
      <c r="CX44" s="121">
        <f>SUM(AT44,+BV44)</f>
        <v>625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109803</v>
      </c>
      <c r="DC44" s="121">
        <f>SUM(AY44,+CA44)</f>
        <v>82776</v>
      </c>
      <c r="DD44" s="121">
        <f>SUM(AZ44,+CB44)</f>
        <v>0</v>
      </c>
      <c r="DE44" s="121">
        <f>SUM(BA44,+CC44)</f>
        <v>0</v>
      </c>
      <c r="DF44" s="121">
        <f>SUM(BB44,+CD44)</f>
        <v>27027</v>
      </c>
      <c r="DG44" s="121">
        <f>SUM(BC44,+CE44)</f>
        <v>328526</v>
      </c>
      <c r="DH44" s="121">
        <f>SUM(BD44,+CF44)</f>
        <v>0</v>
      </c>
      <c r="DI44" s="121">
        <f>SUM(BE44,+CG44)</f>
        <v>9365</v>
      </c>
      <c r="DJ44" s="121">
        <f>SUM(BF44,+CH44)</f>
        <v>177923</v>
      </c>
    </row>
    <row r="45" spans="1:114" s="136" customFormat="1" ht="13.5" customHeight="1" x14ac:dyDescent="0.15">
      <c r="A45" s="119" t="s">
        <v>14</v>
      </c>
      <c r="B45" s="120" t="s">
        <v>465</v>
      </c>
      <c r="C45" s="119" t="s">
        <v>466</v>
      </c>
      <c r="D45" s="121">
        <f>SUM(E45,+L45)</f>
        <v>182999</v>
      </c>
      <c r="E45" s="121">
        <f>SUM(F45:I45,K45)</f>
        <v>1267</v>
      </c>
      <c r="F45" s="121">
        <v>0</v>
      </c>
      <c r="G45" s="121">
        <v>120</v>
      </c>
      <c r="H45" s="121">
        <v>0</v>
      </c>
      <c r="I45" s="121">
        <v>961</v>
      </c>
      <c r="J45" s="122" t="s">
        <v>532</v>
      </c>
      <c r="K45" s="121">
        <v>186</v>
      </c>
      <c r="L45" s="121">
        <v>181732</v>
      </c>
      <c r="M45" s="121">
        <f>SUM(N45,+U45)</f>
        <v>24333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532</v>
      </c>
      <c r="T45" s="121">
        <v>0</v>
      </c>
      <c r="U45" s="121">
        <v>24333</v>
      </c>
      <c r="V45" s="121">
        <f>+SUM(D45,M45)</f>
        <v>207332</v>
      </c>
      <c r="W45" s="121">
        <f>+SUM(E45,N45)</f>
        <v>1267</v>
      </c>
      <c r="X45" s="121">
        <f>+SUM(F45,O45)</f>
        <v>0</v>
      </c>
      <c r="Y45" s="121">
        <f>+SUM(G45,P45)</f>
        <v>120</v>
      </c>
      <c r="Z45" s="121">
        <f>+SUM(H45,Q45)</f>
        <v>0</v>
      </c>
      <c r="AA45" s="121">
        <f>+SUM(I45,R45)</f>
        <v>961</v>
      </c>
      <c r="AB45" s="122" t="str">
        <f>IF(+SUM(J45,S45)=0,"-",+SUM(J45,S45))</f>
        <v>-</v>
      </c>
      <c r="AC45" s="121">
        <f>+SUM(K45,T45)</f>
        <v>186</v>
      </c>
      <c r="AD45" s="121">
        <f>+SUM(L45,U45)</f>
        <v>206065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23029</v>
      </c>
      <c r="AM45" s="121">
        <f>SUM(AN45,AS45,AW45,AX45,BD45)</f>
        <v>93465</v>
      </c>
      <c r="AN45" s="121">
        <f>SUM(AO45:AR45)</f>
        <v>21680</v>
      </c>
      <c r="AO45" s="121">
        <v>21680</v>
      </c>
      <c r="AP45" s="121">
        <v>0</v>
      </c>
      <c r="AQ45" s="121">
        <v>0</v>
      </c>
      <c r="AR45" s="121">
        <v>0</v>
      </c>
      <c r="AS45" s="121">
        <f>SUM(AT45:AV45)</f>
        <v>71785</v>
      </c>
      <c r="AT45" s="121">
        <v>71494</v>
      </c>
      <c r="AU45" s="121">
        <v>291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59539</v>
      </c>
      <c r="BD45" s="121">
        <v>0</v>
      </c>
      <c r="BE45" s="121">
        <v>6966</v>
      </c>
      <c r="BF45" s="121">
        <f>SUM(AE45,+AM45,+BE45)</f>
        <v>100431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8708</v>
      </c>
      <c r="BP45" s="121">
        <f>SUM(BQ45:BT45)</f>
        <v>8708</v>
      </c>
      <c r="BQ45" s="121">
        <v>8708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15625</v>
      </c>
      <c r="CF45" s="121">
        <v>0</v>
      </c>
      <c r="CG45" s="121">
        <v>0</v>
      </c>
      <c r="CH45" s="121">
        <f>SUM(BG45,+BO45,+CG45)</f>
        <v>8708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23029</v>
      </c>
      <c r="CQ45" s="121">
        <f>SUM(AM45,+BO45)</f>
        <v>102173</v>
      </c>
      <c r="CR45" s="121">
        <f>SUM(AN45,+BP45)</f>
        <v>30388</v>
      </c>
      <c r="CS45" s="121">
        <f>SUM(AO45,+BQ45)</f>
        <v>30388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71785</v>
      </c>
      <c r="CX45" s="121">
        <f>SUM(AT45,+BV45)</f>
        <v>71494</v>
      </c>
      <c r="CY45" s="121">
        <f>SUM(AU45,+BW45)</f>
        <v>291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75164</v>
      </c>
      <c r="DH45" s="121">
        <f>SUM(BD45,+CF45)</f>
        <v>0</v>
      </c>
      <c r="DI45" s="121">
        <f>SUM(BE45,+CG45)</f>
        <v>6966</v>
      </c>
      <c r="DJ45" s="121">
        <f>SUM(BF45,+CH45)</f>
        <v>109139</v>
      </c>
    </row>
    <row r="46" spans="1:114" s="136" customFormat="1" ht="13.5" customHeight="1" x14ac:dyDescent="0.15">
      <c r="A46" s="119" t="s">
        <v>14</v>
      </c>
      <c r="B46" s="120" t="s">
        <v>468</v>
      </c>
      <c r="C46" s="119" t="s">
        <v>469</v>
      </c>
      <c r="D46" s="121">
        <f>SUM(E46,+L46)</f>
        <v>276163</v>
      </c>
      <c r="E46" s="121">
        <f>SUM(F46:I46,K46)</f>
        <v>35406</v>
      </c>
      <c r="F46" s="121">
        <v>0</v>
      </c>
      <c r="G46" s="121">
        <v>0</v>
      </c>
      <c r="H46" s="121">
        <v>0</v>
      </c>
      <c r="I46" s="121">
        <v>34387</v>
      </c>
      <c r="J46" s="122" t="s">
        <v>532</v>
      </c>
      <c r="K46" s="121">
        <v>1019</v>
      </c>
      <c r="L46" s="121">
        <v>240757</v>
      </c>
      <c r="M46" s="121">
        <f>SUM(N46,+U46)</f>
        <v>20870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532</v>
      </c>
      <c r="T46" s="121">
        <v>0</v>
      </c>
      <c r="U46" s="121">
        <v>20870</v>
      </c>
      <c r="V46" s="121">
        <f>+SUM(D46,M46)</f>
        <v>297033</v>
      </c>
      <c r="W46" s="121">
        <f>+SUM(E46,N46)</f>
        <v>35406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34387</v>
      </c>
      <c r="AB46" s="122" t="str">
        <f>IF(+SUM(J46,S46)=0,"-",+SUM(J46,S46))</f>
        <v>-</v>
      </c>
      <c r="AC46" s="121">
        <f>+SUM(K46,T46)</f>
        <v>1019</v>
      </c>
      <c r="AD46" s="121">
        <f>+SUM(L46,U46)</f>
        <v>261627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784</v>
      </c>
      <c r="AM46" s="121">
        <f>SUM(AN46,AS46,AW46,AX46,BD46)</f>
        <v>177208</v>
      </c>
      <c r="AN46" s="121">
        <f>SUM(AO46:AR46)</f>
        <v>29319</v>
      </c>
      <c r="AO46" s="121">
        <v>29319</v>
      </c>
      <c r="AP46" s="121">
        <v>0</v>
      </c>
      <c r="AQ46" s="121">
        <v>0</v>
      </c>
      <c r="AR46" s="121">
        <v>0</v>
      </c>
      <c r="AS46" s="121">
        <f>SUM(AT46:AV46)</f>
        <v>71158</v>
      </c>
      <c r="AT46" s="121">
        <v>63078</v>
      </c>
      <c r="AU46" s="121">
        <v>8080</v>
      </c>
      <c r="AV46" s="121">
        <v>0</v>
      </c>
      <c r="AW46" s="121">
        <v>0</v>
      </c>
      <c r="AX46" s="121">
        <f>SUM(AY46:BB46)</f>
        <v>76731</v>
      </c>
      <c r="AY46" s="121">
        <v>0</v>
      </c>
      <c r="AZ46" s="121">
        <v>0</v>
      </c>
      <c r="BA46" s="121">
        <v>0</v>
      </c>
      <c r="BB46" s="121">
        <v>76731</v>
      </c>
      <c r="BC46" s="121">
        <v>98171</v>
      </c>
      <c r="BD46" s="121">
        <v>0</v>
      </c>
      <c r="BE46" s="121">
        <v>0</v>
      </c>
      <c r="BF46" s="121">
        <f>SUM(AE46,+AM46,+BE46)</f>
        <v>177208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20870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784</v>
      </c>
      <c r="CQ46" s="121">
        <f>SUM(AM46,+BO46)</f>
        <v>177208</v>
      </c>
      <c r="CR46" s="121">
        <f>SUM(AN46,+BP46)</f>
        <v>29319</v>
      </c>
      <c r="CS46" s="121">
        <f>SUM(AO46,+BQ46)</f>
        <v>29319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71158</v>
      </c>
      <c r="CX46" s="121">
        <f>SUM(AT46,+BV46)</f>
        <v>63078</v>
      </c>
      <c r="CY46" s="121">
        <f>SUM(AU46,+BW46)</f>
        <v>8080</v>
      </c>
      <c r="CZ46" s="121">
        <f>SUM(AV46,+BX46)</f>
        <v>0</v>
      </c>
      <c r="DA46" s="121">
        <f>SUM(AW46,+BY46)</f>
        <v>0</v>
      </c>
      <c r="DB46" s="121">
        <f>SUM(AX46,+BZ46)</f>
        <v>76731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76731</v>
      </c>
      <c r="DG46" s="121">
        <f>SUM(BC46,+CE46)</f>
        <v>119041</v>
      </c>
      <c r="DH46" s="121">
        <f>SUM(BD46,+CF46)</f>
        <v>0</v>
      </c>
      <c r="DI46" s="121">
        <f>SUM(BE46,+CG46)</f>
        <v>0</v>
      </c>
      <c r="DJ46" s="121">
        <f>SUM(BF46,+CH46)</f>
        <v>177208</v>
      </c>
    </row>
    <row r="47" spans="1:114" s="136" customFormat="1" ht="13.5" customHeight="1" x14ac:dyDescent="0.15">
      <c r="A47" s="119" t="s">
        <v>14</v>
      </c>
      <c r="B47" s="120" t="s">
        <v>471</v>
      </c>
      <c r="C47" s="119" t="s">
        <v>472</v>
      </c>
      <c r="D47" s="121">
        <f>SUM(E47,+L47)</f>
        <v>53002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532</v>
      </c>
      <c r="K47" s="121">
        <v>0</v>
      </c>
      <c r="L47" s="121">
        <v>53002</v>
      </c>
      <c r="M47" s="121">
        <f>SUM(N47,+U47)</f>
        <v>9203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532</v>
      </c>
      <c r="T47" s="121">
        <v>0</v>
      </c>
      <c r="U47" s="121">
        <v>9203</v>
      </c>
      <c r="V47" s="121">
        <f>+SUM(D47,M47)</f>
        <v>62205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62205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3790</v>
      </c>
      <c r="AM47" s="121">
        <f>SUM(AN47,AS47,AW47,AX47,BD47)</f>
        <v>24302</v>
      </c>
      <c r="AN47" s="121">
        <f>SUM(AO47:AR47)</f>
        <v>3778</v>
      </c>
      <c r="AO47" s="121">
        <v>3778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20524</v>
      </c>
      <c r="AY47" s="121">
        <v>20524</v>
      </c>
      <c r="AZ47" s="121">
        <v>0</v>
      </c>
      <c r="BA47" s="121">
        <v>0</v>
      </c>
      <c r="BB47" s="121">
        <v>0</v>
      </c>
      <c r="BC47" s="121">
        <v>24910</v>
      </c>
      <c r="BD47" s="121">
        <v>0</v>
      </c>
      <c r="BE47" s="121">
        <v>0</v>
      </c>
      <c r="BF47" s="121">
        <f>SUM(AE47,+AM47,+BE47)</f>
        <v>24302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2617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6586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6407</v>
      </c>
      <c r="CQ47" s="121">
        <f>SUM(AM47,+BO47)</f>
        <v>24302</v>
      </c>
      <c r="CR47" s="121">
        <f>SUM(AN47,+BP47)</f>
        <v>3778</v>
      </c>
      <c r="CS47" s="121">
        <f>SUM(AO47,+BQ47)</f>
        <v>3778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20524</v>
      </c>
      <c r="DC47" s="121">
        <f>SUM(AY47,+CA47)</f>
        <v>20524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31496</v>
      </c>
      <c r="DH47" s="121">
        <f>SUM(BD47,+CF47)</f>
        <v>0</v>
      </c>
      <c r="DI47" s="121">
        <f>SUM(BE47,+CG47)</f>
        <v>0</v>
      </c>
      <c r="DJ47" s="121">
        <f>SUM(BF47,+CH47)</f>
        <v>24302</v>
      </c>
    </row>
    <row r="48" spans="1:114" s="136" customFormat="1" ht="13.5" customHeight="1" x14ac:dyDescent="0.15">
      <c r="A48" s="119" t="s">
        <v>14</v>
      </c>
      <c r="B48" s="120" t="s">
        <v>474</v>
      </c>
      <c r="C48" s="119" t="s">
        <v>475</v>
      </c>
      <c r="D48" s="121">
        <f>SUM(E48,+L48)</f>
        <v>75420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532</v>
      </c>
      <c r="K48" s="121">
        <v>0</v>
      </c>
      <c r="L48" s="121">
        <v>75420</v>
      </c>
      <c r="M48" s="121">
        <f>SUM(N48,+U48)</f>
        <v>21471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532</v>
      </c>
      <c r="T48" s="121">
        <v>0</v>
      </c>
      <c r="U48" s="121">
        <v>21471</v>
      </c>
      <c r="V48" s="121">
        <f>+SUM(D48,M48)</f>
        <v>96891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96891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75420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21471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96891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14</v>
      </c>
      <c r="B49" s="120" t="s">
        <v>477</v>
      </c>
      <c r="C49" s="119" t="s">
        <v>478</v>
      </c>
      <c r="D49" s="121">
        <f>SUM(E49,+L49)</f>
        <v>98633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532</v>
      </c>
      <c r="K49" s="121">
        <v>0</v>
      </c>
      <c r="L49" s="121">
        <v>98633</v>
      </c>
      <c r="M49" s="121">
        <f>SUM(N49,+U49)</f>
        <v>18413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532</v>
      </c>
      <c r="T49" s="121">
        <v>0</v>
      </c>
      <c r="U49" s="121">
        <v>18413</v>
      </c>
      <c r="V49" s="121">
        <f>+SUM(D49,M49)</f>
        <v>117046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117046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18221</v>
      </c>
      <c r="AM49" s="121">
        <f>SUM(AN49,AS49,AW49,AX49,BD49)</f>
        <v>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80412</v>
      </c>
      <c r="BD49" s="121">
        <v>0</v>
      </c>
      <c r="BE49" s="121">
        <v>0</v>
      </c>
      <c r="BF49" s="121">
        <f>SUM(AE49,+AM49,+BE49)</f>
        <v>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5236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13177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23457</v>
      </c>
      <c r="CQ49" s="121">
        <f>SUM(AM49,+BO49)</f>
        <v>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0</v>
      </c>
      <c r="DC49" s="121">
        <f>SUM(AY49,+CA49)</f>
        <v>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93589</v>
      </c>
      <c r="DH49" s="121">
        <f>SUM(BD49,+CF49)</f>
        <v>0</v>
      </c>
      <c r="DI49" s="121">
        <f>SUM(BE49,+CG49)</f>
        <v>0</v>
      </c>
      <c r="DJ49" s="121">
        <f>SUM(BF49,+CH49)</f>
        <v>0</v>
      </c>
    </row>
    <row r="50" spans="1:114" s="136" customFormat="1" ht="13.5" customHeight="1" x14ac:dyDescent="0.15">
      <c r="A50" s="119" t="s">
        <v>14</v>
      </c>
      <c r="B50" s="120" t="s">
        <v>480</v>
      </c>
      <c r="C50" s="119" t="s">
        <v>481</v>
      </c>
      <c r="D50" s="121">
        <f>SUM(E50,+L50)</f>
        <v>176377</v>
      </c>
      <c r="E50" s="121">
        <f>SUM(F50:I50,K50)</f>
        <v>28202</v>
      </c>
      <c r="F50" s="121">
        <v>0</v>
      </c>
      <c r="G50" s="121">
        <v>0</v>
      </c>
      <c r="H50" s="121">
        <v>0</v>
      </c>
      <c r="I50" s="121">
        <v>26315</v>
      </c>
      <c r="J50" s="122" t="s">
        <v>532</v>
      </c>
      <c r="K50" s="121">
        <v>1887</v>
      </c>
      <c r="L50" s="121">
        <v>148175</v>
      </c>
      <c r="M50" s="121">
        <f>SUM(N50,+U50)</f>
        <v>16665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532</v>
      </c>
      <c r="T50" s="121">
        <v>0</v>
      </c>
      <c r="U50" s="121">
        <v>16665</v>
      </c>
      <c r="V50" s="121">
        <f>+SUM(D50,M50)</f>
        <v>193042</v>
      </c>
      <c r="W50" s="121">
        <f>+SUM(E50,N50)</f>
        <v>28202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26315</v>
      </c>
      <c r="AB50" s="122" t="str">
        <f>IF(+SUM(J50,S50)=0,"-",+SUM(J50,S50))</f>
        <v>-</v>
      </c>
      <c r="AC50" s="121">
        <f>+SUM(K50,T50)</f>
        <v>1887</v>
      </c>
      <c r="AD50" s="121">
        <f>+SUM(L50,U50)</f>
        <v>164840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48754</v>
      </c>
      <c r="AN50" s="121">
        <f>SUM(AO50:AR50)</f>
        <v>8381</v>
      </c>
      <c r="AO50" s="121">
        <v>3239</v>
      </c>
      <c r="AP50" s="121">
        <v>5142</v>
      </c>
      <c r="AQ50" s="121">
        <v>0</v>
      </c>
      <c r="AR50" s="121">
        <v>0</v>
      </c>
      <c r="AS50" s="121">
        <f>SUM(AT50:AV50)</f>
        <v>8740</v>
      </c>
      <c r="AT50" s="121">
        <v>8740</v>
      </c>
      <c r="AU50" s="121">
        <v>0</v>
      </c>
      <c r="AV50" s="121">
        <v>0</v>
      </c>
      <c r="AW50" s="121">
        <v>0</v>
      </c>
      <c r="AX50" s="121">
        <f>SUM(AY50:BB50)</f>
        <v>31633</v>
      </c>
      <c r="AY50" s="121">
        <v>31633</v>
      </c>
      <c r="AZ50" s="121">
        <v>0</v>
      </c>
      <c r="BA50" s="121">
        <v>0</v>
      </c>
      <c r="BB50" s="121">
        <v>0</v>
      </c>
      <c r="BC50" s="121">
        <v>127623</v>
      </c>
      <c r="BD50" s="121">
        <v>0</v>
      </c>
      <c r="BE50" s="121">
        <v>0</v>
      </c>
      <c r="BF50" s="121">
        <f>SUM(AE50,+AM50,+BE50)</f>
        <v>48754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411</v>
      </c>
      <c r="BP50" s="121">
        <f>SUM(BQ50:BT50)</f>
        <v>411</v>
      </c>
      <c r="BQ50" s="121">
        <v>411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16254</v>
      </c>
      <c r="CF50" s="121">
        <v>0</v>
      </c>
      <c r="CG50" s="121">
        <v>0</v>
      </c>
      <c r="CH50" s="121">
        <f>SUM(BG50,+BO50,+CG50)</f>
        <v>411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49165</v>
      </c>
      <c r="CR50" s="121">
        <f>SUM(AN50,+BP50)</f>
        <v>8792</v>
      </c>
      <c r="CS50" s="121">
        <f>SUM(AO50,+BQ50)</f>
        <v>3650</v>
      </c>
      <c r="CT50" s="121">
        <f>SUM(AP50,+BR50)</f>
        <v>5142</v>
      </c>
      <c r="CU50" s="121">
        <f>SUM(AQ50,+BS50)</f>
        <v>0</v>
      </c>
      <c r="CV50" s="121">
        <f>SUM(AR50,+BT50)</f>
        <v>0</v>
      </c>
      <c r="CW50" s="121">
        <f>SUM(AS50,+BU50)</f>
        <v>8740</v>
      </c>
      <c r="CX50" s="121">
        <f>SUM(AT50,+BV50)</f>
        <v>8740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31633</v>
      </c>
      <c r="DC50" s="121">
        <f>SUM(AY50,+CA50)</f>
        <v>31633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143877</v>
      </c>
      <c r="DH50" s="121">
        <f>SUM(BD50,+CF50)</f>
        <v>0</v>
      </c>
      <c r="DI50" s="121">
        <f>SUM(BE50,+CG50)</f>
        <v>0</v>
      </c>
      <c r="DJ50" s="121">
        <f>SUM(BF50,+CH50)</f>
        <v>49165</v>
      </c>
    </row>
    <row r="51" spans="1:114" s="136" customFormat="1" ht="13.5" customHeight="1" x14ac:dyDescent="0.15">
      <c r="A51" s="119" t="s">
        <v>14</v>
      </c>
      <c r="B51" s="120" t="s">
        <v>483</v>
      </c>
      <c r="C51" s="119" t="s">
        <v>484</v>
      </c>
      <c r="D51" s="121">
        <f>SUM(E51,+L51)</f>
        <v>134274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532</v>
      </c>
      <c r="K51" s="121">
        <v>0</v>
      </c>
      <c r="L51" s="121">
        <v>134274</v>
      </c>
      <c r="M51" s="121">
        <f>SUM(N51,+U51)</f>
        <v>10141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532</v>
      </c>
      <c r="T51" s="121">
        <v>0</v>
      </c>
      <c r="U51" s="121">
        <v>10141</v>
      </c>
      <c r="V51" s="121">
        <f>+SUM(D51,M51)</f>
        <v>144415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144415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134274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10141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144415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14</v>
      </c>
      <c r="B52" s="120" t="s">
        <v>487</v>
      </c>
      <c r="C52" s="119" t="s">
        <v>488</v>
      </c>
      <c r="D52" s="121">
        <f>SUM(E52,+L52)</f>
        <v>208486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532</v>
      </c>
      <c r="K52" s="121">
        <v>0</v>
      </c>
      <c r="L52" s="121">
        <v>208486</v>
      </c>
      <c r="M52" s="121">
        <f>SUM(N52,+U52)</f>
        <v>29605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532</v>
      </c>
      <c r="T52" s="121">
        <v>0</v>
      </c>
      <c r="U52" s="121">
        <v>29605</v>
      </c>
      <c r="V52" s="121">
        <f>+SUM(D52,M52)</f>
        <v>238091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238091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208486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29605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238091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 t="s">
        <v>14</v>
      </c>
      <c r="B53" s="120" t="s">
        <v>490</v>
      </c>
      <c r="C53" s="119" t="s">
        <v>491</v>
      </c>
      <c r="D53" s="121">
        <f>SUM(E53,+L53)</f>
        <v>58166</v>
      </c>
      <c r="E53" s="121">
        <f>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2" t="s">
        <v>532</v>
      </c>
      <c r="K53" s="121">
        <v>0</v>
      </c>
      <c r="L53" s="121">
        <v>58166</v>
      </c>
      <c r="M53" s="121">
        <f>SUM(N53,+U53)</f>
        <v>19917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532</v>
      </c>
      <c r="T53" s="121">
        <v>0</v>
      </c>
      <c r="U53" s="121">
        <v>19917</v>
      </c>
      <c r="V53" s="121">
        <f>+SUM(D53,M53)</f>
        <v>78083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78083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4502</v>
      </c>
      <c r="AM53" s="121">
        <f>SUM(AN53,AS53,AW53,AX53,BD53)</f>
        <v>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53664</v>
      </c>
      <c r="BD53" s="121">
        <v>0</v>
      </c>
      <c r="BE53" s="121">
        <v>0</v>
      </c>
      <c r="BF53" s="121">
        <f>SUM(AE53,+AM53,+BE53)</f>
        <v>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19917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24419</v>
      </c>
      <c r="CQ53" s="121">
        <f>SUM(AM53,+BO53)</f>
        <v>0</v>
      </c>
      <c r="CR53" s="121">
        <f>SUM(AN53,+BP53)</f>
        <v>0</v>
      </c>
      <c r="CS53" s="121">
        <f>SUM(AO53,+BQ53)</f>
        <v>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0</v>
      </c>
      <c r="DC53" s="121">
        <f>SUM(AY53,+CA53)</f>
        <v>0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53664</v>
      </c>
      <c r="DH53" s="121">
        <f>SUM(BD53,+CF53)</f>
        <v>0</v>
      </c>
      <c r="DI53" s="121">
        <f>SUM(BE53,+CG53)</f>
        <v>0</v>
      </c>
      <c r="DJ53" s="121">
        <f>SUM(BF53,+CH53)</f>
        <v>0</v>
      </c>
    </row>
    <row r="54" spans="1:114" s="136" customFormat="1" ht="13.5" customHeight="1" x14ac:dyDescent="0.15">
      <c r="A54" s="119" t="s">
        <v>14</v>
      </c>
      <c r="B54" s="120" t="s">
        <v>493</v>
      </c>
      <c r="C54" s="119" t="s">
        <v>494</v>
      </c>
      <c r="D54" s="121">
        <f>SUM(E54,+L54)</f>
        <v>31262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532</v>
      </c>
      <c r="K54" s="121">
        <v>0</v>
      </c>
      <c r="L54" s="121">
        <v>31262</v>
      </c>
      <c r="M54" s="121">
        <f>SUM(N54,+U54)</f>
        <v>9147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532</v>
      </c>
      <c r="T54" s="121">
        <v>0</v>
      </c>
      <c r="U54" s="121">
        <v>9147</v>
      </c>
      <c r="V54" s="121">
        <f>+SUM(D54,M54)</f>
        <v>40409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40409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2361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28901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9147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0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11508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28901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14</v>
      </c>
      <c r="B55" s="120" t="s">
        <v>496</v>
      </c>
      <c r="C55" s="119" t="s">
        <v>497</v>
      </c>
      <c r="D55" s="121">
        <f>SUM(E55,+L55)</f>
        <v>50436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532</v>
      </c>
      <c r="K55" s="121">
        <v>0</v>
      </c>
      <c r="L55" s="121">
        <v>50436</v>
      </c>
      <c r="M55" s="121">
        <f>SUM(N55,+U55)</f>
        <v>14283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532</v>
      </c>
      <c r="T55" s="121">
        <v>0</v>
      </c>
      <c r="U55" s="121">
        <v>14283</v>
      </c>
      <c r="V55" s="121">
        <f>+SUM(D55,M55)</f>
        <v>64719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64719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3898</v>
      </c>
      <c r="AM55" s="121">
        <f>SUM(AN55,AS55,AW55,AX55,BD55)</f>
        <v>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46538</v>
      </c>
      <c r="BD55" s="121">
        <v>0</v>
      </c>
      <c r="BE55" s="121">
        <v>0</v>
      </c>
      <c r="BF55" s="121">
        <f>SUM(AE55,+AM55,+BE55)</f>
        <v>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14283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0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18181</v>
      </c>
      <c r="CQ55" s="121">
        <f>SUM(AM55,+BO55)</f>
        <v>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46538</v>
      </c>
      <c r="DH55" s="121">
        <f>SUM(BD55,+CF55)</f>
        <v>0</v>
      </c>
      <c r="DI55" s="121">
        <f>SUM(BE55,+CG55)</f>
        <v>0</v>
      </c>
      <c r="DJ55" s="121">
        <f>SUM(BF55,+CH55)</f>
        <v>0</v>
      </c>
    </row>
    <row r="56" spans="1:114" s="136" customFormat="1" ht="13.5" customHeight="1" x14ac:dyDescent="0.15">
      <c r="A56" s="119" t="s">
        <v>14</v>
      </c>
      <c r="B56" s="120" t="s">
        <v>499</v>
      </c>
      <c r="C56" s="119" t="s">
        <v>500</v>
      </c>
      <c r="D56" s="121">
        <f>SUM(E56,+L56)</f>
        <v>47784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532</v>
      </c>
      <c r="K56" s="121">
        <v>0</v>
      </c>
      <c r="L56" s="121">
        <v>47784</v>
      </c>
      <c r="M56" s="121">
        <f>SUM(N56,+U56)</f>
        <v>11608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532</v>
      </c>
      <c r="T56" s="121">
        <v>0</v>
      </c>
      <c r="U56" s="121">
        <v>11608</v>
      </c>
      <c r="V56" s="121">
        <f>+SUM(D56,M56)</f>
        <v>59392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59392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3791</v>
      </c>
      <c r="AM56" s="121">
        <f>SUM(AN56,AS56,AW56,AX56,BD56)</f>
        <v>0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43993</v>
      </c>
      <c r="BD56" s="121">
        <v>0</v>
      </c>
      <c r="BE56" s="121">
        <v>0</v>
      </c>
      <c r="BF56" s="121">
        <f>SUM(AE56,+AM56,+BE56)</f>
        <v>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11608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0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15399</v>
      </c>
      <c r="CQ56" s="121">
        <f>SUM(AM56,+BO56)</f>
        <v>0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43993</v>
      </c>
      <c r="DH56" s="121">
        <f>SUM(BD56,+CF56)</f>
        <v>0</v>
      </c>
      <c r="DI56" s="121">
        <f>SUM(BE56,+CG56)</f>
        <v>0</v>
      </c>
      <c r="DJ56" s="121">
        <f>SUM(BF56,+CH56)</f>
        <v>0</v>
      </c>
    </row>
    <row r="57" spans="1:114" s="136" customFormat="1" ht="13.5" customHeight="1" x14ac:dyDescent="0.15">
      <c r="A57" s="119" t="s">
        <v>14</v>
      </c>
      <c r="B57" s="120" t="s">
        <v>502</v>
      </c>
      <c r="C57" s="119" t="s">
        <v>503</v>
      </c>
      <c r="D57" s="121">
        <f>SUM(E57,+L57)</f>
        <v>36623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532</v>
      </c>
      <c r="K57" s="121">
        <v>0</v>
      </c>
      <c r="L57" s="121">
        <v>36623</v>
      </c>
      <c r="M57" s="121">
        <f>SUM(N57,+U57)</f>
        <v>16191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532</v>
      </c>
      <c r="T57" s="121">
        <v>0</v>
      </c>
      <c r="U57" s="121">
        <v>16191</v>
      </c>
      <c r="V57" s="121">
        <f>+SUM(D57,M57)</f>
        <v>52814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52814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2849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33774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16191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0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19040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33774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14</v>
      </c>
      <c r="B58" s="120" t="s">
        <v>505</v>
      </c>
      <c r="C58" s="119" t="s">
        <v>506</v>
      </c>
      <c r="D58" s="121">
        <f>SUM(E58,+L58)</f>
        <v>34532</v>
      </c>
      <c r="E58" s="121">
        <f>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2" t="s">
        <v>532</v>
      </c>
      <c r="K58" s="121">
        <v>0</v>
      </c>
      <c r="L58" s="121">
        <v>34532</v>
      </c>
      <c r="M58" s="121">
        <f>SUM(N58,+U58)</f>
        <v>11073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532</v>
      </c>
      <c r="T58" s="121">
        <v>0</v>
      </c>
      <c r="U58" s="121">
        <v>11073</v>
      </c>
      <c r="V58" s="121">
        <f>+SUM(D58,M58)</f>
        <v>45605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45605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2525</v>
      </c>
      <c r="AM58" s="121">
        <f>SUM(AN58,AS58,AW58,AX58,BD58)</f>
        <v>0</v>
      </c>
      <c r="AN58" s="121">
        <f>SUM(AO58:AR58)</f>
        <v>0</v>
      </c>
      <c r="AO58" s="121">
        <v>0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32007</v>
      </c>
      <c r="BD58" s="121">
        <v>0</v>
      </c>
      <c r="BE58" s="121">
        <v>0</v>
      </c>
      <c r="BF58" s="121">
        <f>SUM(AE58,+AM58,+BE58)</f>
        <v>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11073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0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13598</v>
      </c>
      <c r="CQ58" s="121">
        <f>SUM(AM58,+BO58)</f>
        <v>0</v>
      </c>
      <c r="CR58" s="121">
        <f>SUM(AN58,+BP58)</f>
        <v>0</v>
      </c>
      <c r="CS58" s="121">
        <f>SUM(AO58,+BQ58)</f>
        <v>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0</v>
      </c>
      <c r="DC58" s="121">
        <f>SUM(AY58,+CA58)</f>
        <v>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32007</v>
      </c>
      <c r="DH58" s="121">
        <f>SUM(BD58,+CF58)</f>
        <v>0</v>
      </c>
      <c r="DI58" s="121">
        <f>SUM(BE58,+CG58)</f>
        <v>0</v>
      </c>
      <c r="DJ58" s="121">
        <f>SUM(BF58,+CH58)</f>
        <v>0</v>
      </c>
    </row>
    <row r="59" spans="1:114" s="136" customFormat="1" ht="13.5" customHeight="1" x14ac:dyDescent="0.15">
      <c r="A59" s="119" t="s">
        <v>14</v>
      </c>
      <c r="B59" s="120" t="s">
        <v>508</v>
      </c>
      <c r="C59" s="119" t="s">
        <v>509</v>
      </c>
      <c r="D59" s="121">
        <f>SUM(E59,+L59)</f>
        <v>157052</v>
      </c>
      <c r="E59" s="121">
        <f>SUM(F59:I59,K59)</f>
        <v>41282</v>
      </c>
      <c r="F59" s="121">
        <v>0</v>
      </c>
      <c r="G59" s="121">
        <v>0</v>
      </c>
      <c r="H59" s="121">
        <v>0</v>
      </c>
      <c r="I59" s="121">
        <v>29445</v>
      </c>
      <c r="J59" s="122" t="s">
        <v>532</v>
      </c>
      <c r="K59" s="121">
        <v>11837</v>
      </c>
      <c r="L59" s="121">
        <v>115770</v>
      </c>
      <c r="M59" s="121">
        <f>SUM(N59,+U59)</f>
        <v>27520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532</v>
      </c>
      <c r="T59" s="121">
        <v>0</v>
      </c>
      <c r="U59" s="121">
        <v>27520</v>
      </c>
      <c r="V59" s="121">
        <f>+SUM(D59,M59)</f>
        <v>184572</v>
      </c>
      <c r="W59" s="121">
        <f>+SUM(E59,N59)</f>
        <v>41282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29445</v>
      </c>
      <c r="AB59" s="122" t="str">
        <f>IF(+SUM(J59,S59)=0,"-",+SUM(J59,S59))</f>
        <v>-</v>
      </c>
      <c r="AC59" s="121">
        <f>+SUM(K59,T59)</f>
        <v>11837</v>
      </c>
      <c r="AD59" s="121">
        <f>+SUM(L59,U59)</f>
        <v>143290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86184</v>
      </c>
      <c r="AN59" s="121">
        <f>SUM(AO59:AR59)</f>
        <v>37387</v>
      </c>
      <c r="AO59" s="121">
        <v>23297</v>
      </c>
      <c r="AP59" s="121">
        <v>0</v>
      </c>
      <c r="AQ59" s="121">
        <v>14090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48797</v>
      </c>
      <c r="AY59" s="121">
        <v>30675</v>
      </c>
      <c r="AZ59" s="121">
        <v>857</v>
      </c>
      <c r="BA59" s="121">
        <v>1354</v>
      </c>
      <c r="BB59" s="121">
        <v>15911</v>
      </c>
      <c r="BC59" s="121">
        <v>0</v>
      </c>
      <c r="BD59" s="121">
        <v>0</v>
      </c>
      <c r="BE59" s="121">
        <v>70868</v>
      </c>
      <c r="BF59" s="121">
        <f>SUM(AE59,+AM59,+BE59)</f>
        <v>157052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27520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86184</v>
      </c>
      <c r="CR59" s="121">
        <f>SUM(AN59,+BP59)</f>
        <v>37387</v>
      </c>
      <c r="CS59" s="121">
        <f>SUM(AO59,+BQ59)</f>
        <v>23297</v>
      </c>
      <c r="CT59" s="121">
        <f>SUM(AP59,+BR59)</f>
        <v>0</v>
      </c>
      <c r="CU59" s="121">
        <f>SUM(AQ59,+BS59)</f>
        <v>14090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48797</v>
      </c>
      <c r="DC59" s="121">
        <f>SUM(AY59,+CA59)</f>
        <v>30675</v>
      </c>
      <c r="DD59" s="121">
        <f>SUM(AZ59,+CB59)</f>
        <v>857</v>
      </c>
      <c r="DE59" s="121">
        <f>SUM(BA59,+CC59)</f>
        <v>1354</v>
      </c>
      <c r="DF59" s="121">
        <f>SUM(BB59,+CD59)</f>
        <v>15911</v>
      </c>
      <c r="DG59" s="121">
        <f>SUM(BC59,+CE59)</f>
        <v>27520</v>
      </c>
      <c r="DH59" s="121">
        <f>SUM(BD59,+CF59)</f>
        <v>0</v>
      </c>
      <c r="DI59" s="121">
        <f>SUM(BE59,+CG59)</f>
        <v>70868</v>
      </c>
      <c r="DJ59" s="121">
        <f>SUM(BF59,+CH59)</f>
        <v>157052</v>
      </c>
    </row>
    <row r="60" spans="1:114" s="136" customFormat="1" ht="13.5" customHeight="1" x14ac:dyDescent="0.15">
      <c r="A60" s="119" t="s">
        <v>14</v>
      </c>
      <c r="B60" s="120" t="s">
        <v>511</v>
      </c>
      <c r="C60" s="119" t="s">
        <v>512</v>
      </c>
      <c r="D60" s="121">
        <f>SUM(E60,+L60)</f>
        <v>318692</v>
      </c>
      <c r="E60" s="121">
        <f>SUM(F60:I60,K60)</f>
        <v>221547</v>
      </c>
      <c r="F60" s="121">
        <v>0</v>
      </c>
      <c r="G60" s="121">
        <v>0</v>
      </c>
      <c r="H60" s="121">
        <v>0</v>
      </c>
      <c r="I60" s="121">
        <v>20043</v>
      </c>
      <c r="J60" s="122" t="s">
        <v>532</v>
      </c>
      <c r="K60" s="121">
        <v>201504</v>
      </c>
      <c r="L60" s="121">
        <v>97145</v>
      </c>
      <c r="M60" s="121">
        <f>SUM(N60,+U60)</f>
        <v>24496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532</v>
      </c>
      <c r="T60" s="121">
        <v>0</v>
      </c>
      <c r="U60" s="121">
        <v>24496</v>
      </c>
      <c r="V60" s="121">
        <f>+SUM(D60,M60)</f>
        <v>343188</v>
      </c>
      <c r="W60" s="121">
        <f>+SUM(E60,N60)</f>
        <v>221547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20043</v>
      </c>
      <c r="AB60" s="122" t="str">
        <f>IF(+SUM(J60,S60)=0,"-",+SUM(J60,S60))</f>
        <v>-</v>
      </c>
      <c r="AC60" s="121">
        <f>+SUM(K60,T60)</f>
        <v>201504</v>
      </c>
      <c r="AD60" s="121">
        <f>+SUM(L60,U60)</f>
        <v>121641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318692</v>
      </c>
      <c r="AN60" s="121">
        <f>SUM(AO60:AR60)</f>
        <v>39349</v>
      </c>
      <c r="AO60" s="121">
        <v>15441</v>
      </c>
      <c r="AP60" s="121">
        <v>9450</v>
      </c>
      <c r="AQ60" s="121">
        <v>14458</v>
      </c>
      <c r="AR60" s="121">
        <v>0</v>
      </c>
      <c r="AS60" s="121">
        <f>SUM(AT60:AV60)</f>
        <v>98419</v>
      </c>
      <c r="AT60" s="121">
        <v>8283</v>
      </c>
      <c r="AU60" s="121">
        <v>90136</v>
      </c>
      <c r="AV60" s="121">
        <v>0</v>
      </c>
      <c r="AW60" s="121">
        <v>0</v>
      </c>
      <c r="AX60" s="121">
        <f>SUM(AY60:BB60)</f>
        <v>180924</v>
      </c>
      <c r="AY60" s="121">
        <v>9210</v>
      </c>
      <c r="AZ60" s="121">
        <v>171560</v>
      </c>
      <c r="BA60" s="121">
        <v>154</v>
      </c>
      <c r="BB60" s="121">
        <v>0</v>
      </c>
      <c r="BC60" s="121">
        <v>0</v>
      </c>
      <c r="BD60" s="121">
        <v>0</v>
      </c>
      <c r="BE60" s="121">
        <v>0</v>
      </c>
      <c r="BF60" s="121">
        <f>SUM(AE60,+AM60,+BE60)</f>
        <v>318692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24496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318692</v>
      </c>
      <c r="CR60" s="121">
        <f>SUM(AN60,+BP60)</f>
        <v>39349</v>
      </c>
      <c r="CS60" s="121">
        <f>SUM(AO60,+BQ60)</f>
        <v>15441</v>
      </c>
      <c r="CT60" s="121">
        <f>SUM(AP60,+BR60)</f>
        <v>9450</v>
      </c>
      <c r="CU60" s="121">
        <f>SUM(AQ60,+BS60)</f>
        <v>14458</v>
      </c>
      <c r="CV60" s="121">
        <f>SUM(AR60,+BT60)</f>
        <v>0</v>
      </c>
      <c r="CW60" s="121">
        <f>SUM(AS60,+BU60)</f>
        <v>98419</v>
      </c>
      <c r="CX60" s="121">
        <f>SUM(AT60,+BV60)</f>
        <v>8283</v>
      </c>
      <c r="CY60" s="121">
        <f>SUM(AU60,+BW60)</f>
        <v>90136</v>
      </c>
      <c r="CZ60" s="121">
        <f>SUM(AV60,+BX60)</f>
        <v>0</v>
      </c>
      <c r="DA60" s="121">
        <f>SUM(AW60,+BY60)</f>
        <v>0</v>
      </c>
      <c r="DB60" s="121">
        <f>SUM(AX60,+BZ60)</f>
        <v>180924</v>
      </c>
      <c r="DC60" s="121">
        <f>SUM(AY60,+CA60)</f>
        <v>9210</v>
      </c>
      <c r="DD60" s="121">
        <f>SUM(AZ60,+CB60)</f>
        <v>171560</v>
      </c>
      <c r="DE60" s="121">
        <f>SUM(BA60,+CC60)</f>
        <v>154</v>
      </c>
      <c r="DF60" s="121">
        <f>SUM(BB60,+CD60)</f>
        <v>0</v>
      </c>
      <c r="DG60" s="121">
        <f>SUM(BC60,+CE60)</f>
        <v>24496</v>
      </c>
      <c r="DH60" s="121">
        <f>SUM(BD60,+CF60)</f>
        <v>0</v>
      </c>
      <c r="DI60" s="121">
        <f>SUM(BE60,+CG60)</f>
        <v>0</v>
      </c>
      <c r="DJ60" s="121">
        <f>SUM(BF60,+CH60)</f>
        <v>318692</v>
      </c>
    </row>
    <row r="61" spans="1:114" s="136" customFormat="1" ht="13.5" customHeight="1" x14ac:dyDescent="0.15">
      <c r="A61" s="119" t="s">
        <v>14</v>
      </c>
      <c r="B61" s="120" t="s">
        <v>514</v>
      </c>
      <c r="C61" s="119" t="s">
        <v>515</v>
      </c>
      <c r="D61" s="121">
        <f>SUM(E61,+L61)</f>
        <v>94251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532</v>
      </c>
      <c r="K61" s="121">
        <v>0</v>
      </c>
      <c r="L61" s="121">
        <v>94251</v>
      </c>
      <c r="M61" s="121">
        <f>SUM(N61,+U61)</f>
        <v>33156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532</v>
      </c>
      <c r="T61" s="121">
        <v>0</v>
      </c>
      <c r="U61" s="121">
        <v>33156</v>
      </c>
      <c r="V61" s="121">
        <f>+SUM(D61,M61)</f>
        <v>127407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127407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2233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92018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33156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2233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125174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SUM(E7,+L7)</f>
        <v>6422718</v>
      </c>
      <c r="E7" s="140">
        <f>SUM(F7:I7)+K7</f>
        <v>5876638</v>
      </c>
      <c r="F7" s="140">
        <f t="shared" ref="F7:L7" si="0">SUM(F$8:F$57)</f>
        <v>1124688</v>
      </c>
      <c r="G7" s="140">
        <f t="shared" si="0"/>
        <v>0</v>
      </c>
      <c r="H7" s="140">
        <f t="shared" si="0"/>
        <v>1450500</v>
      </c>
      <c r="I7" s="140">
        <f t="shared" si="0"/>
        <v>2371051</v>
      </c>
      <c r="J7" s="140">
        <f t="shared" si="0"/>
        <v>7438458</v>
      </c>
      <c r="K7" s="140">
        <f t="shared" si="0"/>
        <v>930399</v>
      </c>
      <c r="L7" s="140">
        <f t="shared" si="0"/>
        <v>546080</v>
      </c>
      <c r="M7" s="140">
        <f>SUM(N7,+U7)</f>
        <v>3093400</v>
      </c>
      <c r="N7" s="140">
        <f>SUM(O7:R7,T7)</f>
        <v>2984193</v>
      </c>
      <c r="O7" s="140">
        <f t="shared" ref="O7:U7" si="1">SUM(O$8:O$57)</f>
        <v>584351</v>
      </c>
      <c r="P7" s="140">
        <f t="shared" si="1"/>
        <v>0</v>
      </c>
      <c r="Q7" s="140">
        <f t="shared" si="1"/>
        <v>920600</v>
      </c>
      <c r="R7" s="140">
        <f t="shared" si="1"/>
        <v>1478854</v>
      </c>
      <c r="S7" s="140">
        <f t="shared" si="1"/>
        <v>1547235</v>
      </c>
      <c r="T7" s="140">
        <f t="shared" si="1"/>
        <v>388</v>
      </c>
      <c r="U7" s="140">
        <f t="shared" si="1"/>
        <v>109207</v>
      </c>
      <c r="V7" s="140">
        <f t="shared" ref="V7:AD7" si="2">+SUM(D7,M7)</f>
        <v>9516118</v>
      </c>
      <c r="W7" s="140">
        <f t="shared" si="2"/>
        <v>8860831</v>
      </c>
      <c r="X7" s="140">
        <f t="shared" si="2"/>
        <v>1709039</v>
      </c>
      <c r="Y7" s="140">
        <f t="shared" si="2"/>
        <v>0</v>
      </c>
      <c r="Z7" s="140">
        <f t="shared" si="2"/>
        <v>2371100</v>
      </c>
      <c r="AA7" s="140">
        <f t="shared" si="2"/>
        <v>3849905</v>
      </c>
      <c r="AB7" s="140">
        <f t="shared" si="2"/>
        <v>8985693</v>
      </c>
      <c r="AC7" s="140">
        <f t="shared" si="2"/>
        <v>930787</v>
      </c>
      <c r="AD7" s="140">
        <f t="shared" si="2"/>
        <v>655287</v>
      </c>
      <c r="AE7" s="140">
        <f>SUM(AF7,+AK7)</f>
        <v>3567249</v>
      </c>
      <c r="AF7" s="140">
        <f>SUM(AG7:AJ7)</f>
        <v>3567249</v>
      </c>
      <c r="AG7" s="140">
        <f>SUM(AG$8:AG$57)</f>
        <v>0</v>
      </c>
      <c r="AH7" s="140">
        <f>SUM(AH$8:AH$57)</f>
        <v>3545899</v>
      </c>
      <c r="AI7" s="140">
        <f>SUM(AI$8:AI$57)</f>
        <v>21350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9629584</v>
      </c>
      <c r="AN7" s="140">
        <f>SUM(AO7:AR7)</f>
        <v>1159802</v>
      </c>
      <c r="AO7" s="140">
        <f>SUM(AO$8:AO$57)</f>
        <v>859649</v>
      </c>
      <c r="AP7" s="140">
        <f>SUM(AP$8:AP$57)</f>
        <v>0</v>
      </c>
      <c r="AQ7" s="140">
        <f>SUM(AQ$8:AQ$57)</f>
        <v>256287</v>
      </c>
      <c r="AR7" s="140">
        <f>SUM(AR$8:AR$57)</f>
        <v>43866</v>
      </c>
      <c r="AS7" s="140">
        <f>SUM(AT7:AV7)</f>
        <v>2508034</v>
      </c>
      <c r="AT7" s="140">
        <f>SUM(AT$8:AT$57)</f>
        <v>34168</v>
      </c>
      <c r="AU7" s="140">
        <f>SUM(AU$8:AU$57)</f>
        <v>2300090</v>
      </c>
      <c r="AV7" s="140">
        <f>SUM(AV$8:AV$57)</f>
        <v>173776</v>
      </c>
      <c r="AW7" s="140">
        <f>SUM(AW$8:AW$57)</f>
        <v>0</v>
      </c>
      <c r="AX7" s="140">
        <f>SUM(AY7:BB7)</f>
        <v>5961748</v>
      </c>
      <c r="AY7" s="140">
        <f>SUM(AY$8:AY$57)</f>
        <v>1935351</v>
      </c>
      <c r="AZ7" s="140">
        <f>SUM(AZ$8:AZ$57)</f>
        <v>3487653</v>
      </c>
      <c r="BA7" s="140">
        <f>SUM(BA$8:BA$57)</f>
        <v>239155</v>
      </c>
      <c r="BB7" s="140">
        <f>SUM(BB$8:BB$57)</f>
        <v>299589</v>
      </c>
      <c r="BC7" s="143" t="s">
        <v>315</v>
      </c>
      <c r="BD7" s="140">
        <f>SUM(BD$8:BD$57)</f>
        <v>0</v>
      </c>
      <c r="BE7" s="140">
        <f>SUM(BE$8:BE$57)</f>
        <v>664343</v>
      </c>
      <c r="BF7" s="140">
        <f>SUM(AE7,+AM7,+BE7)</f>
        <v>13861176</v>
      </c>
      <c r="BG7" s="140">
        <f>SUM(BH7,+BM7)</f>
        <v>1755727</v>
      </c>
      <c r="BH7" s="140">
        <f>SUM(BI7:BL7)</f>
        <v>1755727</v>
      </c>
      <c r="BI7" s="140">
        <f>SUM(BI$8:BI$57)</f>
        <v>0</v>
      </c>
      <c r="BJ7" s="140">
        <f>SUM(BJ$8:BJ$57)</f>
        <v>1755727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2742692</v>
      </c>
      <c r="BP7" s="140">
        <f>SUM(BQ7:BT7)</f>
        <v>862650</v>
      </c>
      <c r="BQ7" s="140">
        <f>SUM(BQ$8:BQ$57)</f>
        <v>625025</v>
      </c>
      <c r="BR7" s="140">
        <f>SUM(BR$8:BR$57)</f>
        <v>140851</v>
      </c>
      <c r="BS7" s="140">
        <f>SUM(BS$8:BS$57)</f>
        <v>96774</v>
      </c>
      <c r="BT7" s="140">
        <f>SUM(BT$8:BT$57)</f>
        <v>0</v>
      </c>
      <c r="BU7" s="140">
        <f>SUM(BV7:BX7)</f>
        <v>971464</v>
      </c>
      <c r="BV7" s="140">
        <f>SUM(BV$8:BV$57)</f>
        <v>37342</v>
      </c>
      <c r="BW7" s="140">
        <f>SUM(BW$8:BW$57)</f>
        <v>934122</v>
      </c>
      <c r="BX7" s="140">
        <f>SUM(BX$8:BX$57)</f>
        <v>0</v>
      </c>
      <c r="BY7" s="140">
        <f>SUM(BY$8:BY$57)</f>
        <v>0</v>
      </c>
      <c r="BZ7" s="140">
        <f>SUM(CA7:CD7)</f>
        <v>908578</v>
      </c>
      <c r="CA7" s="140">
        <f>SUM(CA$8:CA$57)</f>
        <v>294525</v>
      </c>
      <c r="CB7" s="140">
        <f>SUM(CB$8:CB$57)</f>
        <v>571966</v>
      </c>
      <c r="CC7" s="140">
        <f>SUM(CC$8:CC$57)</f>
        <v>26417</v>
      </c>
      <c r="CD7" s="140">
        <f>SUM(CD$8:CD$57)</f>
        <v>15670</v>
      </c>
      <c r="CE7" s="143" t="s">
        <v>314</v>
      </c>
      <c r="CF7" s="140">
        <f>SUM(CF$8:CF$57)</f>
        <v>0</v>
      </c>
      <c r="CG7" s="140">
        <f>SUM(CG$8:CG$57)</f>
        <v>142216</v>
      </c>
      <c r="CH7" s="140">
        <f>SUM(BG7,+BO7,+CG7)</f>
        <v>4640635</v>
      </c>
      <c r="CI7" s="140">
        <f t="shared" ref="CI7:CO7" si="3">SUM(AE7,+BG7)</f>
        <v>5322976</v>
      </c>
      <c r="CJ7" s="140">
        <f t="shared" si="3"/>
        <v>5322976</v>
      </c>
      <c r="CK7" s="140">
        <f t="shared" si="3"/>
        <v>0</v>
      </c>
      <c r="CL7" s="140">
        <f t="shared" si="3"/>
        <v>5301626</v>
      </c>
      <c r="CM7" s="140">
        <f t="shared" si="3"/>
        <v>21350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12372276</v>
      </c>
      <c r="CR7" s="140">
        <f t="shared" si="4"/>
        <v>2022452</v>
      </c>
      <c r="CS7" s="140">
        <f t="shared" si="4"/>
        <v>1484674</v>
      </c>
      <c r="CT7" s="140">
        <f t="shared" si="4"/>
        <v>140851</v>
      </c>
      <c r="CU7" s="140">
        <f t="shared" si="4"/>
        <v>353061</v>
      </c>
      <c r="CV7" s="140">
        <f t="shared" si="4"/>
        <v>43866</v>
      </c>
      <c r="CW7" s="140">
        <f t="shared" si="4"/>
        <v>3479498</v>
      </c>
      <c r="CX7" s="140">
        <f t="shared" si="4"/>
        <v>71510</v>
      </c>
      <c r="CY7" s="140">
        <f t="shared" si="4"/>
        <v>3234212</v>
      </c>
      <c r="CZ7" s="140">
        <f t="shared" si="4"/>
        <v>173776</v>
      </c>
      <c r="DA7" s="140">
        <f t="shared" si="4"/>
        <v>0</v>
      </c>
      <c r="DB7" s="140">
        <f t="shared" si="4"/>
        <v>6870326</v>
      </c>
      <c r="DC7" s="140">
        <f t="shared" si="4"/>
        <v>2229876</v>
      </c>
      <c r="DD7" s="140">
        <f t="shared" si="4"/>
        <v>4059619</v>
      </c>
      <c r="DE7" s="140">
        <f t="shared" si="4"/>
        <v>265572</v>
      </c>
      <c r="DF7" s="140">
        <f t="shared" si="4"/>
        <v>315259</v>
      </c>
      <c r="DG7" s="143" t="s">
        <v>314</v>
      </c>
      <c r="DH7" s="140">
        <f>SUM(BD7,+CF7)</f>
        <v>0</v>
      </c>
      <c r="DI7" s="140">
        <f>SUM(BE7,+CG7)</f>
        <v>806559</v>
      </c>
      <c r="DJ7" s="140">
        <f>SUM(BF7,+CH7)</f>
        <v>18501811</v>
      </c>
    </row>
    <row r="8" spans="1:114" s="136" customFormat="1" ht="13.5" customHeight="1" x14ac:dyDescent="0.15">
      <c r="A8" s="119" t="s">
        <v>14</v>
      </c>
      <c r="B8" s="120" t="s">
        <v>440</v>
      </c>
      <c r="C8" s="119" t="s">
        <v>441</v>
      </c>
      <c r="D8" s="121">
        <f>SUM(E8,+L8)</f>
        <v>113408</v>
      </c>
      <c r="E8" s="121">
        <f>SUM(F8:I8)+K8</f>
        <v>73627</v>
      </c>
      <c r="F8" s="121">
        <v>210</v>
      </c>
      <c r="G8" s="121">
        <v>0</v>
      </c>
      <c r="H8" s="121">
        <v>0</v>
      </c>
      <c r="I8" s="121">
        <v>73417</v>
      </c>
      <c r="J8" s="121">
        <v>238867</v>
      </c>
      <c r="K8" s="121">
        <v>0</v>
      </c>
      <c r="L8" s="121">
        <v>39781</v>
      </c>
      <c r="M8" s="121">
        <f>SUM(N8,+U8)</f>
        <v>115203</v>
      </c>
      <c r="N8" s="121">
        <f>SUM(O8:R8,T8)</f>
        <v>115203</v>
      </c>
      <c r="O8" s="121">
        <v>0</v>
      </c>
      <c r="P8" s="121">
        <v>0</v>
      </c>
      <c r="Q8" s="121">
        <v>0</v>
      </c>
      <c r="R8" s="121">
        <v>115203</v>
      </c>
      <c r="S8" s="121">
        <v>87453</v>
      </c>
      <c r="T8" s="121">
        <v>0</v>
      </c>
      <c r="U8" s="121">
        <v>0</v>
      </c>
      <c r="V8" s="121">
        <f>+SUM(D8,M8)</f>
        <v>228611</v>
      </c>
      <c r="W8" s="121">
        <f>+SUM(E8,N8)</f>
        <v>188830</v>
      </c>
      <c r="X8" s="121">
        <f>+SUM(F8,O8)</f>
        <v>210</v>
      </c>
      <c r="Y8" s="121">
        <f>+SUM(G8,P8)</f>
        <v>0</v>
      </c>
      <c r="Z8" s="121">
        <f>+SUM(H8,Q8)</f>
        <v>0</v>
      </c>
      <c r="AA8" s="121">
        <f>+SUM(I8,R8)</f>
        <v>188620</v>
      </c>
      <c r="AB8" s="121">
        <f>+SUM(J8,S8)</f>
        <v>326320</v>
      </c>
      <c r="AC8" s="121">
        <f>+SUM(K8,T8)</f>
        <v>0</v>
      </c>
      <c r="AD8" s="121">
        <f>+SUM(L8,U8)</f>
        <v>39781</v>
      </c>
      <c r="AE8" s="121">
        <f>SUM(AF8,+AK8)</f>
        <v>53446</v>
      </c>
      <c r="AF8" s="121">
        <f>SUM(AG8:AJ8)</f>
        <v>53446</v>
      </c>
      <c r="AG8" s="121">
        <v>0</v>
      </c>
      <c r="AH8" s="121">
        <v>52763</v>
      </c>
      <c r="AI8" s="121">
        <v>683</v>
      </c>
      <c r="AJ8" s="121">
        <v>0</v>
      </c>
      <c r="AK8" s="121">
        <v>0</v>
      </c>
      <c r="AL8" s="122" t="s">
        <v>532</v>
      </c>
      <c r="AM8" s="121">
        <f>SUM(AN8,AS8,AW8,AX8,BD8)</f>
        <v>297953</v>
      </c>
      <c r="AN8" s="121">
        <f>SUM(AO8:AR8)</f>
        <v>179130</v>
      </c>
      <c r="AO8" s="121">
        <v>179130</v>
      </c>
      <c r="AP8" s="121">
        <v>0</v>
      </c>
      <c r="AQ8" s="121">
        <v>0</v>
      </c>
      <c r="AR8" s="121">
        <v>0</v>
      </c>
      <c r="AS8" s="121">
        <f>SUM(AT8:AV8)</f>
        <v>71832</v>
      </c>
      <c r="AT8" s="121">
        <v>18484</v>
      </c>
      <c r="AU8" s="121">
        <v>45932</v>
      </c>
      <c r="AV8" s="121">
        <v>7416</v>
      </c>
      <c r="AW8" s="121">
        <v>0</v>
      </c>
      <c r="AX8" s="121">
        <f>SUM(AY8:BB8)</f>
        <v>46991</v>
      </c>
      <c r="AY8" s="121">
        <v>26704</v>
      </c>
      <c r="AZ8" s="121">
        <v>16020</v>
      </c>
      <c r="BA8" s="121">
        <v>4267</v>
      </c>
      <c r="BB8" s="121">
        <v>0</v>
      </c>
      <c r="BC8" s="122" t="s">
        <v>532</v>
      </c>
      <c r="BD8" s="121">
        <v>0</v>
      </c>
      <c r="BE8" s="121">
        <v>876</v>
      </c>
      <c r="BF8" s="121">
        <f>SUM(AE8,+AM8,+BE8)</f>
        <v>352275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532</v>
      </c>
      <c r="BO8" s="121">
        <f>SUM(BP8,BU8,BY8,BZ8,CF8)</f>
        <v>202638</v>
      </c>
      <c r="BP8" s="121">
        <f>SUM(BQ8:BT8)</f>
        <v>105117</v>
      </c>
      <c r="BQ8" s="121">
        <v>105117</v>
      </c>
      <c r="BR8" s="121">
        <v>0</v>
      </c>
      <c r="BS8" s="121">
        <v>0</v>
      </c>
      <c r="BT8" s="121">
        <v>0</v>
      </c>
      <c r="BU8" s="121">
        <f>SUM(BV8:BX8)</f>
        <v>62093</v>
      </c>
      <c r="BV8" s="121">
        <v>4124</v>
      </c>
      <c r="BW8" s="121">
        <v>57969</v>
      </c>
      <c r="BX8" s="121">
        <v>0</v>
      </c>
      <c r="BY8" s="121">
        <v>0</v>
      </c>
      <c r="BZ8" s="121">
        <f>SUM(CA8:CD8)</f>
        <v>35428</v>
      </c>
      <c r="CA8" s="121">
        <v>0</v>
      </c>
      <c r="CB8" s="121">
        <v>35428</v>
      </c>
      <c r="CC8" s="121">
        <v>0</v>
      </c>
      <c r="CD8" s="121">
        <v>0</v>
      </c>
      <c r="CE8" s="122" t="s">
        <v>532</v>
      </c>
      <c r="CF8" s="121">
        <v>0</v>
      </c>
      <c r="CG8" s="121">
        <v>18</v>
      </c>
      <c r="CH8" s="121">
        <f>SUM(BG8,+BO8,+CG8)</f>
        <v>202656</v>
      </c>
      <c r="CI8" s="121">
        <f>SUM(AE8,+BG8)</f>
        <v>53446</v>
      </c>
      <c r="CJ8" s="121">
        <f>SUM(AF8,+BH8)</f>
        <v>53446</v>
      </c>
      <c r="CK8" s="121">
        <f>SUM(AG8,+BI8)</f>
        <v>0</v>
      </c>
      <c r="CL8" s="121">
        <f>SUM(AH8,+BJ8)</f>
        <v>52763</v>
      </c>
      <c r="CM8" s="121">
        <f>SUM(AI8,+BK8)</f>
        <v>683</v>
      </c>
      <c r="CN8" s="121">
        <f>SUM(AJ8,+BL8)</f>
        <v>0</v>
      </c>
      <c r="CO8" s="121">
        <f>SUM(AK8,+BM8)</f>
        <v>0</v>
      </c>
      <c r="CP8" s="122" t="s">
        <v>532</v>
      </c>
      <c r="CQ8" s="121">
        <f>SUM(AM8,+BO8)</f>
        <v>500591</v>
      </c>
      <c r="CR8" s="121">
        <f>SUM(AN8,+BP8)</f>
        <v>284247</v>
      </c>
      <c r="CS8" s="121">
        <f>SUM(AO8,+BQ8)</f>
        <v>284247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133925</v>
      </c>
      <c r="CX8" s="121">
        <f>SUM(AT8,+BV8)</f>
        <v>22608</v>
      </c>
      <c r="CY8" s="121">
        <f>SUM(AU8,+BW8)</f>
        <v>103901</v>
      </c>
      <c r="CZ8" s="121">
        <f>SUM(AV8,+BX8)</f>
        <v>7416</v>
      </c>
      <c r="DA8" s="121">
        <f>SUM(AW8,+BY8)</f>
        <v>0</v>
      </c>
      <c r="DB8" s="121">
        <f>SUM(AX8,+BZ8)</f>
        <v>82419</v>
      </c>
      <c r="DC8" s="121">
        <f>SUM(AY8,+CA8)</f>
        <v>26704</v>
      </c>
      <c r="DD8" s="121">
        <f>SUM(AZ8,+CB8)</f>
        <v>51448</v>
      </c>
      <c r="DE8" s="121">
        <f>SUM(BA8,+CC8)</f>
        <v>4267</v>
      </c>
      <c r="DF8" s="121">
        <f>SUM(BB8,+CD8)</f>
        <v>0</v>
      </c>
      <c r="DG8" s="122" t="s">
        <v>532</v>
      </c>
      <c r="DH8" s="121">
        <f>SUM(BD8,+CF8)</f>
        <v>0</v>
      </c>
      <c r="DI8" s="121">
        <f>SUM(BE8,+CG8)</f>
        <v>894</v>
      </c>
      <c r="DJ8" s="121">
        <f>SUM(BF8,+CH8)</f>
        <v>554931</v>
      </c>
    </row>
    <row r="9" spans="1:114" s="136" customFormat="1" ht="13.5" customHeight="1" x14ac:dyDescent="0.15">
      <c r="A9" s="119" t="s">
        <v>14</v>
      </c>
      <c r="B9" s="120" t="s">
        <v>361</v>
      </c>
      <c r="C9" s="119" t="s">
        <v>362</v>
      </c>
      <c r="D9" s="121">
        <f>SUM(E9,+L9)</f>
        <v>2689932</v>
      </c>
      <c r="E9" s="121">
        <f>SUM(F9:I9)+K9</f>
        <v>2519761</v>
      </c>
      <c r="F9" s="121">
        <v>657744</v>
      </c>
      <c r="G9" s="121">
        <v>0</v>
      </c>
      <c r="H9" s="121">
        <v>1450500</v>
      </c>
      <c r="I9" s="121">
        <v>411517</v>
      </c>
      <c r="J9" s="121">
        <v>688566</v>
      </c>
      <c r="K9" s="121">
        <v>0</v>
      </c>
      <c r="L9" s="121">
        <v>170171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2689932</v>
      </c>
      <c r="W9" s="121">
        <f>+SUM(E9,N9)</f>
        <v>2519761</v>
      </c>
      <c r="X9" s="121">
        <f>+SUM(F9,O9)</f>
        <v>657744</v>
      </c>
      <c r="Y9" s="121">
        <f>+SUM(G9,P9)</f>
        <v>0</v>
      </c>
      <c r="Z9" s="121">
        <f>+SUM(H9,Q9)</f>
        <v>1450500</v>
      </c>
      <c r="AA9" s="121">
        <f>+SUM(I9,R9)</f>
        <v>411517</v>
      </c>
      <c r="AB9" s="121">
        <f>+SUM(J9,S9)</f>
        <v>688566</v>
      </c>
      <c r="AC9" s="121">
        <f>+SUM(K9,T9)</f>
        <v>0</v>
      </c>
      <c r="AD9" s="121">
        <f>+SUM(L9,U9)</f>
        <v>170171</v>
      </c>
      <c r="AE9" s="121">
        <f>SUM(AF9,+AK9)</f>
        <v>2161110</v>
      </c>
      <c r="AF9" s="121">
        <f>SUM(AG9:AJ9)</f>
        <v>2161110</v>
      </c>
      <c r="AG9" s="121">
        <v>0</v>
      </c>
      <c r="AH9" s="121">
        <v>2161110</v>
      </c>
      <c r="AI9" s="121">
        <v>0</v>
      </c>
      <c r="AJ9" s="121">
        <v>0</v>
      </c>
      <c r="AK9" s="121">
        <v>0</v>
      </c>
      <c r="AL9" s="122" t="s">
        <v>532</v>
      </c>
      <c r="AM9" s="121">
        <f>SUM(AN9,AS9,AW9,AX9,BD9)</f>
        <v>792559</v>
      </c>
      <c r="AN9" s="121">
        <f>SUM(AO9:AR9)</f>
        <v>136123</v>
      </c>
      <c r="AO9" s="121">
        <v>136123</v>
      </c>
      <c r="AP9" s="121">
        <v>0</v>
      </c>
      <c r="AQ9" s="121">
        <v>0</v>
      </c>
      <c r="AR9" s="121">
        <v>0</v>
      </c>
      <c r="AS9" s="121">
        <f>SUM(AT9:AV9)</f>
        <v>83811</v>
      </c>
      <c r="AT9" s="121">
        <v>0</v>
      </c>
      <c r="AU9" s="121">
        <v>73707</v>
      </c>
      <c r="AV9" s="121">
        <v>10104</v>
      </c>
      <c r="AW9" s="121">
        <v>0</v>
      </c>
      <c r="AX9" s="121">
        <f>SUM(AY9:BB9)</f>
        <v>572625</v>
      </c>
      <c r="AY9" s="121">
        <v>0</v>
      </c>
      <c r="AZ9" s="121">
        <v>562003</v>
      </c>
      <c r="BA9" s="121">
        <v>7472</v>
      </c>
      <c r="BB9" s="121">
        <v>3150</v>
      </c>
      <c r="BC9" s="122" t="s">
        <v>532</v>
      </c>
      <c r="BD9" s="121">
        <v>0</v>
      </c>
      <c r="BE9" s="121">
        <v>424829</v>
      </c>
      <c r="BF9" s="121">
        <f>SUM(AE9,+AM9,+BE9)</f>
        <v>3378498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532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532</v>
      </c>
      <c r="CF9" s="121">
        <v>0</v>
      </c>
      <c r="CG9" s="121">
        <v>0</v>
      </c>
      <c r="CH9" s="121">
        <f>SUM(BG9,+BO9,+CG9)</f>
        <v>0</v>
      </c>
      <c r="CI9" s="121">
        <f>SUM(AE9,+BG9)</f>
        <v>2161110</v>
      </c>
      <c r="CJ9" s="121">
        <f>SUM(AF9,+BH9)</f>
        <v>2161110</v>
      </c>
      <c r="CK9" s="121">
        <f>SUM(AG9,+BI9)</f>
        <v>0</v>
      </c>
      <c r="CL9" s="121">
        <f>SUM(AH9,+BJ9)</f>
        <v>2161110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532</v>
      </c>
      <c r="CQ9" s="121">
        <f>SUM(AM9,+BO9)</f>
        <v>792559</v>
      </c>
      <c r="CR9" s="121">
        <f>SUM(AN9,+BP9)</f>
        <v>136123</v>
      </c>
      <c r="CS9" s="121">
        <f>SUM(AO9,+BQ9)</f>
        <v>136123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83811</v>
      </c>
      <c r="CX9" s="121">
        <f>SUM(AT9,+BV9)</f>
        <v>0</v>
      </c>
      <c r="CY9" s="121">
        <f>SUM(AU9,+BW9)</f>
        <v>73707</v>
      </c>
      <c r="CZ9" s="121">
        <f>SUM(AV9,+BX9)</f>
        <v>10104</v>
      </c>
      <c r="DA9" s="121">
        <f>SUM(AW9,+BY9)</f>
        <v>0</v>
      </c>
      <c r="DB9" s="121">
        <f>SUM(AX9,+BZ9)</f>
        <v>572625</v>
      </c>
      <c r="DC9" s="121">
        <f>SUM(AY9,+CA9)</f>
        <v>0</v>
      </c>
      <c r="DD9" s="121">
        <f>SUM(AZ9,+CB9)</f>
        <v>562003</v>
      </c>
      <c r="DE9" s="121">
        <f>SUM(BA9,+CC9)</f>
        <v>7472</v>
      </c>
      <c r="DF9" s="121">
        <f>SUM(BB9,+CD9)</f>
        <v>3150</v>
      </c>
      <c r="DG9" s="122" t="s">
        <v>532</v>
      </c>
      <c r="DH9" s="121">
        <f>SUM(BD9,+CF9)</f>
        <v>0</v>
      </c>
      <c r="DI9" s="121">
        <f>SUM(BE9,+CG9)</f>
        <v>424829</v>
      </c>
      <c r="DJ9" s="121">
        <f>SUM(BF9,+CH9)</f>
        <v>3378498</v>
      </c>
    </row>
    <row r="10" spans="1:114" s="136" customFormat="1" ht="13.5" customHeight="1" x14ac:dyDescent="0.15">
      <c r="A10" s="119" t="s">
        <v>14</v>
      </c>
      <c r="B10" s="120" t="s">
        <v>370</v>
      </c>
      <c r="C10" s="119" t="s">
        <v>371</v>
      </c>
      <c r="D10" s="121">
        <f>SUM(E10,+L10)</f>
        <v>271843</v>
      </c>
      <c r="E10" s="121">
        <f>SUM(F10:I10)+K10</f>
        <v>168594</v>
      </c>
      <c r="F10" s="121">
        <v>3405</v>
      </c>
      <c r="G10" s="121">
        <v>0</v>
      </c>
      <c r="H10" s="121">
        <v>0</v>
      </c>
      <c r="I10" s="121">
        <v>161311</v>
      </c>
      <c r="J10" s="121">
        <v>955221</v>
      </c>
      <c r="K10" s="121">
        <v>3878</v>
      </c>
      <c r="L10" s="121">
        <v>103249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271843</v>
      </c>
      <c r="W10" s="121">
        <f>+SUM(E10,N10)</f>
        <v>168594</v>
      </c>
      <c r="X10" s="121">
        <f>+SUM(F10,O10)</f>
        <v>3405</v>
      </c>
      <c r="Y10" s="121">
        <f>+SUM(G10,P10)</f>
        <v>0</v>
      </c>
      <c r="Z10" s="121">
        <f>+SUM(H10,Q10)</f>
        <v>0</v>
      </c>
      <c r="AA10" s="121">
        <f>+SUM(I10,R10)</f>
        <v>161311</v>
      </c>
      <c r="AB10" s="121">
        <f>+SUM(J10,S10)</f>
        <v>955221</v>
      </c>
      <c r="AC10" s="121">
        <f>+SUM(K10,T10)</f>
        <v>3878</v>
      </c>
      <c r="AD10" s="121">
        <f>+SUM(L10,U10)</f>
        <v>103249</v>
      </c>
      <c r="AE10" s="121">
        <f>SUM(AF10,+AK10)</f>
        <v>37856</v>
      </c>
      <c r="AF10" s="121">
        <f>SUM(AG10:AJ10)</f>
        <v>37856</v>
      </c>
      <c r="AG10" s="121">
        <v>0</v>
      </c>
      <c r="AH10" s="121">
        <v>37856</v>
      </c>
      <c r="AI10" s="121">
        <v>0</v>
      </c>
      <c r="AJ10" s="121">
        <v>0</v>
      </c>
      <c r="AK10" s="121">
        <v>0</v>
      </c>
      <c r="AL10" s="122" t="s">
        <v>532</v>
      </c>
      <c r="AM10" s="121">
        <f>SUM(AN10,AS10,AW10,AX10,BD10)</f>
        <v>1130733</v>
      </c>
      <c r="AN10" s="121">
        <f>SUM(AO10:AR10)</f>
        <v>124269</v>
      </c>
      <c r="AO10" s="121">
        <v>124269</v>
      </c>
      <c r="AP10" s="121">
        <v>0</v>
      </c>
      <c r="AQ10" s="121">
        <v>0</v>
      </c>
      <c r="AR10" s="121">
        <v>0</v>
      </c>
      <c r="AS10" s="121">
        <f>SUM(AT10:AV10)</f>
        <v>441832</v>
      </c>
      <c r="AT10" s="121">
        <v>0</v>
      </c>
      <c r="AU10" s="121">
        <v>423238</v>
      </c>
      <c r="AV10" s="121">
        <v>18594</v>
      </c>
      <c r="AW10" s="121">
        <v>0</v>
      </c>
      <c r="AX10" s="121">
        <f>SUM(AY10:BB10)</f>
        <v>564632</v>
      </c>
      <c r="AY10" s="121">
        <v>16977</v>
      </c>
      <c r="AZ10" s="121">
        <v>531532</v>
      </c>
      <c r="BA10" s="121">
        <v>16123</v>
      </c>
      <c r="BB10" s="121">
        <v>0</v>
      </c>
      <c r="BC10" s="122" t="s">
        <v>532</v>
      </c>
      <c r="BD10" s="121">
        <v>0</v>
      </c>
      <c r="BE10" s="121">
        <v>58475</v>
      </c>
      <c r="BF10" s="121">
        <f>SUM(AE10,+AM10,+BE10)</f>
        <v>1227064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532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532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37856</v>
      </c>
      <c r="CJ10" s="121">
        <f>SUM(AF10,+BH10)</f>
        <v>37856</v>
      </c>
      <c r="CK10" s="121">
        <f>SUM(AG10,+BI10)</f>
        <v>0</v>
      </c>
      <c r="CL10" s="121">
        <f>SUM(AH10,+BJ10)</f>
        <v>37856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532</v>
      </c>
      <c r="CQ10" s="121">
        <f>SUM(AM10,+BO10)</f>
        <v>1130733</v>
      </c>
      <c r="CR10" s="121">
        <f>SUM(AN10,+BP10)</f>
        <v>124269</v>
      </c>
      <c r="CS10" s="121">
        <f>SUM(AO10,+BQ10)</f>
        <v>124269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441832</v>
      </c>
      <c r="CX10" s="121">
        <f>SUM(AT10,+BV10)</f>
        <v>0</v>
      </c>
      <c r="CY10" s="121">
        <f>SUM(AU10,+BW10)</f>
        <v>423238</v>
      </c>
      <c r="CZ10" s="121">
        <f>SUM(AV10,+BX10)</f>
        <v>18594</v>
      </c>
      <c r="DA10" s="121">
        <f>SUM(AW10,+BY10)</f>
        <v>0</v>
      </c>
      <c r="DB10" s="121">
        <f>SUM(AX10,+BZ10)</f>
        <v>564632</v>
      </c>
      <c r="DC10" s="121">
        <f>SUM(AY10,+CA10)</f>
        <v>16977</v>
      </c>
      <c r="DD10" s="121">
        <f>SUM(AZ10,+CB10)</f>
        <v>531532</v>
      </c>
      <c r="DE10" s="121">
        <f>SUM(BA10,+CC10)</f>
        <v>16123</v>
      </c>
      <c r="DF10" s="121">
        <f>SUM(BB10,+CD10)</f>
        <v>0</v>
      </c>
      <c r="DG10" s="122" t="s">
        <v>532</v>
      </c>
      <c r="DH10" s="121">
        <f>SUM(BD10,+CF10)</f>
        <v>0</v>
      </c>
      <c r="DI10" s="121">
        <f>SUM(BE10,+CG10)</f>
        <v>58475</v>
      </c>
      <c r="DJ10" s="121">
        <f>SUM(BF10,+CH10)</f>
        <v>1227064</v>
      </c>
    </row>
    <row r="11" spans="1:114" s="136" customFormat="1" ht="13.5" customHeight="1" x14ac:dyDescent="0.15">
      <c r="A11" s="119" t="s">
        <v>14</v>
      </c>
      <c r="B11" s="120" t="s">
        <v>455</v>
      </c>
      <c r="C11" s="119" t="s">
        <v>456</v>
      </c>
      <c r="D11" s="121">
        <f>SUM(E11,+L11)</f>
        <v>167504</v>
      </c>
      <c r="E11" s="121">
        <f>SUM(F11:I11)+K11</f>
        <v>167504</v>
      </c>
      <c r="F11" s="121">
        <v>0</v>
      </c>
      <c r="G11" s="121">
        <v>0</v>
      </c>
      <c r="H11" s="121">
        <v>0</v>
      </c>
      <c r="I11" s="121">
        <v>167504</v>
      </c>
      <c r="J11" s="121">
        <v>600000</v>
      </c>
      <c r="K11" s="121">
        <v>0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167504</v>
      </c>
      <c r="W11" s="121">
        <f>+SUM(E11,N11)</f>
        <v>167504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167504</v>
      </c>
      <c r="AB11" s="121">
        <f>+SUM(J11,S11)</f>
        <v>600000</v>
      </c>
      <c r="AC11" s="121">
        <f>+SUM(K11,T11)</f>
        <v>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532</v>
      </c>
      <c r="AM11" s="121">
        <f>SUM(AN11,AS11,AW11,AX11,BD11)</f>
        <v>767504</v>
      </c>
      <c r="AN11" s="121">
        <f>SUM(AO11:AR11)</f>
        <v>90706</v>
      </c>
      <c r="AO11" s="121">
        <v>90706</v>
      </c>
      <c r="AP11" s="121">
        <v>0</v>
      </c>
      <c r="AQ11" s="121">
        <v>0</v>
      </c>
      <c r="AR11" s="121">
        <v>0</v>
      </c>
      <c r="AS11" s="121">
        <f>SUM(AT11:AV11)</f>
        <v>120535</v>
      </c>
      <c r="AT11" s="121">
        <v>480</v>
      </c>
      <c r="AU11" s="121">
        <v>113311</v>
      </c>
      <c r="AV11" s="121">
        <v>6744</v>
      </c>
      <c r="AW11" s="121">
        <v>0</v>
      </c>
      <c r="AX11" s="121">
        <f>SUM(AY11:BB11)</f>
        <v>556263</v>
      </c>
      <c r="AY11" s="121">
        <v>66705</v>
      </c>
      <c r="AZ11" s="121">
        <v>244436</v>
      </c>
      <c r="BA11" s="121">
        <v>6515</v>
      </c>
      <c r="BB11" s="121">
        <v>238607</v>
      </c>
      <c r="BC11" s="122" t="s">
        <v>532</v>
      </c>
      <c r="BD11" s="121">
        <v>0</v>
      </c>
      <c r="BE11" s="121">
        <v>0</v>
      </c>
      <c r="BF11" s="121">
        <f>SUM(AE11,+AM11,+BE11)</f>
        <v>767504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532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532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532</v>
      </c>
      <c r="CQ11" s="121">
        <f>SUM(AM11,+BO11)</f>
        <v>767504</v>
      </c>
      <c r="CR11" s="121">
        <f>SUM(AN11,+BP11)</f>
        <v>90706</v>
      </c>
      <c r="CS11" s="121">
        <f>SUM(AO11,+BQ11)</f>
        <v>90706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120535</v>
      </c>
      <c r="CX11" s="121">
        <f>SUM(AT11,+BV11)</f>
        <v>480</v>
      </c>
      <c r="CY11" s="121">
        <f>SUM(AU11,+BW11)</f>
        <v>113311</v>
      </c>
      <c r="CZ11" s="121">
        <f>SUM(AV11,+BX11)</f>
        <v>6744</v>
      </c>
      <c r="DA11" s="121">
        <f>SUM(AW11,+BY11)</f>
        <v>0</v>
      </c>
      <c r="DB11" s="121">
        <f>SUM(AX11,+BZ11)</f>
        <v>556263</v>
      </c>
      <c r="DC11" s="121">
        <f>SUM(AY11,+CA11)</f>
        <v>66705</v>
      </c>
      <c r="DD11" s="121">
        <f>SUM(AZ11,+CB11)</f>
        <v>244436</v>
      </c>
      <c r="DE11" s="121">
        <f>SUM(BA11,+CC11)</f>
        <v>6515</v>
      </c>
      <c r="DF11" s="121">
        <f>SUM(BB11,+CD11)</f>
        <v>238607</v>
      </c>
      <c r="DG11" s="122" t="s">
        <v>532</v>
      </c>
      <c r="DH11" s="121">
        <f>SUM(BD11,+CF11)</f>
        <v>0</v>
      </c>
      <c r="DI11" s="121">
        <f>SUM(BE11,+CG11)</f>
        <v>0</v>
      </c>
      <c r="DJ11" s="121">
        <f>SUM(BF11,+CH11)</f>
        <v>767504</v>
      </c>
    </row>
    <row r="12" spans="1:114" s="136" customFormat="1" ht="13.5" customHeight="1" x14ac:dyDescent="0.15">
      <c r="A12" s="119" t="s">
        <v>14</v>
      </c>
      <c r="B12" s="120" t="s">
        <v>383</v>
      </c>
      <c r="C12" s="119" t="s">
        <v>384</v>
      </c>
      <c r="D12" s="121">
        <f>SUM(E12,+L12)</f>
        <v>346358</v>
      </c>
      <c r="E12" s="121">
        <f>SUM(F12:I12)+K12</f>
        <v>239187</v>
      </c>
      <c r="F12" s="121">
        <v>0</v>
      </c>
      <c r="G12" s="121">
        <v>0</v>
      </c>
      <c r="H12" s="121">
        <v>0</v>
      </c>
      <c r="I12" s="121">
        <v>239187</v>
      </c>
      <c r="J12" s="121">
        <v>1827620</v>
      </c>
      <c r="K12" s="121">
        <v>0</v>
      </c>
      <c r="L12" s="121">
        <v>107171</v>
      </c>
      <c r="M12" s="121">
        <f>SUM(N12,+U12)</f>
        <v>48220</v>
      </c>
      <c r="N12" s="121">
        <f>SUM(O12:R12,T12)</f>
        <v>28472</v>
      </c>
      <c r="O12" s="121">
        <v>0</v>
      </c>
      <c r="P12" s="121">
        <v>0</v>
      </c>
      <c r="Q12" s="121">
        <v>0</v>
      </c>
      <c r="R12" s="121">
        <v>28472</v>
      </c>
      <c r="S12" s="121">
        <v>262370</v>
      </c>
      <c r="T12" s="121">
        <v>0</v>
      </c>
      <c r="U12" s="121">
        <v>19748</v>
      </c>
      <c r="V12" s="121">
        <f>+SUM(D12,M12)</f>
        <v>394578</v>
      </c>
      <c r="W12" s="121">
        <f>+SUM(E12,N12)</f>
        <v>267659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267659</v>
      </c>
      <c r="AB12" s="121">
        <f>+SUM(J12,S12)</f>
        <v>2089990</v>
      </c>
      <c r="AC12" s="121">
        <f>+SUM(K12,T12)</f>
        <v>0</v>
      </c>
      <c r="AD12" s="121">
        <f>+SUM(L12,U12)</f>
        <v>126919</v>
      </c>
      <c r="AE12" s="121">
        <f>SUM(AF12,+AK12)</f>
        <v>1426</v>
      </c>
      <c r="AF12" s="121">
        <f>SUM(AG12:AJ12)</f>
        <v>1426</v>
      </c>
      <c r="AG12" s="121">
        <v>0</v>
      </c>
      <c r="AH12" s="121">
        <v>1426</v>
      </c>
      <c r="AI12" s="121">
        <v>0</v>
      </c>
      <c r="AJ12" s="121">
        <v>0</v>
      </c>
      <c r="AK12" s="121">
        <v>0</v>
      </c>
      <c r="AL12" s="122" t="s">
        <v>532</v>
      </c>
      <c r="AM12" s="121">
        <f>SUM(AN12,AS12,AW12,AX12,BD12)</f>
        <v>2160098</v>
      </c>
      <c r="AN12" s="121">
        <f>SUM(AO12:AR12)</f>
        <v>69393</v>
      </c>
      <c r="AO12" s="121">
        <v>69393</v>
      </c>
      <c r="AP12" s="121">
        <v>0</v>
      </c>
      <c r="AQ12" s="121">
        <v>0</v>
      </c>
      <c r="AR12" s="121">
        <v>0</v>
      </c>
      <c r="AS12" s="121">
        <f>SUM(AT12:AV12)</f>
        <v>684683</v>
      </c>
      <c r="AT12" s="121">
        <v>0</v>
      </c>
      <c r="AU12" s="121">
        <v>684683</v>
      </c>
      <c r="AV12" s="121">
        <v>0</v>
      </c>
      <c r="AW12" s="121">
        <v>0</v>
      </c>
      <c r="AX12" s="121">
        <f>SUM(AY12:BB12)</f>
        <v>1406022</v>
      </c>
      <c r="AY12" s="121">
        <v>562670</v>
      </c>
      <c r="AZ12" s="121">
        <v>717665</v>
      </c>
      <c r="BA12" s="121">
        <v>115179</v>
      </c>
      <c r="BB12" s="121">
        <v>10508</v>
      </c>
      <c r="BC12" s="122" t="s">
        <v>532</v>
      </c>
      <c r="BD12" s="121">
        <v>0</v>
      </c>
      <c r="BE12" s="121">
        <v>12454</v>
      </c>
      <c r="BF12" s="121">
        <f>SUM(AE12,+AM12,+BE12)</f>
        <v>2173978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532</v>
      </c>
      <c r="BO12" s="121">
        <f>SUM(BP12,BU12,BY12,BZ12,CF12)</f>
        <v>309554</v>
      </c>
      <c r="BP12" s="121">
        <f>SUM(BQ12:BT12)</f>
        <v>23895</v>
      </c>
      <c r="BQ12" s="121">
        <v>23895</v>
      </c>
      <c r="BR12" s="121">
        <v>0</v>
      </c>
      <c r="BS12" s="121">
        <v>0</v>
      </c>
      <c r="BT12" s="121">
        <v>0</v>
      </c>
      <c r="BU12" s="121">
        <f>SUM(BV12:BX12)</f>
        <v>199742</v>
      </c>
      <c r="BV12" s="121">
        <v>0</v>
      </c>
      <c r="BW12" s="121">
        <v>199742</v>
      </c>
      <c r="BX12" s="121">
        <v>0</v>
      </c>
      <c r="BY12" s="121">
        <v>0</v>
      </c>
      <c r="BZ12" s="121">
        <f>SUM(CA12:CD12)</f>
        <v>85917</v>
      </c>
      <c r="CA12" s="121">
        <v>0</v>
      </c>
      <c r="CB12" s="121">
        <v>65603</v>
      </c>
      <c r="CC12" s="121">
        <v>6470</v>
      </c>
      <c r="CD12" s="121">
        <v>13844</v>
      </c>
      <c r="CE12" s="122" t="s">
        <v>532</v>
      </c>
      <c r="CF12" s="121">
        <v>0</v>
      </c>
      <c r="CG12" s="121">
        <v>1036</v>
      </c>
      <c r="CH12" s="121">
        <f>SUM(BG12,+BO12,+CG12)</f>
        <v>310590</v>
      </c>
      <c r="CI12" s="121">
        <f>SUM(AE12,+BG12)</f>
        <v>1426</v>
      </c>
      <c r="CJ12" s="121">
        <f>SUM(AF12,+BH12)</f>
        <v>1426</v>
      </c>
      <c r="CK12" s="121">
        <f>SUM(AG12,+BI12)</f>
        <v>0</v>
      </c>
      <c r="CL12" s="121">
        <f>SUM(AH12,+BJ12)</f>
        <v>1426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532</v>
      </c>
      <c r="CQ12" s="121">
        <f>SUM(AM12,+BO12)</f>
        <v>2469652</v>
      </c>
      <c r="CR12" s="121">
        <f>SUM(AN12,+BP12)</f>
        <v>93288</v>
      </c>
      <c r="CS12" s="121">
        <f>SUM(AO12,+BQ12)</f>
        <v>93288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884425</v>
      </c>
      <c r="CX12" s="121">
        <f>SUM(AT12,+BV12)</f>
        <v>0</v>
      </c>
      <c r="CY12" s="121">
        <f>SUM(AU12,+BW12)</f>
        <v>884425</v>
      </c>
      <c r="CZ12" s="121">
        <f>SUM(AV12,+BX12)</f>
        <v>0</v>
      </c>
      <c r="DA12" s="121">
        <f>SUM(AW12,+BY12)</f>
        <v>0</v>
      </c>
      <c r="DB12" s="121">
        <f>SUM(AX12,+BZ12)</f>
        <v>1491939</v>
      </c>
      <c r="DC12" s="121">
        <f>SUM(AY12,+CA12)</f>
        <v>562670</v>
      </c>
      <c r="DD12" s="121">
        <f>SUM(AZ12,+CB12)</f>
        <v>783268</v>
      </c>
      <c r="DE12" s="121">
        <f>SUM(BA12,+CC12)</f>
        <v>121649</v>
      </c>
      <c r="DF12" s="121">
        <f>SUM(BB12,+CD12)</f>
        <v>24352</v>
      </c>
      <c r="DG12" s="122" t="s">
        <v>532</v>
      </c>
      <c r="DH12" s="121">
        <f>SUM(BD12,+CF12)</f>
        <v>0</v>
      </c>
      <c r="DI12" s="121">
        <f>SUM(BE12,+CG12)</f>
        <v>13490</v>
      </c>
      <c r="DJ12" s="121">
        <f>SUM(BF12,+CH12)</f>
        <v>2484568</v>
      </c>
    </row>
    <row r="13" spans="1:114" s="136" customFormat="1" ht="13.5" customHeight="1" x14ac:dyDescent="0.15">
      <c r="A13" s="119" t="s">
        <v>14</v>
      </c>
      <c r="B13" s="120" t="s">
        <v>363</v>
      </c>
      <c r="C13" s="119" t="s">
        <v>364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33749</v>
      </c>
      <c r="N13" s="121">
        <f>SUM(O13:R13,T13)</f>
        <v>33749</v>
      </c>
      <c r="O13" s="121">
        <v>0</v>
      </c>
      <c r="P13" s="121">
        <v>0</v>
      </c>
      <c r="Q13" s="121">
        <v>0</v>
      </c>
      <c r="R13" s="121">
        <v>33749</v>
      </c>
      <c r="S13" s="121">
        <v>311729</v>
      </c>
      <c r="T13" s="121">
        <v>0</v>
      </c>
      <c r="U13" s="121">
        <v>0</v>
      </c>
      <c r="V13" s="121">
        <f>+SUM(D13,M13)</f>
        <v>33749</v>
      </c>
      <c r="W13" s="121">
        <f>+SUM(E13,N13)</f>
        <v>33749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33749</v>
      </c>
      <c r="AB13" s="121">
        <f>+SUM(J13,S13)</f>
        <v>311729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532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532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532</v>
      </c>
      <c r="BO13" s="121">
        <f>SUM(BP13,BU13,BY13,BZ13,CF13)</f>
        <v>338989</v>
      </c>
      <c r="BP13" s="121">
        <f>SUM(BQ13:BT13)</f>
        <v>75156</v>
      </c>
      <c r="BQ13" s="121">
        <v>75156</v>
      </c>
      <c r="BR13" s="121">
        <v>0</v>
      </c>
      <c r="BS13" s="121">
        <v>0</v>
      </c>
      <c r="BT13" s="121">
        <v>0</v>
      </c>
      <c r="BU13" s="121">
        <f>SUM(BV13:BX13)</f>
        <v>177146</v>
      </c>
      <c r="BV13" s="121">
        <v>0</v>
      </c>
      <c r="BW13" s="121">
        <v>177146</v>
      </c>
      <c r="BX13" s="121">
        <v>0</v>
      </c>
      <c r="BY13" s="121">
        <v>0</v>
      </c>
      <c r="BZ13" s="121">
        <f>SUM(CA13:CD13)</f>
        <v>86687</v>
      </c>
      <c r="CA13" s="121">
        <v>0</v>
      </c>
      <c r="CB13" s="121">
        <v>86687</v>
      </c>
      <c r="CC13" s="121">
        <v>0</v>
      </c>
      <c r="CD13" s="121">
        <v>0</v>
      </c>
      <c r="CE13" s="122" t="s">
        <v>532</v>
      </c>
      <c r="CF13" s="121">
        <v>0</v>
      </c>
      <c r="CG13" s="121">
        <v>6489</v>
      </c>
      <c r="CH13" s="121">
        <f>SUM(BG13,+BO13,+CG13)</f>
        <v>345478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532</v>
      </c>
      <c r="CQ13" s="121">
        <f>SUM(AM13,+BO13)</f>
        <v>338989</v>
      </c>
      <c r="CR13" s="121">
        <f>SUM(AN13,+BP13)</f>
        <v>75156</v>
      </c>
      <c r="CS13" s="121">
        <f>SUM(AO13,+BQ13)</f>
        <v>75156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177146</v>
      </c>
      <c r="CX13" s="121">
        <f>SUM(AT13,+BV13)</f>
        <v>0</v>
      </c>
      <c r="CY13" s="121">
        <f>SUM(AU13,+BW13)</f>
        <v>177146</v>
      </c>
      <c r="CZ13" s="121">
        <f>SUM(AV13,+BX13)</f>
        <v>0</v>
      </c>
      <c r="DA13" s="121">
        <f>SUM(AW13,+BY13)</f>
        <v>0</v>
      </c>
      <c r="DB13" s="121">
        <f>SUM(AX13,+BZ13)</f>
        <v>86687</v>
      </c>
      <c r="DC13" s="121">
        <f>SUM(AY13,+CA13)</f>
        <v>0</v>
      </c>
      <c r="DD13" s="121">
        <f>SUM(AZ13,+CB13)</f>
        <v>86687</v>
      </c>
      <c r="DE13" s="121">
        <f>SUM(BA13,+CC13)</f>
        <v>0</v>
      </c>
      <c r="DF13" s="121">
        <f>SUM(BB13,+CD13)</f>
        <v>0</v>
      </c>
      <c r="DG13" s="122" t="s">
        <v>532</v>
      </c>
      <c r="DH13" s="121">
        <f>SUM(BD13,+CF13)</f>
        <v>0</v>
      </c>
      <c r="DI13" s="121">
        <f>SUM(BE13,+CG13)</f>
        <v>6489</v>
      </c>
      <c r="DJ13" s="121">
        <f>SUM(BF13,+CH13)</f>
        <v>345478</v>
      </c>
    </row>
    <row r="14" spans="1:114" s="136" customFormat="1" ht="13.5" customHeight="1" x14ac:dyDescent="0.15">
      <c r="A14" s="119" t="s">
        <v>14</v>
      </c>
      <c r="B14" s="120" t="s">
        <v>429</v>
      </c>
      <c r="C14" s="119" t="s">
        <v>430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14829</v>
      </c>
      <c r="N14" s="121">
        <f>SUM(O14:R14,T14)</f>
        <v>14829</v>
      </c>
      <c r="O14" s="121">
        <v>0</v>
      </c>
      <c r="P14" s="121">
        <v>0</v>
      </c>
      <c r="Q14" s="121">
        <v>0</v>
      </c>
      <c r="R14" s="121">
        <v>14829</v>
      </c>
      <c r="S14" s="121">
        <v>126487</v>
      </c>
      <c r="T14" s="121">
        <v>0</v>
      </c>
      <c r="U14" s="121">
        <v>0</v>
      </c>
      <c r="V14" s="121">
        <f>+SUM(D14,M14)</f>
        <v>14829</v>
      </c>
      <c r="W14" s="121">
        <f>+SUM(E14,N14)</f>
        <v>14829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14829</v>
      </c>
      <c r="AB14" s="121">
        <f>+SUM(J14,S14)</f>
        <v>126487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532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532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532</v>
      </c>
      <c r="BO14" s="121">
        <f>SUM(BP14,BU14,BY14,BZ14,CF14)</f>
        <v>132549</v>
      </c>
      <c r="BP14" s="121">
        <f>SUM(BQ14:BT14)</f>
        <v>60166</v>
      </c>
      <c r="BQ14" s="121">
        <v>60166</v>
      </c>
      <c r="BR14" s="121">
        <v>0</v>
      </c>
      <c r="BS14" s="121">
        <v>0</v>
      </c>
      <c r="BT14" s="121">
        <v>0</v>
      </c>
      <c r="BU14" s="121">
        <f>SUM(BV14:BX14)</f>
        <v>39215</v>
      </c>
      <c r="BV14" s="121">
        <v>0</v>
      </c>
      <c r="BW14" s="121">
        <v>39215</v>
      </c>
      <c r="BX14" s="121">
        <v>0</v>
      </c>
      <c r="BY14" s="121">
        <v>0</v>
      </c>
      <c r="BZ14" s="121">
        <f>SUM(CA14:CD14)</f>
        <v>33168</v>
      </c>
      <c r="CA14" s="121">
        <v>0</v>
      </c>
      <c r="CB14" s="121">
        <v>31297</v>
      </c>
      <c r="CC14" s="121">
        <v>1871</v>
      </c>
      <c r="CD14" s="121">
        <v>0</v>
      </c>
      <c r="CE14" s="122" t="s">
        <v>532</v>
      </c>
      <c r="CF14" s="121">
        <v>0</v>
      </c>
      <c r="CG14" s="121">
        <v>8767</v>
      </c>
      <c r="CH14" s="121">
        <f>SUM(BG14,+BO14,+CG14)</f>
        <v>141316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532</v>
      </c>
      <c r="CQ14" s="121">
        <f>SUM(AM14,+BO14)</f>
        <v>132549</v>
      </c>
      <c r="CR14" s="121">
        <f>SUM(AN14,+BP14)</f>
        <v>60166</v>
      </c>
      <c r="CS14" s="121">
        <f>SUM(AO14,+BQ14)</f>
        <v>60166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39215</v>
      </c>
      <c r="CX14" s="121">
        <f>SUM(AT14,+BV14)</f>
        <v>0</v>
      </c>
      <c r="CY14" s="121">
        <f>SUM(AU14,+BW14)</f>
        <v>39215</v>
      </c>
      <c r="CZ14" s="121">
        <f>SUM(AV14,+BX14)</f>
        <v>0</v>
      </c>
      <c r="DA14" s="121">
        <f>SUM(AW14,+BY14)</f>
        <v>0</v>
      </c>
      <c r="DB14" s="121">
        <f>SUM(AX14,+BZ14)</f>
        <v>33168</v>
      </c>
      <c r="DC14" s="121">
        <f>SUM(AY14,+CA14)</f>
        <v>0</v>
      </c>
      <c r="DD14" s="121">
        <f>SUM(AZ14,+CB14)</f>
        <v>31297</v>
      </c>
      <c r="DE14" s="121">
        <f>SUM(BA14,+CC14)</f>
        <v>1871</v>
      </c>
      <c r="DF14" s="121">
        <f>SUM(BB14,+CD14)</f>
        <v>0</v>
      </c>
      <c r="DG14" s="122" t="s">
        <v>532</v>
      </c>
      <c r="DH14" s="121">
        <f>SUM(BD14,+CF14)</f>
        <v>0</v>
      </c>
      <c r="DI14" s="121">
        <f>SUM(BE14,+CG14)</f>
        <v>8767</v>
      </c>
      <c r="DJ14" s="121">
        <f>SUM(BF14,+CH14)</f>
        <v>141316</v>
      </c>
    </row>
    <row r="15" spans="1:114" s="136" customFormat="1" ht="13.5" customHeight="1" x14ac:dyDescent="0.15">
      <c r="A15" s="119" t="s">
        <v>14</v>
      </c>
      <c r="B15" s="120" t="s">
        <v>375</v>
      </c>
      <c r="C15" s="119" t="s">
        <v>376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287979</v>
      </c>
      <c r="N15" s="121">
        <f>SUM(O15:R15,T15)</f>
        <v>287979</v>
      </c>
      <c r="O15" s="121">
        <v>0</v>
      </c>
      <c r="P15" s="121">
        <v>0</v>
      </c>
      <c r="Q15" s="121">
        <v>0</v>
      </c>
      <c r="R15" s="121">
        <v>287979</v>
      </c>
      <c r="S15" s="121">
        <v>161070</v>
      </c>
      <c r="T15" s="121">
        <v>0</v>
      </c>
      <c r="U15" s="121">
        <v>0</v>
      </c>
      <c r="V15" s="121">
        <f>+SUM(D15,M15)</f>
        <v>287979</v>
      </c>
      <c r="W15" s="121">
        <f>+SUM(E15,N15)</f>
        <v>287979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287979</v>
      </c>
      <c r="AB15" s="121">
        <f>+SUM(J15,S15)</f>
        <v>161070</v>
      </c>
      <c r="AC15" s="121">
        <f>+SUM(K15,T15)</f>
        <v>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532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532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532</v>
      </c>
      <c r="BO15" s="121">
        <f>SUM(BP15,BU15,BY15,BZ15,CF15)</f>
        <v>418329</v>
      </c>
      <c r="BP15" s="121">
        <f>SUM(BQ15:BT15)</f>
        <v>119729</v>
      </c>
      <c r="BQ15" s="121">
        <v>119729</v>
      </c>
      <c r="BR15" s="121">
        <v>0</v>
      </c>
      <c r="BS15" s="121">
        <v>0</v>
      </c>
      <c r="BT15" s="121">
        <v>0</v>
      </c>
      <c r="BU15" s="121">
        <f>SUM(BV15:BX15)</f>
        <v>141180</v>
      </c>
      <c r="BV15" s="121">
        <v>1338</v>
      </c>
      <c r="BW15" s="121">
        <v>139842</v>
      </c>
      <c r="BX15" s="121">
        <v>0</v>
      </c>
      <c r="BY15" s="121">
        <v>0</v>
      </c>
      <c r="BZ15" s="121">
        <f>SUM(CA15:CD15)</f>
        <v>157420</v>
      </c>
      <c r="CA15" s="121">
        <v>57908</v>
      </c>
      <c r="CB15" s="121">
        <v>96014</v>
      </c>
      <c r="CC15" s="121">
        <v>3498</v>
      </c>
      <c r="CD15" s="121">
        <v>0</v>
      </c>
      <c r="CE15" s="122" t="s">
        <v>532</v>
      </c>
      <c r="CF15" s="121">
        <v>0</v>
      </c>
      <c r="CG15" s="121">
        <v>30720</v>
      </c>
      <c r="CH15" s="121">
        <f>SUM(BG15,+BO15,+CG15)</f>
        <v>449049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532</v>
      </c>
      <c r="CQ15" s="121">
        <f>SUM(AM15,+BO15)</f>
        <v>418329</v>
      </c>
      <c r="CR15" s="121">
        <f>SUM(AN15,+BP15)</f>
        <v>119729</v>
      </c>
      <c r="CS15" s="121">
        <f>SUM(AO15,+BQ15)</f>
        <v>119729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141180</v>
      </c>
      <c r="CX15" s="121">
        <f>SUM(AT15,+BV15)</f>
        <v>1338</v>
      </c>
      <c r="CY15" s="121">
        <f>SUM(AU15,+BW15)</f>
        <v>139842</v>
      </c>
      <c r="CZ15" s="121">
        <f>SUM(AV15,+BX15)</f>
        <v>0</v>
      </c>
      <c r="DA15" s="121">
        <f>SUM(AW15,+BY15)</f>
        <v>0</v>
      </c>
      <c r="DB15" s="121">
        <f>SUM(AX15,+BZ15)</f>
        <v>157420</v>
      </c>
      <c r="DC15" s="121">
        <f>SUM(AY15,+CA15)</f>
        <v>57908</v>
      </c>
      <c r="DD15" s="121">
        <f>SUM(AZ15,+CB15)</f>
        <v>96014</v>
      </c>
      <c r="DE15" s="121">
        <f>SUM(BA15,+CC15)</f>
        <v>3498</v>
      </c>
      <c r="DF15" s="121">
        <f>SUM(BB15,+CD15)</f>
        <v>0</v>
      </c>
      <c r="DG15" s="122" t="s">
        <v>532</v>
      </c>
      <c r="DH15" s="121">
        <f>SUM(BD15,+CF15)</f>
        <v>0</v>
      </c>
      <c r="DI15" s="121">
        <f>SUM(BE15,+CG15)</f>
        <v>30720</v>
      </c>
      <c r="DJ15" s="121">
        <f>SUM(BF15,+CH15)</f>
        <v>449049</v>
      </c>
    </row>
    <row r="16" spans="1:114" s="136" customFormat="1" ht="13.5" customHeight="1" x14ac:dyDescent="0.15">
      <c r="A16" s="119" t="s">
        <v>14</v>
      </c>
      <c r="B16" s="120" t="s">
        <v>460</v>
      </c>
      <c r="C16" s="119" t="s">
        <v>461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353253</v>
      </c>
      <c r="N16" s="121">
        <f>SUM(O16:R16,T16)</f>
        <v>284675</v>
      </c>
      <c r="O16" s="121">
        <v>0</v>
      </c>
      <c r="P16" s="121">
        <v>0</v>
      </c>
      <c r="Q16" s="121">
        <v>0</v>
      </c>
      <c r="R16" s="121">
        <v>284675</v>
      </c>
      <c r="S16" s="121">
        <v>160000</v>
      </c>
      <c r="T16" s="121">
        <v>0</v>
      </c>
      <c r="U16" s="121">
        <v>68578</v>
      </c>
      <c r="V16" s="121">
        <f>+SUM(D16,M16)</f>
        <v>353253</v>
      </c>
      <c r="W16" s="121">
        <f>+SUM(E16,N16)</f>
        <v>284675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284675</v>
      </c>
      <c r="AB16" s="121">
        <f>+SUM(J16,S16)</f>
        <v>160000</v>
      </c>
      <c r="AC16" s="121">
        <f>+SUM(K16,T16)</f>
        <v>0</v>
      </c>
      <c r="AD16" s="121">
        <f>+SUM(L16,U16)</f>
        <v>68578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532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532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532</v>
      </c>
      <c r="BO16" s="121">
        <f>SUM(BP16,BU16,BY16,BZ16,CF16)</f>
        <v>458864</v>
      </c>
      <c r="BP16" s="121">
        <f>SUM(BQ16:BT16)</f>
        <v>223140</v>
      </c>
      <c r="BQ16" s="121">
        <v>77285</v>
      </c>
      <c r="BR16" s="121">
        <v>105298</v>
      </c>
      <c r="BS16" s="121">
        <v>40557</v>
      </c>
      <c r="BT16" s="121">
        <v>0</v>
      </c>
      <c r="BU16" s="121">
        <f>SUM(BV16:BX16)</f>
        <v>144421</v>
      </c>
      <c r="BV16" s="121">
        <v>28677</v>
      </c>
      <c r="BW16" s="121">
        <v>115744</v>
      </c>
      <c r="BX16" s="121">
        <v>0</v>
      </c>
      <c r="BY16" s="121">
        <v>0</v>
      </c>
      <c r="BZ16" s="121">
        <f>SUM(CA16:CD16)</f>
        <v>91303</v>
      </c>
      <c r="CA16" s="121">
        <v>88422</v>
      </c>
      <c r="CB16" s="121">
        <v>2881</v>
      </c>
      <c r="CC16" s="121">
        <v>0</v>
      </c>
      <c r="CD16" s="121">
        <v>0</v>
      </c>
      <c r="CE16" s="122" t="s">
        <v>532</v>
      </c>
      <c r="CF16" s="121">
        <v>0</v>
      </c>
      <c r="CG16" s="121">
        <v>54389</v>
      </c>
      <c r="CH16" s="121">
        <f>SUM(BG16,+BO16,+CG16)</f>
        <v>513253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532</v>
      </c>
      <c r="CQ16" s="121">
        <f>SUM(AM16,+BO16)</f>
        <v>458864</v>
      </c>
      <c r="CR16" s="121">
        <f>SUM(AN16,+BP16)</f>
        <v>223140</v>
      </c>
      <c r="CS16" s="121">
        <f>SUM(AO16,+BQ16)</f>
        <v>77285</v>
      </c>
      <c r="CT16" s="121">
        <f>SUM(AP16,+BR16)</f>
        <v>105298</v>
      </c>
      <c r="CU16" s="121">
        <f>SUM(AQ16,+BS16)</f>
        <v>40557</v>
      </c>
      <c r="CV16" s="121">
        <f>SUM(AR16,+BT16)</f>
        <v>0</v>
      </c>
      <c r="CW16" s="121">
        <f>SUM(AS16,+BU16)</f>
        <v>144421</v>
      </c>
      <c r="CX16" s="121">
        <f>SUM(AT16,+BV16)</f>
        <v>28677</v>
      </c>
      <c r="CY16" s="121">
        <f>SUM(AU16,+BW16)</f>
        <v>115744</v>
      </c>
      <c r="CZ16" s="121">
        <f>SUM(AV16,+BX16)</f>
        <v>0</v>
      </c>
      <c r="DA16" s="121">
        <f>SUM(AW16,+BY16)</f>
        <v>0</v>
      </c>
      <c r="DB16" s="121">
        <f>SUM(AX16,+BZ16)</f>
        <v>91303</v>
      </c>
      <c r="DC16" s="121">
        <f>SUM(AY16,+CA16)</f>
        <v>88422</v>
      </c>
      <c r="DD16" s="121">
        <f>SUM(AZ16,+CB16)</f>
        <v>2881</v>
      </c>
      <c r="DE16" s="121">
        <f>SUM(BA16,+CC16)</f>
        <v>0</v>
      </c>
      <c r="DF16" s="121">
        <f>SUM(BB16,+CD16)</f>
        <v>0</v>
      </c>
      <c r="DG16" s="122" t="s">
        <v>532</v>
      </c>
      <c r="DH16" s="121">
        <f>SUM(BD16,+CF16)</f>
        <v>0</v>
      </c>
      <c r="DI16" s="121">
        <f>SUM(BE16,+CG16)</f>
        <v>54389</v>
      </c>
      <c r="DJ16" s="121">
        <f>SUM(BF16,+CH16)</f>
        <v>513253</v>
      </c>
    </row>
    <row r="17" spans="1:114" s="136" customFormat="1" ht="13.5" customHeight="1" x14ac:dyDescent="0.15">
      <c r="A17" s="119" t="s">
        <v>14</v>
      </c>
      <c r="B17" s="120" t="s">
        <v>445</v>
      </c>
      <c r="C17" s="119" t="s">
        <v>446</v>
      </c>
      <c r="D17" s="121">
        <f>SUM(E17,+L17)</f>
        <v>144918</v>
      </c>
      <c r="E17" s="121">
        <f>SUM(F17:I17)+K17</f>
        <v>144918</v>
      </c>
      <c r="F17" s="121">
        <v>0</v>
      </c>
      <c r="G17" s="121">
        <v>0</v>
      </c>
      <c r="H17" s="121">
        <v>0</v>
      </c>
      <c r="I17" s="121">
        <v>144918</v>
      </c>
      <c r="J17" s="121">
        <v>333420</v>
      </c>
      <c r="K17" s="121">
        <v>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144918</v>
      </c>
      <c r="W17" s="121">
        <f>+SUM(E17,N17)</f>
        <v>144918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144918</v>
      </c>
      <c r="AB17" s="121">
        <f>+SUM(J17,S17)</f>
        <v>333420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532</v>
      </c>
      <c r="AM17" s="121">
        <f>SUM(AN17,AS17,AW17,AX17,BD17)</f>
        <v>455959</v>
      </c>
      <c r="AN17" s="121">
        <f>SUM(AO17:AR17)</f>
        <v>69601</v>
      </c>
      <c r="AO17" s="121">
        <v>29000</v>
      </c>
      <c r="AP17" s="121">
        <v>0</v>
      </c>
      <c r="AQ17" s="121">
        <v>29000</v>
      </c>
      <c r="AR17" s="121">
        <v>11601</v>
      </c>
      <c r="AS17" s="121">
        <f>SUM(AT17:AV17)</f>
        <v>240295</v>
      </c>
      <c r="AT17" s="121">
        <v>13380</v>
      </c>
      <c r="AU17" s="121">
        <v>211684</v>
      </c>
      <c r="AV17" s="121">
        <v>15231</v>
      </c>
      <c r="AW17" s="121">
        <v>0</v>
      </c>
      <c r="AX17" s="121">
        <f>SUM(AY17:BB17)</f>
        <v>146063</v>
      </c>
      <c r="AY17" s="121">
        <v>77902</v>
      </c>
      <c r="AZ17" s="121">
        <v>67279</v>
      </c>
      <c r="BA17" s="121">
        <v>882</v>
      </c>
      <c r="BB17" s="121">
        <v>0</v>
      </c>
      <c r="BC17" s="122" t="s">
        <v>532</v>
      </c>
      <c r="BD17" s="121">
        <v>0</v>
      </c>
      <c r="BE17" s="121">
        <v>22379</v>
      </c>
      <c r="BF17" s="121">
        <f>SUM(AE17,+AM17,+BE17)</f>
        <v>478338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532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532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532</v>
      </c>
      <c r="CQ17" s="121">
        <f>SUM(AM17,+BO17)</f>
        <v>455959</v>
      </c>
      <c r="CR17" s="121">
        <f>SUM(AN17,+BP17)</f>
        <v>69601</v>
      </c>
      <c r="CS17" s="121">
        <f>SUM(AO17,+BQ17)</f>
        <v>29000</v>
      </c>
      <c r="CT17" s="121">
        <f>SUM(AP17,+BR17)</f>
        <v>0</v>
      </c>
      <c r="CU17" s="121">
        <f>SUM(AQ17,+BS17)</f>
        <v>29000</v>
      </c>
      <c r="CV17" s="121">
        <f>SUM(AR17,+BT17)</f>
        <v>11601</v>
      </c>
      <c r="CW17" s="121">
        <f>SUM(AS17,+BU17)</f>
        <v>240295</v>
      </c>
      <c r="CX17" s="121">
        <f>SUM(AT17,+BV17)</f>
        <v>13380</v>
      </c>
      <c r="CY17" s="121">
        <f>SUM(AU17,+BW17)</f>
        <v>211684</v>
      </c>
      <c r="CZ17" s="121">
        <f>SUM(AV17,+BX17)</f>
        <v>15231</v>
      </c>
      <c r="DA17" s="121">
        <f>SUM(AW17,+BY17)</f>
        <v>0</v>
      </c>
      <c r="DB17" s="121">
        <f>SUM(AX17,+BZ17)</f>
        <v>146063</v>
      </c>
      <c r="DC17" s="121">
        <f>SUM(AY17,+CA17)</f>
        <v>77902</v>
      </c>
      <c r="DD17" s="121">
        <f>SUM(AZ17,+CB17)</f>
        <v>67279</v>
      </c>
      <c r="DE17" s="121">
        <f>SUM(BA17,+CC17)</f>
        <v>882</v>
      </c>
      <c r="DF17" s="121">
        <f>SUM(BB17,+CD17)</f>
        <v>0</v>
      </c>
      <c r="DG17" s="122" t="s">
        <v>532</v>
      </c>
      <c r="DH17" s="121">
        <f>SUM(BD17,+CF17)</f>
        <v>0</v>
      </c>
      <c r="DI17" s="121">
        <f>SUM(BE17,+CG17)</f>
        <v>22379</v>
      </c>
      <c r="DJ17" s="121">
        <f>SUM(BF17,+CH17)</f>
        <v>478338</v>
      </c>
    </row>
    <row r="18" spans="1:114" s="136" customFormat="1" ht="13.5" customHeight="1" x14ac:dyDescent="0.15">
      <c r="A18" s="119" t="s">
        <v>14</v>
      </c>
      <c r="B18" s="120" t="s">
        <v>339</v>
      </c>
      <c r="C18" s="119" t="s">
        <v>340</v>
      </c>
      <c r="D18" s="121">
        <f>SUM(E18,+L18)</f>
        <v>66020</v>
      </c>
      <c r="E18" s="121">
        <f>SUM(F18:I18)+K18</f>
        <v>21306</v>
      </c>
      <c r="F18" s="121">
        <v>0</v>
      </c>
      <c r="G18" s="121">
        <v>0</v>
      </c>
      <c r="H18" s="121">
        <v>0</v>
      </c>
      <c r="I18" s="121">
        <v>2119</v>
      </c>
      <c r="J18" s="121">
        <v>72828</v>
      </c>
      <c r="K18" s="121">
        <v>19187</v>
      </c>
      <c r="L18" s="121">
        <v>44714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66020</v>
      </c>
      <c r="W18" s="121">
        <f>+SUM(E18,N18)</f>
        <v>21306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2119</v>
      </c>
      <c r="AB18" s="121">
        <f>+SUM(J18,S18)</f>
        <v>72828</v>
      </c>
      <c r="AC18" s="121">
        <f>+SUM(K18,T18)</f>
        <v>19187</v>
      </c>
      <c r="AD18" s="121">
        <f>+SUM(L18,U18)</f>
        <v>44714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532</v>
      </c>
      <c r="AM18" s="121">
        <f>SUM(AN18,AS18,AW18,AX18,BD18)</f>
        <v>97200</v>
      </c>
      <c r="AN18" s="121">
        <f>SUM(AO18:AR18)</f>
        <v>24681</v>
      </c>
      <c r="AO18" s="121">
        <v>24681</v>
      </c>
      <c r="AP18" s="121">
        <v>0</v>
      </c>
      <c r="AQ18" s="121">
        <v>0</v>
      </c>
      <c r="AR18" s="121">
        <v>0</v>
      </c>
      <c r="AS18" s="121">
        <f>SUM(AT18:AV18)</f>
        <v>24821</v>
      </c>
      <c r="AT18" s="121">
        <v>0</v>
      </c>
      <c r="AU18" s="121">
        <v>24821</v>
      </c>
      <c r="AV18" s="121">
        <v>0</v>
      </c>
      <c r="AW18" s="121">
        <v>0</v>
      </c>
      <c r="AX18" s="121">
        <f>SUM(AY18:BB18)</f>
        <v>47698</v>
      </c>
      <c r="AY18" s="121">
        <v>0</v>
      </c>
      <c r="AZ18" s="121">
        <v>47698</v>
      </c>
      <c r="BA18" s="121">
        <v>0</v>
      </c>
      <c r="BB18" s="121">
        <v>0</v>
      </c>
      <c r="BC18" s="122" t="s">
        <v>532</v>
      </c>
      <c r="BD18" s="121">
        <v>0</v>
      </c>
      <c r="BE18" s="121">
        <v>41648</v>
      </c>
      <c r="BF18" s="121">
        <f>SUM(AE18,+AM18,+BE18)</f>
        <v>138848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532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532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532</v>
      </c>
      <c r="CQ18" s="121">
        <f>SUM(AM18,+BO18)</f>
        <v>97200</v>
      </c>
      <c r="CR18" s="121">
        <f>SUM(AN18,+BP18)</f>
        <v>24681</v>
      </c>
      <c r="CS18" s="121">
        <f>SUM(AO18,+BQ18)</f>
        <v>24681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24821</v>
      </c>
      <c r="CX18" s="121">
        <f>SUM(AT18,+BV18)</f>
        <v>0</v>
      </c>
      <c r="CY18" s="121">
        <f>SUM(AU18,+BW18)</f>
        <v>24821</v>
      </c>
      <c r="CZ18" s="121">
        <f>SUM(AV18,+BX18)</f>
        <v>0</v>
      </c>
      <c r="DA18" s="121">
        <f>SUM(AW18,+BY18)</f>
        <v>0</v>
      </c>
      <c r="DB18" s="121">
        <f>SUM(AX18,+BZ18)</f>
        <v>47698</v>
      </c>
      <c r="DC18" s="121">
        <f>SUM(AY18,+CA18)</f>
        <v>0</v>
      </c>
      <c r="DD18" s="121">
        <f>SUM(AZ18,+CB18)</f>
        <v>47698</v>
      </c>
      <c r="DE18" s="121">
        <f>SUM(BA18,+CC18)</f>
        <v>0</v>
      </c>
      <c r="DF18" s="121">
        <f>SUM(BB18,+CD18)</f>
        <v>0</v>
      </c>
      <c r="DG18" s="122" t="s">
        <v>532</v>
      </c>
      <c r="DH18" s="121">
        <f>SUM(BD18,+CF18)</f>
        <v>0</v>
      </c>
      <c r="DI18" s="121">
        <f>SUM(BE18,+CG18)</f>
        <v>41648</v>
      </c>
      <c r="DJ18" s="121">
        <f>SUM(BF18,+CH18)</f>
        <v>138848</v>
      </c>
    </row>
    <row r="19" spans="1:114" s="136" customFormat="1" ht="13.5" customHeight="1" x14ac:dyDescent="0.15">
      <c r="A19" s="119" t="s">
        <v>14</v>
      </c>
      <c r="B19" s="120" t="s">
        <v>353</v>
      </c>
      <c r="C19" s="119" t="s">
        <v>354</v>
      </c>
      <c r="D19" s="121">
        <f>SUM(E19,+L19)</f>
        <v>746254</v>
      </c>
      <c r="E19" s="121">
        <f>SUM(F19:I19)+K19</f>
        <v>746254</v>
      </c>
      <c r="F19" s="121">
        <v>1269</v>
      </c>
      <c r="G19" s="121">
        <v>0</v>
      </c>
      <c r="H19" s="121">
        <v>0</v>
      </c>
      <c r="I19" s="121">
        <v>594250</v>
      </c>
      <c r="J19" s="121">
        <v>729987</v>
      </c>
      <c r="K19" s="121">
        <v>150735</v>
      </c>
      <c r="L19" s="121">
        <v>0</v>
      </c>
      <c r="M19" s="121">
        <f>SUM(N19,+U19)</f>
        <v>1699914</v>
      </c>
      <c r="N19" s="121">
        <f>SUM(O19:R19,T19)</f>
        <v>1699914</v>
      </c>
      <c r="O19" s="121">
        <v>584351</v>
      </c>
      <c r="P19" s="121">
        <v>0</v>
      </c>
      <c r="Q19" s="121">
        <v>920600</v>
      </c>
      <c r="R19" s="121">
        <v>194954</v>
      </c>
      <c r="S19" s="121">
        <v>178310</v>
      </c>
      <c r="T19" s="121">
        <v>9</v>
      </c>
      <c r="U19" s="121">
        <v>0</v>
      </c>
      <c r="V19" s="121">
        <f>+SUM(D19,M19)</f>
        <v>2446168</v>
      </c>
      <c r="W19" s="121">
        <f>+SUM(E19,N19)</f>
        <v>2446168</v>
      </c>
      <c r="X19" s="121">
        <f>+SUM(F19,O19)</f>
        <v>585620</v>
      </c>
      <c r="Y19" s="121">
        <f>+SUM(G19,P19)</f>
        <v>0</v>
      </c>
      <c r="Z19" s="121">
        <f>+SUM(H19,Q19)</f>
        <v>920600</v>
      </c>
      <c r="AA19" s="121">
        <f>+SUM(I19,R19)</f>
        <v>789204</v>
      </c>
      <c r="AB19" s="121">
        <f>+SUM(J19,S19)</f>
        <v>908297</v>
      </c>
      <c r="AC19" s="121">
        <f>+SUM(K19,T19)</f>
        <v>150744</v>
      </c>
      <c r="AD19" s="121">
        <f>+SUM(L19,U19)</f>
        <v>0</v>
      </c>
      <c r="AE19" s="121">
        <f>SUM(AF19,+AK19)</f>
        <v>51812</v>
      </c>
      <c r="AF19" s="121">
        <f>SUM(AG19:AJ19)</f>
        <v>51812</v>
      </c>
      <c r="AG19" s="121">
        <v>0</v>
      </c>
      <c r="AH19" s="121">
        <v>51812</v>
      </c>
      <c r="AI19" s="121">
        <v>0</v>
      </c>
      <c r="AJ19" s="121">
        <v>0</v>
      </c>
      <c r="AK19" s="121">
        <v>0</v>
      </c>
      <c r="AL19" s="122" t="s">
        <v>532</v>
      </c>
      <c r="AM19" s="121">
        <f>SUM(AN19,AS19,AW19,AX19,BD19)</f>
        <v>1383380</v>
      </c>
      <c r="AN19" s="121">
        <f>SUM(AO19:AR19)</f>
        <v>61192</v>
      </c>
      <c r="AO19" s="121">
        <v>55144</v>
      </c>
      <c r="AP19" s="121">
        <v>0</v>
      </c>
      <c r="AQ19" s="121">
        <v>0</v>
      </c>
      <c r="AR19" s="121">
        <v>6048</v>
      </c>
      <c r="AS19" s="121">
        <f>SUM(AT19:AV19)</f>
        <v>279625</v>
      </c>
      <c r="AT19" s="121">
        <v>0</v>
      </c>
      <c r="AU19" s="121">
        <v>198033</v>
      </c>
      <c r="AV19" s="121">
        <v>81592</v>
      </c>
      <c r="AW19" s="121">
        <v>0</v>
      </c>
      <c r="AX19" s="121">
        <f>SUM(AY19:BB19)</f>
        <v>1042563</v>
      </c>
      <c r="AY19" s="121">
        <v>424202</v>
      </c>
      <c r="AZ19" s="121">
        <v>575413</v>
      </c>
      <c r="BA19" s="121">
        <v>42948</v>
      </c>
      <c r="BB19" s="121">
        <v>0</v>
      </c>
      <c r="BC19" s="122" t="s">
        <v>532</v>
      </c>
      <c r="BD19" s="121">
        <v>0</v>
      </c>
      <c r="BE19" s="121">
        <v>41049</v>
      </c>
      <c r="BF19" s="121">
        <f>SUM(AE19,+AM19,+BE19)</f>
        <v>1476241</v>
      </c>
      <c r="BG19" s="121">
        <f>SUM(BH19,+BM19)</f>
        <v>1683261</v>
      </c>
      <c r="BH19" s="121">
        <f>SUM(BI19:BL19)</f>
        <v>1683261</v>
      </c>
      <c r="BI19" s="121">
        <v>0</v>
      </c>
      <c r="BJ19" s="121">
        <v>1683261</v>
      </c>
      <c r="BK19" s="121">
        <v>0</v>
      </c>
      <c r="BL19" s="121">
        <v>0</v>
      </c>
      <c r="BM19" s="121">
        <v>0</v>
      </c>
      <c r="BN19" s="122" t="s">
        <v>532</v>
      </c>
      <c r="BO19" s="121">
        <f>SUM(BP19,BU19,BY19,BZ19,CF19)</f>
        <v>181925</v>
      </c>
      <c r="BP19" s="121">
        <f>SUM(BQ19:BT19)</f>
        <v>101948</v>
      </c>
      <c r="BQ19" s="121">
        <v>101948</v>
      </c>
      <c r="BR19" s="121">
        <v>0</v>
      </c>
      <c r="BS19" s="121">
        <v>0</v>
      </c>
      <c r="BT19" s="121">
        <v>0</v>
      </c>
      <c r="BU19" s="121">
        <f>SUM(BV19:BX19)</f>
        <v>28971</v>
      </c>
      <c r="BV19" s="121">
        <v>0</v>
      </c>
      <c r="BW19" s="121">
        <v>28971</v>
      </c>
      <c r="BX19" s="121">
        <v>0</v>
      </c>
      <c r="BY19" s="121">
        <v>0</v>
      </c>
      <c r="BZ19" s="121">
        <f>SUM(CA19:CD19)</f>
        <v>51006</v>
      </c>
      <c r="CA19" s="121">
        <v>0</v>
      </c>
      <c r="CB19" s="121">
        <v>51006</v>
      </c>
      <c r="CC19" s="121">
        <v>0</v>
      </c>
      <c r="CD19" s="121">
        <v>0</v>
      </c>
      <c r="CE19" s="122" t="s">
        <v>532</v>
      </c>
      <c r="CF19" s="121">
        <v>0</v>
      </c>
      <c r="CG19" s="121">
        <v>13038</v>
      </c>
      <c r="CH19" s="121">
        <f>SUM(BG19,+BO19,+CG19)</f>
        <v>1878224</v>
      </c>
      <c r="CI19" s="121">
        <f>SUM(AE19,+BG19)</f>
        <v>1735073</v>
      </c>
      <c r="CJ19" s="121">
        <f>SUM(AF19,+BH19)</f>
        <v>1735073</v>
      </c>
      <c r="CK19" s="121">
        <f>SUM(AG19,+BI19)</f>
        <v>0</v>
      </c>
      <c r="CL19" s="121">
        <f>SUM(AH19,+BJ19)</f>
        <v>1735073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532</v>
      </c>
      <c r="CQ19" s="121">
        <f>SUM(AM19,+BO19)</f>
        <v>1565305</v>
      </c>
      <c r="CR19" s="121">
        <f>SUM(AN19,+BP19)</f>
        <v>163140</v>
      </c>
      <c r="CS19" s="121">
        <f>SUM(AO19,+BQ19)</f>
        <v>157092</v>
      </c>
      <c r="CT19" s="121">
        <f>SUM(AP19,+BR19)</f>
        <v>0</v>
      </c>
      <c r="CU19" s="121">
        <f>SUM(AQ19,+BS19)</f>
        <v>0</v>
      </c>
      <c r="CV19" s="121">
        <f>SUM(AR19,+BT19)</f>
        <v>6048</v>
      </c>
      <c r="CW19" s="121">
        <f>SUM(AS19,+BU19)</f>
        <v>308596</v>
      </c>
      <c r="CX19" s="121">
        <f>SUM(AT19,+BV19)</f>
        <v>0</v>
      </c>
      <c r="CY19" s="121">
        <f>SUM(AU19,+BW19)</f>
        <v>227004</v>
      </c>
      <c r="CZ19" s="121">
        <f>SUM(AV19,+BX19)</f>
        <v>81592</v>
      </c>
      <c r="DA19" s="121">
        <f>SUM(AW19,+BY19)</f>
        <v>0</v>
      </c>
      <c r="DB19" s="121">
        <f>SUM(AX19,+BZ19)</f>
        <v>1093569</v>
      </c>
      <c r="DC19" s="121">
        <f>SUM(AY19,+CA19)</f>
        <v>424202</v>
      </c>
      <c r="DD19" s="121">
        <f>SUM(AZ19,+CB19)</f>
        <v>626419</v>
      </c>
      <c r="DE19" s="121">
        <f>SUM(BA19,+CC19)</f>
        <v>42948</v>
      </c>
      <c r="DF19" s="121">
        <f>SUM(BB19,+CD19)</f>
        <v>0</v>
      </c>
      <c r="DG19" s="122" t="s">
        <v>532</v>
      </c>
      <c r="DH19" s="121">
        <f>SUM(BD19,+CF19)</f>
        <v>0</v>
      </c>
      <c r="DI19" s="121">
        <f>SUM(BE19,+CG19)</f>
        <v>54087</v>
      </c>
      <c r="DJ19" s="121">
        <f>SUM(BF19,+CH19)</f>
        <v>3354465</v>
      </c>
    </row>
    <row r="20" spans="1:114" s="136" customFormat="1" ht="13.5" customHeight="1" x14ac:dyDescent="0.15">
      <c r="A20" s="119" t="s">
        <v>14</v>
      </c>
      <c r="B20" s="120" t="s">
        <v>368</v>
      </c>
      <c r="C20" s="119" t="s">
        <v>369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380378</v>
      </c>
      <c r="N20" s="121">
        <f>SUM(O20:R20,T20)</f>
        <v>380378</v>
      </c>
      <c r="O20" s="121">
        <v>0</v>
      </c>
      <c r="P20" s="121">
        <v>0</v>
      </c>
      <c r="Q20" s="121">
        <v>0</v>
      </c>
      <c r="R20" s="121">
        <v>379999</v>
      </c>
      <c r="S20" s="121">
        <v>150272</v>
      </c>
      <c r="T20" s="121">
        <v>379</v>
      </c>
      <c r="U20" s="121">
        <v>0</v>
      </c>
      <c r="V20" s="121">
        <f>+SUM(D20,M20)</f>
        <v>380378</v>
      </c>
      <c r="W20" s="121">
        <f>+SUM(E20,N20)</f>
        <v>380378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379999</v>
      </c>
      <c r="AB20" s="121">
        <f>+SUM(J20,S20)</f>
        <v>150272</v>
      </c>
      <c r="AC20" s="121">
        <f>+SUM(K20,T20)</f>
        <v>379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532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532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532</v>
      </c>
      <c r="BO20" s="121">
        <f>SUM(BP20,BU20,BY20,BZ20,CF20)</f>
        <v>517539</v>
      </c>
      <c r="BP20" s="121">
        <f>SUM(BQ20:BT20)</f>
        <v>102746</v>
      </c>
      <c r="BQ20" s="121">
        <v>53270</v>
      </c>
      <c r="BR20" s="121">
        <v>35553</v>
      </c>
      <c r="BS20" s="121">
        <v>13923</v>
      </c>
      <c r="BT20" s="121">
        <v>0</v>
      </c>
      <c r="BU20" s="121">
        <f>SUM(BV20:BX20)</f>
        <v>117178</v>
      </c>
      <c r="BV20" s="121">
        <v>3203</v>
      </c>
      <c r="BW20" s="121">
        <v>113975</v>
      </c>
      <c r="BX20" s="121">
        <v>0</v>
      </c>
      <c r="BY20" s="121">
        <v>0</v>
      </c>
      <c r="BZ20" s="121">
        <f>SUM(CA20:CD20)</f>
        <v>297615</v>
      </c>
      <c r="CA20" s="121">
        <v>85760</v>
      </c>
      <c r="CB20" s="121">
        <v>197277</v>
      </c>
      <c r="CC20" s="121">
        <v>14578</v>
      </c>
      <c r="CD20" s="121">
        <v>0</v>
      </c>
      <c r="CE20" s="122" t="s">
        <v>532</v>
      </c>
      <c r="CF20" s="121">
        <v>0</v>
      </c>
      <c r="CG20" s="121">
        <v>13111</v>
      </c>
      <c r="CH20" s="121">
        <f>SUM(BG20,+BO20,+CG20)</f>
        <v>530650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532</v>
      </c>
      <c r="CQ20" s="121">
        <f>SUM(AM20,+BO20)</f>
        <v>517539</v>
      </c>
      <c r="CR20" s="121">
        <f>SUM(AN20,+BP20)</f>
        <v>102746</v>
      </c>
      <c r="CS20" s="121">
        <f>SUM(AO20,+BQ20)</f>
        <v>53270</v>
      </c>
      <c r="CT20" s="121">
        <f>SUM(AP20,+BR20)</f>
        <v>35553</v>
      </c>
      <c r="CU20" s="121">
        <f>SUM(AQ20,+BS20)</f>
        <v>13923</v>
      </c>
      <c r="CV20" s="121">
        <f>SUM(AR20,+BT20)</f>
        <v>0</v>
      </c>
      <c r="CW20" s="121">
        <f>SUM(AS20,+BU20)</f>
        <v>117178</v>
      </c>
      <c r="CX20" s="121">
        <f>SUM(AT20,+BV20)</f>
        <v>3203</v>
      </c>
      <c r="CY20" s="121">
        <f>SUM(AU20,+BW20)</f>
        <v>113975</v>
      </c>
      <c r="CZ20" s="121">
        <f>SUM(AV20,+BX20)</f>
        <v>0</v>
      </c>
      <c r="DA20" s="121">
        <f>SUM(AW20,+BY20)</f>
        <v>0</v>
      </c>
      <c r="DB20" s="121">
        <f>SUM(AX20,+BZ20)</f>
        <v>297615</v>
      </c>
      <c r="DC20" s="121">
        <f>SUM(AY20,+CA20)</f>
        <v>85760</v>
      </c>
      <c r="DD20" s="121">
        <f>SUM(AZ20,+CB20)</f>
        <v>197277</v>
      </c>
      <c r="DE20" s="121">
        <f>SUM(BA20,+CC20)</f>
        <v>14578</v>
      </c>
      <c r="DF20" s="121">
        <f>SUM(BB20,+CD20)</f>
        <v>0</v>
      </c>
      <c r="DG20" s="122" t="s">
        <v>532</v>
      </c>
      <c r="DH20" s="121">
        <f>SUM(BD20,+CF20)</f>
        <v>0</v>
      </c>
      <c r="DI20" s="121">
        <f>SUM(BE20,+CG20)</f>
        <v>13111</v>
      </c>
      <c r="DJ20" s="121">
        <f>SUM(BF20,+CH20)</f>
        <v>530650</v>
      </c>
    </row>
    <row r="21" spans="1:114" s="136" customFormat="1" ht="13.5" customHeight="1" x14ac:dyDescent="0.15">
      <c r="A21" s="119" t="s">
        <v>14</v>
      </c>
      <c r="B21" s="120" t="s">
        <v>450</v>
      </c>
      <c r="C21" s="119" t="s">
        <v>451</v>
      </c>
      <c r="D21" s="121">
        <f>SUM(E21,+L21)</f>
        <v>548891</v>
      </c>
      <c r="E21" s="121">
        <f>SUM(F21:I21)+K21</f>
        <v>467897</v>
      </c>
      <c r="F21" s="121">
        <v>66178</v>
      </c>
      <c r="G21" s="121">
        <v>0</v>
      </c>
      <c r="H21" s="121">
        <v>0</v>
      </c>
      <c r="I21" s="121">
        <v>255244</v>
      </c>
      <c r="J21" s="121">
        <v>616298</v>
      </c>
      <c r="K21" s="121">
        <v>146475</v>
      </c>
      <c r="L21" s="121">
        <v>80994</v>
      </c>
      <c r="M21" s="121">
        <f>SUM(N21,+U21)</f>
        <v>159875</v>
      </c>
      <c r="N21" s="121">
        <f>SUM(O21:R21,T21)</f>
        <v>138994</v>
      </c>
      <c r="O21" s="121">
        <v>0</v>
      </c>
      <c r="P21" s="121">
        <v>0</v>
      </c>
      <c r="Q21" s="121">
        <v>0</v>
      </c>
      <c r="R21" s="121">
        <v>138994</v>
      </c>
      <c r="S21" s="121">
        <v>109544</v>
      </c>
      <c r="T21" s="121">
        <v>0</v>
      </c>
      <c r="U21" s="121">
        <v>20881</v>
      </c>
      <c r="V21" s="121">
        <f>+SUM(D21,M21)</f>
        <v>708766</v>
      </c>
      <c r="W21" s="121">
        <f>+SUM(E21,N21)</f>
        <v>606891</v>
      </c>
      <c r="X21" s="121">
        <f>+SUM(F21,O21)</f>
        <v>66178</v>
      </c>
      <c r="Y21" s="121">
        <f>+SUM(G21,P21)</f>
        <v>0</v>
      </c>
      <c r="Z21" s="121">
        <f>+SUM(H21,Q21)</f>
        <v>0</v>
      </c>
      <c r="AA21" s="121">
        <f>+SUM(I21,R21)</f>
        <v>394238</v>
      </c>
      <c r="AB21" s="121">
        <f>+SUM(J21,S21)</f>
        <v>725842</v>
      </c>
      <c r="AC21" s="121">
        <f>+SUM(K21,T21)</f>
        <v>146475</v>
      </c>
      <c r="AD21" s="121">
        <f>+SUM(L21,U21)</f>
        <v>101875</v>
      </c>
      <c r="AE21" s="121">
        <f>SUM(AF21,+AK21)</f>
        <v>353146</v>
      </c>
      <c r="AF21" s="121">
        <f>SUM(AG21:AJ21)</f>
        <v>353146</v>
      </c>
      <c r="AG21" s="121">
        <v>0</v>
      </c>
      <c r="AH21" s="121">
        <v>333732</v>
      </c>
      <c r="AI21" s="121">
        <v>19414</v>
      </c>
      <c r="AJ21" s="121">
        <v>0</v>
      </c>
      <c r="AK21" s="121">
        <v>0</v>
      </c>
      <c r="AL21" s="122" t="s">
        <v>532</v>
      </c>
      <c r="AM21" s="121">
        <f>SUM(AN21,AS21,AW21,AX21,BD21)</f>
        <v>749410</v>
      </c>
      <c r="AN21" s="121">
        <f>SUM(AO21:AR21)</f>
        <v>276447</v>
      </c>
      <c r="AO21" s="121">
        <v>22943</v>
      </c>
      <c r="AP21" s="121">
        <v>0</v>
      </c>
      <c r="AQ21" s="121">
        <v>227287</v>
      </c>
      <c r="AR21" s="121">
        <v>26217</v>
      </c>
      <c r="AS21" s="121">
        <f>SUM(AT21:AV21)</f>
        <v>198987</v>
      </c>
      <c r="AT21" s="121">
        <v>0</v>
      </c>
      <c r="AU21" s="121">
        <v>177889</v>
      </c>
      <c r="AV21" s="121">
        <v>21098</v>
      </c>
      <c r="AW21" s="121">
        <v>0</v>
      </c>
      <c r="AX21" s="121">
        <f>SUM(AY21:BB21)</f>
        <v>273976</v>
      </c>
      <c r="AY21" s="121">
        <v>158632</v>
      </c>
      <c r="AZ21" s="121">
        <v>55197</v>
      </c>
      <c r="BA21" s="121">
        <v>12823</v>
      </c>
      <c r="BB21" s="121">
        <v>47324</v>
      </c>
      <c r="BC21" s="122" t="s">
        <v>532</v>
      </c>
      <c r="BD21" s="121">
        <v>0</v>
      </c>
      <c r="BE21" s="121">
        <v>62633</v>
      </c>
      <c r="BF21" s="121">
        <f>SUM(AE21,+AM21,+BE21)</f>
        <v>1165189</v>
      </c>
      <c r="BG21" s="121">
        <f>SUM(BH21,+BM21)</f>
        <v>72466</v>
      </c>
      <c r="BH21" s="121">
        <f>SUM(BI21:BL21)</f>
        <v>72466</v>
      </c>
      <c r="BI21" s="121">
        <v>0</v>
      </c>
      <c r="BJ21" s="121">
        <v>72466</v>
      </c>
      <c r="BK21" s="121">
        <v>0</v>
      </c>
      <c r="BL21" s="121">
        <v>0</v>
      </c>
      <c r="BM21" s="121">
        <v>0</v>
      </c>
      <c r="BN21" s="122" t="s">
        <v>532</v>
      </c>
      <c r="BO21" s="121">
        <f>SUM(BP21,BU21,BY21,BZ21,CF21)</f>
        <v>182305</v>
      </c>
      <c r="BP21" s="121">
        <f>SUM(BQ21:BT21)</f>
        <v>50753</v>
      </c>
      <c r="BQ21" s="121">
        <v>8459</v>
      </c>
      <c r="BR21" s="121">
        <v>0</v>
      </c>
      <c r="BS21" s="121">
        <v>42294</v>
      </c>
      <c r="BT21" s="121">
        <v>0</v>
      </c>
      <c r="BU21" s="121">
        <f>SUM(BV21:BX21)</f>
        <v>61518</v>
      </c>
      <c r="BV21" s="121">
        <v>0</v>
      </c>
      <c r="BW21" s="121">
        <v>61518</v>
      </c>
      <c r="BX21" s="121">
        <v>0</v>
      </c>
      <c r="BY21" s="121">
        <v>0</v>
      </c>
      <c r="BZ21" s="121">
        <f>SUM(CA21:CD21)</f>
        <v>70034</v>
      </c>
      <c r="CA21" s="121">
        <v>62435</v>
      </c>
      <c r="CB21" s="121">
        <v>5773</v>
      </c>
      <c r="CC21" s="121">
        <v>0</v>
      </c>
      <c r="CD21" s="121">
        <v>1826</v>
      </c>
      <c r="CE21" s="122" t="s">
        <v>532</v>
      </c>
      <c r="CF21" s="121">
        <v>0</v>
      </c>
      <c r="CG21" s="121">
        <v>14648</v>
      </c>
      <c r="CH21" s="121">
        <f>SUM(BG21,+BO21,+CG21)</f>
        <v>269419</v>
      </c>
      <c r="CI21" s="121">
        <f>SUM(AE21,+BG21)</f>
        <v>425612</v>
      </c>
      <c r="CJ21" s="121">
        <f>SUM(AF21,+BH21)</f>
        <v>425612</v>
      </c>
      <c r="CK21" s="121">
        <f>SUM(AG21,+BI21)</f>
        <v>0</v>
      </c>
      <c r="CL21" s="121">
        <f>SUM(AH21,+BJ21)</f>
        <v>406198</v>
      </c>
      <c r="CM21" s="121">
        <f>SUM(AI21,+BK21)</f>
        <v>19414</v>
      </c>
      <c r="CN21" s="121">
        <f>SUM(AJ21,+BL21)</f>
        <v>0</v>
      </c>
      <c r="CO21" s="121">
        <f>SUM(AK21,+BM21)</f>
        <v>0</v>
      </c>
      <c r="CP21" s="122" t="s">
        <v>532</v>
      </c>
      <c r="CQ21" s="121">
        <f>SUM(AM21,+BO21)</f>
        <v>931715</v>
      </c>
      <c r="CR21" s="121">
        <f>SUM(AN21,+BP21)</f>
        <v>327200</v>
      </c>
      <c r="CS21" s="121">
        <f>SUM(AO21,+BQ21)</f>
        <v>31402</v>
      </c>
      <c r="CT21" s="121">
        <f>SUM(AP21,+BR21)</f>
        <v>0</v>
      </c>
      <c r="CU21" s="121">
        <f>SUM(AQ21,+BS21)</f>
        <v>269581</v>
      </c>
      <c r="CV21" s="121">
        <f>SUM(AR21,+BT21)</f>
        <v>26217</v>
      </c>
      <c r="CW21" s="121">
        <f>SUM(AS21,+BU21)</f>
        <v>260505</v>
      </c>
      <c r="CX21" s="121">
        <f>SUM(AT21,+BV21)</f>
        <v>0</v>
      </c>
      <c r="CY21" s="121">
        <f>SUM(AU21,+BW21)</f>
        <v>239407</v>
      </c>
      <c r="CZ21" s="121">
        <f>SUM(AV21,+BX21)</f>
        <v>21098</v>
      </c>
      <c r="DA21" s="121">
        <f>SUM(AW21,+BY21)</f>
        <v>0</v>
      </c>
      <c r="DB21" s="121">
        <f>SUM(AX21,+BZ21)</f>
        <v>344010</v>
      </c>
      <c r="DC21" s="121">
        <f>SUM(AY21,+CA21)</f>
        <v>221067</v>
      </c>
      <c r="DD21" s="121">
        <f>SUM(AZ21,+CB21)</f>
        <v>60970</v>
      </c>
      <c r="DE21" s="121">
        <f>SUM(BA21,+CC21)</f>
        <v>12823</v>
      </c>
      <c r="DF21" s="121">
        <f>SUM(BB21,+CD21)</f>
        <v>49150</v>
      </c>
      <c r="DG21" s="122" t="s">
        <v>532</v>
      </c>
      <c r="DH21" s="121">
        <f>SUM(BD21,+CF21)</f>
        <v>0</v>
      </c>
      <c r="DI21" s="121">
        <f>SUM(BE21,+CG21)</f>
        <v>77281</v>
      </c>
      <c r="DJ21" s="121">
        <f>SUM(BF21,+CH21)</f>
        <v>1434608</v>
      </c>
    </row>
    <row r="22" spans="1:114" s="136" customFormat="1" ht="13.5" customHeight="1" x14ac:dyDescent="0.15">
      <c r="A22" s="119" t="s">
        <v>14</v>
      </c>
      <c r="B22" s="120" t="s">
        <v>427</v>
      </c>
      <c r="C22" s="119" t="s">
        <v>428</v>
      </c>
      <c r="D22" s="121">
        <f>SUM(E22,+L22)</f>
        <v>1327590</v>
      </c>
      <c r="E22" s="121">
        <f>SUM(F22:I22)+K22</f>
        <v>1327590</v>
      </c>
      <c r="F22" s="121">
        <v>395882</v>
      </c>
      <c r="G22" s="121">
        <v>0</v>
      </c>
      <c r="H22" s="121">
        <v>0</v>
      </c>
      <c r="I22" s="121">
        <v>321584</v>
      </c>
      <c r="J22" s="121">
        <v>1375651</v>
      </c>
      <c r="K22" s="121">
        <v>610124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1327590</v>
      </c>
      <c r="W22" s="121">
        <f>+SUM(E22,N22)</f>
        <v>1327590</v>
      </c>
      <c r="X22" s="121">
        <f>+SUM(F22,O22)</f>
        <v>395882</v>
      </c>
      <c r="Y22" s="121">
        <f>+SUM(G22,P22)</f>
        <v>0</v>
      </c>
      <c r="Z22" s="121">
        <f>+SUM(H22,Q22)</f>
        <v>0</v>
      </c>
      <c r="AA22" s="121">
        <f>+SUM(I22,R22)</f>
        <v>321584</v>
      </c>
      <c r="AB22" s="121">
        <f>+SUM(J22,S22)</f>
        <v>1375651</v>
      </c>
      <c r="AC22" s="121">
        <f>+SUM(K22,T22)</f>
        <v>610124</v>
      </c>
      <c r="AD22" s="121">
        <f>+SUM(L22,U22)</f>
        <v>0</v>
      </c>
      <c r="AE22" s="121">
        <f>SUM(AF22,+AK22)</f>
        <v>908453</v>
      </c>
      <c r="AF22" s="121">
        <f>SUM(AG22:AJ22)</f>
        <v>908453</v>
      </c>
      <c r="AG22" s="121">
        <v>0</v>
      </c>
      <c r="AH22" s="121">
        <v>907200</v>
      </c>
      <c r="AI22" s="121">
        <v>1253</v>
      </c>
      <c r="AJ22" s="121">
        <v>0</v>
      </c>
      <c r="AK22" s="121">
        <v>0</v>
      </c>
      <c r="AL22" s="122" t="s">
        <v>532</v>
      </c>
      <c r="AM22" s="121">
        <f>SUM(AN22,AS22,AW22,AX22,BD22)</f>
        <v>1794788</v>
      </c>
      <c r="AN22" s="121">
        <f>SUM(AO22:AR22)</f>
        <v>128260</v>
      </c>
      <c r="AO22" s="121">
        <v>128260</v>
      </c>
      <c r="AP22" s="121">
        <v>0</v>
      </c>
      <c r="AQ22" s="121">
        <v>0</v>
      </c>
      <c r="AR22" s="121">
        <v>0</v>
      </c>
      <c r="AS22" s="121">
        <f>SUM(AT22:AV22)</f>
        <v>361613</v>
      </c>
      <c r="AT22" s="121">
        <v>1824</v>
      </c>
      <c r="AU22" s="121">
        <v>346792</v>
      </c>
      <c r="AV22" s="121">
        <v>12997</v>
      </c>
      <c r="AW22" s="121">
        <v>0</v>
      </c>
      <c r="AX22" s="121">
        <f>SUM(AY22:BB22)</f>
        <v>1304915</v>
      </c>
      <c r="AY22" s="121">
        <v>601559</v>
      </c>
      <c r="AZ22" s="121">
        <v>670410</v>
      </c>
      <c r="BA22" s="121">
        <v>32946</v>
      </c>
      <c r="BB22" s="121">
        <v>0</v>
      </c>
      <c r="BC22" s="122" t="s">
        <v>532</v>
      </c>
      <c r="BD22" s="121">
        <v>0</v>
      </c>
      <c r="BE22" s="121">
        <v>0</v>
      </c>
      <c r="BF22" s="121">
        <f>SUM(AE22,+AM22,+BE22)</f>
        <v>2703241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532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532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908453</v>
      </c>
      <c r="CJ22" s="121">
        <f>SUM(AF22,+BH22)</f>
        <v>908453</v>
      </c>
      <c r="CK22" s="121">
        <f>SUM(AG22,+BI22)</f>
        <v>0</v>
      </c>
      <c r="CL22" s="121">
        <f>SUM(AH22,+BJ22)</f>
        <v>907200</v>
      </c>
      <c r="CM22" s="121">
        <f>SUM(AI22,+BK22)</f>
        <v>1253</v>
      </c>
      <c r="CN22" s="121">
        <f>SUM(AJ22,+BL22)</f>
        <v>0</v>
      </c>
      <c r="CO22" s="121">
        <f>SUM(AK22,+BM22)</f>
        <v>0</v>
      </c>
      <c r="CP22" s="122" t="s">
        <v>532</v>
      </c>
      <c r="CQ22" s="121">
        <f>SUM(AM22,+BO22)</f>
        <v>1794788</v>
      </c>
      <c r="CR22" s="121">
        <f>SUM(AN22,+BP22)</f>
        <v>128260</v>
      </c>
      <c r="CS22" s="121">
        <f>SUM(AO22,+BQ22)</f>
        <v>128260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361613</v>
      </c>
      <c r="CX22" s="121">
        <f>SUM(AT22,+BV22)</f>
        <v>1824</v>
      </c>
      <c r="CY22" s="121">
        <f>SUM(AU22,+BW22)</f>
        <v>346792</v>
      </c>
      <c r="CZ22" s="121">
        <f>SUM(AV22,+BX22)</f>
        <v>12997</v>
      </c>
      <c r="DA22" s="121">
        <f>SUM(AW22,+BY22)</f>
        <v>0</v>
      </c>
      <c r="DB22" s="121">
        <f>SUM(AX22,+BZ22)</f>
        <v>1304915</v>
      </c>
      <c r="DC22" s="121">
        <f>SUM(AY22,+CA22)</f>
        <v>601559</v>
      </c>
      <c r="DD22" s="121">
        <f>SUM(AZ22,+CB22)</f>
        <v>670410</v>
      </c>
      <c r="DE22" s="121">
        <f>SUM(BA22,+CC22)</f>
        <v>32946</v>
      </c>
      <c r="DF22" s="121">
        <f>SUM(BB22,+CD22)</f>
        <v>0</v>
      </c>
      <c r="DG22" s="122" t="s">
        <v>532</v>
      </c>
      <c r="DH22" s="121">
        <f>SUM(BD22,+CF22)</f>
        <v>0</v>
      </c>
      <c r="DI22" s="121">
        <f>SUM(BE22,+CG22)</f>
        <v>0</v>
      </c>
      <c r="DJ22" s="121">
        <f>SUM(BF22,+CH22)</f>
        <v>2703241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SUM(E7,+L7)</f>
        <v>84064052</v>
      </c>
      <c r="E7" s="140">
        <f>+SUM(F7:I7,K7)</f>
        <v>26986444</v>
      </c>
      <c r="F7" s="140">
        <f t="shared" ref="F7:L7" si="0">SUM(F$8:F$257)</f>
        <v>1865259</v>
      </c>
      <c r="G7" s="140">
        <f t="shared" si="0"/>
        <v>4760</v>
      </c>
      <c r="H7" s="140">
        <f t="shared" si="0"/>
        <v>3223700</v>
      </c>
      <c r="I7" s="140">
        <f t="shared" si="0"/>
        <v>15098264</v>
      </c>
      <c r="J7" s="140">
        <f t="shared" si="0"/>
        <v>7438458</v>
      </c>
      <c r="K7" s="140">
        <f t="shared" si="0"/>
        <v>6794461</v>
      </c>
      <c r="L7" s="140">
        <f t="shared" si="0"/>
        <v>57077608</v>
      </c>
      <c r="M7" s="140">
        <f>SUM(N7,+U7)</f>
        <v>10242439</v>
      </c>
      <c r="N7" s="140">
        <f>+SUM(O7:R7,T7)</f>
        <v>3843080</v>
      </c>
      <c r="O7" s="140">
        <f t="shared" ref="O7:U7" si="1">SUM(O$8:O$257)</f>
        <v>613244</v>
      </c>
      <c r="P7" s="140">
        <f t="shared" si="1"/>
        <v>27009</v>
      </c>
      <c r="Q7" s="140">
        <f t="shared" si="1"/>
        <v>920600</v>
      </c>
      <c r="R7" s="140">
        <f t="shared" si="1"/>
        <v>2225034</v>
      </c>
      <c r="S7" s="140">
        <f t="shared" si="1"/>
        <v>1547235</v>
      </c>
      <c r="T7" s="140">
        <f t="shared" si="1"/>
        <v>57193</v>
      </c>
      <c r="U7" s="140">
        <f t="shared" si="1"/>
        <v>6399359</v>
      </c>
      <c r="V7" s="140">
        <f t="shared" ref="V7:AB7" si="2">+SUM(D7,M7)</f>
        <v>94306491</v>
      </c>
      <c r="W7" s="140">
        <f t="shared" si="2"/>
        <v>30829524</v>
      </c>
      <c r="X7" s="140">
        <f t="shared" si="2"/>
        <v>2478503</v>
      </c>
      <c r="Y7" s="140">
        <f t="shared" si="2"/>
        <v>31769</v>
      </c>
      <c r="Z7" s="140">
        <f t="shared" si="2"/>
        <v>4144300</v>
      </c>
      <c r="AA7" s="140">
        <f t="shared" si="2"/>
        <v>17323298</v>
      </c>
      <c r="AB7" s="140">
        <f t="shared" si="2"/>
        <v>8985693</v>
      </c>
      <c r="AC7" s="140">
        <f>+SUM(K7,T7)</f>
        <v>6851654</v>
      </c>
      <c r="AD7" s="140">
        <f>+SUM(L7,U7)</f>
        <v>63476967</v>
      </c>
      <c r="AE7" s="208"/>
      <c r="AF7" s="208"/>
    </row>
    <row r="8" spans="1:32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SUM(E8,+L8)</f>
        <v>12889940</v>
      </c>
      <c r="E8" s="121">
        <f>+SUM(F8:I8,K8)</f>
        <v>4780637</v>
      </c>
      <c r="F8" s="121">
        <v>44738</v>
      </c>
      <c r="G8" s="121">
        <v>0</v>
      </c>
      <c r="H8" s="121">
        <v>89000</v>
      </c>
      <c r="I8" s="121">
        <v>3208331</v>
      </c>
      <c r="J8" s="121"/>
      <c r="K8" s="121">
        <v>1438568</v>
      </c>
      <c r="L8" s="121">
        <v>8109303</v>
      </c>
      <c r="M8" s="121">
        <f>SUM(N8,+U8)</f>
        <v>227993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227993</v>
      </c>
      <c r="V8" s="121">
        <f>+SUM(D8,M8)</f>
        <v>13117933</v>
      </c>
      <c r="W8" s="121">
        <f>+SUM(E8,N8)</f>
        <v>4780637</v>
      </c>
      <c r="X8" s="121">
        <f>+SUM(F8,O8)</f>
        <v>44738</v>
      </c>
      <c r="Y8" s="121">
        <f>+SUM(G8,P8)</f>
        <v>0</v>
      </c>
      <c r="Z8" s="121">
        <f>+SUM(H8,Q8)</f>
        <v>89000</v>
      </c>
      <c r="AA8" s="121">
        <f>+SUM(I8,R8)</f>
        <v>3208331</v>
      </c>
      <c r="AB8" s="121">
        <f>+SUM(J8,S8)</f>
        <v>0</v>
      </c>
      <c r="AC8" s="121">
        <f>+SUM(K8,T8)</f>
        <v>1438568</v>
      </c>
      <c r="AD8" s="121">
        <f>+SUM(L8,U8)</f>
        <v>8337296</v>
      </c>
      <c r="AE8" s="209" t="s">
        <v>326</v>
      </c>
      <c r="AF8" s="208"/>
    </row>
    <row r="9" spans="1:32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SUM(E9,+L9)</f>
        <v>1035534</v>
      </c>
      <c r="E9" s="121">
        <f>+SUM(F9:I9,K9)</f>
        <v>351314</v>
      </c>
      <c r="F9" s="121">
        <v>0</v>
      </c>
      <c r="G9" s="121">
        <v>0</v>
      </c>
      <c r="H9" s="121">
        <v>0</v>
      </c>
      <c r="I9" s="121">
        <v>267701</v>
      </c>
      <c r="J9" s="121"/>
      <c r="K9" s="121">
        <v>83613</v>
      </c>
      <c r="L9" s="121">
        <v>684220</v>
      </c>
      <c r="M9" s="121">
        <f>SUM(N9,+U9)</f>
        <v>171869</v>
      </c>
      <c r="N9" s="121">
        <f>+SUM(O9:R9,T9)</f>
        <v>54017</v>
      </c>
      <c r="O9" s="121">
        <v>1454</v>
      </c>
      <c r="P9" s="121">
        <v>1004</v>
      </c>
      <c r="Q9" s="121">
        <v>0</v>
      </c>
      <c r="R9" s="121">
        <v>48283</v>
      </c>
      <c r="S9" s="121"/>
      <c r="T9" s="121">
        <v>3276</v>
      </c>
      <c r="U9" s="121">
        <v>117852</v>
      </c>
      <c r="V9" s="121">
        <f>+SUM(D9,M9)</f>
        <v>1207403</v>
      </c>
      <c r="W9" s="121">
        <f>+SUM(E9,N9)</f>
        <v>405331</v>
      </c>
      <c r="X9" s="121">
        <f>+SUM(F9,O9)</f>
        <v>1454</v>
      </c>
      <c r="Y9" s="121">
        <f>+SUM(G9,P9)</f>
        <v>1004</v>
      </c>
      <c r="Z9" s="121">
        <f>+SUM(H9,Q9)</f>
        <v>0</v>
      </c>
      <c r="AA9" s="121">
        <f>+SUM(I9,R9)</f>
        <v>315984</v>
      </c>
      <c r="AB9" s="121">
        <f>+SUM(J9,S9)</f>
        <v>0</v>
      </c>
      <c r="AC9" s="121">
        <f>+SUM(K9,T9)</f>
        <v>86889</v>
      </c>
      <c r="AD9" s="121">
        <f>+SUM(L9,U9)</f>
        <v>802072</v>
      </c>
      <c r="AE9" s="209" t="s">
        <v>329</v>
      </c>
      <c r="AF9" s="208"/>
    </row>
    <row r="10" spans="1:32" s="136" customFormat="1" ht="13.5" customHeight="1" x14ac:dyDescent="0.15">
      <c r="A10" s="119" t="s">
        <v>14</v>
      </c>
      <c r="B10" s="120" t="s">
        <v>330</v>
      </c>
      <c r="C10" s="119" t="s">
        <v>331</v>
      </c>
      <c r="D10" s="121">
        <f>SUM(E10,+L10)</f>
        <v>5723748</v>
      </c>
      <c r="E10" s="121">
        <f>+SUM(F10:I10,K10)</f>
        <v>1539059</v>
      </c>
      <c r="F10" s="121">
        <v>20502</v>
      </c>
      <c r="G10" s="121">
        <v>309</v>
      </c>
      <c r="H10" s="121">
        <v>0</v>
      </c>
      <c r="I10" s="121">
        <v>858497</v>
      </c>
      <c r="J10" s="121"/>
      <c r="K10" s="121">
        <v>659751</v>
      </c>
      <c r="L10" s="121">
        <v>4184689</v>
      </c>
      <c r="M10" s="121">
        <f>SUM(N10,+U10)</f>
        <v>776714</v>
      </c>
      <c r="N10" s="121">
        <f>+SUM(O10:R10,T10)</f>
        <v>82831</v>
      </c>
      <c r="O10" s="121">
        <v>412</v>
      </c>
      <c r="P10" s="121">
        <v>0</v>
      </c>
      <c r="Q10" s="121">
        <v>0</v>
      </c>
      <c r="R10" s="121">
        <v>37661</v>
      </c>
      <c r="S10" s="121"/>
      <c r="T10" s="121">
        <v>44758</v>
      </c>
      <c r="U10" s="121">
        <v>693883</v>
      </c>
      <c r="V10" s="121">
        <f>+SUM(D10,M10)</f>
        <v>6500462</v>
      </c>
      <c r="W10" s="121">
        <f>+SUM(E10,N10)</f>
        <v>1621890</v>
      </c>
      <c r="X10" s="121">
        <f>+SUM(F10,O10)</f>
        <v>20914</v>
      </c>
      <c r="Y10" s="121">
        <f>+SUM(G10,P10)</f>
        <v>309</v>
      </c>
      <c r="Z10" s="121">
        <f>+SUM(H10,Q10)</f>
        <v>0</v>
      </c>
      <c r="AA10" s="121">
        <f>+SUM(I10,R10)</f>
        <v>896158</v>
      </c>
      <c r="AB10" s="121">
        <f>+SUM(J10,S10)</f>
        <v>0</v>
      </c>
      <c r="AC10" s="121">
        <f>+SUM(K10,T10)</f>
        <v>704509</v>
      </c>
      <c r="AD10" s="121">
        <f>+SUM(L10,U10)</f>
        <v>4878572</v>
      </c>
      <c r="AE10" s="209" t="s">
        <v>332</v>
      </c>
      <c r="AF10" s="208"/>
    </row>
    <row r="11" spans="1:32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SUM(E11,+L11)</f>
        <v>8395284</v>
      </c>
      <c r="E11" s="121">
        <f>+SUM(F11:I11,K11)</f>
        <v>2904442</v>
      </c>
      <c r="F11" s="121">
        <v>420137</v>
      </c>
      <c r="G11" s="121">
        <v>0</v>
      </c>
      <c r="H11" s="121">
        <v>1280100</v>
      </c>
      <c r="I11" s="121">
        <v>1204205</v>
      </c>
      <c r="J11" s="121"/>
      <c r="K11" s="121">
        <v>0</v>
      </c>
      <c r="L11" s="121">
        <v>5490842</v>
      </c>
      <c r="M11" s="121">
        <f>SUM(N11,+U11)</f>
        <v>525409</v>
      </c>
      <c r="N11" s="121">
        <f>+SUM(O11:R11,T11)</f>
        <v>37286</v>
      </c>
      <c r="O11" s="121">
        <v>0</v>
      </c>
      <c r="P11" s="121">
        <v>0</v>
      </c>
      <c r="Q11" s="121">
        <v>0</v>
      </c>
      <c r="R11" s="121">
        <v>37286</v>
      </c>
      <c r="S11" s="121"/>
      <c r="T11" s="121">
        <v>0</v>
      </c>
      <c r="U11" s="121">
        <v>488123</v>
      </c>
      <c r="V11" s="121">
        <f>+SUM(D11,M11)</f>
        <v>8920693</v>
      </c>
      <c r="W11" s="121">
        <f>+SUM(E11,N11)</f>
        <v>2941728</v>
      </c>
      <c r="X11" s="121">
        <f>+SUM(F11,O11)</f>
        <v>420137</v>
      </c>
      <c r="Y11" s="121">
        <f>+SUM(G11,P11)</f>
        <v>0</v>
      </c>
      <c r="Z11" s="121">
        <f>+SUM(H11,Q11)</f>
        <v>1280100</v>
      </c>
      <c r="AA11" s="121">
        <f>+SUM(I11,R11)</f>
        <v>1241491</v>
      </c>
      <c r="AB11" s="121">
        <f>+SUM(J11,S11)</f>
        <v>0</v>
      </c>
      <c r="AC11" s="121">
        <f>+SUM(K11,T11)</f>
        <v>0</v>
      </c>
      <c r="AD11" s="121">
        <f>+SUM(L11,U11)</f>
        <v>5978965</v>
      </c>
      <c r="AE11" s="209" t="s">
        <v>335</v>
      </c>
      <c r="AF11" s="208"/>
    </row>
    <row r="12" spans="1:32" s="136" customFormat="1" ht="13.5" customHeight="1" x14ac:dyDescent="0.15">
      <c r="A12" s="119" t="s">
        <v>14</v>
      </c>
      <c r="B12" s="120" t="s">
        <v>336</v>
      </c>
      <c r="C12" s="119" t="s">
        <v>337</v>
      </c>
      <c r="D12" s="121">
        <f>SUM(E12,+L12)</f>
        <v>864416</v>
      </c>
      <c r="E12" s="121">
        <f>+SUM(F12:I12,K12)</f>
        <v>272495</v>
      </c>
      <c r="F12" s="121">
        <v>133</v>
      </c>
      <c r="G12" s="121">
        <v>0</v>
      </c>
      <c r="H12" s="121">
        <v>0</v>
      </c>
      <c r="I12" s="121">
        <v>198038</v>
      </c>
      <c r="J12" s="121"/>
      <c r="K12" s="121">
        <v>74324</v>
      </c>
      <c r="L12" s="121">
        <v>591921</v>
      </c>
      <c r="M12" s="121">
        <f>SUM(N12,+U12)</f>
        <v>107714</v>
      </c>
      <c r="N12" s="121">
        <f>+SUM(O12:R12,T12)</f>
        <v>160095</v>
      </c>
      <c r="O12" s="121">
        <v>0</v>
      </c>
      <c r="P12" s="121">
        <v>0</v>
      </c>
      <c r="Q12" s="121">
        <v>0</v>
      </c>
      <c r="R12" s="121">
        <v>160095</v>
      </c>
      <c r="S12" s="121"/>
      <c r="T12" s="121">
        <v>0</v>
      </c>
      <c r="U12" s="121">
        <v>-52381</v>
      </c>
      <c r="V12" s="121">
        <f>+SUM(D12,M12)</f>
        <v>972130</v>
      </c>
      <c r="W12" s="121">
        <f>+SUM(E12,N12)</f>
        <v>432590</v>
      </c>
      <c r="X12" s="121">
        <f>+SUM(F12,O12)</f>
        <v>133</v>
      </c>
      <c r="Y12" s="121">
        <f>+SUM(G12,P12)</f>
        <v>0</v>
      </c>
      <c r="Z12" s="121">
        <f>+SUM(H12,Q12)</f>
        <v>0</v>
      </c>
      <c r="AA12" s="121">
        <f>+SUM(I12,R12)</f>
        <v>358133</v>
      </c>
      <c r="AB12" s="121">
        <f>+SUM(J12,S12)</f>
        <v>0</v>
      </c>
      <c r="AC12" s="121">
        <f>+SUM(K12,T12)</f>
        <v>74324</v>
      </c>
      <c r="AD12" s="121">
        <f>+SUM(L12,U12)</f>
        <v>539540</v>
      </c>
      <c r="AE12" s="209" t="s">
        <v>338</v>
      </c>
      <c r="AF12" s="208"/>
    </row>
    <row r="13" spans="1:32" s="136" customFormat="1" ht="13.5" customHeight="1" x14ac:dyDescent="0.15">
      <c r="A13" s="119" t="s">
        <v>14</v>
      </c>
      <c r="B13" s="120" t="s">
        <v>341</v>
      </c>
      <c r="C13" s="119" t="s">
        <v>342</v>
      </c>
      <c r="D13" s="121">
        <f>SUM(E13,+L13)</f>
        <v>2535947</v>
      </c>
      <c r="E13" s="121">
        <f>+SUM(F13:I13,K13)</f>
        <v>538477</v>
      </c>
      <c r="F13" s="121">
        <v>0</v>
      </c>
      <c r="G13" s="121">
        <v>0</v>
      </c>
      <c r="H13" s="121">
        <v>0</v>
      </c>
      <c r="I13" s="121">
        <v>436661</v>
      </c>
      <c r="J13" s="121"/>
      <c r="K13" s="121">
        <v>101816</v>
      </c>
      <c r="L13" s="121">
        <v>1997470</v>
      </c>
      <c r="M13" s="121">
        <f>SUM(N13,+U13)</f>
        <v>107034</v>
      </c>
      <c r="N13" s="121">
        <f>+SUM(O13:R13,T13)</f>
        <v>26548</v>
      </c>
      <c r="O13" s="121">
        <v>5582</v>
      </c>
      <c r="P13" s="121">
        <v>6404</v>
      </c>
      <c r="Q13" s="121">
        <v>0</v>
      </c>
      <c r="R13" s="121">
        <v>14552</v>
      </c>
      <c r="S13" s="121"/>
      <c r="T13" s="121">
        <v>10</v>
      </c>
      <c r="U13" s="121">
        <v>80486</v>
      </c>
      <c r="V13" s="121">
        <f>+SUM(D13,M13)</f>
        <v>2642981</v>
      </c>
      <c r="W13" s="121">
        <f>+SUM(E13,N13)</f>
        <v>565025</v>
      </c>
      <c r="X13" s="121">
        <f>+SUM(F13,O13)</f>
        <v>5582</v>
      </c>
      <c r="Y13" s="121">
        <f>+SUM(G13,P13)</f>
        <v>6404</v>
      </c>
      <c r="Z13" s="121">
        <f>+SUM(H13,Q13)</f>
        <v>0</v>
      </c>
      <c r="AA13" s="121">
        <f>+SUM(I13,R13)</f>
        <v>451213</v>
      </c>
      <c r="AB13" s="121">
        <f>+SUM(J13,S13)</f>
        <v>0</v>
      </c>
      <c r="AC13" s="121">
        <f>+SUM(K13,T13)</f>
        <v>101826</v>
      </c>
      <c r="AD13" s="121">
        <f>+SUM(L13,U13)</f>
        <v>2077956</v>
      </c>
      <c r="AE13" s="209" t="s">
        <v>343</v>
      </c>
      <c r="AF13" s="208"/>
    </row>
    <row r="14" spans="1:32" s="136" customFormat="1" ht="13.5" customHeight="1" x14ac:dyDescent="0.15">
      <c r="A14" s="119" t="s">
        <v>14</v>
      </c>
      <c r="B14" s="120" t="s">
        <v>344</v>
      </c>
      <c r="C14" s="119" t="s">
        <v>345</v>
      </c>
      <c r="D14" s="121">
        <f>SUM(E14,+L14)</f>
        <v>5377291</v>
      </c>
      <c r="E14" s="121">
        <f>+SUM(F14:I14,K14)</f>
        <v>1489908</v>
      </c>
      <c r="F14" s="121">
        <v>237102</v>
      </c>
      <c r="G14" s="121">
        <v>0</v>
      </c>
      <c r="H14" s="121">
        <v>0</v>
      </c>
      <c r="I14" s="121">
        <v>723034</v>
      </c>
      <c r="J14" s="121"/>
      <c r="K14" s="121">
        <v>529772</v>
      </c>
      <c r="L14" s="121">
        <v>3887383</v>
      </c>
      <c r="M14" s="121">
        <f>SUM(N14,+U14)</f>
        <v>534550</v>
      </c>
      <c r="N14" s="121">
        <f>+SUM(O14:R14,T14)</f>
        <v>19147</v>
      </c>
      <c r="O14" s="121">
        <v>0</v>
      </c>
      <c r="P14" s="121">
        <v>0</v>
      </c>
      <c r="Q14" s="121">
        <v>0</v>
      </c>
      <c r="R14" s="121">
        <v>19102</v>
      </c>
      <c r="S14" s="121"/>
      <c r="T14" s="121">
        <v>45</v>
      </c>
      <c r="U14" s="121">
        <v>515403</v>
      </c>
      <c r="V14" s="121">
        <f>+SUM(D14,M14)</f>
        <v>5911841</v>
      </c>
      <c r="W14" s="121">
        <f>+SUM(E14,N14)</f>
        <v>1509055</v>
      </c>
      <c r="X14" s="121">
        <f>+SUM(F14,O14)</f>
        <v>237102</v>
      </c>
      <c r="Y14" s="121">
        <f>+SUM(G14,P14)</f>
        <v>0</v>
      </c>
      <c r="Z14" s="121">
        <f>+SUM(H14,Q14)</f>
        <v>0</v>
      </c>
      <c r="AA14" s="121">
        <f>+SUM(I14,R14)</f>
        <v>742136</v>
      </c>
      <c r="AB14" s="121">
        <f>+SUM(J14,S14)</f>
        <v>0</v>
      </c>
      <c r="AC14" s="121">
        <f>+SUM(K14,T14)</f>
        <v>529817</v>
      </c>
      <c r="AD14" s="121">
        <f>+SUM(L14,U14)</f>
        <v>4402786</v>
      </c>
      <c r="AE14" s="209" t="s">
        <v>346</v>
      </c>
      <c r="AF14" s="208"/>
    </row>
    <row r="15" spans="1:32" s="136" customFormat="1" ht="13.5" customHeight="1" x14ac:dyDescent="0.15">
      <c r="A15" s="119" t="s">
        <v>14</v>
      </c>
      <c r="B15" s="120" t="s">
        <v>347</v>
      </c>
      <c r="C15" s="119" t="s">
        <v>348</v>
      </c>
      <c r="D15" s="121">
        <f>SUM(E15,+L15)</f>
        <v>1526576</v>
      </c>
      <c r="E15" s="121">
        <f>+SUM(F15:I15,K15)</f>
        <v>322852</v>
      </c>
      <c r="F15" s="121">
        <v>0</v>
      </c>
      <c r="G15" s="121">
        <v>666</v>
      </c>
      <c r="H15" s="121">
        <v>0</v>
      </c>
      <c r="I15" s="121">
        <v>318547</v>
      </c>
      <c r="J15" s="121"/>
      <c r="K15" s="121">
        <v>3639</v>
      </c>
      <c r="L15" s="121">
        <v>1203724</v>
      </c>
      <c r="M15" s="121">
        <f>SUM(N15,+U15)</f>
        <v>260358</v>
      </c>
      <c r="N15" s="121">
        <f>+SUM(O15:R15,T15)</f>
        <v>26909</v>
      </c>
      <c r="O15" s="121">
        <v>0</v>
      </c>
      <c r="P15" s="121">
        <v>0</v>
      </c>
      <c r="Q15" s="121">
        <v>0</v>
      </c>
      <c r="R15" s="121">
        <v>26909</v>
      </c>
      <c r="S15" s="121"/>
      <c r="T15" s="121">
        <v>0</v>
      </c>
      <c r="U15" s="121">
        <v>233449</v>
      </c>
      <c r="V15" s="121">
        <f>+SUM(D15,M15)</f>
        <v>1786934</v>
      </c>
      <c r="W15" s="121">
        <f>+SUM(E15,N15)</f>
        <v>349761</v>
      </c>
      <c r="X15" s="121">
        <f>+SUM(F15,O15)</f>
        <v>0</v>
      </c>
      <c r="Y15" s="121">
        <f>+SUM(G15,P15)</f>
        <v>666</v>
      </c>
      <c r="Z15" s="121">
        <f>+SUM(H15,Q15)</f>
        <v>0</v>
      </c>
      <c r="AA15" s="121">
        <f>+SUM(I15,R15)</f>
        <v>345456</v>
      </c>
      <c r="AB15" s="121">
        <f>+SUM(J15,S15)</f>
        <v>0</v>
      </c>
      <c r="AC15" s="121">
        <f>+SUM(K15,T15)</f>
        <v>3639</v>
      </c>
      <c r="AD15" s="121">
        <f>+SUM(L15,U15)</f>
        <v>1437173</v>
      </c>
      <c r="AE15" s="209" t="s">
        <v>349</v>
      </c>
      <c r="AF15" s="208"/>
    </row>
    <row r="16" spans="1:32" s="136" customFormat="1" ht="13.5" customHeight="1" x14ac:dyDescent="0.15">
      <c r="A16" s="119" t="s">
        <v>14</v>
      </c>
      <c r="B16" s="120" t="s">
        <v>350</v>
      </c>
      <c r="C16" s="119" t="s">
        <v>351</v>
      </c>
      <c r="D16" s="121">
        <f>SUM(E16,+L16)</f>
        <v>471184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471184</v>
      </c>
      <c r="M16" s="121">
        <f>SUM(N16,+U16)</f>
        <v>96091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96091</v>
      </c>
      <c r="V16" s="121">
        <f>+SUM(D16,M16)</f>
        <v>567275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567275</v>
      </c>
      <c r="AE16" s="209" t="s">
        <v>352</v>
      </c>
      <c r="AF16" s="208"/>
    </row>
    <row r="17" spans="1:32" s="136" customFormat="1" ht="13.5" customHeight="1" x14ac:dyDescent="0.15">
      <c r="A17" s="119" t="s">
        <v>14</v>
      </c>
      <c r="B17" s="120" t="s">
        <v>355</v>
      </c>
      <c r="C17" s="119" t="s">
        <v>356</v>
      </c>
      <c r="D17" s="121">
        <f>SUM(E17,+L17)</f>
        <v>2111171</v>
      </c>
      <c r="E17" s="121">
        <f>+SUM(F17:I17,K17)</f>
        <v>761359</v>
      </c>
      <c r="F17" s="121">
        <v>0</v>
      </c>
      <c r="G17" s="121">
        <v>0</v>
      </c>
      <c r="H17" s="121">
        <v>0</v>
      </c>
      <c r="I17" s="121">
        <v>407910</v>
      </c>
      <c r="J17" s="121"/>
      <c r="K17" s="121">
        <v>353449</v>
      </c>
      <c r="L17" s="121">
        <v>1349812</v>
      </c>
      <c r="M17" s="121">
        <f>SUM(N17,+U17)</f>
        <v>266238</v>
      </c>
      <c r="N17" s="121">
        <f>+SUM(O17:R17,T17)</f>
        <v>25454</v>
      </c>
      <c r="O17" s="121">
        <v>0</v>
      </c>
      <c r="P17" s="121">
        <v>0</v>
      </c>
      <c r="Q17" s="121">
        <v>0</v>
      </c>
      <c r="R17" s="121">
        <v>25069</v>
      </c>
      <c r="S17" s="121"/>
      <c r="T17" s="121">
        <v>385</v>
      </c>
      <c r="U17" s="121">
        <v>240784</v>
      </c>
      <c r="V17" s="121">
        <f>+SUM(D17,M17)</f>
        <v>2377409</v>
      </c>
      <c r="W17" s="121">
        <f>+SUM(E17,N17)</f>
        <v>786813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432979</v>
      </c>
      <c r="AB17" s="121">
        <f>+SUM(J17,S17)</f>
        <v>0</v>
      </c>
      <c r="AC17" s="121">
        <f>+SUM(K17,T17)</f>
        <v>353834</v>
      </c>
      <c r="AD17" s="121">
        <f>+SUM(L17,U17)</f>
        <v>1590596</v>
      </c>
      <c r="AE17" s="209" t="s">
        <v>357</v>
      </c>
      <c r="AF17" s="208"/>
    </row>
    <row r="18" spans="1:32" s="136" customFormat="1" ht="13.5" customHeight="1" x14ac:dyDescent="0.15">
      <c r="A18" s="119" t="s">
        <v>14</v>
      </c>
      <c r="B18" s="120" t="s">
        <v>358</v>
      </c>
      <c r="C18" s="119" t="s">
        <v>359</v>
      </c>
      <c r="D18" s="121">
        <f>SUM(E18,+L18)</f>
        <v>1353456</v>
      </c>
      <c r="E18" s="121">
        <f>+SUM(F18:I18,K18)</f>
        <v>21807</v>
      </c>
      <c r="F18" s="121">
        <v>0</v>
      </c>
      <c r="G18" s="121">
        <v>0</v>
      </c>
      <c r="H18" s="121">
        <v>0</v>
      </c>
      <c r="I18" s="121">
        <v>21637</v>
      </c>
      <c r="J18" s="121"/>
      <c r="K18" s="121">
        <v>170</v>
      </c>
      <c r="L18" s="121">
        <v>1331649</v>
      </c>
      <c r="M18" s="121">
        <f>SUM(N18,+U18)</f>
        <v>57834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57834</v>
      </c>
      <c r="V18" s="121">
        <f>+SUM(D18,M18)</f>
        <v>1411290</v>
      </c>
      <c r="W18" s="121">
        <f>+SUM(E18,N18)</f>
        <v>21807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21637</v>
      </c>
      <c r="AB18" s="121">
        <f>+SUM(J18,S18)</f>
        <v>0</v>
      </c>
      <c r="AC18" s="121">
        <f>+SUM(K18,T18)</f>
        <v>170</v>
      </c>
      <c r="AD18" s="121">
        <f>+SUM(L18,U18)</f>
        <v>1389483</v>
      </c>
      <c r="AE18" s="209" t="s">
        <v>360</v>
      </c>
      <c r="AF18" s="208"/>
    </row>
    <row r="19" spans="1:32" s="136" customFormat="1" ht="13.5" customHeight="1" x14ac:dyDescent="0.15">
      <c r="A19" s="119" t="s">
        <v>14</v>
      </c>
      <c r="B19" s="120" t="s">
        <v>365</v>
      </c>
      <c r="C19" s="119" t="s">
        <v>366</v>
      </c>
      <c r="D19" s="121">
        <f>SUM(E19,+L19)</f>
        <v>516625</v>
      </c>
      <c r="E19" s="121">
        <f>+SUM(F19:I19,K19)</f>
        <v>102188</v>
      </c>
      <c r="F19" s="121">
        <v>0</v>
      </c>
      <c r="G19" s="121">
        <v>0</v>
      </c>
      <c r="H19" s="121">
        <v>0</v>
      </c>
      <c r="I19" s="121">
        <v>102018</v>
      </c>
      <c r="J19" s="121"/>
      <c r="K19" s="121">
        <v>170</v>
      </c>
      <c r="L19" s="121">
        <v>414437</v>
      </c>
      <c r="M19" s="121">
        <f>SUM(N19,+U19)</f>
        <v>38255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38255</v>
      </c>
      <c r="V19" s="121">
        <f>+SUM(D19,M19)</f>
        <v>554880</v>
      </c>
      <c r="W19" s="121">
        <f>+SUM(E19,N19)</f>
        <v>102188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102018</v>
      </c>
      <c r="AB19" s="121">
        <f>+SUM(J19,S19)</f>
        <v>0</v>
      </c>
      <c r="AC19" s="121">
        <f>+SUM(K19,T19)</f>
        <v>170</v>
      </c>
      <c r="AD19" s="121">
        <f>+SUM(L19,U19)</f>
        <v>452692</v>
      </c>
      <c r="AE19" s="209" t="s">
        <v>367</v>
      </c>
      <c r="AF19" s="208"/>
    </row>
    <row r="20" spans="1:32" s="136" customFormat="1" ht="13.5" customHeight="1" x14ac:dyDescent="0.15">
      <c r="A20" s="119" t="s">
        <v>14</v>
      </c>
      <c r="B20" s="120" t="s">
        <v>372</v>
      </c>
      <c r="C20" s="119" t="s">
        <v>373</v>
      </c>
      <c r="D20" s="121">
        <f>SUM(E20,+L20)</f>
        <v>587023</v>
      </c>
      <c r="E20" s="121">
        <f>+SUM(F20:I20,K20)</f>
        <v>302403</v>
      </c>
      <c r="F20" s="121">
        <v>330</v>
      </c>
      <c r="G20" s="121">
        <v>0</v>
      </c>
      <c r="H20" s="121">
        <v>0</v>
      </c>
      <c r="I20" s="121">
        <v>302073</v>
      </c>
      <c r="J20" s="121"/>
      <c r="K20" s="121">
        <v>0</v>
      </c>
      <c r="L20" s="121">
        <v>284620</v>
      </c>
      <c r="M20" s="121">
        <f>SUM(N20,+U20)</f>
        <v>77603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77603</v>
      </c>
      <c r="V20" s="121">
        <f>+SUM(D20,M20)</f>
        <v>664626</v>
      </c>
      <c r="W20" s="121">
        <f>+SUM(E20,N20)</f>
        <v>302403</v>
      </c>
      <c r="X20" s="121">
        <f>+SUM(F20,O20)</f>
        <v>330</v>
      </c>
      <c r="Y20" s="121">
        <f>+SUM(G20,P20)</f>
        <v>0</v>
      </c>
      <c r="Z20" s="121">
        <f>+SUM(H20,Q20)</f>
        <v>0</v>
      </c>
      <c r="AA20" s="121">
        <f>+SUM(I20,R20)</f>
        <v>302073</v>
      </c>
      <c r="AB20" s="121">
        <f>+SUM(J20,S20)</f>
        <v>0</v>
      </c>
      <c r="AC20" s="121">
        <f>+SUM(K20,T20)</f>
        <v>0</v>
      </c>
      <c r="AD20" s="121">
        <f>+SUM(L20,U20)</f>
        <v>362223</v>
      </c>
      <c r="AE20" s="209" t="s">
        <v>374</v>
      </c>
      <c r="AF20" s="208"/>
    </row>
    <row r="21" spans="1:32" s="136" customFormat="1" ht="13.5" customHeight="1" x14ac:dyDescent="0.15">
      <c r="A21" s="119" t="s">
        <v>14</v>
      </c>
      <c r="B21" s="120" t="s">
        <v>377</v>
      </c>
      <c r="C21" s="119" t="s">
        <v>378</v>
      </c>
      <c r="D21" s="121">
        <f>SUM(E21,+L21)</f>
        <v>2714059</v>
      </c>
      <c r="E21" s="121">
        <f>+SUM(F21:I21,K21)</f>
        <v>886520</v>
      </c>
      <c r="F21" s="121">
        <v>0</v>
      </c>
      <c r="G21" s="121">
        <v>0</v>
      </c>
      <c r="H21" s="121">
        <v>328700</v>
      </c>
      <c r="I21" s="121">
        <v>447603</v>
      </c>
      <c r="J21" s="121"/>
      <c r="K21" s="121">
        <v>110217</v>
      </c>
      <c r="L21" s="121">
        <v>1827539</v>
      </c>
      <c r="M21" s="121">
        <f>SUM(N21,+U21)</f>
        <v>91694</v>
      </c>
      <c r="N21" s="121">
        <f>+SUM(O21:R21,T21)</f>
        <v>8131</v>
      </c>
      <c r="O21" s="121">
        <v>0</v>
      </c>
      <c r="P21" s="121">
        <v>0</v>
      </c>
      <c r="Q21" s="121">
        <v>0</v>
      </c>
      <c r="R21" s="121">
        <v>7926</v>
      </c>
      <c r="S21" s="121"/>
      <c r="T21" s="121">
        <v>205</v>
      </c>
      <c r="U21" s="121">
        <v>83563</v>
      </c>
      <c r="V21" s="121">
        <f>+SUM(D21,M21)</f>
        <v>2805753</v>
      </c>
      <c r="W21" s="121">
        <f>+SUM(E21,N21)</f>
        <v>894651</v>
      </c>
      <c r="X21" s="121">
        <f>+SUM(F21,O21)</f>
        <v>0</v>
      </c>
      <c r="Y21" s="121">
        <f>+SUM(G21,P21)</f>
        <v>0</v>
      </c>
      <c r="Z21" s="121">
        <f>+SUM(H21,Q21)</f>
        <v>328700</v>
      </c>
      <c r="AA21" s="121">
        <f>+SUM(I21,R21)</f>
        <v>455529</v>
      </c>
      <c r="AB21" s="121">
        <f>+SUM(J21,S21)</f>
        <v>0</v>
      </c>
      <c r="AC21" s="121">
        <f>+SUM(K21,T21)</f>
        <v>110422</v>
      </c>
      <c r="AD21" s="121">
        <f>+SUM(L21,U21)</f>
        <v>1911102</v>
      </c>
      <c r="AE21" s="209" t="s">
        <v>379</v>
      </c>
      <c r="AF21" s="208"/>
    </row>
    <row r="22" spans="1:32" s="136" customFormat="1" ht="13.5" customHeight="1" x14ac:dyDescent="0.15">
      <c r="A22" s="119" t="s">
        <v>14</v>
      </c>
      <c r="B22" s="120" t="s">
        <v>380</v>
      </c>
      <c r="C22" s="119" t="s">
        <v>381</v>
      </c>
      <c r="D22" s="121">
        <f>SUM(E22,+L22)</f>
        <v>5183628</v>
      </c>
      <c r="E22" s="121">
        <f>+SUM(F22:I22,K22)</f>
        <v>1590053</v>
      </c>
      <c r="F22" s="121">
        <v>2632</v>
      </c>
      <c r="G22" s="121">
        <v>636</v>
      </c>
      <c r="H22" s="121">
        <v>0</v>
      </c>
      <c r="I22" s="121">
        <v>755550</v>
      </c>
      <c r="J22" s="121"/>
      <c r="K22" s="121">
        <v>831235</v>
      </c>
      <c r="L22" s="121">
        <v>3593575</v>
      </c>
      <c r="M22" s="121">
        <f>SUM(N22,+U22)</f>
        <v>334439</v>
      </c>
      <c r="N22" s="121">
        <f>+SUM(O22:R22,T22)</f>
        <v>14388</v>
      </c>
      <c r="O22" s="121">
        <v>636</v>
      </c>
      <c r="P22" s="121">
        <v>0</v>
      </c>
      <c r="Q22" s="121">
        <v>0</v>
      </c>
      <c r="R22" s="121">
        <v>12954</v>
      </c>
      <c r="S22" s="121"/>
      <c r="T22" s="121">
        <v>798</v>
      </c>
      <c r="U22" s="121">
        <v>320051</v>
      </c>
      <c r="V22" s="121">
        <f>+SUM(D22,M22)</f>
        <v>5518067</v>
      </c>
      <c r="W22" s="121">
        <f>+SUM(E22,N22)</f>
        <v>1604441</v>
      </c>
      <c r="X22" s="121">
        <f>+SUM(F22,O22)</f>
        <v>3268</v>
      </c>
      <c r="Y22" s="121">
        <f>+SUM(G22,P22)</f>
        <v>636</v>
      </c>
      <c r="Z22" s="121">
        <f>+SUM(H22,Q22)</f>
        <v>0</v>
      </c>
      <c r="AA22" s="121">
        <f>+SUM(I22,R22)</f>
        <v>768504</v>
      </c>
      <c r="AB22" s="121">
        <f>+SUM(J22,S22)</f>
        <v>0</v>
      </c>
      <c r="AC22" s="121">
        <f>+SUM(K22,T22)</f>
        <v>832033</v>
      </c>
      <c r="AD22" s="121">
        <f>+SUM(L22,U22)</f>
        <v>3913626</v>
      </c>
      <c r="AE22" s="209" t="s">
        <v>382</v>
      </c>
      <c r="AF22" s="208"/>
    </row>
    <row r="23" spans="1:32" s="136" customFormat="1" ht="13.5" customHeight="1" x14ac:dyDescent="0.15">
      <c r="A23" s="119" t="s">
        <v>14</v>
      </c>
      <c r="B23" s="120" t="s">
        <v>385</v>
      </c>
      <c r="C23" s="119" t="s">
        <v>386</v>
      </c>
      <c r="D23" s="121">
        <f>SUM(E23,+L23)</f>
        <v>462278</v>
      </c>
      <c r="E23" s="121">
        <f>+SUM(F23:I23,K23)</f>
        <v>67417</v>
      </c>
      <c r="F23" s="121">
        <v>0</v>
      </c>
      <c r="G23" s="121">
        <v>0</v>
      </c>
      <c r="H23" s="121">
        <v>0</v>
      </c>
      <c r="I23" s="121">
        <v>40659</v>
      </c>
      <c r="J23" s="121"/>
      <c r="K23" s="121">
        <v>26758</v>
      </c>
      <c r="L23" s="121">
        <v>394861</v>
      </c>
      <c r="M23" s="121">
        <f>SUM(N23,+U23)</f>
        <v>163903</v>
      </c>
      <c r="N23" s="121">
        <f>+SUM(O23:R23,T23)</f>
        <v>47096</v>
      </c>
      <c r="O23" s="121">
        <v>0</v>
      </c>
      <c r="P23" s="121">
        <v>0</v>
      </c>
      <c r="Q23" s="121">
        <v>0</v>
      </c>
      <c r="R23" s="121">
        <v>47096</v>
      </c>
      <c r="S23" s="121"/>
      <c r="T23" s="121">
        <v>0</v>
      </c>
      <c r="U23" s="121">
        <v>116807</v>
      </c>
      <c r="V23" s="121">
        <f>+SUM(D23,M23)</f>
        <v>626181</v>
      </c>
      <c r="W23" s="121">
        <f>+SUM(E23,N23)</f>
        <v>114513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87755</v>
      </c>
      <c r="AB23" s="121">
        <f>+SUM(J23,S23)</f>
        <v>0</v>
      </c>
      <c r="AC23" s="121">
        <f>+SUM(K23,T23)</f>
        <v>26758</v>
      </c>
      <c r="AD23" s="121">
        <f>+SUM(L23,U23)</f>
        <v>511668</v>
      </c>
      <c r="AE23" s="209" t="s">
        <v>387</v>
      </c>
      <c r="AF23" s="208"/>
    </row>
    <row r="24" spans="1:32" s="136" customFormat="1" ht="13.5" customHeight="1" x14ac:dyDescent="0.15">
      <c r="A24" s="119" t="s">
        <v>14</v>
      </c>
      <c r="B24" s="120" t="s">
        <v>388</v>
      </c>
      <c r="C24" s="119" t="s">
        <v>389</v>
      </c>
      <c r="D24" s="121">
        <f>SUM(E24,+L24)</f>
        <v>2710064</v>
      </c>
      <c r="E24" s="121">
        <f>+SUM(F24:I24,K24)</f>
        <v>728821</v>
      </c>
      <c r="F24" s="121">
        <v>270</v>
      </c>
      <c r="G24" s="121">
        <v>1903</v>
      </c>
      <c r="H24" s="121">
        <v>8200</v>
      </c>
      <c r="I24" s="121">
        <v>475603</v>
      </c>
      <c r="J24" s="121"/>
      <c r="K24" s="121">
        <v>242845</v>
      </c>
      <c r="L24" s="121">
        <v>1981243</v>
      </c>
      <c r="M24" s="121">
        <f>SUM(N24,+U24)</f>
        <v>403813</v>
      </c>
      <c r="N24" s="121">
        <f>+SUM(O24:R24,T24)</f>
        <v>41397</v>
      </c>
      <c r="O24" s="121">
        <v>13518</v>
      </c>
      <c r="P24" s="121">
        <v>11930</v>
      </c>
      <c r="Q24" s="121">
        <v>0</v>
      </c>
      <c r="R24" s="121">
        <v>15609</v>
      </c>
      <c r="S24" s="121"/>
      <c r="T24" s="121">
        <v>340</v>
      </c>
      <c r="U24" s="121">
        <v>362416</v>
      </c>
      <c r="V24" s="121">
        <f>+SUM(D24,M24)</f>
        <v>3113877</v>
      </c>
      <c r="W24" s="121">
        <f>+SUM(E24,N24)</f>
        <v>770218</v>
      </c>
      <c r="X24" s="121">
        <f>+SUM(F24,O24)</f>
        <v>13788</v>
      </c>
      <c r="Y24" s="121">
        <f>+SUM(G24,P24)</f>
        <v>13833</v>
      </c>
      <c r="Z24" s="121">
        <f>+SUM(H24,Q24)</f>
        <v>8200</v>
      </c>
      <c r="AA24" s="121">
        <f>+SUM(I24,R24)</f>
        <v>491212</v>
      </c>
      <c r="AB24" s="121">
        <f>+SUM(J24,S24)</f>
        <v>0</v>
      </c>
      <c r="AC24" s="121">
        <f>+SUM(K24,T24)</f>
        <v>243185</v>
      </c>
      <c r="AD24" s="121">
        <f>+SUM(L24,U24)</f>
        <v>2343659</v>
      </c>
      <c r="AE24" s="209" t="s">
        <v>390</v>
      </c>
      <c r="AF24" s="208"/>
    </row>
    <row r="25" spans="1:32" s="136" customFormat="1" ht="13.5" customHeight="1" x14ac:dyDescent="0.15">
      <c r="A25" s="119" t="s">
        <v>14</v>
      </c>
      <c r="B25" s="120" t="s">
        <v>391</v>
      </c>
      <c r="C25" s="119" t="s">
        <v>392</v>
      </c>
      <c r="D25" s="121">
        <f>SUM(E25,+L25)</f>
        <v>2576912</v>
      </c>
      <c r="E25" s="121">
        <f>+SUM(F25:I25,K25)</f>
        <v>593086</v>
      </c>
      <c r="F25" s="121">
        <v>1273</v>
      </c>
      <c r="G25" s="121">
        <v>0</v>
      </c>
      <c r="H25" s="121">
        <v>0</v>
      </c>
      <c r="I25" s="121">
        <v>249415</v>
      </c>
      <c r="J25" s="121"/>
      <c r="K25" s="121">
        <v>342398</v>
      </c>
      <c r="L25" s="121">
        <v>1983826</v>
      </c>
      <c r="M25" s="121">
        <f>SUM(N25,+U25)</f>
        <v>293405</v>
      </c>
      <c r="N25" s="121">
        <f>+SUM(O25:R25,T25)</f>
        <v>21889</v>
      </c>
      <c r="O25" s="121">
        <v>2811</v>
      </c>
      <c r="P25" s="121">
        <v>4509</v>
      </c>
      <c r="Q25" s="121">
        <v>0</v>
      </c>
      <c r="R25" s="121">
        <v>14438</v>
      </c>
      <c r="S25" s="121"/>
      <c r="T25" s="121">
        <v>131</v>
      </c>
      <c r="U25" s="121">
        <v>271516</v>
      </c>
      <c r="V25" s="121">
        <f>+SUM(D25,M25)</f>
        <v>2870317</v>
      </c>
      <c r="W25" s="121">
        <f>+SUM(E25,N25)</f>
        <v>614975</v>
      </c>
      <c r="X25" s="121">
        <f>+SUM(F25,O25)</f>
        <v>4084</v>
      </c>
      <c r="Y25" s="121">
        <f>+SUM(G25,P25)</f>
        <v>4509</v>
      </c>
      <c r="Z25" s="121">
        <f>+SUM(H25,Q25)</f>
        <v>0</v>
      </c>
      <c r="AA25" s="121">
        <f>+SUM(I25,R25)</f>
        <v>263853</v>
      </c>
      <c r="AB25" s="121">
        <f>+SUM(J25,S25)</f>
        <v>0</v>
      </c>
      <c r="AC25" s="121">
        <f>+SUM(K25,T25)</f>
        <v>342529</v>
      </c>
      <c r="AD25" s="121">
        <f>+SUM(L25,U25)</f>
        <v>2255342</v>
      </c>
      <c r="AE25" s="209" t="s">
        <v>393</v>
      </c>
      <c r="AF25" s="208"/>
    </row>
    <row r="26" spans="1:32" s="136" customFormat="1" ht="13.5" customHeight="1" x14ac:dyDescent="0.15">
      <c r="A26" s="119" t="s">
        <v>14</v>
      </c>
      <c r="B26" s="120" t="s">
        <v>394</v>
      </c>
      <c r="C26" s="119" t="s">
        <v>395</v>
      </c>
      <c r="D26" s="121">
        <f>SUM(E26,+L26)</f>
        <v>2351860</v>
      </c>
      <c r="E26" s="121">
        <f>+SUM(F26:I26,K26)</f>
        <v>663850</v>
      </c>
      <c r="F26" s="121">
        <v>381</v>
      </c>
      <c r="G26" s="121">
        <v>557</v>
      </c>
      <c r="H26" s="121">
        <v>0</v>
      </c>
      <c r="I26" s="121">
        <v>521021</v>
      </c>
      <c r="J26" s="121"/>
      <c r="K26" s="121">
        <v>141891</v>
      </c>
      <c r="L26" s="121">
        <v>1688010</v>
      </c>
      <c r="M26" s="121">
        <f>SUM(N26,+U26)</f>
        <v>164624</v>
      </c>
      <c r="N26" s="121">
        <f>+SUM(O26:R26,T26)</f>
        <v>20090</v>
      </c>
      <c r="O26" s="121">
        <v>0</v>
      </c>
      <c r="P26" s="121">
        <v>0</v>
      </c>
      <c r="Q26" s="121">
        <v>0</v>
      </c>
      <c r="R26" s="121">
        <v>19549</v>
      </c>
      <c r="S26" s="121"/>
      <c r="T26" s="121">
        <v>541</v>
      </c>
      <c r="U26" s="121">
        <v>144534</v>
      </c>
      <c r="V26" s="121">
        <f>+SUM(D26,M26)</f>
        <v>2516484</v>
      </c>
      <c r="W26" s="121">
        <f>+SUM(E26,N26)</f>
        <v>683940</v>
      </c>
      <c r="X26" s="121">
        <f>+SUM(F26,O26)</f>
        <v>381</v>
      </c>
      <c r="Y26" s="121">
        <f>+SUM(G26,P26)</f>
        <v>557</v>
      </c>
      <c r="Z26" s="121">
        <f>+SUM(H26,Q26)</f>
        <v>0</v>
      </c>
      <c r="AA26" s="121">
        <f>+SUM(I26,R26)</f>
        <v>540570</v>
      </c>
      <c r="AB26" s="121">
        <f>+SUM(J26,S26)</f>
        <v>0</v>
      </c>
      <c r="AC26" s="121">
        <f>+SUM(K26,T26)</f>
        <v>142432</v>
      </c>
      <c r="AD26" s="121">
        <f>+SUM(L26,U26)</f>
        <v>1832544</v>
      </c>
      <c r="AE26" s="209" t="s">
        <v>396</v>
      </c>
      <c r="AF26" s="208"/>
    </row>
    <row r="27" spans="1:32" s="136" customFormat="1" ht="13.5" customHeight="1" x14ac:dyDescent="0.15">
      <c r="A27" s="119" t="s">
        <v>14</v>
      </c>
      <c r="B27" s="120" t="s">
        <v>397</v>
      </c>
      <c r="C27" s="119" t="s">
        <v>398</v>
      </c>
      <c r="D27" s="121">
        <f>SUM(E27,+L27)</f>
        <v>1664342</v>
      </c>
      <c r="E27" s="121">
        <f>+SUM(F27:I27,K27)</f>
        <v>621304</v>
      </c>
      <c r="F27" s="121">
        <v>13073</v>
      </c>
      <c r="G27" s="121">
        <v>0</v>
      </c>
      <c r="H27" s="121">
        <v>67200</v>
      </c>
      <c r="I27" s="121">
        <v>177907</v>
      </c>
      <c r="J27" s="121"/>
      <c r="K27" s="121">
        <v>363124</v>
      </c>
      <c r="L27" s="121">
        <v>1043038</v>
      </c>
      <c r="M27" s="121">
        <f>SUM(N27,+U27)</f>
        <v>140336</v>
      </c>
      <c r="N27" s="121">
        <f>+SUM(O27:R27,T27)</f>
        <v>11041</v>
      </c>
      <c r="O27" s="121">
        <v>3888</v>
      </c>
      <c r="P27" s="121">
        <v>2390</v>
      </c>
      <c r="Q27" s="121">
        <v>0</v>
      </c>
      <c r="R27" s="121">
        <v>4763</v>
      </c>
      <c r="S27" s="121"/>
      <c r="T27" s="121">
        <v>0</v>
      </c>
      <c r="U27" s="121">
        <v>129295</v>
      </c>
      <c r="V27" s="121">
        <f>+SUM(D27,M27)</f>
        <v>1804678</v>
      </c>
      <c r="W27" s="121">
        <f>+SUM(E27,N27)</f>
        <v>632345</v>
      </c>
      <c r="X27" s="121">
        <f>+SUM(F27,O27)</f>
        <v>16961</v>
      </c>
      <c r="Y27" s="121">
        <f>+SUM(G27,P27)</f>
        <v>2390</v>
      </c>
      <c r="Z27" s="121">
        <f>+SUM(H27,Q27)</f>
        <v>67200</v>
      </c>
      <c r="AA27" s="121">
        <f>+SUM(I27,R27)</f>
        <v>182670</v>
      </c>
      <c r="AB27" s="121">
        <f>+SUM(J27,S27)</f>
        <v>0</v>
      </c>
      <c r="AC27" s="121">
        <f>+SUM(K27,T27)</f>
        <v>363124</v>
      </c>
      <c r="AD27" s="121">
        <f>+SUM(L27,U27)</f>
        <v>1172333</v>
      </c>
      <c r="AE27" s="209" t="s">
        <v>399</v>
      </c>
      <c r="AF27" s="208"/>
    </row>
    <row r="28" spans="1:32" s="136" customFormat="1" ht="13.5" customHeight="1" x14ac:dyDescent="0.15">
      <c r="A28" s="119" t="s">
        <v>14</v>
      </c>
      <c r="B28" s="120" t="s">
        <v>400</v>
      </c>
      <c r="C28" s="119" t="s">
        <v>401</v>
      </c>
      <c r="D28" s="121">
        <f>SUM(E28,+L28)</f>
        <v>649116</v>
      </c>
      <c r="E28" s="121">
        <f>+SUM(F28:I28,K28)</f>
        <v>141962</v>
      </c>
      <c r="F28" s="121">
        <v>0</v>
      </c>
      <c r="G28" s="121">
        <v>0</v>
      </c>
      <c r="H28" s="121">
        <v>0</v>
      </c>
      <c r="I28" s="121">
        <v>127556</v>
      </c>
      <c r="J28" s="121"/>
      <c r="K28" s="121">
        <v>14406</v>
      </c>
      <c r="L28" s="121">
        <v>507154</v>
      </c>
      <c r="M28" s="121">
        <f>SUM(N28,+U28)</f>
        <v>201538</v>
      </c>
      <c r="N28" s="121">
        <f>+SUM(O28:R28,T28)</f>
        <v>118450</v>
      </c>
      <c r="O28" s="121">
        <v>0</v>
      </c>
      <c r="P28" s="121">
        <v>0</v>
      </c>
      <c r="Q28" s="121">
        <v>0</v>
      </c>
      <c r="R28" s="121">
        <v>118450</v>
      </c>
      <c r="S28" s="121"/>
      <c r="T28" s="121">
        <v>0</v>
      </c>
      <c r="U28" s="121">
        <v>83088</v>
      </c>
      <c r="V28" s="121">
        <f>+SUM(D28,M28)</f>
        <v>850654</v>
      </c>
      <c r="W28" s="121">
        <f>+SUM(E28,N28)</f>
        <v>260412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246006</v>
      </c>
      <c r="AB28" s="121">
        <f>+SUM(J28,S28)</f>
        <v>0</v>
      </c>
      <c r="AC28" s="121">
        <f>+SUM(K28,T28)</f>
        <v>14406</v>
      </c>
      <c r="AD28" s="121">
        <f>+SUM(L28,U28)</f>
        <v>590242</v>
      </c>
      <c r="AE28" s="209" t="s">
        <v>402</v>
      </c>
      <c r="AF28" s="208"/>
    </row>
    <row r="29" spans="1:32" s="136" customFormat="1" ht="13.5" customHeight="1" x14ac:dyDescent="0.15">
      <c r="A29" s="119" t="s">
        <v>14</v>
      </c>
      <c r="B29" s="120" t="s">
        <v>403</v>
      </c>
      <c r="C29" s="119" t="s">
        <v>404</v>
      </c>
      <c r="D29" s="121">
        <f>SUM(E29,+L29)</f>
        <v>1268825</v>
      </c>
      <c r="E29" s="121">
        <f>+SUM(F29:I29,K29)</f>
        <v>12</v>
      </c>
      <c r="F29" s="121">
        <v>0</v>
      </c>
      <c r="G29" s="121">
        <v>0</v>
      </c>
      <c r="H29" s="121">
        <v>0</v>
      </c>
      <c r="I29" s="121">
        <v>12</v>
      </c>
      <c r="J29" s="121"/>
      <c r="K29" s="121">
        <v>0</v>
      </c>
      <c r="L29" s="121">
        <v>1268813</v>
      </c>
      <c r="M29" s="121">
        <f>SUM(N29,+U29)</f>
        <v>249960</v>
      </c>
      <c r="N29" s="121">
        <f>+SUM(O29:R29,T29)</f>
        <v>13510</v>
      </c>
      <c r="O29" s="121">
        <v>0</v>
      </c>
      <c r="P29" s="121">
        <v>0</v>
      </c>
      <c r="Q29" s="121">
        <v>0</v>
      </c>
      <c r="R29" s="121">
        <v>13410</v>
      </c>
      <c r="S29" s="121"/>
      <c r="T29" s="121">
        <v>100</v>
      </c>
      <c r="U29" s="121">
        <v>236450</v>
      </c>
      <c r="V29" s="121">
        <f>+SUM(D29,M29)</f>
        <v>1518785</v>
      </c>
      <c r="W29" s="121">
        <f>+SUM(E29,N29)</f>
        <v>13522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13422</v>
      </c>
      <c r="AB29" s="121">
        <f>+SUM(J29,S29)</f>
        <v>0</v>
      </c>
      <c r="AC29" s="121">
        <f>+SUM(K29,T29)</f>
        <v>100</v>
      </c>
      <c r="AD29" s="121">
        <f>+SUM(L29,U29)</f>
        <v>1505263</v>
      </c>
      <c r="AE29" s="209" t="s">
        <v>405</v>
      </c>
      <c r="AF29" s="208"/>
    </row>
    <row r="30" spans="1:32" s="136" customFormat="1" ht="13.5" customHeight="1" x14ac:dyDescent="0.15">
      <c r="A30" s="119" t="s">
        <v>14</v>
      </c>
      <c r="B30" s="120" t="s">
        <v>406</v>
      </c>
      <c r="C30" s="119" t="s">
        <v>407</v>
      </c>
      <c r="D30" s="121">
        <f>SUM(E30,+L30)</f>
        <v>1368589</v>
      </c>
      <c r="E30" s="121">
        <f>+SUM(F30:I30,K30)</f>
        <v>297729</v>
      </c>
      <c r="F30" s="121">
        <v>0</v>
      </c>
      <c r="G30" s="121">
        <v>0</v>
      </c>
      <c r="H30" s="121">
        <v>0</v>
      </c>
      <c r="I30" s="121">
        <v>246302</v>
      </c>
      <c r="J30" s="121"/>
      <c r="K30" s="121">
        <v>51427</v>
      </c>
      <c r="L30" s="121">
        <v>1070860</v>
      </c>
      <c r="M30" s="121">
        <f>SUM(N30,+U30)</f>
        <v>203191</v>
      </c>
      <c r="N30" s="121">
        <f>+SUM(O30:R30,T30)</f>
        <v>8691</v>
      </c>
      <c r="O30" s="121">
        <v>0</v>
      </c>
      <c r="P30" s="121">
        <v>0</v>
      </c>
      <c r="Q30" s="121">
        <v>0</v>
      </c>
      <c r="R30" s="121">
        <v>8589</v>
      </c>
      <c r="S30" s="121"/>
      <c r="T30" s="121">
        <v>102</v>
      </c>
      <c r="U30" s="121">
        <v>194500</v>
      </c>
      <c r="V30" s="121">
        <f>+SUM(D30,M30)</f>
        <v>1571780</v>
      </c>
      <c r="W30" s="121">
        <f>+SUM(E30,N30)</f>
        <v>306420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254891</v>
      </c>
      <c r="AB30" s="121">
        <f>+SUM(J30,S30)</f>
        <v>0</v>
      </c>
      <c r="AC30" s="121">
        <f>+SUM(K30,T30)</f>
        <v>51529</v>
      </c>
      <c r="AD30" s="121">
        <f>+SUM(L30,U30)</f>
        <v>1265360</v>
      </c>
      <c r="AE30" s="209" t="s">
        <v>408</v>
      </c>
      <c r="AF30" s="208"/>
    </row>
    <row r="31" spans="1:32" s="136" customFormat="1" ht="13.5" customHeight="1" x14ac:dyDescent="0.15">
      <c r="A31" s="119" t="s">
        <v>14</v>
      </c>
      <c r="B31" s="120" t="s">
        <v>409</v>
      </c>
      <c r="C31" s="119" t="s">
        <v>410</v>
      </c>
      <c r="D31" s="121">
        <f>SUM(E31,+L31)</f>
        <v>768631</v>
      </c>
      <c r="E31" s="121">
        <f>+SUM(F31:I31,K31)</f>
        <v>196646</v>
      </c>
      <c r="F31" s="121">
        <v>0</v>
      </c>
      <c r="G31" s="121">
        <v>0</v>
      </c>
      <c r="H31" s="121">
        <v>0</v>
      </c>
      <c r="I31" s="121">
        <v>177429</v>
      </c>
      <c r="J31" s="121"/>
      <c r="K31" s="121">
        <v>19217</v>
      </c>
      <c r="L31" s="121">
        <v>571985</v>
      </c>
      <c r="M31" s="121">
        <f>SUM(N31,+U31)</f>
        <v>177568</v>
      </c>
      <c r="N31" s="121">
        <f>+SUM(O31:R31,T31)</f>
        <v>13925</v>
      </c>
      <c r="O31" s="121">
        <v>0</v>
      </c>
      <c r="P31" s="121">
        <v>0</v>
      </c>
      <c r="Q31" s="121">
        <v>0</v>
      </c>
      <c r="R31" s="121">
        <v>7940</v>
      </c>
      <c r="S31" s="121"/>
      <c r="T31" s="121">
        <v>5985</v>
      </c>
      <c r="U31" s="121">
        <v>163643</v>
      </c>
      <c r="V31" s="121">
        <f>+SUM(D31,M31)</f>
        <v>946199</v>
      </c>
      <c r="W31" s="121">
        <f>+SUM(E31,N31)</f>
        <v>210571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185369</v>
      </c>
      <c r="AB31" s="121">
        <f>+SUM(J31,S31)</f>
        <v>0</v>
      </c>
      <c r="AC31" s="121">
        <f>+SUM(K31,T31)</f>
        <v>25202</v>
      </c>
      <c r="AD31" s="121">
        <f>+SUM(L31,U31)</f>
        <v>735628</v>
      </c>
      <c r="AE31" s="209" t="s">
        <v>411</v>
      </c>
      <c r="AF31" s="208"/>
    </row>
    <row r="32" spans="1:32" s="136" customFormat="1" ht="13.5" customHeight="1" x14ac:dyDescent="0.15">
      <c r="A32" s="119" t="s">
        <v>14</v>
      </c>
      <c r="B32" s="120" t="s">
        <v>412</v>
      </c>
      <c r="C32" s="119" t="s">
        <v>413</v>
      </c>
      <c r="D32" s="121">
        <f>SUM(E32,+L32)</f>
        <v>2374013</v>
      </c>
      <c r="E32" s="121">
        <f>+SUM(F32:I32,K32)</f>
        <v>616436</v>
      </c>
      <c r="F32" s="121">
        <v>0</v>
      </c>
      <c r="G32" s="121">
        <v>0</v>
      </c>
      <c r="H32" s="121">
        <v>0</v>
      </c>
      <c r="I32" s="121">
        <v>531130</v>
      </c>
      <c r="J32" s="121"/>
      <c r="K32" s="121">
        <v>85306</v>
      </c>
      <c r="L32" s="121">
        <v>1757577</v>
      </c>
      <c r="M32" s="121">
        <f>SUM(N32,+U32)</f>
        <v>104197</v>
      </c>
      <c r="N32" s="121">
        <f>+SUM(O32:R32,T32)</f>
        <v>591</v>
      </c>
      <c r="O32" s="121">
        <v>0</v>
      </c>
      <c r="P32" s="121">
        <v>0</v>
      </c>
      <c r="Q32" s="121">
        <v>0</v>
      </c>
      <c r="R32" s="121">
        <v>591</v>
      </c>
      <c r="S32" s="121"/>
      <c r="T32" s="121">
        <v>0</v>
      </c>
      <c r="U32" s="121">
        <v>103606</v>
      </c>
      <c r="V32" s="121">
        <f>+SUM(D32,M32)</f>
        <v>2478210</v>
      </c>
      <c r="W32" s="121">
        <f>+SUM(E32,N32)</f>
        <v>617027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531721</v>
      </c>
      <c r="AB32" s="121">
        <f>+SUM(J32,S32)</f>
        <v>0</v>
      </c>
      <c r="AC32" s="121">
        <f>+SUM(K32,T32)</f>
        <v>85306</v>
      </c>
      <c r="AD32" s="121">
        <f>+SUM(L32,U32)</f>
        <v>1861183</v>
      </c>
      <c r="AE32" s="209" t="s">
        <v>414</v>
      </c>
      <c r="AF32" s="208"/>
    </row>
    <row r="33" spans="1:32" s="136" customFormat="1" ht="13.5" customHeight="1" x14ac:dyDescent="0.15">
      <c r="A33" s="119" t="s">
        <v>14</v>
      </c>
      <c r="B33" s="120" t="s">
        <v>415</v>
      </c>
      <c r="C33" s="119" t="s">
        <v>416</v>
      </c>
      <c r="D33" s="121">
        <f>SUM(E33,+L33)</f>
        <v>1250947</v>
      </c>
      <c r="E33" s="121">
        <f>+SUM(F33:I33,K33)</f>
        <v>233248</v>
      </c>
      <c r="F33" s="121">
        <v>0</v>
      </c>
      <c r="G33" s="121">
        <v>0</v>
      </c>
      <c r="H33" s="121">
        <v>0</v>
      </c>
      <c r="I33" s="121">
        <v>153872</v>
      </c>
      <c r="J33" s="121"/>
      <c r="K33" s="121">
        <v>79376</v>
      </c>
      <c r="L33" s="121">
        <v>1017699</v>
      </c>
      <c r="M33" s="121">
        <f>SUM(N33,+U33)</f>
        <v>47881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47881</v>
      </c>
      <c r="V33" s="121">
        <f>+SUM(D33,M33)</f>
        <v>1298828</v>
      </c>
      <c r="W33" s="121">
        <f>+SUM(E33,N33)</f>
        <v>233248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153872</v>
      </c>
      <c r="AB33" s="121">
        <f>+SUM(J33,S33)</f>
        <v>0</v>
      </c>
      <c r="AC33" s="121">
        <f>+SUM(K33,T33)</f>
        <v>79376</v>
      </c>
      <c r="AD33" s="121">
        <f>+SUM(L33,U33)</f>
        <v>1065580</v>
      </c>
      <c r="AE33" s="209" t="s">
        <v>417</v>
      </c>
      <c r="AF33" s="208"/>
    </row>
    <row r="34" spans="1:32" s="136" customFormat="1" ht="13.5" customHeight="1" x14ac:dyDescent="0.15">
      <c r="A34" s="119" t="s">
        <v>14</v>
      </c>
      <c r="B34" s="120" t="s">
        <v>418</v>
      </c>
      <c r="C34" s="119" t="s">
        <v>419</v>
      </c>
      <c r="D34" s="121">
        <f>SUM(E34,+L34)</f>
        <v>944146</v>
      </c>
      <c r="E34" s="121">
        <f>+SUM(F34:I34,K34)</f>
        <v>152326</v>
      </c>
      <c r="F34" s="121">
        <v>0</v>
      </c>
      <c r="G34" s="121">
        <v>0</v>
      </c>
      <c r="H34" s="121">
        <v>0</v>
      </c>
      <c r="I34" s="121">
        <v>105181</v>
      </c>
      <c r="J34" s="121"/>
      <c r="K34" s="121">
        <v>47145</v>
      </c>
      <c r="L34" s="121">
        <v>791820</v>
      </c>
      <c r="M34" s="121">
        <f>SUM(N34,+U34)</f>
        <v>70015</v>
      </c>
      <c r="N34" s="121">
        <f>+SUM(O34:R34,T34)</f>
        <v>4896</v>
      </c>
      <c r="O34" s="121">
        <v>0</v>
      </c>
      <c r="P34" s="121">
        <v>0</v>
      </c>
      <c r="Q34" s="121">
        <v>0</v>
      </c>
      <c r="R34" s="121">
        <v>4807</v>
      </c>
      <c r="S34" s="121"/>
      <c r="T34" s="121">
        <v>89</v>
      </c>
      <c r="U34" s="121">
        <v>65119</v>
      </c>
      <c r="V34" s="121">
        <f>+SUM(D34,M34)</f>
        <v>1014161</v>
      </c>
      <c r="W34" s="121">
        <f>+SUM(E34,N34)</f>
        <v>157222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109988</v>
      </c>
      <c r="AB34" s="121">
        <f>+SUM(J34,S34)</f>
        <v>0</v>
      </c>
      <c r="AC34" s="121">
        <f>+SUM(K34,T34)</f>
        <v>47234</v>
      </c>
      <c r="AD34" s="121">
        <f>+SUM(L34,U34)</f>
        <v>856939</v>
      </c>
      <c r="AE34" s="209" t="s">
        <v>420</v>
      </c>
      <c r="AF34" s="208"/>
    </row>
    <row r="35" spans="1:32" s="136" customFormat="1" ht="13.5" customHeight="1" x14ac:dyDescent="0.15">
      <c r="A35" s="119" t="s">
        <v>14</v>
      </c>
      <c r="B35" s="120" t="s">
        <v>421</v>
      </c>
      <c r="C35" s="119" t="s">
        <v>422</v>
      </c>
      <c r="D35" s="121">
        <f>SUM(E35,+L35)</f>
        <v>999407</v>
      </c>
      <c r="E35" s="121">
        <f>+SUM(F35:I35,K35)</f>
        <v>121510</v>
      </c>
      <c r="F35" s="121">
        <v>0</v>
      </c>
      <c r="G35" s="121">
        <v>0</v>
      </c>
      <c r="H35" s="121">
        <v>0</v>
      </c>
      <c r="I35" s="121">
        <v>121278</v>
      </c>
      <c r="J35" s="121"/>
      <c r="K35" s="121">
        <v>232</v>
      </c>
      <c r="L35" s="121">
        <v>877897</v>
      </c>
      <c r="M35" s="121">
        <f>SUM(N35,+U35)</f>
        <v>123333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123333</v>
      </c>
      <c r="V35" s="121">
        <f>+SUM(D35,M35)</f>
        <v>1122740</v>
      </c>
      <c r="W35" s="121">
        <f>+SUM(E35,N35)</f>
        <v>121510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121278</v>
      </c>
      <c r="AB35" s="121">
        <f>+SUM(J35,S35)</f>
        <v>0</v>
      </c>
      <c r="AC35" s="121">
        <f>+SUM(K35,T35)</f>
        <v>232</v>
      </c>
      <c r="AD35" s="121">
        <f>+SUM(L35,U35)</f>
        <v>1001230</v>
      </c>
      <c r="AE35" s="209" t="s">
        <v>423</v>
      </c>
      <c r="AF35" s="208"/>
    </row>
    <row r="36" spans="1:32" s="136" customFormat="1" ht="13.5" customHeight="1" x14ac:dyDescent="0.15">
      <c r="A36" s="119" t="s">
        <v>14</v>
      </c>
      <c r="B36" s="120" t="s">
        <v>424</v>
      </c>
      <c r="C36" s="119" t="s">
        <v>425</v>
      </c>
      <c r="D36" s="121">
        <f>SUM(E36,+L36)</f>
        <v>782830</v>
      </c>
      <c r="E36" s="121">
        <f>+SUM(F36:I36,K36)</f>
        <v>190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190</v>
      </c>
      <c r="L36" s="121">
        <v>782640</v>
      </c>
      <c r="M36" s="121">
        <f>SUM(N36,+U36)</f>
        <v>105617</v>
      </c>
      <c r="N36" s="121">
        <f>+SUM(O36:R36,T36)</f>
        <v>40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40</v>
      </c>
      <c r="U36" s="121">
        <v>105577</v>
      </c>
      <c r="V36" s="121">
        <f>+SUM(D36,M36)</f>
        <v>888447</v>
      </c>
      <c r="W36" s="121">
        <f>+SUM(E36,N36)</f>
        <v>230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230</v>
      </c>
      <c r="AD36" s="121">
        <f>+SUM(L36,U36)</f>
        <v>888217</v>
      </c>
      <c r="AE36" s="209" t="s">
        <v>426</v>
      </c>
      <c r="AF36" s="208"/>
    </row>
    <row r="37" spans="1:32" s="136" customFormat="1" ht="13.5" customHeight="1" x14ac:dyDescent="0.15">
      <c r="A37" s="119" t="s">
        <v>14</v>
      </c>
      <c r="B37" s="120" t="s">
        <v>431</v>
      </c>
      <c r="C37" s="119" t="s">
        <v>432</v>
      </c>
      <c r="D37" s="121">
        <f>SUM(E37,+L37)</f>
        <v>524395</v>
      </c>
      <c r="E37" s="121">
        <f>+SUM(F37:I37,K37)</f>
        <v>9990</v>
      </c>
      <c r="F37" s="121">
        <v>0</v>
      </c>
      <c r="G37" s="121">
        <v>569</v>
      </c>
      <c r="H37" s="121">
        <v>0</v>
      </c>
      <c r="I37" s="121">
        <v>9398</v>
      </c>
      <c r="J37" s="121"/>
      <c r="K37" s="121">
        <v>23</v>
      </c>
      <c r="L37" s="121">
        <v>514405</v>
      </c>
      <c r="M37" s="121">
        <f>SUM(N37,+U37)</f>
        <v>56155</v>
      </c>
      <c r="N37" s="121">
        <f>+SUM(O37:R37,T37)</f>
        <v>1364</v>
      </c>
      <c r="O37" s="121">
        <v>592</v>
      </c>
      <c r="P37" s="121">
        <v>772</v>
      </c>
      <c r="Q37" s="121">
        <v>0</v>
      </c>
      <c r="R37" s="121">
        <v>0</v>
      </c>
      <c r="S37" s="121"/>
      <c r="T37" s="121">
        <v>0</v>
      </c>
      <c r="U37" s="121">
        <v>54791</v>
      </c>
      <c r="V37" s="121">
        <f>+SUM(D37,M37)</f>
        <v>580550</v>
      </c>
      <c r="W37" s="121">
        <f>+SUM(E37,N37)</f>
        <v>11354</v>
      </c>
      <c r="X37" s="121">
        <f>+SUM(F37,O37)</f>
        <v>592</v>
      </c>
      <c r="Y37" s="121">
        <f>+SUM(G37,P37)</f>
        <v>1341</v>
      </c>
      <c r="Z37" s="121">
        <f>+SUM(H37,Q37)</f>
        <v>0</v>
      </c>
      <c r="AA37" s="121">
        <f>+SUM(I37,R37)</f>
        <v>9398</v>
      </c>
      <c r="AB37" s="121">
        <f>+SUM(J37,S37)</f>
        <v>0</v>
      </c>
      <c r="AC37" s="121">
        <f>+SUM(K37,T37)</f>
        <v>23</v>
      </c>
      <c r="AD37" s="121">
        <f>+SUM(L37,U37)</f>
        <v>569196</v>
      </c>
      <c r="AE37" s="209" t="s">
        <v>433</v>
      </c>
      <c r="AF37" s="208"/>
    </row>
    <row r="38" spans="1:32" s="136" customFormat="1" ht="13.5" customHeight="1" x14ac:dyDescent="0.15">
      <c r="A38" s="119" t="s">
        <v>14</v>
      </c>
      <c r="B38" s="120" t="s">
        <v>434</v>
      </c>
      <c r="C38" s="119" t="s">
        <v>435</v>
      </c>
      <c r="D38" s="121">
        <f>SUM(E38,+L38)</f>
        <v>574911</v>
      </c>
      <c r="E38" s="121">
        <f>+SUM(F38:I38,K38)</f>
        <v>100371</v>
      </c>
      <c r="F38" s="121">
        <v>0</v>
      </c>
      <c r="G38" s="121">
        <v>0</v>
      </c>
      <c r="H38" s="121">
        <v>0</v>
      </c>
      <c r="I38" s="121">
        <v>100271</v>
      </c>
      <c r="J38" s="121"/>
      <c r="K38" s="121">
        <v>100</v>
      </c>
      <c r="L38" s="121">
        <v>474540</v>
      </c>
      <c r="M38" s="121">
        <f>SUM(N38,+U38)</f>
        <v>73715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73715</v>
      </c>
      <c r="V38" s="121">
        <f>+SUM(D38,M38)</f>
        <v>648626</v>
      </c>
      <c r="W38" s="121">
        <f>+SUM(E38,N38)</f>
        <v>100371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100271</v>
      </c>
      <c r="AB38" s="121">
        <f>+SUM(J38,S38)</f>
        <v>0</v>
      </c>
      <c r="AC38" s="121">
        <f>+SUM(K38,T38)</f>
        <v>100</v>
      </c>
      <c r="AD38" s="121">
        <f>+SUM(L38,U38)</f>
        <v>548255</v>
      </c>
      <c r="AE38" s="209" t="s">
        <v>436</v>
      </c>
      <c r="AF38" s="208"/>
    </row>
    <row r="39" spans="1:32" s="136" customFormat="1" ht="13.5" customHeight="1" x14ac:dyDescent="0.15">
      <c r="A39" s="119" t="s">
        <v>14</v>
      </c>
      <c r="B39" s="120" t="s">
        <v>437</v>
      </c>
      <c r="C39" s="119" t="s">
        <v>438</v>
      </c>
      <c r="D39" s="121">
        <f>SUM(E39,+L39)</f>
        <v>709680</v>
      </c>
      <c r="E39" s="121">
        <f>+SUM(F39:I39,K39)</f>
        <v>94966</v>
      </c>
      <c r="F39" s="121">
        <v>0</v>
      </c>
      <c r="G39" s="121">
        <v>0</v>
      </c>
      <c r="H39" s="121">
        <v>0</v>
      </c>
      <c r="I39" s="121">
        <v>75386</v>
      </c>
      <c r="J39" s="121"/>
      <c r="K39" s="121">
        <v>19580</v>
      </c>
      <c r="L39" s="121">
        <v>614714</v>
      </c>
      <c r="M39" s="121">
        <f>SUM(N39,+U39)</f>
        <v>235900</v>
      </c>
      <c r="N39" s="121">
        <f>+SUM(O39:R39,T39)</f>
        <v>101051</v>
      </c>
      <c r="O39" s="121">
        <v>0</v>
      </c>
      <c r="P39" s="121">
        <v>0</v>
      </c>
      <c r="Q39" s="121">
        <v>0</v>
      </c>
      <c r="R39" s="121">
        <v>101051</v>
      </c>
      <c r="S39" s="121"/>
      <c r="T39" s="121">
        <v>0</v>
      </c>
      <c r="U39" s="121">
        <v>134849</v>
      </c>
      <c r="V39" s="121">
        <f>+SUM(D39,M39)</f>
        <v>945580</v>
      </c>
      <c r="W39" s="121">
        <f>+SUM(E39,N39)</f>
        <v>196017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176437</v>
      </c>
      <c r="AB39" s="121">
        <f>+SUM(J39,S39)</f>
        <v>0</v>
      </c>
      <c r="AC39" s="121">
        <f>+SUM(K39,T39)</f>
        <v>19580</v>
      </c>
      <c r="AD39" s="121">
        <f>+SUM(L39,U39)</f>
        <v>749563</v>
      </c>
      <c r="AE39" s="209" t="s">
        <v>439</v>
      </c>
      <c r="AF39" s="208"/>
    </row>
    <row r="40" spans="1:32" s="136" customFormat="1" ht="13.5" customHeight="1" x14ac:dyDescent="0.15">
      <c r="A40" s="119" t="s">
        <v>14</v>
      </c>
      <c r="B40" s="120" t="s">
        <v>442</v>
      </c>
      <c r="C40" s="119" t="s">
        <v>443</v>
      </c>
      <c r="D40" s="121">
        <f>SUM(E40,+L40)</f>
        <v>199151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199151</v>
      </c>
      <c r="M40" s="121">
        <f>SUM(N40,+U40)</f>
        <v>46791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46791</v>
      </c>
      <c r="V40" s="121">
        <f>+SUM(D40,M40)</f>
        <v>245942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245942</v>
      </c>
      <c r="AE40" s="209" t="s">
        <v>444</v>
      </c>
      <c r="AF40" s="208"/>
    </row>
    <row r="41" spans="1:32" s="136" customFormat="1" ht="13.5" customHeight="1" x14ac:dyDescent="0.15">
      <c r="A41" s="119" t="s">
        <v>14</v>
      </c>
      <c r="B41" s="120" t="s">
        <v>447</v>
      </c>
      <c r="C41" s="119" t="s">
        <v>448</v>
      </c>
      <c r="D41" s="121">
        <f>SUM(E41,+L41)</f>
        <v>569260</v>
      </c>
      <c r="E41" s="121">
        <f>+SUM(F41:I41,K41)</f>
        <v>220</v>
      </c>
      <c r="F41" s="121">
        <v>0</v>
      </c>
      <c r="G41" s="121">
        <v>0</v>
      </c>
      <c r="H41" s="121">
        <v>0</v>
      </c>
      <c r="I41" s="121">
        <v>220</v>
      </c>
      <c r="J41" s="121"/>
      <c r="K41" s="121">
        <v>0</v>
      </c>
      <c r="L41" s="121">
        <v>569040</v>
      </c>
      <c r="M41" s="121">
        <f>SUM(N41,+U41)</f>
        <v>81928</v>
      </c>
      <c r="N41" s="121">
        <f>+SUM(O41:R41,T41)</f>
        <v>50</v>
      </c>
      <c r="O41" s="121">
        <v>0</v>
      </c>
      <c r="P41" s="121">
        <v>0</v>
      </c>
      <c r="Q41" s="121">
        <v>0</v>
      </c>
      <c r="R41" s="121">
        <v>50</v>
      </c>
      <c r="S41" s="121"/>
      <c r="T41" s="121">
        <v>0</v>
      </c>
      <c r="U41" s="121">
        <v>81878</v>
      </c>
      <c r="V41" s="121">
        <f>+SUM(D41,M41)</f>
        <v>651188</v>
      </c>
      <c r="W41" s="121">
        <f>+SUM(E41,N41)</f>
        <v>270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270</v>
      </c>
      <c r="AB41" s="121">
        <f>+SUM(J41,S41)</f>
        <v>0</v>
      </c>
      <c r="AC41" s="121">
        <f>+SUM(K41,T41)</f>
        <v>0</v>
      </c>
      <c r="AD41" s="121">
        <f>+SUM(L41,U41)</f>
        <v>650918</v>
      </c>
      <c r="AE41" s="209" t="s">
        <v>449</v>
      </c>
      <c r="AF41" s="208"/>
    </row>
    <row r="42" spans="1:32" s="136" customFormat="1" ht="13.5" customHeight="1" x14ac:dyDescent="0.15">
      <c r="A42" s="119" t="s">
        <v>14</v>
      </c>
      <c r="B42" s="120" t="s">
        <v>452</v>
      </c>
      <c r="C42" s="119" t="s">
        <v>453</v>
      </c>
      <c r="D42" s="121">
        <f>SUM(E42,+L42)</f>
        <v>504201</v>
      </c>
      <c r="E42" s="121">
        <f>+SUM(F42:I42,K42)</f>
        <v>46856</v>
      </c>
      <c r="F42" s="121">
        <v>0</v>
      </c>
      <c r="G42" s="121">
        <v>0</v>
      </c>
      <c r="H42" s="121">
        <v>0</v>
      </c>
      <c r="I42" s="121">
        <v>46702</v>
      </c>
      <c r="J42" s="121"/>
      <c r="K42" s="121">
        <v>154</v>
      </c>
      <c r="L42" s="121">
        <v>457345</v>
      </c>
      <c r="M42" s="121">
        <f>SUM(N42,+U42)</f>
        <v>55450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55450</v>
      </c>
      <c r="V42" s="121">
        <f>+SUM(D42,M42)</f>
        <v>559651</v>
      </c>
      <c r="W42" s="121">
        <f>+SUM(E42,N42)</f>
        <v>46856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46702</v>
      </c>
      <c r="AB42" s="121">
        <f>+SUM(J42,S42)</f>
        <v>0</v>
      </c>
      <c r="AC42" s="121">
        <f>+SUM(K42,T42)</f>
        <v>154</v>
      </c>
      <c r="AD42" s="121">
        <f>+SUM(L42,U42)</f>
        <v>512795</v>
      </c>
      <c r="AE42" s="209" t="s">
        <v>454</v>
      </c>
      <c r="AF42" s="208"/>
    </row>
    <row r="43" spans="1:32" s="136" customFormat="1" ht="13.5" customHeight="1" x14ac:dyDescent="0.15">
      <c r="A43" s="119" t="s">
        <v>14</v>
      </c>
      <c r="B43" s="120" t="s">
        <v>457</v>
      </c>
      <c r="C43" s="119" t="s">
        <v>458</v>
      </c>
      <c r="D43" s="121">
        <f>SUM(E43,+L43)</f>
        <v>611141</v>
      </c>
      <c r="E43" s="121">
        <f>+SUM(F43:I43,K43)</f>
        <v>146235</v>
      </c>
      <c r="F43" s="121">
        <v>0</v>
      </c>
      <c r="G43" s="121">
        <v>0</v>
      </c>
      <c r="H43" s="121">
        <v>0</v>
      </c>
      <c r="I43" s="121">
        <v>127936</v>
      </c>
      <c r="J43" s="121"/>
      <c r="K43" s="121">
        <v>18299</v>
      </c>
      <c r="L43" s="121">
        <v>464906</v>
      </c>
      <c r="M43" s="121">
        <f>SUM(N43,+U43)</f>
        <v>107984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107984</v>
      </c>
      <c r="V43" s="121">
        <f>+SUM(D43,M43)</f>
        <v>719125</v>
      </c>
      <c r="W43" s="121">
        <f>+SUM(E43,N43)</f>
        <v>146235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127936</v>
      </c>
      <c r="AB43" s="121">
        <f>+SUM(J43,S43)</f>
        <v>0</v>
      </c>
      <c r="AC43" s="121">
        <f>+SUM(K43,T43)</f>
        <v>18299</v>
      </c>
      <c r="AD43" s="121">
        <f>+SUM(L43,U43)</f>
        <v>572890</v>
      </c>
      <c r="AE43" s="209" t="s">
        <v>459</v>
      </c>
      <c r="AF43" s="208"/>
    </row>
    <row r="44" spans="1:32" s="136" customFormat="1" ht="13.5" customHeight="1" x14ac:dyDescent="0.15">
      <c r="A44" s="119" t="s">
        <v>14</v>
      </c>
      <c r="B44" s="120" t="s">
        <v>462</v>
      </c>
      <c r="C44" s="119" t="s">
        <v>463</v>
      </c>
      <c r="D44" s="121">
        <f>SUM(E44,+L44)</f>
        <v>456601</v>
      </c>
      <c r="E44" s="121">
        <f>+SUM(F44:I44,K44)</f>
        <v>85413</v>
      </c>
      <c r="F44" s="121">
        <v>0</v>
      </c>
      <c r="G44" s="121">
        <v>0</v>
      </c>
      <c r="H44" s="121">
        <v>0</v>
      </c>
      <c r="I44" s="121">
        <v>76979</v>
      </c>
      <c r="J44" s="121"/>
      <c r="K44" s="121">
        <v>8434</v>
      </c>
      <c r="L44" s="121">
        <v>371188</v>
      </c>
      <c r="M44" s="121">
        <f>SUM(N44,+U44)</f>
        <v>49848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49848</v>
      </c>
      <c r="V44" s="121">
        <f>+SUM(D44,M44)</f>
        <v>506449</v>
      </c>
      <c r="W44" s="121">
        <f>+SUM(E44,N44)</f>
        <v>85413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76979</v>
      </c>
      <c r="AB44" s="121">
        <f>+SUM(J44,S44)</f>
        <v>0</v>
      </c>
      <c r="AC44" s="121">
        <f>+SUM(K44,T44)</f>
        <v>8434</v>
      </c>
      <c r="AD44" s="121">
        <f>+SUM(L44,U44)</f>
        <v>421036</v>
      </c>
      <c r="AE44" s="209" t="s">
        <v>464</v>
      </c>
      <c r="AF44" s="208"/>
    </row>
    <row r="45" spans="1:32" s="136" customFormat="1" ht="13.5" customHeight="1" x14ac:dyDescent="0.15">
      <c r="A45" s="119" t="s">
        <v>14</v>
      </c>
      <c r="B45" s="120" t="s">
        <v>465</v>
      </c>
      <c r="C45" s="119" t="s">
        <v>466</v>
      </c>
      <c r="D45" s="121">
        <f>SUM(E45,+L45)</f>
        <v>182999</v>
      </c>
      <c r="E45" s="121">
        <f>+SUM(F45:I45,K45)</f>
        <v>1267</v>
      </c>
      <c r="F45" s="121">
        <v>0</v>
      </c>
      <c r="G45" s="121">
        <v>120</v>
      </c>
      <c r="H45" s="121">
        <v>0</v>
      </c>
      <c r="I45" s="121">
        <v>961</v>
      </c>
      <c r="J45" s="121"/>
      <c r="K45" s="121">
        <v>186</v>
      </c>
      <c r="L45" s="121">
        <v>181732</v>
      </c>
      <c r="M45" s="121">
        <f>SUM(N45,+U45)</f>
        <v>24333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24333</v>
      </c>
      <c r="V45" s="121">
        <f>+SUM(D45,M45)</f>
        <v>207332</v>
      </c>
      <c r="W45" s="121">
        <f>+SUM(E45,N45)</f>
        <v>1267</v>
      </c>
      <c r="X45" s="121">
        <f>+SUM(F45,O45)</f>
        <v>0</v>
      </c>
      <c r="Y45" s="121">
        <f>+SUM(G45,P45)</f>
        <v>120</v>
      </c>
      <c r="Z45" s="121">
        <f>+SUM(H45,Q45)</f>
        <v>0</v>
      </c>
      <c r="AA45" s="121">
        <f>+SUM(I45,R45)</f>
        <v>961</v>
      </c>
      <c r="AB45" s="121">
        <f>+SUM(J45,S45)</f>
        <v>0</v>
      </c>
      <c r="AC45" s="121">
        <f>+SUM(K45,T45)</f>
        <v>186</v>
      </c>
      <c r="AD45" s="121">
        <f>+SUM(L45,U45)</f>
        <v>206065</v>
      </c>
      <c r="AE45" s="209" t="s">
        <v>467</v>
      </c>
      <c r="AF45" s="208"/>
    </row>
    <row r="46" spans="1:32" s="136" customFormat="1" ht="13.5" customHeight="1" x14ac:dyDescent="0.15">
      <c r="A46" s="119" t="s">
        <v>14</v>
      </c>
      <c r="B46" s="120" t="s">
        <v>468</v>
      </c>
      <c r="C46" s="119" t="s">
        <v>469</v>
      </c>
      <c r="D46" s="121">
        <f>SUM(E46,+L46)</f>
        <v>276163</v>
      </c>
      <c r="E46" s="121">
        <f>+SUM(F46:I46,K46)</f>
        <v>35406</v>
      </c>
      <c r="F46" s="121">
        <v>0</v>
      </c>
      <c r="G46" s="121">
        <v>0</v>
      </c>
      <c r="H46" s="121">
        <v>0</v>
      </c>
      <c r="I46" s="121">
        <v>34387</v>
      </c>
      <c r="J46" s="121"/>
      <c r="K46" s="121">
        <v>1019</v>
      </c>
      <c r="L46" s="121">
        <v>240757</v>
      </c>
      <c r="M46" s="121">
        <f>SUM(N46,+U46)</f>
        <v>20870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20870</v>
      </c>
      <c r="V46" s="121">
        <f>+SUM(D46,M46)</f>
        <v>297033</v>
      </c>
      <c r="W46" s="121">
        <f>+SUM(E46,N46)</f>
        <v>35406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34387</v>
      </c>
      <c r="AB46" s="121">
        <f>+SUM(J46,S46)</f>
        <v>0</v>
      </c>
      <c r="AC46" s="121">
        <f>+SUM(K46,T46)</f>
        <v>1019</v>
      </c>
      <c r="AD46" s="121">
        <f>+SUM(L46,U46)</f>
        <v>261627</v>
      </c>
      <c r="AE46" s="209" t="s">
        <v>470</v>
      </c>
      <c r="AF46" s="208"/>
    </row>
    <row r="47" spans="1:32" s="136" customFormat="1" ht="13.5" customHeight="1" x14ac:dyDescent="0.15">
      <c r="A47" s="119" t="s">
        <v>14</v>
      </c>
      <c r="B47" s="120" t="s">
        <v>471</v>
      </c>
      <c r="C47" s="119" t="s">
        <v>472</v>
      </c>
      <c r="D47" s="121">
        <f>SUM(E47,+L47)</f>
        <v>53002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53002</v>
      </c>
      <c r="M47" s="121">
        <f>SUM(N47,+U47)</f>
        <v>9203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9203</v>
      </c>
      <c r="V47" s="121">
        <f>+SUM(D47,M47)</f>
        <v>62205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62205</v>
      </c>
      <c r="AE47" s="209" t="s">
        <v>473</v>
      </c>
      <c r="AF47" s="208"/>
    </row>
    <row r="48" spans="1:32" s="136" customFormat="1" ht="13.5" customHeight="1" x14ac:dyDescent="0.15">
      <c r="A48" s="119" t="s">
        <v>14</v>
      </c>
      <c r="B48" s="120" t="s">
        <v>474</v>
      </c>
      <c r="C48" s="119" t="s">
        <v>475</v>
      </c>
      <c r="D48" s="121">
        <f>SUM(E48,+L48)</f>
        <v>75420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75420</v>
      </c>
      <c r="M48" s="121">
        <f>SUM(N48,+U48)</f>
        <v>21471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21471</v>
      </c>
      <c r="V48" s="121">
        <f>+SUM(D48,M48)</f>
        <v>96891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96891</v>
      </c>
      <c r="AE48" s="209" t="s">
        <v>476</v>
      </c>
      <c r="AF48" s="208"/>
    </row>
    <row r="49" spans="1:32" s="136" customFormat="1" ht="13.5" customHeight="1" x14ac:dyDescent="0.15">
      <c r="A49" s="119" t="s">
        <v>14</v>
      </c>
      <c r="B49" s="120" t="s">
        <v>477</v>
      </c>
      <c r="C49" s="119" t="s">
        <v>478</v>
      </c>
      <c r="D49" s="121">
        <f>SUM(E49,+L49)</f>
        <v>98633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98633</v>
      </c>
      <c r="M49" s="121">
        <f>SUM(N49,+U49)</f>
        <v>18413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18413</v>
      </c>
      <c r="V49" s="121">
        <f>+SUM(D49,M49)</f>
        <v>117046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117046</v>
      </c>
      <c r="AE49" s="209" t="s">
        <v>479</v>
      </c>
      <c r="AF49" s="208"/>
    </row>
    <row r="50" spans="1:32" s="136" customFormat="1" ht="13.5" customHeight="1" x14ac:dyDescent="0.15">
      <c r="A50" s="119" t="s">
        <v>14</v>
      </c>
      <c r="B50" s="120" t="s">
        <v>480</v>
      </c>
      <c r="C50" s="119" t="s">
        <v>481</v>
      </c>
      <c r="D50" s="121">
        <f>SUM(E50,+L50)</f>
        <v>176377</v>
      </c>
      <c r="E50" s="121">
        <f>+SUM(F50:I50,K50)</f>
        <v>28202</v>
      </c>
      <c r="F50" s="121">
        <v>0</v>
      </c>
      <c r="G50" s="121">
        <v>0</v>
      </c>
      <c r="H50" s="121">
        <v>0</v>
      </c>
      <c r="I50" s="121">
        <v>26315</v>
      </c>
      <c r="J50" s="121"/>
      <c r="K50" s="121">
        <v>1887</v>
      </c>
      <c r="L50" s="121">
        <v>148175</v>
      </c>
      <c r="M50" s="121">
        <f>SUM(N50,+U50)</f>
        <v>16665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16665</v>
      </c>
      <c r="V50" s="121">
        <f>+SUM(D50,M50)</f>
        <v>193042</v>
      </c>
      <c r="W50" s="121">
        <f>+SUM(E50,N50)</f>
        <v>28202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26315</v>
      </c>
      <c r="AB50" s="121">
        <f>+SUM(J50,S50)</f>
        <v>0</v>
      </c>
      <c r="AC50" s="121">
        <f>+SUM(K50,T50)</f>
        <v>1887</v>
      </c>
      <c r="AD50" s="121">
        <f>+SUM(L50,U50)</f>
        <v>164840</v>
      </c>
      <c r="AE50" s="209" t="s">
        <v>482</v>
      </c>
      <c r="AF50" s="208"/>
    </row>
    <row r="51" spans="1:32" s="136" customFormat="1" ht="13.5" customHeight="1" x14ac:dyDescent="0.15">
      <c r="A51" s="119" t="s">
        <v>14</v>
      </c>
      <c r="B51" s="120" t="s">
        <v>483</v>
      </c>
      <c r="C51" s="119" t="s">
        <v>484</v>
      </c>
      <c r="D51" s="121">
        <f>SUM(E51,+L51)</f>
        <v>134274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134274</v>
      </c>
      <c r="M51" s="121">
        <f>SUM(N51,+U51)</f>
        <v>10141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10141</v>
      </c>
      <c r="V51" s="121">
        <f>+SUM(D51,M51)</f>
        <v>144415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144415</v>
      </c>
      <c r="AE51" s="209" t="s">
        <v>485</v>
      </c>
      <c r="AF51" s="208"/>
    </row>
    <row r="52" spans="1:32" s="136" customFormat="1" ht="13.5" customHeight="1" x14ac:dyDescent="0.15">
      <c r="A52" s="119" t="s">
        <v>14</v>
      </c>
      <c r="B52" s="120" t="s">
        <v>487</v>
      </c>
      <c r="C52" s="119" t="s">
        <v>488</v>
      </c>
      <c r="D52" s="121">
        <f>SUM(E52,+L52)</f>
        <v>208486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208486</v>
      </c>
      <c r="M52" s="121">
        <f>SUM(N52,+U52)</f>
        <v>29605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29605</v>
      </c>
      <c r="V52" s="121">
        <f>+SUM(D52,M52)</f>
        <v>238091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238091</v>
      </c>
      <c r="AE52" s="209" t="s">
        <v>489</v>
      </c>
      <c r="AF52" s="208"/>
    </row>
    <row r="53" spans="1:32" s="136" customFormat="1" ht="13.5" customHeight="1" x14ac:dyDescent="0.15">
      <c r="A53" s="119" t="s">
        <v>14</v>
      </c>
      <c r="B53" s="120" t="s">
        <v>490</v>
      </c>
      <c r="C53" s="119" t="s">
        <v>491</v>
      </c>
      <c r="D53" s="121">
        <f>SUM(E53,+L53)</f>
        <v>58166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0</v>
      </c>
      <c r="L53" s="121">
        <v>58166</v>
      </c>
      <c r="M53" s="121">
        <f>SUM(N53,+U53)</f>
        <v>19917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19917</v>
      </c>
      <c r="V53" s="121">
        <f>+SUM(D53,M53)</f>
        <v>78083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0</v>
      </c>
      <c r="AC53" s="121">
        <f>+SUM(K53,T53)</f>
        <v>0</v>
      </c>
      <c r="AD53" s="121">
        <f>+SUM(L53,U53)</f>
        <v>78083</v>
      </c>
      <c r="AE53" s="209" t="s">
        <v>492</v>
      </c>
      <c r="AF53" s="208"/>
    </row>
    <row r="54" spans="1:32" s="136" customFormat="1" ht="13.5" customHeight="1" x14ac:dyDescent="0.15">
      <c r="A54" s="119" t="s">
        <v>14</v>
      </c>
      <c r="B54" s="120" t="s">
        <v>493</v>
      </c>
      <c r="C54" s="119" t="s">
        <v>494</v>
      </c>
      <c r="D54" s="121">
        <f>SUM(E54,+L54)</f>
        <v>31262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31262</v>
      </c>
      <c r="M54" s="121">
        <f>SUM(N54,+U54)</f>
        <v>9147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9147</v>
      </c>
      <c r="V54" s="121">
        <f>+SUM(D54,M54)</f>
        <v>40409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40409</v>
      </c>
      <c r="AE54" s="209" t="s">
        <v>495</v>
      </c>
      <c r="AF54" s="208"/>
    </row>
    <row r="55" spans="1:32" s="136" customFormat="1" ht="13.5" customHeight="1" x14ac:dyDescent="0.15">
      <c r="A55" s="119" t="s">
        <v>14</v>
      </c>
      <c r="B55" s="120" t="s">
        <v>496</v>
      </c>
      <c r="C55" s="119" t="s">
        <v>497</v>
      </c>
      <c r="D55" s="121">
        <f>SUM(E55,+L55)</f>
        <v>50436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50436</v>
      </c>
      <c r="M55" s="121">
        <f>SUM(N55,+U55)</f>
        <v>14283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14283</v>
      </c>
      <c r="V55" s="121">
        <f>+SUM(D55,M55)</f>
        <v>64719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64719</v>
      </c>
      <c r="AE55" s="209" t="s">
        <v>498</v>
      </c>
      <c r="AF55" s="208"/>
    </row>
    <row r="56" spans="1:32" s="136" customFormat="1" ht="13.5" customHeight="1" x14ac:dyDescent="0.15">
      <c r="A56" s="119" t="s">
        <v>14</v>
      </c>
      <c r="B56" s="120" t="s">
        <v>499</v>
      </c>
      <c r="C56" s="119" t="s">
        <v>500</v>
      </c>
      <c r="D56" s="121">
        <f>SUM(E56,+L56)</f>
        <v>47784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47784</v>
      </c>
      <c r="M56" s="121">
        <f>SUM(N56,+U56)</f>
        <v>11608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11608</v>
      </c>
      <c r="V56" s="121">
        <f>+SUM(D56,M56)</f>
        <v>59392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59392</v>
      </c>
      <c r="AE56" s="209" t="s">
        <v>501</v>
      </c>
      <c r="AF56" s="208"/>
    </row>
    <row r="57" spans="1:32" s="136" customFormat="1" ht="13.5" customHeight="1" x14ac:dyDescent="0.15">
      <c r="A57" s="119" t="s">
        <v>14</v>
      </c>
      <c r="B57" s="120" t="s">
        <v>502</v>
      </c>
      <c r="C57" s="119" t="s">
        <v>503</v>
      </c>
      <c r="D57" s="121">
        <f>SUM(E57,+L57)</f>
        <v>36623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36623</v>
      </c>
      <c r="M57" s="121">
        <f>SUM(N57,+U57)</f>
        <v>16191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16191</v>
      </c>
      <c r="V57" s="121">
        <f>+SUM(D57,M57)</f>
        <v>52814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52814</v>
      </c>
      <c r="AE57" s="209" t="s">
        <v>504</v>
      </c>
      <c r="AF57" s="208"/>
    </row>
    <row r="58" spans="1:32" s="136" customFormat="1" ht="13.5" customHeight="1" x14ac:dyDescent="0.15">
      <c r="A58" s="119" t="s">
        <v>14</v>
      </c>
      <c r="B58" s="120" t="s">
        <v>505</v>
      </c>
      <c r="C58" s="119" t="s">
        <v>506</v>
      </c>
      <c r="D58" s="121">
        <f>SUM(E58,+L58)</f>
        <v>34532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/>
      <c r="K58" s="121">
        <v>0</v>
      </c>
      <c r="L58" s="121">
        <v>34532</v>
      </c>
      <c r="M58" s="121">
        <f>SUM(N58,+U58)</f>
        <v>11073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11073</v>
      </c>
      <c r="V58" s="121">
        <f>+SUM(D58,M58)</f>
        <v>45605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1">
        <f>+SUM(J58,S58)</f>
        <v>0</v>
      </c>
      <c r="AC58" s="121">
        <f>+SUM(K58,T58)</f>
        <v>0</v>
      </c>
      <c r="AD58" s="121">
        <f>+SUM(L58,U58)</f>
        <v>45605</v>
      </c>
      <c r="AE58" s="209" t="s">
        <v>507</v>
      </c>
      <c r="AF58" s="208"/>
    </row>
    <row r="59" spans="1:32" s="136" customFormat="1" ht="13.5" customHeight="1" x14ac:dyDescent="0.15">
      <c r="A59" s="119" t="s">
        <v>14</v>
      </c>
      <c r="B59" s="120" t="s">
        <v>508</v>
      </c>
      <c r="C59" s="119" t="s">
        <v>509</v>
      </c>
      <c r="D59" s="121">
        <f>SUM(E59,+L59)</f>
        <v>157052</v>
      </c>
      <c r="E59" s="121">
        <f>+SUM(F59:I59,K59)</f>
        <v>41282</v>
      </c>
      <c r="F59" s="121">
        <v>0</v>
      </c>
      <c r="G59" s="121">
        <v>0</v>
      </c>
      <c r="H59" s="121">
        <v>0</v>
      </c>
      <c r="I59" s="121">
        <v>29445</v>
      </c>
      <c r="J59" s="121"/>
      <c r="K59" s="121">
        <v>11837</v>
      </c>
      <c r="L59" s="121">
        <v>115770</v>
      </c>
      <c r="M59" s="121">
        <f>SUM(N59,+U59)</f>
        <v>27520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27520</v>
      </c>
      <c r="V59" s="121">
        <f>+SUM(D59,M59)</f>
        <v>184572</v>
      </c>
      <c r="W59" s="121">
        <f>+SUM(E59,N59)</f>
        <v>41282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29445</v>
      </c>
      <c r="AB59" s="121">
        <f>+SUM(J59,S59)</f>
        <v>0</v>
      </c>
      <c r="AC59" s="121">
        <f>+SUM(K59,T59)</f>
        <v>11837</v>
      </c>
      <c r="AD59" s="121">
        <f>+SUM(L59,U59)</f>
        <v>143290</v>
      </c>
      <c r="AE59" s="209" t="s">
        <v>510</v>
      </c>
      <c r="AF59" s="208"/>
    </row>
    <row r="60" spans="1:32" s="136" customFormat="1" ht="13.5" customHeight="1" x14ac:dyDescent="0.15">
      <c r="A60" s="119" t="s">
        <v>14</v>
      </c>
      <c r="B60" s="120" t="s">
        <v>511</v>
      </c>
      <c r="C60" s="119" t="s">
        <v>512</v>
      </c>
      <c r="D60" s="121">
        <f>SUM(E60,+L60)</f>
        <v>318692</v>
      </c>
      <c r="E60" s="121">
        <f>+SUM(F60:I60,K60)</f>
        <v>221547</v>
      </c>
      <c r="F60" s="121">
        <v>0</v>
      </c>
      <c r="G60" s="121">
        <v>0</v>
      </c>
      <c r="H60" s="121">
        <v>0</v>
      </c>
      <c r="I60" s="121">
        <v>20043</v>
      </c>
      <c r="J60" s="121"/>
      <c r="K60" s="121">
        <v>201504</v>
      </c>
      <c r="L60" s="121">
        <v>97145</v>
      </c>
      <c r="M60" s="121">
        <f>SUM(N60,+U60)</f>
        <v>24496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24496</v>
      </c>
      <c r="V60" s="121">
        <f>+SUM(D60,M60)</f>
        <v>343188</v>
      </c>
      <c r="W60" s="121">
        <f>+SUM(E60,N60)</f>
        <v>221547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20043</v>
      </c>
      <c r="AB60" s="121">
        <f>+SUM(J60,S60)</f>
        <v>0</v>
      </c>
      <c r="AC60" s="121">
        <f>+SUM(K60,T60)</f>
        <v>201504</v>
      </c>
      <c r="AD60" s="121">
        <f>+SUM(L60,U60)</f>
        <v>121641</v>
      </c>
      <c r="AE60" s="209" t="s">
        <v>513</v>
      </c>
      <c r="AF60" s="208"/>
    </row>
    <row r="61" spans="1:32" s="136" customFormat="1" ht="13.5" customHeight="1" x14ac:dyDescent="0.15">
      <c r="A61" s="119" t="s">
        <v>14</v>
      </c>
      <c r="B61" s="120" t="s">
        <v>514</v>
      </c>
      <c r="C61" s="119" t="s">
        <v>515</v>
      </c>
      <c r="D61" s="121">
        <f>SUM(E61,+L61)</f>
        <v>94251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94251</v>
      </c>
      <c r="M61" s="121">
        <f>SUM(N61,+U61)</f>
        <v>33156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33156</v>
      </c>
      <c r="V61" s="121">
        <f>+SUM(D61,M61)</f>
        <v>127407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127407</v>
      </c>
      <c r="AE61" s="209" t="s">
        <v>516</v>
      </c>
      <c r="AF61" s="208"/>
    </row>
    <row r="62" spans="1:32" s="136" customFormat="1" ht="13.5" customHeight="1" x14ac:dyDescent="0.15">
      <c r="A62" s="119" t="s">
        <v>14</v>
      </c>
      <c r="B62" s="120" t="s">
        <v>440</v>
      </c>
      <c r="C62" s="119" t="s">
        <v>441</v>
      </c>
      <c r="D62" s="121">
        <f>SUM(E62,+L62)</f>
        <v>113408</v>
      </c>
      <c r="E62" s="121">
        <f>+SUM(F62:I62,K62)</f>
        <v>73627</v>
      </c>
      <c r="F62" s="121">
        <v>210</v>
      </c>
      <c r="G62" s="121">
        <v>0</v>
      </c>
      <c r="H62" s="121">
        <v>0</v>
      </c>
      <c r="I62" s="121">
        <v>73417</v>
      </c>
      <c r="J62" s="121">
        <v>238867</v>
      </c>
      <c r="K62" s="121">
        <v>0</v>
      </c>
      <c r="L62" s="121">
        <v>39781</v>
      </c>
      <c r="M62" s="121">
        <f>SUM(N62,+U62)</f>
        <v>115203</v>
      </c>
      <c r="N62" s="121">
        <f>+SUM(O62:R62,T62)</f>
        <v>115203</v>
      </c>
      <c r="O62" s="121">
        <v>0</v>
      </c>
      <c r="P62" s="121">
        <v>0</v>
      </c>
      <c r="Q62" s="121">
        <v>0</v>
      </c>
      <c r="R62" s="121">
        <v>115203</v>
      </c>
      <c r="S62" s="121">
        <v>87453</v>
      </c>
      <c r="T62" s="121">
        <v>0</v>
      </c>
      <c r="U62" s="121">
        <v>0</v>
      </c>
      <c r="V62" s="121">
        <f>+SUM(D62,M62)</f>
        <v>228611</v>
      </c>
      <c r="W62" s="121">
        <f>+SUM(E62,N62)</f>
        <v>188830</v>
      </c>
      <c r="X62" s="121">
        <f>+SUM(F62,O62)</f>
        <v>210</v>
      </c>
      <c r="Y62" s="121">
        <f>+SUM(G62,P62)</f>
        <v>0</v>
      </c>
      <c r="Z62" s="121">
        <f>+SUM(H62,Q62)</f>
        <v>0</v>
      </c>
      <c r="AA62" s="121">
        <f>+SUM(I62,R62)</f>
        <v>188620</v>
      </c>
      <c r="AB62" s="121">
        <f>+SUM(J62,S62)</f>
        <v>326320</v>
      </c>
      <c r="AC62" s="121">
        <f>+SUM(K62,T62)</f>
        <v>0</v>
      </c>
      <c r="AD62" s="121">
        <f>+SUM(L62,U62)</f>
        <v>39781</v>
      </c>
      <c r="AE62" s="209" t="s">
        <v>517</v>
      </c>
      <c r="AF62" s="208"/>
    </row>
    <row r="63" spans="1:32" s="136" customFormat="1" ht="13.5" customHeight="1" x14ac:dyDescent="0.15">
      <c r="A63" s="119" t="s">
        <v>14</v>
      </c>
      <c r="B63" s="120" t="s">
        <v>361</v>
      </c>
      <c r="C63" s="119" t="s">
        <v>362</v>
      </c>
      <c r="D63" s="121">
        <f>SUM(E63,+L63)</f>
        <v>2689932</v>
      </c>
      <c r="E63" s="121">
        <f>+SUM(F63:I63,K63)</f>
        <v>2519761</v>
      </c>
      <c r="F63" s="121">
        <v>657744</v>
      </c>
      <c r="G63" s="121">
        <v>0</v>
      </c>
      <c r="H63" s="121">
        <v>1450500</v>
      </c>
      <c r="I63" s="121">
        <v>411517</v>
      </c>
      <c r="J63" s="121">
        <v>688566</v>
      </c>
      <c r="K63" s="121">
        <v>0</v>
      </c>
      <c r="L63" s="121">
        <v>170171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2689932</v>
      </c>
      <c r="W63" s="121">
        <f>+SUM(E63,N63)</f>
        <v>2519761</v>
      </c>
      <c r="X63" s="121">
        <f>+SUM(F63,O63)</f>
        <v>657744</v>
      </c>
      <c r="Y63" s="121">
        <f>+SUM(G63,P63)</f>
        <v>0</v>
      </c>
      <c r="Z63" s="121">
        <f>+SUM(H63,Q63)</f>
        <v>1450500</v>
      </c>
      <c r="AA63" s="121">
        <f>+SUM(I63,R63)</f>
        <v>411517</v>
      </c>
      <c r="AB63" s="121">
        <f>+SUM(J63,S63)</f>
        <v>688566</v>
      </c>
      <c r="AC63" s="121">
        <f>+SUM(K63,T63)</f>
        <v>0</v>
      </c>
      <c r="AD63" s="121">
        <f>+SUM(L63,U63)</f>
        <v>170171</v>
      </c>
      <c r="AE63" s="209" t="s">
        <v>518</v>
      </c>
      <c r="AF63" s="208"/>
    </row>
    <row r="64" spans="1:32" s="136" customFormat="1" ht="13.5" customHeight="1" x14ac:dyDescent="0.15">
      <c r="A64" s="119" t="s">
        <v>14</v>
      </c>
      <c r="B64" s="120" t="s">
        <v>370</v>
      </c>
      <c r="C64" s="119" t="s">
        <v>371</v>
      </c>
      <c r="D64" s="121">
        <f>SUM(E64,+L64)</f>
        <v>271843</v>
      </c>
      <c r="E64" s="121">
        <f>+SUM(F64:I64,K64)</f>
        <v>168594</v>
      </c>
      <c r="F64" s="121">
        <v>3405</v>
      </c>
      <c r="G64" s="121">
        <v>0</v>
      </c>
      <c r="H64" s="121">
        <v>0</v>
      </c>
      <c r="I64" s="121">
        <v>161311</v>
      </c>
      <c r="J64" s="121">
        <v>955221</v>
      </c>
      <c r="K64" s="121">
        <v>3878</v>
      </c>
      <c r="L64" s="121">
        <v>103249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271843</v>
      </c>
      <c r="W64" s="121">
        <f>+SUM(E64,N64)</f>
        <v>168594</v>
      </c>
      <c r="X64" s="121">
        <f>+SUM(F64,O64)</f>
        <v>3405</v>
      </c>
      <c r="Y64" s="121">
        <f>+SUM(G64,P64)</f>
        <v>0</v>
      </c>
      <c r="Z64" s="121">
        <f>+SUM(H64,Q64)</f>
        <v>0</v>
      </c>
      <c r="AA64" s="121">
        <f>+SUM(I64,R64)</f>
        <v>161311</v>
      </c>
      <c r="AB64" s="121">
        <f>+SUM(J64,S64)</f>
        <v>955221</v>
      </c>
      <c r="AC64" s="121">
        <f>+SUM(K64,T64)</f>
        <v>3878</v>
      </c>
      <c r="AD64" s="121">
        <f>+SUM(L64,U64)</f>
        <v>103249</v>
      </c>
      <c r="AE64" s="209" t="s">
        <v>519</v>
      </c>
      <c r="AF64" s="208"/>
    </row>
    <row r="65" spans="1:32" s="136" customFormat="1" ht="13.5" customHeight="1" x14ac:dyDescent="0.15">
      <c r="A65" s="119" t="s">
        <v>14</v>
      </c>
      <c r="B65" s="120" t="s">
        <v>455</v>
      </c>
      <c r="C65" s="119" t="s">
        <v>456</v>
      </c>
      <c r="D65" s="121">
        <f>SUM(E65,+L65)</f>
        <v>167504</v>
      </c>
      <c r="E65" s="121">
        <f>+SUM(F65:I65,K65)</f>
        <v>167504</v>
      </c>
      <c r="F65" s="121">
        <v>0</v>
      </c>
      <c r="G65" s="121">
        <v>0</v>
      </c>
      <c r="H65" s="121">
        <v>0</v>
      </c>
      <c r="I65" s="121">
        <v>167504</v>
      </c>
      <c r="J65" s="121">
        <v>600000</v>
      </c>
      <c r="K65" s="121">
        <v>0</v>
      </c>
      <c r="L65" s="121">
        <v>0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167504</v>
      </c>
      <c r="W65" s="121">
        <f>+SUM(E65,N65)</f>
        <v>167504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167504</v>
      </c>
      <c r="AB65" s="121">
        <f>+SUM(J65,S65)</f>
        <v>600000</v>
      </c>
      <c r="AC65" s="121">
        <f>+SUM(K65,T65)</f>
        <v>0</v>
      </c>
      <c r="AD65" s="121">
        <f>+SUM(L65,U65)</f>
        <v>0</v>
      </c>
      <c r="AE65" s="209" t="s">
        <v>520</v>
      </c>
      <c r="AF65" s="208"/>
    </row>
    <row r="66" spans="1:32" s="136" customFormat="1" ht="13.5" customHeight="1" x14ac:dyDescent="0.15">
      <c r="A66" s="119" t="s">
        <v>14</v>
      </c>
      <c r="B66" s="120" t="s">
        <v>383</v>
      </c>
      <c r="C66" s="119" t="s">
        <v>384</v>
      </c>
      <c r="D66" s="121">
        <f>SUM(E66,+L66)</f>
        <v>346358</v>
      </c>
      <c r="E66" s="121">
        <f>+SUM(F66:I66,K66)</f>
        <v>239187</v>
      </c>
      <c r="F66" s="121">
        <v>0</v>
      </c>
      <c r="G66" s="121">
        <v>0</v>
      </c>
      <c r="H66" s="121">
        <v>0</v>
      </c>
      <c r="I66" s="121">
        <v>239187</v>
      </c>
      <c r="J66" s="121">
        <v>1827620</v>
      </c>
      <c r="K66" s="121">
        <v>0</v>
      </c>
      <c r="L66" s="121">
        <v>107171</v>
      </c>
      <c r="M66" s="121">
        <f>SUM(N66,+U66)</f>
        <v>48220</v>
      </c>
      <c r="N66" s="121">
        <f>+SUM(O66:R66,T66)</f>
        <v>28472</v>
      </c>
      <c r="O66" s="121">
        <v>0</v>
      </c>
      <c r="P66" s="121">
        <v>0</v>
      </c>
      <c r="Q66" s="121">
        <v>0</v>
      </c>
      <c r="R66" s="121">
        <v>28472</v>
      </c>
      <c r="S66" s="121">
        <v>262370</v>
      </c>
      <c r="T66" s="121">
        <v>0</v>
      </c>
      <c r="U66" s="121">
        <v>19748</v>
      </c>
      <c r="V66" s="121">
        <f>+SUM(D66,M66)</f>
        <v>394578</v>
      </c>
      <c r="W66" s="121">
        <f>+SUM(E66,N66)</f>
        <v>267659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267659</v>
      </c>
      <c r="AB66" s="121">
        <f>+SUM(J66,S66)</f>
        <v>2089990</v>
      </c>
      <c r="AC66" s="121">
        <f>+SUM(K66,T66)</f>
        <v>0</v>
      </c>
      <c r="AD66" s="121">
        <f>+SUM(L66,U66)</f>
        <v>126919</v>
      </c>
      <c r="AE66" s="209" t="s">
        <v>521</v>
      </c>
      <c r="AF66" s="208"/>
    </row>
    <row r="67" spans="1:32" s="136" customFormat="1" ht="13.5" customHeight="1" x14ac:dyDescent="0.15">
      <c r="A67" s="119" t="s">
        <v>14</v>
      </c>
      <c r="B67" s="120" t="s">
        <v>363</v>
      </c>
      <c r="C67" s="119" t="s">
        <v>364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33749</v>
      </c>
      <c r="N67" s="121">
        <f>+SUM(O67:R67,T67)</f>
        <v>33749</v>
      </c>
      <c r="O67" s="121">
        <v>0</v>
      </c>
      <c r="P67" s="121">
        <v>0</v>
      </c>
      <c r="Q67" s="121">
        <v>0</v>
      </c>
      <c r="R67" s="121">
        <v>33749</v>
      </c>
      <c r="S67" s="121">
        <v>311729</v>
      </c>
      <c r="T67" s="121">
        <v>0</v>
      </c>
      <c r="U67" s="121">
        <v>0</v>
      </c>
      <c r="V67" s="121">
        <f>+SUM(D67,M67)</f>
        <v>33749</v>
      </c>
      <c r="W67" s="121">
        <f>+SUM(E67,N67)</f>
        <v>33749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33749</v>
      </c>
      <c r="AB67" s="121">
        <f>+SUM(J67,S67)</f>
        <v>311729</v>
      </c>
      <c r="AC67" s="121">
        <f>+SUM(K67,T67)</f>
        <v>0</v>
      </c>
      <c r="AD67" s="121">
        <f>+SUM(L67,U67)</f>
        <v>0</v>
      </c>
      <c r="AE67" s="209" t="s">
        <v>522</v>
      </c>
      <c r="AF67" s="208"/>
    </row>
    <row r="68" spans="1:32" s="136" customFormat="1" ht="13.5" customHeight="1" x14ac:dyDescent="0.15">
      <c r="A68" s="119" t="s">
        <v>14</v>
      </c>
      <c r="B68" s="120" t="s">
        <v>429</v>
      </c>
      <c r="C68" s="119" t="s">
        <v>430</v>
      </c>
      <c r="D68" s="121">
        <f>SUM(E68,+L68)</f>
        <v>0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f>SUM(N68,+U68)</f>
        <v>14829</v>
      </c>
      <c r="N68" s="121">
        <f>+SUM(O68:R68,T68)</f>
        <v>14829</v>
      </c>
      <c r="O68" s="121">
        <v>0</v>
      </c>
      <c r="P68" s="121">
        <v>0</v>
      </c>
      <c r="Q68" s="121">
        <v>0</v>
      </c>
      <c r="R68" s="121">
        <v>14829</v>
      </c>
      <c r="S68" s="121">
        <v>126487</v>
      </c>
      <c r="T68" s="121">
        <v>0</v>
      </c>
      <c r="U68" s="121">
        <v>0</v>
      </c>
      <c r="V68" s="121">
        <f>+SUM(D68,M68)</f>
        <v>14829</v>
      </c>
      <c r="W68" s="121">
        <f>+SUM(E68,N68)</f>
        <v>14829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14829</v>
      </c>
      <c r="AB68" s="121">
        <f>+SUM(J68,S68)</f>
        <v>126487</v>
      </c>
      <c r="AC68" s="121">
        <f>+SUM(K68,T68)</f>
        <v>0</v>
      </c>
      <c r="AD68" s="121">
        <f>+SUM(L68,U68)</f>
        <v>0</v>
      </c>
      <c r="AE68" s="209" t="s">
        <v>523</v>
      </c>
      <c r="AF68" s="208"/>
    </row>
    <row r="69" spans="1:32" s="136" customFormat="1" ht="13.5" customHeight="1" x14ac:dyDescent="0.15">
      <c r="A69" s="119" t="s">
        <v>14</v>
      </c>
      <c r="B69" s="120" t="s">
        <v>375</v>
      </c>
      <c r="C69" s="119" t="s">
        <v>376</v>
      </c>
      <c r="D69" s="121">
        <f>SUM(E69,+L69)</f>
        <v>0</v>
      </c>
      <c r="E69" s="121">
        <f>+SUM(F69:I69,K69)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  <c r="M69" s="121">
        <f>SUM(N69,+U69)</f>
        <v>287979</v>
      </c>
      <c r="N69" s="121">
        <f>+SUM(O69:R69,T69)</f>
        <v>287979</v>
      </c>
      <c r="O69" s="121">
        <v>0</v>
      </c>
      <c r="P69" s="121">
        <v>0</v>
      </c>
      <c r="Q69" s="121">
        <v>0</v>
      </c>
      <c r="R69" s="121">
        <v>287979</v>
      </c>
      <c r="S69" s="121">
        <v>161070</v>
      </c>
      <c r="T69" s="121">
        <v>0</v>
      </c>
      <c r="U69" s="121">
        <v>0</v>
      </c>
      <c r="V69" s="121">
        <f>+SUM(D69,M69)</f>
        <v>287979</v>
      </c>
      <c r="W69" s="121">
        <f>+SUM(E69,N69)</f>
        <v>287979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287979</v>
      </c>
      <c r="AB69" s="121">
        <f>+SUM(J69,S69)</f>
        <v>161070</v>
      </c>
      <c r="AC69" s="121">
        <f>+SUM(K69,T69)</f>
        <v>0</v>
      </c>
      <c r="AD69" s="121">
        <f>+SUM(L69,U69)</f>
        <v>0</v>
      </c>
      <c r="AE69" s="209" t="s">
        <v>524</v>
      </c>
      <c r="AF69" s="208"/>
    </row>
    <row r="70" spans="1:32" s="136" customFormat="1" ht="13.5" customHeight="1" x14ac:dyDescent="0.15">
      <c r="A70" s="119" t="s">
        <v>14</v>
      </c>
      <c r="B70" s="120" t="s">
        <v>460</v>
      </c>
      <c r="C70" s="119" t="s">
        <v>461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f>SUM(N70,+U70)</f>
        <v>353253</v>
      </c>
      <c r="N70" s="121">
        <f>+SUM(O70:R70,T70)</f>
        <v>284675</v>
      </c>
      <c r="O70" s="121">
        <v>0</v>
      </c>
      <c r="P70" s="121">
        <v>0</v>
      </c>
      <c r="Q70" s="121">
        <v>0</v>
      </c>
      <c r="R70" s="121">
        <v>284675</v>
      </c>
      <c r="S70" s="121">
        <v>160000</v>
      </c>
      <c r="T70" s="121">
        <v>0</v>
      </c>
      <c r="U70" s="121">
        <v>68578</v>
      </c>
      <c r="V70" s="121">
        <f>+SUM(D70,M70)</f>
        <v>353253</v>
      </c>
      <c r="W70" s="121">
        <f>+SUM(E70,N70)</f>
        <v>284675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284675</v>
      </c>
      <c r="AB70" s="121">
        <f>+SUM(J70,S70)</f>
        <v>160000</v>
      </c>
      <c r="AC70" s="121">
        <f>+SUM(K70,T70)</f>
        <v>0</v>
      </c>
      <c r="AD70" s="121">
        <f>+SUM(L70,U70)</f>
        <v>68578</v>
      </c>
      <c r="AE70" s="209" t="s">
        <v>525</v>
      </c>
      <c r="AF70" s="208"/>
    </row>
    <row r="71" spans="1:32" s="136" customFormat="1" ht="13.5" customHeight="1" x14ac:dyDescent="0.15">
      <c r="A71" s="119" t="s">
        <v>14</v>
      </c>
      <c r="B71" s="120" t="s">
        <v>445</v>
      </c>
      <c r="C71" s="119" t="s">
        <v>446</v>
      </c>
      <c r="D71" s="121">
        <f>SUM(E71,+L71)</f>
        <v>144918</v>
      </c>
      <c r="E71" s="121">
        <f>+SUM(F71:I71,K71)</f>
        <v>144918</v>
      </c>
      <c r="F71" s="121">
        <v>0</v>
      </c>
      <c r="G71" s="121">
        <v>0</v>
      </c>
      <c r="H71" s="121">
        <v>0</v>
      </c>
      <c r="I71" s="121">
        <v>144918</v>
      </c>
      <c r="J71" s="121">
        <v>333420</v>
      </c>
      <c r="K71" s="121">
        <v>0</v>
      </c>
      <c r="L71" s="121">
        <v>0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144918</v>
      </c>
      <c r="W71" s="121">
        <f>+SUM(E71,N71)</f>
        <v>144918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144918</v>
      </c>
      <c r="AB71" s="121">
        <f>+SUM(J71,S71)</f>
        <v>333420</v>
      </c>
      <c r="AC71" s="121">
        <f>+SUM(K71,T71)</f>
        <v>0</v>
      </c>
      <c r="AD71" s="121">
        <f>+SUM(L71,U71)</f>
        <v>0</v>
      </c>
      <c r="AE71" s="209" t="s">
        <v>526</v>
      </c>
      <c r="AF71" s="208"/>
    </row>
    <row r="72" spans="1:32" s="136" customFormat="1" ht="13.5" customHeight="1" x14ac:dyDescent="0.15">
      <c r="A72" s="119" t="s">
        <v>14</v>
      </c>
      <c r="B72" s="120" t="s">
        <v>339</v>
      </c>
      <c r="C72" s="119" t="s">
        <v>340</v>
      </c>
      <c r="D72" s="121">
        <f>SUM(E72,+L72)</f>
        <v>66020</v>
      </c>
      <c r="E72" s="121">
        <f>+SUM(F72:I72,K72)</f>
        <v>21306</v>
      </c>
      <c r="F72" s="121">
        <v>0</v>
      </c>
      <c r="G72" s="121">
        <v>0</v>
      </c>
      <c r="H72" s="121">
        <v>0</v>
      </c>
      <c r="I72" s="121">
        <v>2119</v>
      </c>
      <c r="J72" s="121">
        <v>72828</v>
      </c>
      <c r="K72" s="121">
        <v>19187</v>
      </c>
      <c r="L72" s="121">
        <v>44714</v>
      </c>
      <c r="M72" s="121">
        <f>SUM(N72,+U72)</f>
        <v>0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>
        <v>0</v>
      </c>
      <c r="V72" s="121">
        <f>+SUM(D72,M72)</f>
        <v>66020</v>
      </c>
      <c r="W72" s="121">
        <f>+SUM(E72,N72)</f>
        <v>21306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2119</v>
      </c>
      <c r="AB72" s="121">
        <f>+SUM(J72,S72)</f>
        <v>72828</v>
      </c>
      <c r="AC72" s="121">
        <f>+SUM(K72,T72)</f>
        <v>19187</v>
      </c>
      <c r="AD72" s="121">
        <f>+SUM(L72,U72)</f>
        <v>44714</v>
      </c>
      <c r="AE72" s="209" t="s">
        <v>527</v>
      </c>
      <c r="AF72" s="208"/>
    </row>
    <row r="73" spans="1:32" s="136" customFormat="1" ht="13.5" customHeight="1" x14ac:dyDescent="0.15">
      <c r="A73" s="119" t="s">
        <v>14</v>
      </c>
      <c r="B73" s="120" t="s">
        <v>353</v>
      </c>
      <c r="C73" s="119" t="s">
        <v>354</v>
      </c>
      <c r="D73" s="121">
        <f>SUM(E73,+L73)</f>
        <v>746254</v>
      </c>
      <c r="E73" s="121">
        <f>+SUM(F73:I73,K73)</f>
        <v>746254</v>
      </c>
      <c r="F73" s="121">
        <v>1269</v>
      </c>
      <c r="G73" s="121">
        <v>0</v>
      </c>
      <c r="H73" s="121">
        <v>0</v>
      </c>
      <c r="I73" s="121">
        <v>594250</v>
      </c>
      <c r="J73" s="121">
        <v>729987</v>
      </c>
      <c r="K73" s="121">
        <v>150735</v>
      </c>
      <c r="L73" s="121">
        <v>0</v>
      </c>
      <c r="M73" s="121">
        <f>SUM(N73,+U73)</f>
        <v>1699914</v>
      </c>
      <c r="N73" s="121">
        <f>+SUM(O73:R73,T73)</f>
        <v>1699914</v>
      </c>
      <c r="O73" s="121">
        <v>584351</v>
      </c>
      <c r="P73" s="121">
        <v>0</v>
      </c>
      <c r="Q73" s="121">
        <v>920600</v>
      </c>
      <c r="R73" s="121">
        <v>194954</v>
      </c>
      <c r="S73" s="121">
        <v>178310</v>
      </c>
      <c r="T73" s="121">
        <v>9</v>
      </c>
      <c r="U73" s="121">
        <v>0</v>
      </c>
      <c r="V73" s="121">
        <f>+SUM(D73,M73)</f>
        <v>2446168</v>
      </c>
      <c r="W73" s="121">
        <f>+SUM(E73,N73)</f>
        <v>2446168</v>
      </c>
      <c r="X73" s="121">
        <f>+SUM(F73,O73)</f>
        <v>585620</v>
      </c>
      <c r="Y73" s="121">
        <f>+SUM(G73,P73)</f>
        <v>0</v>
      </c>
      <c r="Z73" s="121">
        <f>+SUM(H73,Q73)</f>
        <v>920600</v>
      </c>
      <c r="AA73" s="121">
        <f>+SUM(I73,R73)</f>
        <v>789204</v>
      </c>
      <c r="AB73" s="121">
        <f>+SUM(J73,S73)</f>
        <v>908297</v>
      </c>
      <c r="AC73" s="121">
        <f>+SUM(K73,T73)</f>
        <v>150744</v>
      </c>
      <c r="AD73" s="121">
        <f>+SUM(L73,U73)</f>
        <v>0</v>
      </c>
      <c r="AE73" s="209" t="s">
        <v>528</v>
      </c>
      <c r="AF73" s="208"/>
    </row>
    <row r="74" spans="1:32" s="136" customFormat="1" ht="13.5" customHeight="1" x14ac:dyDescent="0.15">
      <c r="A74" s="119" t="s">
        <v>14</v>
      </c>
      <c r="B74" s="120" t="s">
        <v>368</v>
      </c>
      <c r="C74" s="119" t="s">
        <v>369</v>
      </c>
      <c r="D74" s="121">
        <f>SUM(E74,+L74)</f>
        <v>0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f>SUM(N74,+U74)</f>
        <v>380378</v>
      </c>
      <c r="N74" s="121">
        <f>+SUM(O74:R74,T74)</f>
        <v>380378</v>
      </c>
      <c r="O74" s="121">
        <v>0</v>
      </c>
      <c r="P74" s="121">
        <v>0</v>
      </c>
      <c r="Q74" s="121">
        <v>0</v>
      </c>
      <c r="R74" s="121">
        <v>379999</v>
      </c>
      <c r="S74" s="121">
        <v>150272</v>
      </c>
      <c r="T74" s="121">
        <v>379</v>
      </c>
      <c r="U74" s="121">
        <v>0</v>
      </c>
      <c r="V74" s="121">
        <f>+SUM(D74,M74)</f>
        <v>380378</v>
      </c>
      <c r="W74" s="121">
        <f>+SUM(E74,N74)</f>
        <v>380378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379999</v>
      </c>
      <c r="AB74" s="121">
        <f>+SUM(J74,S74)</f>
        <v>150272</v>
      </c>
      <c r="AC74" s="121">
        <f>+SUM(K74,T74)</f>
        <v>379</v>
      </c>
      <c r="AD74" s="121">
        <f>+SUM(L74,U74)</f>
        <v>0</v>
      </c>
      <c r="AE74" s="209" t="s">
        <v>529</v>
      </c>
      <c r="AF74" s="208"/>
    </row>
    <row r="75" spans="1:32" s="136" customFormat="1" ht="13.5" customHeight="1" x14ac:dyDescent="0.15">
      <c r="A75" s="119" t="s">
        <v>14</v>
      </c>
      <c r="B75" s="120" t="s">
        <v>450</v>
      </c>
      <c r="C75" s="119" t="s">
        <v>451</v>
      </c>
      <c r="D75" s="121">
        <f>SUM(E75,+L75)</f>
        <v>548891</v>
      </c>
      <c r="E75" s="121">
        <f>+SUM(F75:I75,K75)</f>
        <v>467897</v>
      </c>
      <c r="F75" s="121">
        <v>66178</v>
      </c>
      <c r="G75" s="121">
        <v>0</v>
      </c>
      <c r="H75" s="121">
        <v>0</v>
      </c>
      <c r="I75" s="121">
        <v>255244</v>
      </c>
      <c r="J75" s="121">
        <v>616298</v>
      </c>
      <c r="K75" s="121">
        <v>146475</v>
      </c>
      <c r="L75" s="121">
        <v>80994</v>
      </c>
      <c r="M75" s="121">
        <f>SUM(N75,+U75)</f>
        <v>159875</v>
      </c>
      <c r="N75" s="121">
        <f>+SUM(O75:R75,T75)</f>
        <v>138994</v>
      </c>
      <c r="O75" s="121">
        <v>0</v>
      </c>
      <c r="P75" s="121">
        <v>0</v>
      </c>
      <c r="Q75" s="121">
        <v>0</v>
      </c>
      <c r="R75" s="121">
        <v>138994</v>
      </c>
      <c r="S75" s="121">
        <v>109544</v>
      </c>
      <c r="T75" s="121">
        <v>0</v>
      </c>
      <c r="U75" s="121">
        <v>20881</v>
      </c>
      <c r="V75" s="121">
        <f>+SUM(D75,M75)</f>
        <v>708766</v>
      </c>
      <c r="W75" s="121">
        <f>+SUM(E75,N75)</f>
        <v>606891</v>
      </c>
      <c r="X75" s="121">
        <f>+SUM(F75,O75)</f>
        <v>66178</v>
      </c>
      <c r="Y75" s="121">
        <f>+SUM(G75,P75)</f>
        <v>0</v>
      </c>
      <c r="Z75" s="121">
        <f>+SUM(H75,Q75)</f>
        <v>0</v>
      </c>
      <c r="AA75" s="121">
        <f>+SUM(I75,R75)</f>
        <v>394238</v>
      </c>
      <c r="AB75" s="121">
        <f>+SUM(J75,S75)</f>
        <v>725842</v>
      </c>
      <c r="AC75" s="121">
        <f>+SUM(K75,T75)</f>
        <v>146475</v>
      </c>
      <c r="AD75" s="121">
        <f>+SUM(L75,U75)</f>
        <v>101875</v>
      </c>
      <c r="AE75" s="209" t="s">
        <v>530</v>
      </c>
      <c r="AF75" s="208"/>
    </row>
    <row r="76" spans="1:32" s="136" customFormat="1" ht="13.5" customHeight="1" x14ac:dyDescent="0.15">
      <c r="A76" s="119" t="s">
        <v>14</v>
      </c>
      <c r="B76" s="120" t="s">
        <v>427</v>
      </c>
      <c r="C76" s="119" t="s">
        <v>428</v>
      </c>
      <c r="D76" s="121">
        <f>SUM(E76,+L76)</f>
        <v>1327590</v>
      </c>
      <c r="E76" s="121">
        <f>+SUM(F76:I76,K76)</f>
        <v>1327590</v>
      </c>
      <c r="F76" s="121">
        <v>395882</v>
      </c>
      <c r="G76" s="121">
        <v>0</v>
      </c>
      <c r="H76" s="121">
        <v>0</v>
      </c>
      <c r="I76" s="121">
        <v>321584</v>
      </c>
      <c r="J76" s="121">
        <v>1375651</v>
      </c>
      <c r="K76" s="121">
        <v>610124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1327590</v>
      </c>
      <c r="W76" s="121">
        <f>+SUM(E76,N76)</f>
        <v>1327590</v>
      </c>
      <c r="X76" s="121">
        <f>+SUM(F76,O76)</f>
        <v>395882</v>
      </c>
      <c r="Y76" s="121">
        <f>+SUM(G76,P76)</f>
        <v>0</v>
      </c>
      <c r="Z76" s="121">
        <f>+SUM(H76,Q76)</f>
        <v>0</v>
      </c>
      <c r="AA76" s="121">
        <f>+SUM(I76,R76)</f>
        <v>321584</v>
      </c>
      <c r="AB76" s="121">
        <f>+SUM(J76,S76)</f>
        <v>1375651</v>
      </c>
      <c r="AC76" s="121">
        <f>+SUM(K76,T76)</f>
        <v>610124</v>
      </c>
      <c r="AD76" s="121">
        <f>+SUM(L76,U76)</f>
        <v>0</v>
      </c>
      <c r="AE76" s="209" t="s">
        <v>531</v>
      </c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76">
    <sortCondition ref="A8:A76"/>
    <sortCondition ref="B8:B76"/>
    <sortCondition ref="C8:C7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75" man="1"/>
    <brk id="21" min="1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275</v>
      </c>
      <c r="D7" s="140">
        <f>+SUM(E7,J7)</f>
        <v>7301245</v>
      </c>
      <c r="E7" s="140">
        <f>+SUM(F7:I7)</f>
        <v>6907575</v>
      </c>
      <c r="F7" s="140">
        <f t="shared" ref="F7:K7" si="0">SUM(F$8:F$257)</f>
        <v>115098</v>
      </c>
      <c r="G7" s="140">
        <f t="shared" si="0"/>
        <v>6593852</v>
      </c>
      <c r="H7" s="140">
        <f t="shared" si="0"/>
        <v>27582</v>
      </c>
      <c r="I7" s="140">
        <f t="shared" si="0"/>
        <v>171043</v>
      </c>
      <c r="J7" s="140">
        <f t="shared" si="0"/>
        <v>393670</v>
      </c>
      <c r="K7" s="140">
        <f t="shared" si="0"/>
        <v>184491</v>
      </c>
      <c r="L7" s="140">
        <f>+SUM(M7,R7,V7,W7,AC7)</f>
        <v>71442718</v>
      </c>
      <c r="M7" s="140">
        <f>+SUM(N7:Q7)</f>
        <v>11799620</v>
      </c>
      <c r="N7" s="140">
        <f>SUM(N$8:N$257)</f>
        <v>6350282</v>
      </c>
      <c r="O7" s="140">
        <f>SUM(O$8:O$257)</f>
        <v>3226554</v>
      </c>
      <c r="P7" s="140">
        <f>SUM(P$8:P$257)</f>
        <v>2030647</v>
      </c>
      <c r="Q7" s="140">
        <f>SUM(Q$8:Q$257)</f>
        <v>192137</v>
      </c>
      <c r="R7" s="140">
        <f>+SUM(S7:U7)</f>
        <v>11094805</v>
      </c>
      <c r="S7" s="140">
        <f>SUM(S$8:S$257)</f>
        <v>1652763</v>
      </c>
      <c r="T7" s="140">
        <f>SUM(T$8:T$257)</f>
        <v>8751681</v>
      </c>
      <c r="U7" s="140">
        <f>SUM(U$8:U$257)</f>
        <v>690361</v>
      </c>
      <c r="V7" s="140">
        <f>SUM(V$8:V$257)</f>
        <v>122221</v>
      </c>
      <c r="W7" s="140">
        <f>+SUM(X7:AA7)</f>
        <v>48358076</v>
      </c>
      <c r="X7" s="140">
        <f t="shared" ref="X7:AD7" si="1">SUM(X$8:X$257)</f>
        <v>18158606</v>
      </c>
      <c r="Y7" s="140">
        <f t="shared" si="1"/>
        <v>24987459</v>
      </c>
      <c r="Z7" s="140">
        <f t="shared" si="1"/>
        <v>4548319</v>
      </c>
      <c r="AA7" s="140">
        <f t="shared" si="1"/>
        <v>663692</v>
      </c>
      <c r="AB7" s="140">
        <f t="shared" si="1"/>
        <v>7253967</v>
      </c>
      <c r="AC7" s="140">
        <f t="shared" si="1"/>
        <v>67996</v>
      </c>
      <c r="AD7" s="140">
        <f t="shared" si="1"/>
        <v>5320089</v>
      </c>
      <c r="AE7" s="140">
        <f>+SUM(D7,L7,AD7)</f>
        <v>84064052</v>
      </c>
      <c r="AF7" s="140">
        <f>+SUM(AG7,AL7)</f>
        <v>1814796</v>
      </c>
      <c r="AG7" s="140">
        <f>+SUM(AH7:AK7)</f>
        <v>1805594</v>
      </c>
      <c r="AH7" s="140">
        <f t="shared" ref="AH7:AM7" si="2">SUM(AH$8:AH$257)</f>
        <v>2672</v>
      </c>
      <c r="AI7" s="140">
        <f t="shared" si="2"/>
        <v>1802922</v>
      </c>
      <c r="AJ7" s="140">
        <f t="shared" si="2"/>
        <v>0</v>
      </c>
      <c r="AK7" s="140">
        <f t="shared" si="2"/>
        <v>0</v>
      </c>
      <c r="AL7" s="140">
        <f t="shared" si="2"/>
        <v>9202</v>
      </c>
      <c r="AM7" s="140">
        <f t="shared" si="2"/>
        <v>186163</v>
      </c>
      <c r="AN7" s="140">
        <f>+SUM(AO7,AT7,AX7,AY7,BE7)</f>
        <v>8119523</v>
      </c>
      <c r="AO7" s="140">
        <f>+SUM(AP7:AS7)</f>
        <v>1768124</v>
      </c>
      <c r="AP7" s="140">
        <f>SUM(AP$8:AP$257)</f>
        <v>1188686</v>
      </c>
      <c r="AQ7" s="140">
        <f>SUM(AQ$8:AQ$257)</f>
        <v>225559</v>
      </c>
      <c r="AR7" s="140">
        <f>SUM(AR$8:AR$257)</f>
        <v>353879</v>
      </c>
      <c r="AS7" s="140">
        <f>SUM(AS$8:AS$257)</f>
        <v>0</v>
      </c>
      <c r="AT7" s="140">
        <f>+SUM(AU7:AW7)</f>
        <v>2565831</v>
      </c>
      <c r="AU7" s="140">
        <f>SUM(AU$8:AU$257)</f>
        <v>125011</v>
      </c>
      <c r="AV7" s="140">
        <f>SUM(AV$8:AV$257)</f>
        <v>2352604</v>
      </c>
      <c r="AW7" s="140">
        <f>SUM(AW$8:AW$257)</f>
        <v>88216</v>
      </c>
      <c r="AX7" s="140">
        <f>SUM(AX$8:AX$257)</f>
        <v>0</v>
      </c>
      <c r="AY7" s="140">
        <f>+SUM(AZ7:BC7)</f>
        <v>3781752</v>
      </c>
      <c r="AZ7" s="140">
        <f t="shared" ref="AZ7:BF7" si="3">SUM(AZ$8:AZ$257)</f>
        <v>1190273</v>
      </c>
      <c r="BA7" s="140">
        <f t="shared" si="3"/>
        <v>2252263</v>
      </c>
      <c r="BB7" s="140">
        <f t="shared" si="3"/>
        <v>154191</v>
      </c>
      <c r="BC7" s="140">
        <f t="shared" si="3"/>
        <v>185025</v>
      </c>
      <c r="BD7" s="140">
        <f t="shared" si="3"/>
        <v>1361072</v>
      </c>
      <c r="BE7" s="140">
        <f t="shared" si="3"/>
        <v>3816</v>
      </c>
      <c r="BF7" s="140">
        <f t="shared" si="3"/>
        <v>308120</v>
      </c>
      <c r="BG7" s="140">
        <f>+SUM(BF7,AN7,AF7)</f>
        <v>10242439</v>
      </c>
      <c r="BH7" s="140">
        <f t="shared" ref="BH7:CI7" si="4">SUM(D7,AF7)</f>
        <v>9116041</v>
      </c>
      <c r="BI7" s="140">
        <f t="shared" si="4"/>
        <v>8713169</v>
      </c>
      <c r="BJ7" s="140">
        <f t="shared" si="4"/>
        <v>117770</v>
      </c>
      <c r="BK7" s="140">
        <f t="shared" si="4"/>
        <v>8396774</v>
      </c>
      <c r="BL7" s="140">
        <f t="shared" si="4"/>
        <v>27582</v>
      </c>
      <c r="BM7" s="140">
        <f t="shared" si="4"/>
        <v>171043</v>
      </c>
      <c r="BN7" s="140">
        <f t="shared" si="4"/>
        <v>402872</v>
      </c>
      <c r="BO7" s="140">
        <f t="shared" si="4"/>
        <v>370654</v>
      </c>
      <c r="BP7" s="140">
        <f t="shared" si="4"/>
        <v>79562241</v>
      </c>
      <c r="BQ7" s="140">
        <f t="shared" si="4"/>
        <v>13567744</v>
      </c>
      <c r="BR7" s="140">
        <f t="shared" si="4"/>
        <v>7538968</v>
      </c>
      <c r="BS7" s="140">
        <f t="shared" si="4"/>
        <v>3452113</v>
      </c>
      <c r="BT7" s="140">
        <f t="shared" si="4"/>
        <v>2384526</v>
      </c>
      <c r="BU7" s="140">
        <f t="shared" si="4"/>
        <v>192137</v>
      </c>
      <c r="BV7" s="140">
        <f t="shared" si="4"/>
        <v>13660636</v>
      </c>
      <c r="BW7" s="140">
        <f t="shared" si="4"/>
        <v>1777774</v>
      </c>
      <c r="BX7" s="140">
        <f t="shared" si="4"/>
        <v>11104285</v>
      </c>
      <c r="BY7" s="140">
        <f t="shared" si="4"/>
        <v>778577</v>
      </c>
      <c r="BZ7" s="140">
        <f t="shared" si="4"/>
        <v>122221</v>
      </c>
      <c r="CA7" s="140">
        <f t="shared" si="4"/>
        <v>52139828</v>
      </c>
      <c r="CB7" s="140">
        <f t="shared" si="4"/>
        <v>19348879</v>
      </c>
      <c r="CC7" s="140">
        <f t="shared" si="4"/>
        <v>27239722</v>
      </c>
      <c r="CD7" s="140">
        <f t="shared" si="4"/>
        <v>4702510</v>
      </c>
      <c r="CE7" s="140">
        <f t="shared" si="4"/>
        <v>848717</v>
      </c>
      <c r="CF7" s="140">
        <f t="shared" si="4"/>
        <v>8615039</v>
      </c>
      <c r="CG7" s="140">
        <f t="shared" si="4"/>
        <v>71812</v>
      </c>
      <c r="CH7" s="140">
        <f t="shared" si="4"/>
        <v>5628209</v>
      </c>
      <c r="CI7" s="140">
        <f t="shared" si="4"/>
        <v>94306491</v>
      </c>
    </row>
    <row r="8" spans="1:87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+SUM(E8,J8)</f>
        <v>210223</v>
      </c>
      <c r="E8" s="121">
        <f>+SUM(F8:I8)</f>
        <v>90048</v>
      </c>
      <c r="F8" s="121">
        <v>90048</v>
      </c>
      <c r="G8" s="121">
        <v>0</v>
      </c>
      <c r="H8" s="121">
        <v>0</v>
      </c>
      <c r="I8" s="121">
        <v>0</v>
      </c>
      <c r="J8" s="121">
        <v>120175</v>
      </c>
      <c r="K8" s="121">
        <v>0</v>
      </c>
      <c r="L8" s="121">
        <f>+SUM(M8,R8,V8,W8,AC8)</f>
        <v>10453151</v>
      </c>
      <c r="M8" s="121">
        <f>+SUM(N8:Q8)</f>
        <v>1196901</v>
      </c>
      <c r="N8" s="121">
        <v>1196901</v>
      </c>
      <c r="O8" s="121">
        <v>0</v>
      </c>
      <c r="P8" s="121">
        <v>0</v>
      </c>
      <c r="Q8" s="121">
        <v>0</v>
      </c>
      <c r="R8" s="121">
        <f>+SUM(S8:U8)</f>
        <v>1848983</v>
      </c>
      <c r="S8" s="121">
        <v>680960</v>
      </c>
      <c r="T8" s="121">
        <v>910117</v>
      </c>
      <c r="U8" s="121">
        <v>257906</v>
      </c>
      <c r="V8" s="121">
        <v>0</v>
      </c>
      <c r="W8" s="121">
        <f>+SUM(X8:AA8)</f>
        <v>7407267</v>
      </c>
      <c r="X8" s="121">
        <v>3098796</v>
      </c>
      <c r="Y8" s="121">
        <v>3851596</v>
      </c>
      <c r="Z8" s="121">
        <v>456875</v>
      </c>
      <c r="AA8" s="121">
        <v>0</v>
      </c>
      <c r="AB8" s="121">
        <v>0</v>
      </c>
      <c r="AC8" s="121">
        <v>0</v>
      </c>
      <c r="AD8" s="121">
        <v>2226566</v>
      </c>
      <c r="AE8" s="121">
        <f>+SUM(D8,L8,AD8)</f>
        <v>12889940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219114</v>
      </c>
      <c r="AO8" s="121">
        <f>+SUM(AP8:AS8)</f>
        <v>31088</v>
      </c>
      <c r="AP8" s="121">
        <v>31088</v>
      </c>
      <c r="AQ8" s="121">
        <v>0</v>
      </c>
      <c r="AR8" s="121">
        <v>0</v>
      </c>
      <c r="AS8" s="121">
        <v>0</v>
      </c>
      <c r="AT8" s="121">
        <f>+SUM(AU8:AW8)</f>
        <v>120688</v>
      </c>
      <c r="AU8" s="121">
        <v>31615</v>
      </c>
      <c r="AV8" s="121">
        <v>1634</v>
      </c>
      <c r="AW8" s="121">
        <v>87439</v>
      </c>
      <c r="AX8" s="121">
        <v>0</v>
      </c>
      <c r="AY8" s="121">
        <f>+SUM(AZ8:BC8)</f>
        <v>67338</v>
      </c>
      <c r="AZ8" s="121">
        <v>7754</v>
      </c>
      <c r="BA8" s="121">
        <v>59584</v>
      </c>
      <c r="BB8" s="121">
        <v>0</v>
      </c>
      <c r="BC8" s="121">
        <v>0</v>
      </c>
      <c r="BD8" s="121">
        <v>0</v>
      </c>
      <c r="BE8" s="121">
        <v>0</v>
      </c>
      <c r="BF8" s="121">
        <v>8879</v>
      </c>
      <c r="BG8" s="121">
        <f>+SUM(BF8,AN8,AF8)</f>
        <v>227993</v>
      </c>
      <c r="BH8" s="121">
        <f>SUM(D8,AF8)</f>
        <v>210223</v>
      </c>
      <c r="BI8" s="121">
        <f>SUM(E8,AG8)</f>
        <v>90048</v>
      </c>
      <c r="BJ8" s="121">
        <f>SUM(F8,AH8)</f>
        <v>90048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120175</v>
      </c>
      <c r="BO8" s="121">
        <f>SUM(K8,AM8)</f>
        <v>0</v>
      </c>
      <c r="BP8" s="121">
        <f>SUM(L8,AN8)</f>
        <v>10672265</v>
      </c>
      <c r="BQ8" s="121">
        <f>SUM(M8,AO8)</f>
        <v>1227989</v>
      </c>
      <c r="BR8" s="121">
        <f>SUM(N8,AP8)</f>
        <v>1227989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1969671</v>
      </c>
      <c r="BW8" s="121">
        <f>SUM(S8,AU8)</f>
        <v>712575</v>
      </c>
      <c r="BX8" s="121">
        <f>SUM(T8,AV8)</f>
        <v>911751</v>
      </c>
      <c r="BY8" s="121">
        <f>SUM(U8,AW8)</f>
        <v>345345</v>
      </c>
      <c r="BZ8" s="121">
        <f>SUM(V8,AX8)</f>
        <v>0</v>
      </c>
      <c r="CA8" s="121">
        <f>SUM(W8,AY8)</f>
        <v>7474605</v>
      </c>
      <c r="CB8" s="121">
        <f>SUM(X8,AZ8)</f>
        <v>3106550</v>
      </c>
      <c r="CC8" s="121">
        <f>SUM(Y8,BA8)</f>
        <v>3911180</v>
      </c>
      <c r="CD8" s="121">
        <f>SUM(Z8,BB8)</f>
        <v>456875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2235445</v>
      </c>
      <c r="CI8" s="121">
        <f>SUM(AE8,BG8)</f>
        <v>13117933</v>
      </c>
    </row>
    <row r="9" spans="1:87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+SUM(E9,J9)</f>
        <v>65915</v>
      </c>
      <c r="E9" s="121">
        <f>+SUM(F9:I9)</f>
        <v>65915</v>
      </c>
      <c r="F9" s="121">
        <v>0</v>
      </c>
      <c r="G9" s="121">
        <v>65915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766544</v>
      </c>
      <c r="M9" s="121">
        <f>+SUM(N9:Q9)</f>
        <v>120516</v>
      </c>
      <c r="N9" s="121">
        <v>77975</v>
      </c>
      <c r="O9" s="121">
        <v>1867</v>
      </c>
      <c r="P9" s="121">
        <v>24997</v>
      </c>
      <c r="Q9" s="121">
        <v>15677</v>
      </c>
      <c r="R9" s="121">
        <f>+SUM(S9:U9)</f>
        <v>246644</v>
      </c>
      <c r="S9" s="121">
        <v>22087</v>
      </c>
      <c r="T9" s="121">
        <v>200511</v>
      </c>
      <c r="U9" s="121">
        <v>24046</v>
      </c>
      <c r="V9" s="121">
        <v>0</v>
      </c>
      <c r="W9" s="121">
        <f>+SUM(X9:AA9)</f>
        <v>388849</v>
      </c>
      <c r="X9" s="121">
        <v>146046</v>
      </c>
      <c r="Y9" s="121">
        <v>240691</v>
      </c>
      <c r="Z9" s="121">
        <v>2112</v>
      </c>
      <c r="AA9" s="121">
        <v>0</v>
      </c>
      <c r="AB9" s="121">
        <v>0</v>
      </c>
      <c r="AC9" s="121">
        <v>10535</v>
      </c>
      <c r="AD9" s="121">
        <v>203075</v>
      </c>
      <c r="AE9" s="121">
        <f>+SUM(D9,L9,AD9)</f>
        <v>1035534</v>
      </c>
      <c r="AF9" s="121">
        <f>+SUM(AG9,AL9)</f>
        <v>7694</v>
      </c>
      <c r="AG9" s="121">
        <f>+SUM(AH9:AK9)</f>
        <v>2672</v>
      </c>
      <c r="AH9" s="121">
        <v>2672</v>
      </c>
      <c r="AI9" s="121">
        <v>0</v>
      </c>
      <c r="AJ9" s="121">
        <v>0</v>
      </c>
      <c r="AK9" s="121">
        <v>0</v>
      </c>
      <c r="AL9" s="121">
        <v>5022</v>
      </c>
      <c r="AM9" s="121">
        <v>0</v>
      </c>
      <c r="AN9" s="121">
        <f>+SUM(AO9,AT9,AX9,AY9,BE9)</f>
        <v>164175</v>
      </c>
      <c r="AO9" s="121">
        <f>+SUM(AP9:AS9)</f>
        <v>27789</v>
      </c>
      <c r="AP9" s="121">
        <v>8614</v>
      </c>
      <c r="AQ9" s="121">
        <v>1763</v>
      </c>
      <c r="AR9" s="121">
        <v>17412</v>
      </c>
      <c r="AS9" s="121">
        <v>0</v>
      </c>
      <c r="AT9" s="121">
        <f>+SUM(AU9:AW9)</f>
        <v>84416</v>
      </c>
      <c r="AU9" s="121">
        <v>3500</v>
      </c>
      <c r="AV9" s="121">
        <v>80375</v>
      </c>
      <c r="AW9" s="121">
        <v>541</v>
      </c>
      <c r="AX9" s="121">
        <v>0</v>
      </c>
      <c r="AY9" s="121">
        <f>+SUM(AZ9:BC9)</f>
        <v>50862</v>
      </c>
      <c r="AZ9" s="121">
        <v>0</v>
      </c>
      <c r="BA9" s="121">
        <v>50814</v>
      </c>
      <c r="BB9" s="121">
        <v>48</v>
      </c>
      <c r="BC9" s="121">
        <v>0</v>
      </c>
      <c r="BD9" s="121">
        <v>0</v>
      </c>
      <c r="BE9" s="121">
        <v>1108</v>
      </c>
      <c r="BF9" s="121">
        <v>0</v>
      </c>
      <c r="BG9" s="121">
        <f>+SUM(BF9,AN9,AF9)</f>
        <v>171869</v>
      </c>
      <c r="BH9" s="121">
        <f>SUM(D9,AF9)</f>
        <v>73609</v>
      </c>
      <c r="BI9" s="121">
        <f>SUM(E9,AG9)</f>
        <v>68587</v>
      </c>
      <c r="BJ9" s="121">
        <f>SUM(F9,AH9)</f>
        <v>2672</v>
      </c>
      <c r="BK9" s="121">
        <f>SUM(G9,AI9)</f>
        <v>65915</v>
      </c>
      <c r="BL9" s="121">
        <f>SUM(H9,AJ9)</f>
        <v>0</v>
      </c>
      <c r="BM9" s="121">
        <f>SUM(I9,AK9)</f>
        <v>0</v>
      </c>
      <c r="BN9" s="121">
        <f>SUM(J9,AL9)</f>
        <v>5022</v>
      </c>
      <c r="BO9" s="121">
        <f>SUM(K9,AM9)</f>
        <v>0</v>
      </c>
      <c r="BP9" s="121">
        <f>SUM(L9,AN9)</f>
        <v>930719</v>
      </c>
      <c r="BQ9" s="121">
        <f>SUM(M9,AO9)</f>
        <v>148305</v>
      </c>
      <c r="BR9" s="121">
        <f>SUM(N9,AP9)</f>
        <v>86589</v>
      </c>
      <c r="BS9" s="121">
        <f>SUM(O9,AQ9)</f>
        <v>3630</v>
      </c>
      <c r="BT9" s="121">
        <f>SUM(P9,AR9)</f>
        <v>42409</v>
      </c>
      <c r="BU9" s="121">
        <f>SUM(Q9,AS9)</f>
        <v>15677</v>
      </c>
      <c r="BV9" s="121">
        <f>SUM(R9,AT9)</f>
        <v>331060</v>
      </c>
      <c r="BW9" s="121">
        <f>SUM(S9,AU9)</f>
        <v>25587</v>
      </c>
      <c r="BX9" s="121">
        <f>SUM(T9,AV9)</f>
        <v>280886</v>
      </c>
      <c r="BY9" s="121">
        <f>SUM(U9,AW9)</f>
        <v>24587</v>
      </c>
      <c r="BZ9" s="121">
        <f>SUM(V9,AX9)</f>
        <v>0</v>
      </c>
      <c r="CA9" s="121">
        <f>SUM(W9,AY9)</f>
        <v>439711</v>
      </c>
      <c r="CB9" s="121">
        <f>SUM(X9,AZ9)</f>
        <v>146046</v>
      </c>
      <c r="CC9" s="121">
        <f>SUM(Y9,BA9)</f>
        <v>291505</v>
      </c>
      <c r="CD9" s="121">
        <f>SUM(Z9,BB9)</f>
        <v>2160</v>
      </c>
      <c r="CE9" s="121">
        <f>SUM(AA9,BC9)</f>
        <v>0</v>
      </c>
      <c r="CF9" s="121">
        <f>SUM(AB9,BD9)</f>
        <v>0</v>
      </c>
      <c r="CG9" s="121">
        <f>SUM(AC9,BE9)</f>
        <v>11643</v>
      </c>
      <c r="CH9" s="121">
        <f>SUM(AD9,BF9)</f>
        <v>203075</v>
      </c>
      <c r="CI9" s="121">
        <f>SUM(AE9,BG9)</f>
        <v>1207403</v>
      </c>
    </row>
    <row r="10" spans="1:87" s="136" customFormat="1" ht="13.5" customHeight="1" x14ac:dyDescent="0.15">
      <c r="A10" s="119" t="s">
        <v>14</v>
      </c>
      <c r="B10" s="120" t="s">
        <v>330</v>
      </c>
      <c r="C10" s="119" t="s">
        <v>331</v>
      </c>
      <c r="D10" s="121">
        <f>+SUM(E10,J10)</f>
        <v>82093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82093</v>
      </c>
      <c r="K10" s="121">
        <v>0</v>
      </c>
      <c r="L10" s="121">
        <f>+SUM(M10,R10,V10,W10,AC10)</f>
        <v>4465122</v>
      </c>
      <c r="M10" s="121">
        <f>+SUM(N10:Q10)</f>
        <v>1127865</v>
      </c>
      <c r="N10" s="121">
        <v>544736</v>
      </c>
      <c r="O10" s="121">
        <v>288146</v>
      </c>
      <c r="P10" s="121">
        <v>294983</v>
      </c>
      <c r="Q10" s="121">
        <v>0</v>
      </c>
      <c r="R10" s="121">
        <f>+SUM(S10:U10)</f>
        <v>338272</v>
      </c>
      <c r="S10" s="121">
        <v>37848</v>
      </c>
      <c r="T10" s="121">
        <v>293286</v>
      </c>
      <c r="U10" s="121">
        <v>7138</v>
      </c>
      <c r="V10" s="121">
        <v>8935</v>
      </c>
      <c r="W10" s="121">
        <f>+SUM(X10:AA10)</f>
        <v>2988754</v>
      </c>
      <c r="X10" s="121">
        <v>1922185</v>
      </c>
      <c r="Y10" s="121">
        <v>626491</v>
      </c>
      <c r="Z10" s="121">
        <v>440078</v>
      </c>
      <c r="AA10" s="121">
        <v>0</v>
      </c>
      <c r="AB10" s="121">
        <v>0</v>
      </c>
      <c r="AC10" s="121">
        <v>1296</v>
      </c>
      <c r="AD10" s="121">
        <v>1176533</v>
      </c>
      <c r="AE10" s="121">
        <f>+SUM(D10,L10,AD10)</f>
        <v>5723748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776274</v>
      </c>
      <c r="AO10" s="121">
        <f>+SUM(AP10:AS10)</f>
        <v>138002</v>
      </c>
      <c r="AP10" s="121">
        <v>69521</v>
      </c>
      <c r="AQ10" s="121">
        <v>0</v>
      </c>
      <c r="AR10" s="121">
        <v>68481</v>
      </c>
      <c r="AS10" s="121">
        <v>0</v>
      </c>
      <c r="AT10" s="121">
        <f>+SUM(AU10:AW10)</f>
        <v>166748</v>
      </c>
      <c r="AU10" s="121">
        <v>18</v>
      </c>
      <c r="AV10" s="121">
        <v>166730</v>
      </c>
      <c r="AW10" s="121">
        <v>0</v>
      </c>
      <c r="AX10" s="121">
        <v>0</v>
      </c>
      <c r="AY10" s="121">
        <f>+SUM(AZ10:BC10)</f>
        <v>471524</v>
      </c>
      <c r="AZ10" s="121">
        <v>131894</v>
      </c>
      <c r="BA10" s="121">
        <v>339630</v>
      </c>
      <c r="BB10" s="121">
        <v>0</v>
      </c>
      <c r="BC10" s="121">
        <v>0</v>
      </c>
      <c r="BD10" s="121">
        <v>0</v>
      </c>
      <c r="BE10" s="121">
        <v>0</v>
      </c>
      <c r="BF10" s="121">
        <v>440</v>
      </c>
      <c r="BG10" s="121">
        <f>+SUM(BF10,AN10,AF10)</f>
        <v>776714</v>
      </c>
      <c r="BH10" s="121">
        <f>SUM(D10,AF10)</f>
        <v>82093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82093</v>
      </c>
      <c r="BO10" s="121">
        <f>SUM(K10,AM10)</f>
        <v>0</v>
      </c>
      <c r="BP10" s="121">
        <f>SUM(L10,AN10)</f>
        <v>5241396</v>
      </c>
      <c r="BQ10" s="121">
        <f>SUM(M10,AO10)</f>
        <v>1265867</v>
      </c>
      <c r="BR10" s="121">
        <f>SUM(N10,AP10)</f>
        <v>614257</v>
      </c>
      <c r="BS10" s="121">
        <f>SUM(O10,AQ10)</f>
        <v>288146</v>
      </c>
      <c r="BT10" s="121">
        <f>SUM(P10,AR10)</f>
        <v>363464</v>
      </c>
      <c r="BU10" s="121">
        <f>SUM(Q10,AS10)</f>
        <v>0</v>
      </c>
      <c r="BV10" s="121">
        <f>SUM(R10,AT10)</f>
        <v>505020</v>
      </c>
      <c r="BW10" s="121">
        <f>SUM(S10,AU10)</f>
        <v>37866</v>
      </c>
      <c r="BX10" s="121">
        <f>SUM(T10,AV10)</f>
        <v>460016</v>
      </c>
      <c r="BY10" s="121">
        <f>SUM(U10,AW10)</f>
        <v>7138</v>
      </c>
      <c r="BZ10" s="121">
        <f>SUM(V10,AX10)</f>
        <v>8935</v>
      </c>
      <c r="CA10" s="121">
        <f>SUM(W10,AY10)</f>
        <v>3460278</v>
      </c>
      <c r="CB10" s="121">
        <f>SUM(X10,AZ10)</f>
        <v>2054079</v>
      </c>
      <c r="CC10" s="121">
        <f>SUM(Y10,BA10)</f>
        <v>966121</v>
      </c>
      <c r="CD10" s="121">
        <f>SUM(Z10,BB10)</f>
        <v>440078</v>
      </c>
      <c r="CE10" s="121">
        <f>SUM(AA10,BC10)</f>
        <v>0</v>
      </c>
      <c r="CF10" s="121">
        <f>SUM(AB10,BD10)</f>
        <v>0</v>
      </c>
      <c r="CG10" s="121">
        <f>SUM(AC10,BE10)</f>
        <v>1296</v>
      </c>
      <c r="CH10" s="121">
        <f>SUM(AD10,BF10)</f>
        <v>1176973</v>
      </c>
      <c r="CI10" s="121">
        <f>SUM(AE10,BG10)</f>
        <v>6500462</v>
      </c>
    </row>
    <row r="11" spans="1:87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+SUM(E11,J11)</f>
        <v>2159866</v>
      </c>
      <c r="E11" s="121">
        <f>+SUM(F11:I11)</f>
        <v>2036303</v>
      </c>
      <c r="F11" s="121">
        <v>8661</v>
      </c>
      <c r="G11" s="121">
        <v>2027642</v>
      </c>
      <c r="H11" s="121">
        <v>0</v>
      </c>
      <c r="I11" s="121">
        <v>0</v>
      </c>
      <c r="J11" s="121">
        <v>123563</v>
      </c>
      <c r="K11" s="121">
        <v>0</v>
      </c>
      <c r="L11" s="121">
        <f>+SUM(M11,R11,V11,W11,AC11)</f>
        <v>6235418</v>
      </c>
      <c r="M11" s="121">
        <f>+SUM(N11:Q11)</f>
        <v>1785352</v>
      </c>
      <c r="N11" s="121">
        <v>496382</v>
      </c>
      <c r="O11" s="121">
        <v>1206467</v>
      </c>
      <c r="P11" s="121">
        <v>82503</v>
      </c>
      <c r="Q11" s="121">
        <v>0</v>
      </c>
      <c r="R11" s="121">
        <f>+SUM(S11:U11)</f>
        <v>646353</v>
      </c>
      <c r="S11" s="121">
        <v>267507</v>
      </c>
      <c r="T11" s="121">
        <v>367934</v>
      </c>
      <c r="U11" s="121">
        <v>10912</v>
      </c>
      <c r="V11" s="121">
        <v>50638</v>
      </c>
      <c r="W11" s="121">
        <f>+SUM(X11:AA11)</f>
        <v>3748917</v>
      </c>
      <c r="X11" s="121">
        <v>1302972</v>
      </c>
      <c r="Y11" s="121">
        <v>1440259</v>
      </c>
      <c r="Z11" s="121">
        <v>934854</v>
      </c>
      <c r="AA11" s="121">
        <v>70832</v>
      </c>
      <c r="AB11" s="121">
        <v>0</v>
      </c>
      <c r="AC11" s="121">
        <v>4158</v>
      </c>
      <c r="AD11" s="121">
        <v>0</v>
      </c>
      <c r="AE11" s="121">
        <f>+SUM(D11,L11,AD11)</f>
        <v>8395284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525409</v>
      </c>
      <c r="AO11" s="121">
        <f>+SUM(AP11:AS11)</f>
        <v>25592</v>
      </c>
      <c r="AP11" s="121">
        <v>0</v>
      </c>
      <c r="AQ11" s="121">
        <v>0</v>
      </c>
      <c r="AR11" s="121">
        <v>25592</v>
      </c>
      <c r="AS11" s="121">
        <v>0</v>
      </c>
      <c r="AT11" s="121">
        <f>+SUM(AU11:AW11)</f>
        <v>237715</v>
      </c>
      <c r="AU11" s="121">
        <v>4200</v>
      </c>
      <c r="AV11" s="121">
        <v>233515</v>
      </c>
      <c r="AW11" s="121">
        <v>0</v>
      </c>
      <c r="AX11" s="121">
        <v>0</v>
      </c>
      <c r="AY11" s="121">
        <f>+SUM(AZ11:BC11)</f>
        <v>262102</v>
      </c>
      <c r="AZ11" s="121">
        <v>137862</v>
      </c>
      <c r="BA11" s="121">
        <v>65902</v>
      </c>
      <c r="BB11" s="121">
        <v>43084</v>
      </c>
      <c r="BC11" s="121">
        <v>15254</v>
      </c>
      <c r="BD11" s="121">
        <v>0</v>
      </c>
      <c r="BE11" s="121">
        <v>0</v>
      </c>
      <c r="BF11" s="121">
        <v>0</v>
      </c>
      <c r="BG11" s="121">
        <f>+SUM(BF11,AN11,AF11)</f>
        <v>525409</v>
      </c>
      <c r="BH11" s="121">
        <f>SUM(D11,AF11)</f>
        <v>2159866</v>
      </c>
      <c r="BI11" s="121">
        <f>SUM(E11,AG11)</f>
        <v>2036303</v>
      </c>
      <c r="BJ11" s="121">
        <f>SUM(F11,AH11)</f>
        <v>8661</v>
      </c>
      <c r="BK11" s="121">
        <f>SUM(G11,AI11)</f>
        <v>2027642</v>
      </c>
      <c r="BL11" s="121">
        <f>SUM(H11,AJ11)</f>
        <v>0</v>
      </c>
      <c r="BM11" s="121">
        <f>SUM(I11,AK11)</f>
        <v>0</v>
      </c>
      <c r="BN11" s="121">
        <f>SUM(J11,AL11)</f>
        <v>123563</v>
      </c>
      <c r="BO11" s="121">
        <f>SUM(K11,AM11)</f>
        <v>0</v>
      </c>
      <c r="BP11" s="121">
        <f>SUM(L11,AN11)</f>
        <v>6760827</v>
      </c>
      <c r="BQ11" s="121">
        <f>SUM(M11,AO11)</f>
        <v>1810944</v>
      </c>
      <c r="BR11" s="121">
        <f>SUM(N11,AP11)</f>
        <v>496382</v>
      </c>
      <c r="BS11" s="121">
        <f>SUM(O11,AQ11)</f>
        <v>1206467</v>
      </c>
      <c r="BT11" s="121">
        <f>SUM(P11,AR11)</f>
        <v>108095</v>
      </c>
      <c r="BU11" s="121">
        <f>SUM(Q11,AS11)</f>
        <v>0</v>
      </c>
      <c r="BV11" s="121">
        <f>SUM(R11,AT11)</f>
        <v>884068</v>
      </c>
      <c r="BW11" s="121">
        <f>SUM(S11,AU11)</f>
        <v>271707</v>
      </c>
      <c r="BX11" s="121">
        <f>SUM(T11,AV11)</f>
        <v>601449</v>
      </c>
      <c r="BY11" s="121">
        <f>SUM(U11,AW11)</f>
        <v>10912</v>
      </c>
      <c r="BZ11" s="121">
        <f>SUM(V11,AX11)</f>
        <v>50638</v>
      </c>
      <c r="CA11" s="121">
        <f>SUM(W11,AY11)</f>
        <v>4011019</v>
      </c>
      <c r="CB11" s="121">
        <f>SUM(X11,AZ11)</f>
        <v>1440834</v>
      </c>
      <c r="CC11" s="121">
        <f>SUM(Y11,BA11)</f>
        <v>1506161</v>
      </c>
      <c r="CD11" s="121">
        <f>SUM(Z11,BB11)</f>
        <v>977938</v>
      </c>
      <c r="CE11" s="121">
        <f>SUM(AA11,BC11)</f>
        <v>86086</v>
      </c>
      <c r="CF11" s="121">
        <f>SUM(AB11,BD11)</f>
        <v>0</v>
      </c>
      <c r="CG11" s="121">
        <f>SUM(AC11,BE11)</f>
        <v>4158</v>
      </c>
      <c r="CH11" s="121">
        <f>SUM(AD11,BF11)</f>
        <v>0</v>
      </c>
      <c r="CI11" s="121">
        <f>SUM(AE11,BG11)</f>
        <v>8920693</v>
      </c>
    </row>
    <row r="12" spans="1:87" s="136" customFormat="1" ht="13.5" customHeight="1" x14ac:dyDescent="0.15">
      <c r="A12" s="119" t="s">
        <v>14</v>
      </c>
      <c r="B12" s="120" t="s">
        <v>336</v>
      </c>
      <c r="C12" s="119" t="s">
        <v>337</v>
      </c>
      <c r="D12" s="121">
        <f>+SUM(E12,J12)</f>
        <v>136983</v>
      </c>
      <c r="E12" s="121">
        <f>+SUM(F12:I12)</f>
        <v>136983</v>
      </c>
      <c r="F12" s="121">
        <v>0</v>
      </c>
      <c r="G12" s="121">
        <v>133041</v>
      </c>
      <c r="H12" s="121">
        <v>3942</v>
      </c>
      <c r="I12" s="121">
        <v>0</v>
      </c>
      <c r="J12" s="121">
        <v>0</v>
      </c>
      <c r="K12" s="121">
        <v>0</v>
      </c>
      <c r="L12" s="121">
        <f>+SUM(M12,R12,V12,W12,AC12)</f>
        <v>679280</v>
      </c>
      <c r="M12" s="121">
        <f>+SUM(N12:Q12)</f>
        <v>200210</v>
      </c>
      <c r="N12" s="121">
        <v>31953</v>
      </c>
      <c r="O12" s="121">
        <v>52343</v>
      </c>
      <c r="P12" s="121">
        <v>108092</v>
      </c>
      <c r="Q12" s="121">
        <v>7822</v>
      </c>
      <c r="R12" s="121">
        <f>+SUM(S12:U12)</f>
        <v>124307</v>
      </c>
      <c r="S12" s="121">
        <v>4296</v>
      </c>
      <c r="T12" s="121">
        <v>112294</v>
      </c>
      <c r="U12" s="121">
        <v>7717</v>
      </c>
      <c r="V12" s="121">
        <v>0</v>
      </c>
      <c r="W12" s="121">
        <f>+SUM(X12:AA12)</f>
        <v>354763</v>
      </c>
      <c r="X12" s="121">
        <v>211081</v>
      </c>
      <c r="Y12" s="121">
        <v>143070</v>
      </c>
      <c r="Z12" s="121">
        <v>612</v>
      </c>
      <c r="AA12" s="121">
        <v>0</v>
      </c>
      <c r="AB12" s="121">
        <v>48153</v>
      </c>
      <c r="AC12" s="121">
        <v>0</v>
      </c>
      <c r="AD12" s="121">
        <v>0</v>
      </c>
      <c r="AE12" s="121">
        <f>+SUM(D12,L12,AD12)</f>
        <v>816263</v>
      </c>
      <c r="AF12" s="121">
        <f>+SUM(AG12,AL12)</f>
        <v>17708</v>
      </c>
      <c r="AG12" s="121">
        <f>+SUM(AH12:AK12)</f>
        <v>17708</v>
      </c>
      <c r="AH12" s="121">
        <v>0</v>
      </c>
      <c r="AI12" s="121">
        <v>17708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90006</v>
      </c>
      <c r="AO12" s="121">
        <f>+SUM(AP12:AS12)</f>
        <v>37145</v>
      </c>
      <c r="AP12" s="121">
        <v>7817</v>
      </c>
      <c r="AQ12" s="121">
        <v>0</v>
      </c>
      <c r="AR12" s="121">
        <v>29328</v>
      </c>
      <c r="AS12" s="121">
        <v>0</v>
      </c>
      <c r="AT12" s="121">
        <f>+SUM(AU12:AW12)</f>
        <v>10093</v>
      </c>
      <c r="AU12" s="121">
        <v>0</v>
      </c>
      <c r="AV12" s="121">
        <v>10093</v>
      </c>
      <c r="AW12" s="121">
        <v>0</v>
      </c>
      <c r="AX12" s="121">
        <v>0</v>
      </c>
      <c r="AY12" s="121">
        <f>+SUM(AZ12:BC12)</f>
        <v>42768</v>
      </c>
      <c r="AZ12" s="121">
        <v>0</v>
      </c>
      <c r="BA12" s="121">
        <v>42768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107714</v>
      </c>
      <c r="BH12" s="121">
        <f>SUM(D12,AF12)</f>
        <v>154691</v>
      </c>
      <c r="BI12" s="121">
        <f>SUM(E12,AG12)</f>
        <v>154691</v>
      </c>
      <c r="BJ12" s="121">
        <f>SUM(F12,AH12)</f>
        <v>0</v>
      </c>
      <c r="BK12" s="121">
        <f>SUM(G12,AI12)</f>
        <v>150749</v>
      </c>
      <c r="BL12" s="121">
        <f>SUM(H12,AJ12)</f>
        <v>3942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769286</v>
      </c>
      <c r="BQ12" s="121">
        <f>SUM(M12,AO12)</f>
        <v>237355</v>
      </c>
      <c r="BR12" s="121">
        <f>SUM(N12,AP12)</f>
        <v>39770</v>
      </c>
      <c r="BS12" s="121">
        <f>SUM(O12,AQ12)</f>
        <v>52343</v>
      </c>
      <c r="BT12" s="121">
        <f>SUM(P12,AR12)</f>
        <v>137420</v>
      </c>
      <c r="BU12" s="121">
        <f>SUM(Q12,AS12)</f>
        <v>7822</v>
      </c>
      <c r="BV12" s="121">
        <f>SUM(R12,AT12)</f>
        <v>134400</v>
      </c>
      <c r="BW12" s="121">
        <f>SUM(S12,AU12)</f>
        <v>4296</v>
      </c>
      <c r="BX12" s="121">
        <f>SUM(T12,AV12)</f>
        <v>122387</v>
      </c>
      <c r="BY12" s="121">
        <f>SUM(U12,AW12)</f>
        <v>7717</v>
      </c>
      <c r="BZ12" s="121">
        <f>SUM(V12,AX12)</f>
        <v>0</v>
      </c>
      <c r="CA12" s="121">
        <f>SUM(W12,AY12)</f>
        <v>397531</v>
      </c>
      <c r="CB12" s="121">
        <f>SUM(X12,AZ12)</f>
        <v>211081</v>
      </c>
      <c r="CC12" s="121">
        <f>SUM(Y12,BA12)</f>
        <v>185838</v>
      </c>
      <c r="CD12" s="121">
        <f>SUM(Z12,BB12)</f>
        <v>612</v>
      </c>
      <c r="CE12" s="121">
        <f>SUM(AA12,BC12)</f>
        <v>0</v>
      </c>
      <c r="CF12" s="121">
        <f>SUM(AB12,BD12)</f>
        <v>48153</v>
      </c>
      <c r="CG12" s="121">
        <f>SUM(AC12,BE12)</f>
        <v>0</v>
      </c>
      <c r="CH12" s="121">
        <f>SUM(AD12,BF12)</f>
        <v>0</v>
      </c>
      <c r="CI12" s="121">
        <f>SUM(AE12,BG12)</f>
        <v>923977</v>
      </c>
    </row>
    <row r="13" spans="1:87" s="136" customFormat="1" ht="13.5" customHeight="1" x14ac:dyDescent="0.15">
      <c r="A13" s="119" t="s">
        <v>14</v>
      </c>
      <c r="B13" s="120" t="s">
        <v>341</v>
      </c>
      <c r="C13" s="119" t="s">
        <v>342</v>
      </c>
      <c r="D13" s="121">
        <f>+SUM(E13,J13)</f>
        <v>7948</v>
      </c>
      <c r="E13" s="121">
        <f>+SUM(F13:I13)</f>
        <v>7948</v>
      </c>
      <c r="F13" s="121">
        <v>0</v>
      </c>
      <c r="G13" s="121">
        <v>7948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2515452</v>
      </c>
      <c r="M13" s="121">
        <f>+SUM(N13:Q13)</f>
        <v>400796</v>
      </c>
      <c r="N13" s="121">
        <v>56317</v>
      </c>
      <c r="O13" s="121">
        <v>165799</v>
      </c>
      <c r="P13" s="121">
        <v>178680</v>
      </c>
      <c r="Q13" s="121">
        <v>0</v>
      </c>
      <c r="R13" s="121">
        <f>+SUM(S13:U13)</f>
        <v>71976</v>
      </c>
      <c r="S13" s="121">
        <v>48106</v>
      </c>
      <c r="T13" s="121">
        <v>23870</v>
      </c>
      <c r="U13" s="121">
        <v>0</v>
      </c>
      <c r="V13" s="121">
        <v>0</v>
      </c>
      <c r="W13" s="121">
        <f>+SUM(X13:AA13)</f>
        <v>2042680</v>
      </c>
      <c r="X13" s="121">
        <v>369679</v>
      </c>
      <c r="Y13" s="121">
        <v>1604365</v>
      </c>
      <c r="Z13" s="121">
        <v>66289</v>
      </c>
      <c r="AA13" s="121">
        <v>2347</v>
      </c>
      <c r="AB13" s="121">
        <v>0</v>
      </c>
      <c r="AC13" s="121">
        <v>0</v>
      </c>
      <c r="AD13" s="121">
        <v>12547</v>
      </c>
      <c r="AE13" s="121">
        <f>+SUM(D13,L13,AD13)</f>
        <v>2535947</v>
      </c>
      <c r="AF13" s="121">
        <f>+SUM(AG13,AL13)</f>
        <v>3589</v>
      </c>
      <c r="AG13" s="121">
        <f>+SUM(AH13:AK13)</f>
        <v>3589</v>
      </c>
      <c r="AH13" s="121">
        <v>0</v>
      </c>
      <c r="AI13" s="121">
        <v>3589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84992</v>
      </c>
      <c r="AO13" s="121">
        <f>+SUM(AP13:AS13)</f>
        <v>8217</v>
      </c>
      <c r="AP13" s="121">
        <v>8217</v>
      </c>
      <c r="AQ13" s="121">
        <v>0</v>
      </c>
      <c r="AR13" s="121">
        <v>0</v>
      </c>
      <c r="AS13" s="121">
        <v>0</v>
      </c>
      <c r="AT13" s="121">
        <f>+SUM(AU13:AW13)</f>
        <v>562</v>
      </c>
      <c r="AU13" s="121">
        <v>0</v>
      </c>
      <c r="AV13" s="121">
        <v>562</v>
      </c>
      <c r="AW13" s="121">
        <v>0</v>
      </c>
      <c r="AX13" s="121">
        <v>0</v>
      </c>
      <c r="AY13" s="121">
        <f>+SUM(AZ13:BC13)</f>
        <v>76213</v>
      </c>
      <c r="AZ13" s="121">
        <v>0</v>
      </c>
      <c r="BA13" s="121">
        <v>76213</v>
      </c>
      <c r="BB13" s="121">
        <v>0</v>
      </c>
      <c r="BC13" s="121">
        <v>0</v>
      </c>
      <c r="BD13" s="121">
        <v>0</v>
      </c>
      <c r="BE13" s="121">
        <v>0</v>
      </c>
      <c r="BF13" s="121">
        <v>18453</v>
      </c>
      <c r="BG13" s="121">
        <f>+SUM(BF13,AN13,AF13)</f>
        <v>107034</v>
      </c>
      <c r="BH13" s="121">
        <f>SUM(D13,AF13)</f>
        <v>11537</v>
      </c>
      <c r="BI13" s="121">
        <f>SUM(E13,AG13)</f>
        <v>11537</v>
      </c>
      <c r="BJ13" s="121">
        <f>SUM(F13,AH13)</f>
        <v>0</v>
      </c>
      <c r="BK13" s="121">
        <f>SUM(G13,AI13)</f>
        <v>11537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2600444</v>
      </c>
      <c r="BQ13" s="121">
        <f>SUM(M13,AO13)</f>
        <v>409013</v>
      </c>
      <c r="BR13" s="121">
        <f>SUM(N13,AP13)</f>
        <v>64534</v>
      </c>
      <c r="BS13" s="121">
        <f>SUM(O13,AQ13)</f>
        <v>165799</v>
      </c>
      <c r="BT13" s="121">
        <f>SUM(P13,AR13)</f>
        <v>178680</v>
      </c>
      <c r="BU13" s="121">
        <f>SUM(Q13,AS13)</f>
        <v>0</v>
      </c>
      <c r="BV13" s="121">
        <f>SUM(R13,AT13)</f>
        <v>72538</v>
      </c>
      <c r="BW13" s="121">
        <f>SUM(S13,AU13)</f>
        <v>48106</v>
      </c>
      <c r="BX13" s="121">
        <f>SUM(T13,AV13)</f>
        <v>24432</v>
      </c>
      <c r="BY13" s="121">
        <f>SUM(U13,AW13)</f>
        <v>0</v>
      </c>
      <c r="BZ13" s="121">
        <f>SUM(V13,AX13)</f>
        <v>0</v>
      </c>
      <c r="CA13" s="121">
        <f>SUM(W13,AY13)</f>
        <v>2118893</v>
      </c>
      <c r="CB13" s="121">
        <f>SUM(X13,AZ13)</f>
        <v>369679</v>
      </c>
      <c r="CC13" s="121">
        <f>SUM(Y13,BA13)</f>
        <v>1680578</v>
      </c>
      <c r="CD13" s="121">
        <f>SUM(Z13,BB13)</f>
        <v>66289</v>
      </c>
      <c r="CE13" s="121">
        <f>SUM(AA13,BC13)</f>
        <v>2347</v>
      </c>
      <c r="CF13" s="121">
        <f>SUM(AB13,BD13)</f>
        <v>0</v>
      </c>
      <c r="CG13" s="121">
        <f>SUM(AC13,BE13)</f>
        <v>0</v>
      </c>
      <c r="CH13" s="121">
        <f>SUM(AD13,BF13)</f>
        <v>31000</v>
      </c>
      <c r="CI13" s="121">
        <f>SUM(AE13,BG13)</f>
        <v>2642981</v>
      </c>
    </row>
    <row r="14" spans="1:87" s="136" customFormat="1" ht="13.5" customHeight="1" x14ac:dyDescent="0.15">
      <c r="A14" s="119" t="s">
        <v>14</v>
      </c>
      <c r="B14" s="120" t="s">
        <v>344</v>
      </c>
      <c r="C14" s="119" t="s">
        <v>345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5377291</v>
      </c>
      <c r="M14" s="121">
        <f>+SUM(N14:Q14)</f>
        <v>865291</v>
      </c>
      <c r="N14" s="121">
        <v>589623</v>
      </c>
      <c r="O14" s="121">
        <v>68917</v>
      </c>
      <c r="P14" s="121">
        <v>183779</v>
      </c>
      <c r="Q14" s="121">
        <v>22972</v>
      </c>
      <c r="R14" s="121">
        <f>+SUM(S14:U14)</f>
        <v>987231</v>
      </c>
      <c r="S14" s="121">
        <v>15184</v>
      </c>
      <c r="T14" s="121">
        <v>946102</v>
      </c>
      <c r="U14" s="121">
        <v>25945</v>
      </c>
      <c r="V14" s="121">
        <v>0</v>
      </c>
      <c r="W14" s="121">
        <f>+SUM(X14:AA14)</f>
        <v>3524769</v>
      </c>
      <c r="X14" s="121">
        <v>1674065</v>
      </c>
      <c r="Y14" s="121">
        <v>1122435</v>
      </c>
      <c r="Z14" s="121">
        <v>705976</v>
      </c>
      <c r="AA14" s="121">
        <v>22293</v>
      </c>
      <c r="AB14" s="121">
        <v>0</v>
      </c>
      <c r="AC14" s="121">
        <v>0</v>
      </c>
      <c r="AD14" s="121">
        <v>0</v>
      </c>
      <c r="AE14" s="121">
        <f>+SUM(D14,L14,AD14)</f>
        <v>5377291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534550</v>
      </c>
      <c r="AO14" s="121">
        <f>+SUM(AP14:AS14)</f>
        <v>104766</v>
      </c>
      <c r="AP14" s="121">
        <v>104766</v>
      </c>
      <c r="AQ14" s="121">
        <v>0</v>
      </c>
      <c r="AR14" s="121">
        <v>0</v>
      </c>
      <c r="AS14" s="121">
        <v>0</v>
      </c>
      <c r="AT14" s="121">
        <f>+SUM(AU14:AW14)</f>
        <v>168654</v>
      </c>
      <c r="AU14" s="121">
        <v>31571</v>
      </c>
      <c r="AV14" s="121">
        <v>137083</v>
      </c>
      <c r="AW14" s="121">
        <v>0</v>
      </c>
      <c r="AX14" s="121">
        <v>0</v>
      </c>
      <c r="AY14" s="121">
        <f>+SUM(AZ14:BC14)</f>
        <v>261130</v>
      </c>
      <c r="AZ14" s="121">
        <v>81389</v>
      </c>
      <c r="BA14" s="121">
        <v>151007</v>
      </c>
      <c r="BB14" s="121">
        <v>28734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534550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5911841</v>
      </c>
      <c r="BQ14" s="121">
        <f>SUM(M14,AO14)</f>
        <v>970057</v>
      </c>
      <c r="BR14" s="121">
        <f>SUM(N14,AP14)</f>
        <v>694389</v>
      </c>
      <c r="BS14" s="121">
        <f>SUM(O14,AQ14)</f>
        <v>68917</v>
      </c>
      <c r="BT14" s="121">
        <f>SUM(P14,AR14)</f>
        <v>183779</v>
      </c>
      <c r="BU14" s="121">
        <f>SUM(Q14,AS14)</f>
        <v>22972</v>
      </c>
      <c r="BV14" s="121">
        <f>SUM(R14,AT14)</f>
        <v>1155885</v>
      </c>
      <c r="BW14" s="121">
        <f>SUM(S14,AU14)</f>
        <v>46755</v>
      </c>
      <c r="BX14" s="121">
        <f>SUM(T14,AV14)</f>
        <v>1083185</v>
      </c>
      <c r="BY14" s="121">
        <f>SUM(U14,AW14)</f>
        <v>25945</v>
      </c>
      <c r="BZ14" s="121">
        <f>SUM(V14,AX14)</f>
        <v>0</v>
      </c>
      <c r="CA14" s="121">
        <f>SUM(W14,AY14)</f>
        <v>3785899</v>
      </c>
      <c r="CB14" s="121">
        <f>SUM(X14,AZ14)</f>
        <v>1755454</v>
      </c>
      <c r="CC14" s="121">
        <f>SUM(Y14,BA14)</f>
        <v>1273442</v>
      </c>
      <c r="CD14" s="121">
        <f>SUM(Z14,BB14)</f>
        <v>734710</v>
      </c>
      <c r="CE14" s="121">
        <f>SUM(AA14,BC14)</f>
        <v>22293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5911841</v>
      </c>
    </row>
    <row r="15" spans="1:87" s="136" customFormat="1" ht="13.5" customHeight="1" x14ac:dyDescent="0.15">
      <c r="A15" s="119" t="s">
        <v>14</v>
      </c>
      <c r="B15" s="120" t="s">
        <v>347</v>
      </c>
      <c r="C15" s="119" t="s">
        <v>348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1526576</v>
      </c>
      <c r="M15" s="121">
        <f>+SUM(N15:Q15)</f>
        <v>371348</v>
      </c>
      <c r="N15" s="121">
        <v>154539</v>
      </c>
      <c r="O15" s="121">
        <v>93125</v>
      </c>
      <c r="P15" s="121">
        <v>123684</v>
      </c>
      <c r="Q15" s="121">
        <v>0</v>
      </c>
      <c r="R15" s="121">
        <f>+SUM(S15:U15)</f>
        <v>363500</v>
      </c>
      <c r="S15" s="121">
        <v>95205</v>
      </c>
      <c r="T15" s="121">
        <v>266056</v>
      </c>
      <c r="U15" s="121">
        <v>2239</v>
      </c>
      <c r="V15" s="121">
        <v>0</v>
      </c>
      <c r="W15" s="121">
        <f>+SUM(X15:AA15)</f>
        <v>791728</v>
      </c>
      <c r="X15" s="121">
        <v>318601</v>
      </c>
      <c r="Y15" s="121">
        <v>234183</v>
      </c>
      <c r="Z15" s="121">
        <v>235457</v>
      </c>
      <c r="AA15" s="121">
        <v>3487</v>
      </c>
      <c r="AB15" s="121">
        <v>0</v>
      </c>
      <c r="AC15" s="121">
        <v>0</v>
      </c>
      <c r="AD15" s="121">
        <v>0</v>
      </c>
      <c r="AE15" s="121">
        <f>+SUM(D15,L15,AD15)</f>
        <v>1526576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260358</v>
      </c>
      <c r="AO15" s="121">
        <f>+SUM(AP15:AS15)</f>
        <v>26812</v>
      </c>
      <c r="AP15" s="121">
        <v>4144</v>
      </c>
      <c r="AQ15" s="121">
        <v>22668</v>
      </c>
      <c r="AR15" s="121">
        <v>0</v>
      </c>
      <c r="AS15" s="121">
        <v>0</v>
      </c>
      <c r="AT15" s="121">
        <f>+SUM(AU15:AW15)</f>
        <v>92246</v>
      </c>
      <c r="AU15" s="121">
        <v>2624</v>
      </c>
      <c r="AV15" s="121">
        <v>89622</v>
      </c>
      <c r="AW15" s="121">
        <v>0</v>
      </c>
      <c r="AX15" s="121">
        <v>0</v>
      </c>
      <c r="AY15" s="121">
        <f>+SUM(AZ15:BC15)</f>
        <v>141300</v>
      </c>
      <c r="AZ15" s="121">
        <v>44209</v>
      </c>
      <c r="BA15" s="121">
        <v>95118</v>
      </c>
      <c r="BB15" s="121">
        <v>1973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260358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1786934</v>
      </c>
      <c r="BQ15" s="121">
        <f>SUM(M15,AO15)</f>
        <v>398160</v>
      </c>
      <c r="BR15" s="121">
        <f>SUM(N15,AP15)</f>
        <v>158683</v>
      </c>
      <c r="BS15" s="121">
        <f>SUM(O15,AQ15)</f>
        <v>115793</v>
      </c>
      <c r="BT15" s="121">
        <f>SUM(P15,AR15)</f>
        <v>123684</v>
      </c>
      <c r="BU15" s="121">
        <f>SUM(Q15,AS15)</f>
        <v>0</v>
      </c>
      <c r="BV15" s="121">
        <f>SUM(R15,AT15)</f>
        <v>455746</v>
      </c>
      <c r="BW15" s="121">
        <f>SUM(S15,AU15)</f>
        <v>97829</v>
      </c>
      <c r="BX15" s="121">
        <f>SUM(T15,AV15)</f>
        <v>355678</v>
      </c>
      <c r="BY15" s="121">
        <f>SUM(U15,AW15)</f>
        <v>2239</v>
      </c>
      <c r="BZ15" s="121">
        <f>SUM(V15,AX15)</f>
        <v>0</v>
      </c>
      <c r="CA15" s="121">
        <f>SUM(W15,AY15)</f>
        <v>933028</v>
      </c>
      <c r="CB15" s="121">
        <f>SUM(X15,AZ15)</f>
        <v>362810</v>
      </c>
      <c r="CC15" s="121">
        <f>SUM(Y15,BA15)</f>
        <v>329301</v>
      </c>
      <c r="CD15" s="121">
        <f>SUM(Z15,BB15)</f>
        <v>237430</v>
      </c>
      <c r="CE15" s="121">
        <f>SUM(AA15,BC15)</f>
        <v>3487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1786934</v>
      </c>
    </row>
    <row r="16" spans="1:87" s="136" customFormat="1" ht="13.5" customHeight="1" x14ac:dyDescent="0.15">
      <c r="A16" s="119" t="s">
        <v>14</v>
      </c>
      <c r="B16" s="120" t="s">
        <v>350</v>
      </c>
      <c r="C16" s="119" t="s">
        <v>351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30938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440246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96091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127029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440246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14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2111171</v>
      </c>
      <c r="M17" s="121">
        <f>+SUM(N17:Q17)</f>
        <v>128376</v>
      </c>
      <c r="N17" s="121">
        <v>128376</v>
      </c>
      <c r="O17" s="121">
        <v>0</v>
      </c>
      <c r="P17" s="121">
        <v>0</v>
      </c>
      <c r="Q17" s="121">
        <v>0</v>
      </c>
      <c r="R17" s="121">
        <f>+SUM(S17:U17)</f>
        <v>85798</v>
      </c>
      <c r="S17" s="121">
        <v>2136</v>
      </c>
      <c r="T17" s="121">
        <v>63687</v>
      </c>
      <c r="U17" s="121">
        <v>19975</v>
      </c>
      <c r="V17" s="121">
        <v>0</v>
      </c>
      <c r="W17" s="121">
        <f>+SUM(X17:AA17)</f>
        <v>1896997</v>
      </c>
      <c r="X17" s="121">
        <v>650948</v>
      </c>
      <c r="Y17" s="121">
        <v>1202638</v>
      </c>
      <c r="Z17" s="121">
        <v>42744</v>
      </c>
      <c r="AA17" s="121">
        <v>667</v>
      </c>
      <c r="AB17" s="121">
        <v>0</v>
      </c>
      <c r="AC17" s="121">
        <v>0</v>
      </c>
      <c r="AD17" s="121">
        <v>0</v>
      </c>
      <c r="AE17" s="121">
        <f>+SUM(D17,L17,AD17)</f>
        <v>2111171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266238</v>
      </c>
      <c r="AO17" s="121">
        <f>+SUM(AP17:AS17)</f>
        <v>14010</v>
      </c>
      <c r="AP17" s="121">
        <v>14010</v>
      </c>
      <c r="AQ17" s="121">
        <v>0</v>
      </c>
      <c r="AR17" s="121">
        <v>0</v>
      </c>
      <c r="AS17" s="121">
        <v>0</v>
      </c>
      <c r="AT17" s="121">
        <f>+SUM(AU17:AW17)</f>
        <v>96740</v>
      </c>
      <c r="AU17" s="121">
        <v>2383</v>
      </c>
      <c r="AV17" s="121">
        <v>94357</v>
      </c>
      <c r="AW17" s="121">
        <v>0</v>
      </c>
      <c r="AX17" s="121">
        <v>0</v>
      </c>
      <c r="AY17" s="121">
        <f>+SUM(AZ17:BC17)</f>
        <v>155488</v>
      </c>
      <c r="AZ17" s="121">
        <v>39106</v>
      </c>
      <c r="BA17" s="121">
        <v>116382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266238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2377409</v>
      </c>
      <c r="BQ17" s="121">
        <f>SUM(M17,AO17)</f>
        <v>142386</v>
      </c>
      <c r="BR17" s="121">
        <f>SUM(N17,AP17)</f>
        <v>142386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182538</v>
      </c>
      <c r="BW17" s="121">
        <f>SUM(S17,AU17)</f>
        <v>4519</v>
      </c>
      <c r="BX17" s="121">
        <f>SUM(T17,AV17)</f>
        <v>158044</v>
      </c>
      <c r="BY17" s="121">
        <f>SUM(U17,AW17)</f>
        <v>19975</v>
      </c>
      <c r="BZ17" s="121">
        <f>SUM(V17,AX17)</f>
        <v>0</v>
      </c>
      <c r="CA17" s="121">
        <f>SUM(W17,AY17)</f>
        <v>2052485</v>
      </c>
      <c r="CB17" s="121">
        <f>SUM(X17,AZ17)</f>
        <v>690054</v>
      </c>
      <c r="CC17" s="121">
        <f>SUM(Y17,BA17)</f>
        <v>1319020</v>
      </c>
      <c r="CD17" s="121">
        <f>SUM(Z17,BB17)</f>
        <v>42744</v>
      </c>
      <c r="CE17" s="121">
        <f>SUM(AA17,BC17)</f>
        <v>667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2377409</v>
      </c>
    </row>
    <row r="18" spans="1:87" s="136" customFormat="1" ht="13.5" customHeight="1" x14ac:dyDescent="0.15">
      <c r="A18" s="119" t="s">
        <v>14</v>
      </c>
      <c r="B18" s="120" t="s">
        <v>358</v>
      </c>
      <c r="C18" s="119" t="s">
        <v>359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675379</v>
      </c>
      <c r="M18" s="121">
        <f>+SUM(N18:Q18)</f>
        <v>107463</v>
      </c>
      <c r="N18" s="121">
        <v>107463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567916</v>
      </c>
      <c r="X18" s="121">
        <v>519839</v>
      </c>
      <c r="Y18" s="121">
        <v>48077</v>
      </c>
      <c r="Z18" s="121">
        <v>0</v>
      </c>
      <c r="AA18" s="121">
        <v>0</v>
      </c>
      <c r="AB18" s="121">
        <v>605998</v>
      </c>
      <c r="AC18" s="121">
        <v>0</v>
      </c>
      <c r="AD18" s="121">
        <v>72079</v>
      </c>
      <c r="AE18" s="121">
        <f>+SUM(D18,L18,AD18)</f>
        <v>747458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57834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675379</v>
      </c>
      <c r="BQ18" s="121">
        <f>SUM(M18,AO18)</f>
        <v>107463</v>
      </c>
      <c r="BR18" s="121">
        <f>SUM(N18,AP18)</f>
        <v>107463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567916</v>
      </c>
      <c r="CB18" s="121">
        <f>SUM(X18,AZ18)</f>
        <v>519839</v>
      </c>
      <c r="CC18" s="121">
        <f>SUM(Y18,BA18)</f>
        <v>48077</v>
      </c>
      <c r="CD18" s="121">
        <f>SUM(Z18,BB18)</f>
        <v>0</v>
      </c>
      <c r="CE18" s="121">
        <f>SUM(AA18,BC18)</f>
        <v>0</v>
      </c>
      <c r="CF18" s="121">
        <f>SUM(AB18,BD18)</f>
        <v>663832</v>
      </c>
      <c r="CG18" s="121">
        <f>SUM(AC18,BE18)</f>
        <v>0</v>
      </c>
      <c r="CH18" s="121">
        <f>SUM(AD18,BF18)</f>
        <v>72079</v>
      </c>
      <c r="CI18" s="121">
        <f>SUM(AE18,BG18)</f>
        <v>747458</v>
      </c>
    </row>
    <row r="19" spans="1:87" s="136" customFormat="1" ht="13.5" customHeight="1" x14ac:dyDescent="0.15">
      <c r="A19" s="119" t="s">
        <v>14</v>
      </c>
      <c r="B19" s="120" t="s">
        <v>365</v>
      </c>
      <c r="C19" s="119" t="s">
        <v>366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113644</v>
      </c>
      <c r="M19" s="121">
        <f>+SUM(N19:Q19)</f>
        <v>16789</v>
      </c>
      <c r="N19" s="121">
        <v>13516</v>
      </c>
      <c r="O19" s="121">
        <v>3273</v>
      </c>
      <c r="P19" s="121">
        <v>0</v>
      </c>
      <c r="Q19" s="121">
        <v>0</v>
      </c>
      <c r="R19" s="121">
        <f>+SUM(S19:U19)</f>
        <v>1134</v>
      </c>
      <c r="S19" s="121">
        <v>1134</v>
      </c>
      <c r="T19" s="121">
        <v>0</v>
      </c>
      <c r="U19" s="121">
        <v>0</v>
      </c>
      <c r="V19" s="121">
        <v>0</v>
      </c>
      <c r="W19" s="121">
        <f>+SUM(X19:AA19)</f>
        <v>95721</v>
      </c>
      <c r="X19" s="121">
        <v>74611</v>
      </c>
      <c r="Y19" s="121">
        <v>0</v>
      </c>
      <c r="Z19" s="121">
        <v>441</v>
      </c>
      <c r="AA19" s="121">
        <v>20669</v>
      </c>
      <c r="AB19" s="121">
        <v>402981</v>
      </c>
      <c r="AC19" s="121">
        <v>0</v>
      </c>
      <c r="AD19" s="121">
        <v>0</v>
      </c>
      <c r="AE19" s="121">
        <f>+SUM(D19,L19,AD19)</f>
        <v>113644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2293</v>
      </c>
      <c r="AO19" s="121">
        <f>+SUM(AP19:AS19)</f>
        <v>2293</v>
      </c>
      <c r="AP19" s="121">
        <v>2293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35962</v>
      </c>
      <c r="BE19" s="121">
        <v>0</v>
      </c>
      <c r="BF19" s="121">
        <v>0</v>
      </c>
      <c r="BG19" s="121">
        <f>+SUM(BF19,AN19,AF19)</f>
        <v>2293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115937</v>
      </c>
      <c r="BQ19" s="121">
        <f>SUM(M19,AO19)</f>
        <v>19082</v>
      </c>
      <c r="BR19" s="121">
        <f>SUM(N19,AP19)</f>
        <v>15809</v>
      </c>
      <c r="BS19" s="121">
        <f>SUM(O19,AQ19)</f>
        <v>3273</v>
      </c>
      <c r="BT19" s="121">
        <f>SUM(P19,AR19)</f>
        <v>0</v>
      </c>
      <c r="BU19" s="121">
        <f>SUM(Q19,AS19)</f>
        <v>0</v>
      </c>
      <c r="BV19" s="121">
        <f>SUM(R19,AT19)</f>
        <v>1134</v>
      </c>
      <c r="BW19" s="121">
        <f>SUM(S19,AU19)</f>
        <v>1134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95721</v>
      </c>
      <c r="CB19" s="121">
        <f>SUM(X19,AZ19)</f>
        <v>74611</v>
      </c>
      <c r="CC19" s="121">
        <f>SUM(Y19,BA19)</f>
        <v>0</v>
      </c>
      <c r="CD19" s="121">
        <f>SUM(Z19,BB19)</f>
        <v>441</v>
      </c>
      <c r="CE19" s="121">
        <f>SUM(AA19,BC19)</f>
        <v>20669</v>
      </c>
      <c r="CF19" s="121">
        <f>SUM(AB19,BD19)</f>
        <v>438943</v>
      </c>
      <c r="CG19" s="121">
        <f>SUM(AC19,BE19)</f>
        <v>0</v>
      </c>
      <c r="CH19" s="121">
        <f>SUM(AD19,BF19)</f>
        <v>0</v>
      </c>
      <c r="CI19" s="121">
        <f>SUM(AE19,BG19)</f>
        <v>115937</v>
      </c>
    </row>
    <row r="20" spans="1:87" s="136" customFormat="1" ht="13.5" customHeight="1" x14ac:dyDescent="0.15">
      <c r="A20" s="119" t="s">
        <v>14</v>
      </c>
      <c r="B20" s="120" t="s">
        <v>372</v>
      </c>
      <c r="C20" s="119" t="s">
        <v>373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587023</v>
      </c>
      <c r="M20" s="121">
        <f>+SUM(N20:Q20)</f>
        <v>123116</v>
      </c>
      <c r="N20" s="121">
        <v>37639</v>
      </c>
      <c r="O20" s="121">
        <v>0</v>
      </c>
      <c r="P20" s="121">
        <v>78129</v>
      </c>
      <c r="Q20" s="121">
        <v>7348</v>
      </c>
      <c r="R20" s="121">
        <f>+SUM(S20:U20)</f>
        <v>296544</v>
      </c>
      <c r="S20" s="121">
        <v>0</v>
      </c>
      <c r="T20" s="121">
        <v>271006</v>
      </c>
      <c r="U20" s="121">
        <v>25538</v>
      </c>
      <c r="V20" s="121">
        <v>0</v>
      </c>
      <c r="W20" s="121">
        <f>+SUM(X20:AA20)</f>
        <v>167363</v>
      </c>
      <c r="X20" s="121">
        <v>44699</v>
      </c>
      <c r="Y20" s="121">
        <v>116451</v>
      </c>
      <c r="Z20" s="121">
        <v>6213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587023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77603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587023</v>
      </c>
      <c r="BQ20" s="121">
        <f>SUM(M20,AO20)</f>
        <v>123116</v>
      </c>
      <c r="BR20" s="121">
        <f>SUM(N20,AP20)</f>
        <v>37639</v>
      </c>
      <c r="BS20" s="121">
        <f>SUM(O20,AQ20)</f>
        <v>0</v>
      </c>
      <c r="BT20" s="121">
        <f>SUM(P20,AR20)</f>
        <v>78129</v>
      </c>
      <c r="BU20" s="121">
        <f>SUM(Q20,AS20)</f>
        <v>7348</v>
      </c>
      <c r="BV20" s="121">
        <f>SUM(R20,AT20)</f>
        <v>296544</v>
      </c>
      <c r="BW20" s="121">
        <f>SUM(S20,AU20)</f>
        <v>0</v>
      </c>
      <c r="BX20" s="121">
        <f>SUM(T20,AV20)</f>
        <v>271006</v>
      </c>
      <c r="BY20" s="121">
        <f>SUM(U20,AW20)</f>
        <v>25538</v>
      </c>
      <c r="BZ20" s="121">
        <f>SUM(V20,AX20)</f>
        <v>0</v>
      </c>
      <c r="CA20" s="121">
        <f>SUM(W20,AY20)</f>
        <v>167363</v>
      </c>
      <c r="CB20" s="121">
        <f>SUM(X20,AZ20)</f>
        <v>44699</v>
      </c>
      <c r="CC20" s="121">
        <f>SUM(Y20,BA20)</f>
        <v>116451</v>
      </c>
      <c r="CD20" s="121">
        <f>SUM(Z20,BB20)</f>
        <v>6213</v>
      </c>
      <c r="CE20" s="121">
        <f>SUM(AA20,BC20)</f>
        <v>0</v>
      </c>
      <c r="CF20" s="121">
        <f>SUM(AB20,BD20)</f>
        <v>77603</v>
      </c>
      <c r="CG20" s="121">
        <f>SUM(AC20,BE20)</f>
        <v>0</v>
      </c>
      <c r="CH20" s="121">
        <f>SUM(AD20,BF20)</f>
        <v>0</v>
      </c>
      <c r="CI20" s="121">
        <f>SUM(AE20,BG20)</f>
        <v>587023</v>
      </c>
    </row>
    <row r="21" spans="1:87" s="136" customFormat="1" ht="13.5" customHeight="1" x14ac:dyDescent="0.15">
      <c r="A21" s="119" t="s">
        <v>14</v>
      </c>
      <c r="B21" s="120" t="s">
        <v>377</v>
      </c>
      <c r="C21" s="119" t="s">
        <v>378</v>
      </c>
      <c r="D21" s="121">
        <f>+SUM(E21,J21)</f>
        <v>458948</v>
      </c>
      <c r="E21" s="121">
        <f>+SUM(F21:I21)</f>
        <v>458948</v>
      </c>
      <c r="F21" s="121">
        <v>0</v>
      </c>
      <c r="G21" s="121">
        <v>458948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2229000</v>
      </c>
      <c r="M21" s="121">
        <f>+SUM(N21:Q21)</f>
        <v>331547</v>
      </c>
      <c r="N21" s="121">
        <v>165132</v>
      </c>
      <c r="O21" s="121">
        <v>146410</v>
      </c>
      <c r="P21" s="121">
        <v>20005</v>
      </c>
      <c r="Q21" s="121">
        <v>0</v>
      </c>
      <c r="R21" s="121">
        <f>+SUM(S21:U21)</f>
        <v>313680</v>
      </c>
      <c r="S21" s="121">
        <v>7702</v>
      </c>
      <c r="T21" s="121">
        <v>305978</v>
      </c>
      <c r="U21" s="121">
        <v>0</v>
      </c>
      <c r="V21" s="121">
        <v>0</v>
      </c>
      <c r="W21" s="121">
        <f>+SUM(X21:AA21)</f>
        <v>1583773</v>
      </c>
      <c r="X21" s="121">
        <v>657792</v>
      </c>
      <c r="Y21" s="121">
        <v>869680</v>
      </c>
      <c r="Z21" s="121">
        <v>56301</v>
      </c>
      <c r="AA21" s="121">
        <v>0</v>
      </c>
      <c r="AB21" s="121">
        <v>0</v>
      </c>
      <c r="AC21" s="121">
        <v>0</v>
      </c>
      <c r="AD21" s="121">
        <v>26111</v>
      </c>
      <c r="AE21" s="121">
        <f>+SUM(D21,L21,AD21)</f>
        <v>2714059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91362</v>
      </c>
      <c r="AO21" s="121">
        <f>+SUM(AP21:AS21)</f>
        <v>12252</v>
      </c>
      <c r="AP21" s="121">
        <v>12252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79110</v>
      </c>
      <c r="AZ21" s="121">
        <v>34560</v>
      </c>
      <c r="BA21" s="121">
        <v>0</v>
      </c>
      <c r="BB21" s="121">
        <v>0</v>
      </c>
      <c r="BC21" s="121">
        <v>44550</v>
      </c>
      <c r="BD21" s="121">
        <v>0</v>
      </c>
      <c r="BE21" s="121">
        <v>0</v>
      </c>
      <c r="BF21" s="121">
        <v>332</v>
      </c>
      <c r="BG21" s="121">
        <f>+SUM(BF21,AN21,AF21)</f>
        <v>91694</v>
      </c>
      <c r="BH21" s="121">
        <f>SUM(D21,AF21)</f>
        <v>458948</v>
      </c>
      <c r="BI21" s="121">
        <f>SUM(E21,AG21)</f>
        <v>458948</v>
      </c>
      <c r="BJ21" s="121">
        <f>SUM(F21,AH21)</f>
        <v>0</v>
      </c>
      <c r="BK21" s="121">
        <f>SUM(G21,AI21)</f>
        <v>458948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2320362</v>
      </c>
      <c r="BQ21" s="121">
        <f>SUM(M21,AO21)</f>
        <v>343799</v>
      </c>
      <c r="BR21" s="121">
        <f>SUM(N21,AP21)</f>
        <v>177384</v>
      </c>
      <c r="BS21" s="121">
        <f>SUM(O21,AQ21)</f>
        <v>146410</v>
      </c>
      <c r="BT21" s="121">
        <f>SUM(P21,AR21)</f>
        <v>20005</v>
      </c>
      <c r="BU21" s="121">
        <f>SUM(Q21,AS21)</f>
        <v>0</v>
      </c>
      <c r="BV21" s="121">
        <f>SUM(R21,AT21)</f>
        <v>313680</v>
      </c>
      <c r="BW21" s="121">
        <f>SUM(S21,AU21)</f>
        <v>7702</v>
      </c>
      <c r="BX21" s="121">
        <f>SUM(T21,AV21)</f>
        <v>305978</v>
      </c>
      <c r="BY21" s="121">
        <f>SUM(U21,AW21)</f>
        <v>0</v>
      </c>
      <c r="BZ21" s="121">
        <f>SUM(V21,AX21)</f>
        <v>0</v>
      </c>
      <c r="CA21" s="121">
        <f>SUM(W21,AY21)</f>
        <v>1662883</v>
      </c>
      <c r="CB21" s="121">
        <f>SUM(X21,AZ21)</f>
        <v>692352</v>
      </c>
      <c r="CC21" s="121">
        <f>SUM(Y21,BA21)</f>
        <v>869680</v>
      </c>
      <c r="CD21" s="121">
        <f>SUM(Z21,BB21)</f>
        <v>56301</v>
      </c>
      <c r="CE21" s="121">
        <f>SUM(AA21,BC21)</f>
        <v>44550</v>
      </c>
      <c r="CF21" s="121">
        <f>SUM(AB21,BD21)</f>
        <v>0</v>
      </c>
      <c r="CG21" s="121">
        <f>SUM(AC21,BE21)</f>
        <v>0</v>
      </c>
      <c r="CH21" s="121">
        <f>SUM(AD21,BF21)</f>
        <v>26443</v>
      </c>
      <c r="CI21" s="121">
        <f>SUM(AE21,BG21)</f>
        <v>2805753</v>
      </c>
    </row>
    <row r="22" spans="1:87" s="136" customFormat="1" ht="13.5" customHeight="1" x14ac:dyDescent="0.15">
      <c r="A22" s="119" t="s">
        <v>14</v>
      </c>
      <c r="B22" s="120" t="s">
        <v>380</v>
      </c>
      <c r="C22" s="119" t="s">
        <v>381</v>
      </c>
      <c r="D22" s="121">
        <f>+SUM(E22,J22)</f>
        <v>32022</v>
      </c>
      <c r="E22" s="121">
        <f>+SUM(F22:I22)</f>
        <v>32022</v>
      </c>
      <c r="F22" s="121">
        <v>0</v>
      </c>
      <c r="G22" s="121">
        <v>0</v>
      </c>
      <c r="H22" s="121">
        <v>0</v>
      </c>
      <c r="I22" s="121">
        <v>32022</v>
      </c>
      <c r="J22" s="121">
        <v>0</v>
      </c>
      <c r="K22" s="121">
        <v>0</v>
      </c>
      <c r="L22" s="121">
        <f>+SUM(M22,R22,V22,W22,AC22)</f>
        <v>4459408</v>
      </c>
      <c r="M22" s="121">
        <f>+SUM(N22:Q22)</f>
        <v>1023765</v>
      </c>
      <c r="N22" s="121">
        <v>361660</v>
      </c>
      <c r="O22" s="121">
        <v>627620</v>
      </c>
      <c r="P22" s="121">
        <v>0</v>
      </c>
      <c r="Q22" s="121">
        <v>34485</v>
      </c>
      <c r="R22" s="121">
        <f>+SUM(S22:U22)</f>
        <v>236708</v>
      </c>
      <c r="S22" s="121">
        <v>155058</v>
      </c>
      <c r="T22" s="121">
        <v>61623</v>
      </c>
      <c r="U22" s="121">
        <v>20027</v>
      </c>
      <c r="V22" s="121">
        <v>15623</v>
      </c>
      <c r="W22" s="121">
        <f>+SUM(X22:AA22)</f>
        <v>3156448</v>
      </c>
      <c r="X22" s="121">
        <v>887643</v>
      </c>
      <c r="Y22" s="121">
        <v>2010561</v>
      </c>
      <c r="Z22" s="121">
        <v>258153</v>
      </c>
      <c r="AA22" s="121">
        <v>91</v>
      </c>
      <c r="AB22" s="121">
        <v>633979</v>
      </c>
      <c r="AC22" s="121">
        <v>26864</v>
      </c>
      <c r="AD22" s="121">
        <v>58219</v>
      </c>
      <c r="AE22" s="121">
        <f>+SUM(D22,L22,AD22)</f>
        <v>4549649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264809</v>
      </c>
      <c r="AO22" s="121">
        <f>+SUM(AP22:AS22)</f>
        <v>16074</v>
      </c>
      <c r="AP22" s="121">
        <v>16074</v>
      </c>
      <c r="AQ22" s="121">
        <v>0</v>
      </c>
      <c r="AR22" s="121">
        <v>0</v>
      </c>
      <c r="AS22" s="121">
        <v>0</v>
      </c>
      <c r="AT22" s="121">
        <f>+SUM(AU22:AW22)</f>
        <v>29372</v>
      </c>
      <c r="AU22" s="121">
        <v>0</v>
      </c>
      <c r="AV22" s="121">
        <v>29372</v>
      </c>
      <c r="AW22" s="121">
        <v>0</v>
      </c>
      <c r="AX22" s="121">
        <v>0</v>
      </c>
      <c r="AY22" s="121">
        <f>+SUM(AZ22:BC22)</f>
        <v>219363</v>
      </c>
      <c r="AZ22" s="121">
        <v>74647</v>
      </c>
      <c r="BA22" s="121">
        <v>144716</v>
      </c>
      <c r="BB22" s="121">
        <v>0</v>
      </c>
      <c r="BC22" s="121">
        <v>0</v>
      </c>
      <c r="BD22" s="121">
        <v>67584</v>
      </c>
      <c r="BE22" s="121">
        <v>0</v>
      </c>
      <c r="BF22" s="121">
        <v>2046</v>
      </c>
      <c r="BG22" s="121">
        <f>+SUM(BF22,AN22,AF22)</f>
        <v>266855</v>
      </c>
      <c r="BH22" s="121">
        <f>SUM(D22,AF22)</f>
        <v>32022</v>
      </c>
      <c r="BI22" s="121">
        <f>SUM(E22,AG22)</f>
        <v>32022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32022</v>
      </c>
      <c r="BN22" s="121">
        <f>SUM(J22,AL22)</f>
        <v>0</v>
      </c>
      <c r="BO22" s="121">
        <f>SUM(K22,AM22)</f>
        <v>0</v>
      </c>
      <c r="BP22" s="121">
        <f>SUM(L22,AN22)</f>
        <v>4724217</v>
      </c>
      <c r="BQ22" s="121">
        <f>SUM(M22,AO22)</f>
        <v>1039839</v>
      </c>
      <c r="BR22" s="121">
        <f>SUM(N22,AP22)</f>
        <v>377734</v>
      </c>
      <c r="BS22" s="121">
        <f>SUM(O22,AQ22)</f>
        <v>627620</v>
      </c>
      <c r="BT22" s="121">
        <f>SUM(P22,AR22)</f>
        <v>0</v>
      </c>
      <c r="BU22" s="121">
        <f>SUM(Q22,AS22)</f>
        <v>34485</v>
      </c>
      <c r="BV22" s="121">
        <f>SUM(R22,AT22)</f>
        <v>266080</v>
      </c>
      <c r="BW22" s="121">
        <f>SUM(S22,AU22)</f>
        <v>155058</v>
      </c>
      <c r="BX22" s="121">
        <f>SUM(T22,AV22)</f>
        <v>90995</v>
      </c>
      <c r="BY22" s="121">
        <f>SUM(U22,AW22)</f>
        <v>20027</v>
      </c>
      <c r="BZ22" s="121">
        <f>SUM(V22,AX22)</f>
        <v>15623</v>
      </c>
      <c r="CA22" s="121">
        <f>SUM(W22,AY22)</f>
        <v>3375811</v>
      </c>
      <c r="CB22" s="121">
        <f>SUM(X22,AZ22)</f>
        <v>962290</v>
      </c>
      <c r="CC22" s="121">
        <f>SUM(Y22,BA22)</f>
        <v>2155277</v>
      </c>
      <c r="CD22" s="121">
        <f>SUM(Z22,BB22)</f>
        <v>258153</v>
      </c>
      <c r="CE22" s="121">
        <f>SUM(AA22,BC22)</f>
        <v>91</v>
      </c>
      <c r="CF22" s="121">
        <f>SUM(AB22,BD22)</f>
        <v>701563</v>
      </c>
      <c r="CG22" s="121">
        <f>SUM(AC22,BE22)</f>
        <v>26864</v>
      </c>
      <c r="CH22" s="121">
        <f>SUM(AD22,BF22)</f>
        <v>60265</v>
      </c>
      <c r="CI22" s="121">
        <f>SUM(AE22,BG22)</f>
        <v>4816504</v>
      </c>
    </row>
    <row r="23" spans="1:87" s="136" customFormat="1" ht="13.5" customHeight="1" x14ac:dyDescent="0.15">
      <c r="A23" s="119" t="s">
        <v>14</v>
      </c>
      <c r="B23" s="120" t="s">
        <v>385</v>
      </c>
      <c r="C23" s="119" t="s">
        <v>386</v>
      </c>
      <c r="D23" s="121">
        <f>+SUM(E23,J23)</f>
        <v>145714</v>
      </c>
      <c r="E23" s="121">
        <f>+SUM(F23:I23)</f>
        <v>145714</v>
      </c>
      <c r="F23" s="121">
        <v>0</v>
      </c>
      <c r="G23" s="121">
        <v>145714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313009</v>
      </c>
      <c r="M23" s="121">
        <f>+SUM(N23:Q23)</f>
        <v>104384</v>
      </c>
      <c r="N23" s="121">
        <v>25090</v>
      </c>
      <c r="O23" s="121">
        <v>0</v>
      </c>
      <c r="P23" s="121">
        <v>79294</v>
      </c>
      <c r="Q23" s="121">
        <v>0</v>
      </c>
      <c r="R23" s="121">
        <f>+SUM(S23:U23)</f>
        <v>77068</v>
      </c>
      <c r="S23" s="121">
        <v>0</v>
      </c>
      <c r="T23" s="121">
        <v>77068</v>
      </c>
      <c r="U23" s="121">
        <v>0</v>
      </c>
      <c r="V23" s="121">
        <v>0</v>
      </c>
      <c r="W23" s="121">
        <f>+SUM(X23:AA23)</f>
        <v>131557</v>
      </c>
      <c r="X23" s="121">
        <v>80090</v>
      </c>
      <c r="Y23" s="121">
        <v>15650</v>
      </c>
      <c r="Z23" s="121">
        <v>26470</v>
      </c>
      <c r="AA23" s="121">
        <v>9347</v>
      </c>
      <c r="AB23" s="121">
        <v>0</v>
      </c>
      <c r="AC23" s="121">
        <v>0</v>
      </c>
      <c r="AD23" s="121">
        <v>3555</v>
      </c>
      <c r="AE23" s="121">
        <f>+SUM(D23,L23,AD23)</f>
        <v>462278</v>
      </c>
      <c r="AF23" s="121">
        <f>+SUM(AG23,AL23)</f>
        <v>972</v>
      </c>
      <c r="AG23" s="121">
        <f>+SUM(AH23:AK23)</f>
        <v>972</v>
      </c>
      <c r="AH23" s="121">
        <v>0</v>
      </c>
      <c r="AI23" s="121">
        <v>972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162522</v>
      </c>
      <c r="AO23" s="121">
        <f>+SUM(AP23:AS23)</f>
        <v>23349</v>
      </c>
      <c r="AP23" s="121">
        <v>14336</v>
      </c>
      <c r="AQ23" s="121">
        <v>0</v>
      </c>
      <c r="AR23" s="121">
        <v>9013</v>
      </c>
      <c r="AS23" s="121">
        <v>0</v>
      </c>
      <c r="AT23" s="121">
        <f>+SUM(AU23:AW23)</f>
        <v>58401</v>
      </c>
      <c r="AU23" s="121">
        <v>0</v>
      </c>
      <c r="AV23" s="121">
        <v>58401</v>
      </c>
      <c r="AW23" s="121">
        <v>0</v>
      </c>
      <c r="AX23" s="121">
        <v>0</v>
      </c>
      <c r="AY23" s="121">
        <f>+SUM(AZ23:BC23)</f>
        <v>80772</v>
      </c>
      <c r="AZ23" s="121">
        <v>53832</v>
      </c>
      <c r="BA23" s="121">
        <v>12321</v>
      </c>
      <c r="BB23" s="121">
        <v>0</v>
      </c>
      <c r="BC23" s="121">
        <v>14619</v>
      </c>
      <c r="BD23" s="121">
        <v>0</v>
      </c>
      <c r="BE23" s="121">
        <v>0</v>
      </c>
      <c r="BF23" s="121">
        <v>409</v>
      </c>
      <c r="BG23" s="121">
        <f>+SUM(BF23,AN23,AF23)</f>
        <v>163903</v>
      </c>
      <c r="BH23" s="121">
        <f>SUM(D23,AF23)</f>
        <v>146686</v>
      </c>
      <c r="BI23" s="121">
        <f>SUM(E23,AG23)</f>
        <v>146686</v>
      </c>
      <c r="BJ23" s="121">
        <f>SUM(F23,AH23)</f>
        <v>0</v>
      </c>
      <c r="BK23" s="121">
        <f>SUM(G23,AI23)</f>
        <v>146686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475531</v>
      </c>
      <c r="BQ23" s="121">
        <f>SUM(M23,AO23)</f>
        <v>127733</v>
      </c>
      <c r="BR23" s="121">
        <f>SUM(N23,AP23)</f>
        <v>39426</v>
      </c>
      <c r="BS23" s="121">
        <f>SUM(O23,AQ23)</f>
        <v>0</v>
      </c>
      <c r="BT23" s="121">
        <f>SUM(P23,AR23)</f>
        <v>88307</v>
      </c>
      <c r="BU23" s="121">
        <f>SUM(Q23,AS23)</f>
        <v>0</v>
      </c>
      <c r="BV23" s="121">
        <f>SUM(R23,AT23)</f>
        <v>135469</v>
      </c>
      <c r="BW23" s="121">
        <f>SUM(S23,AU23)</f>
        <v>0</v>
      </c>
      <c r="BX23" s="121">
        <f>SUM(T23,AV23)</f>
        <v>135469</v>
      </c>
      <c r="BY23" s="121">
        <f>SUM(U23,AW23)</f>
        <v>0</v>
      </c>
      <c r="BZ23" s="121">
        <f>SUM(V23,AX23)</f>
        <v>0</v>
      </c>
      <c r="CA23" s="121">
        <f>SUM(W23,AY23)</f>
        <v>212329</v>
      </c>
      <c r="CB23" s="121">
        <f>SUM(X23,AZ23)</f>
        <v>133922</v>
      </c>
      <c r="CC23" s="121">
        <f>SUM(Y23,BA23)</f>
        <v>27971</v>
      </c>
      <c r="CD23" s="121">
        <f>SUM(Z23,BB23)</f>
        <v>26470</v>
      </c>
      <c r="CE23" s="121">
        <f>SUM(AA23,BC23)</f>
        <v>23966</v>
      </c>
      <c r="CF23" s="121">
        <f>SUM(AB23,BD23)</f>
        <v>0</v>
      </c>
      <c r="CG23" s="121">
        <f>SUM(AC23,BE23)</f>
        <v>0</v>
      </c>
      <c r="CH23" s="121">
        <f>SUM(AD23,BF23)</f>
        <v>3964</v>
      </c>
      <c r="CI23" s="121">
        <f>SUM(AE23,BG23)</f>
        <v>626181</v>
      </c>
    </row>
    <row r="24" spans="1:87" s="136" customFormat="1" ht="13.5" customHeight="1" x14ac:dyDescent="0.15">
      <c r="A24" s="119" t="s">
        <v>14</v>
      </c>
      <c r="B24" s="120" t="s">
        <v>388</v>
      </c>
      <c r="C24" s="119" t="s">
        <v>389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2618017</v>
      </c>
      <c r="M24" s="121">
        <f>+SUM(N24:Q24)</f>
        <v>513406</v>
      </c>
      <c r="N24" s="121">
        <v>286903</v>
      </c>
      <c r="O24" s="121">
        <v>151002</v>
      </c>
      <c r="P24" s="121">
        <v>67951</v>
      </c>
      <c r="Q24" s="121">
        <v>7550</v>
      </c>
      <c r="R24" s="121">
        <f>+SUM(S24:U24)</f>
        <v>472443</v>
      </c>
      <c r="S24" s="121">
        <v>23697</v>
      </c>
      <c r="T24" s="121">
        <v>417160</v>
      </c>
      <c r="U24" s="121">
        <v>31586</v>
      </c>
      <c r="V24" s="121">
        <v>0</v>
      </c>
      <c r="W24" s="121">
        <f>+SUM(X24:AA24)</f>
        <v>1628560</v>
      </c>
      <c r="X24" s="121">
        <v>690788</v>
      </c>
      <c r="Y24" s="121">
        <v>900458</v>
      </c>
      <c r="Z24" s="121">
        <v>37314</v>
      </c>
      <c r="AA24" s="121">
        <v>0</v>
      </c>
      <c r="AB24" s="121">
        <v>0</v>
      </c>
      <c r="AC24" s="121">
        <v>3608</v>
      </c>
      <c r="AD24" s="121">
        <v>92047</v>
      </c>
      <c r="AE24" s="121">
        <f>+SUM(D24,L24,AD24)</f>
        <v>2710064</v>
      </c>
      <c r="AF24" s="121">
        <f>+SUM(AG24,AL24)</f>
        <v>4180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4180</v>
      </c>
      <c r="AM24" s="121">
        <v>0</v>
      </c>
      <c r="AN24" s="121">
        <f>+SUM(AO24,AT24,AX24,AY24,BE24)</f>
        <v>356516</v>
      </c>
      <c r="AO24" s="121">
        <f>+SUM(AP24:AS24)</f>
        <v>75501</v>
      </c>
      <c r="AP24" s="121">
        <v>75501</v>
      </c>
      <c r="AQ24" s="121">
        <v>0</v>
      </c>
      <c r="AR24" s="121">
        <v>0</v>
      </c>
      <c r="AS24" s="121">
        <v>0</v>
      </c>
      <c r="AT24" s="121">
        <f>+SUM(AU24:AW24)</f>
        <v>135029</v>
      </c>
      <c r="AU24" s="121">
        <v>0</v>
      </c>
      <c r="AV24" s="121">
        <v>135029</v>
      </c>
      <c r="AW24" s="121">
        <v>0</v>
      </c>
      <c r="AX24" s="121">
        <v>0</v>
      </c>
      <c r="AY24" s="121">
        <f>+SUM(AZ24:BC24)</f>
        <v>144837</v>
      </c>
      <c r="AZ24" s="121">
        <v>15949</v>
      </c>
      <c r="BA24" s="121">
        <v>2349</v>
      </c>
      <c r="BB24" s="121">
        <v>46278</v>
      </c>
      <c r="BC24" s="121">
        <v>80261</v>
      </c>
      <c r="BD24" s="121">
        <v>0</v>
      </c>
      <c r="BE24" s="121">
        <v>1149</v>
      </c>
      <c r="BF24" s="121">
        <v>43117</v>
      </c>
      <c r="BG24" s="121">
        <f>+SUM(BF24,AN24,AF24)</f>
        <v>403813</v>
      </c>
      <c r="BH24" s="121">
        <f>SUM(D24,AF24)</f>
        <v>4180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4180</v>
      </c>
      <c r="BO24" s="121">
        <f>SUM(K24,AM24)</f>
        <v>0</v>
      </c>
      <c r="BP24" s="121">
        <f>SUM(L24,AN24)</f>
        <v>2974533</v>
      </c>
      <c r="BQ24" s="121">
        <f>SUM(M24,AO24)</f>
        <v>588907</v>
      </c>
      <c r="BR24" s="121">
        <f>SUM(N24,AP24)</f>
        <v>362404</v>
      </c>
      <c r="BS24" s="121">
        <f>SUM(O24,AQ24)</f>
        <v>151002</v>
      </c>
      <c r="BT24" s="121">
        <f>SUM(P24,AR24)</f>
        <v>67951</v>
      </c>
      <c r="BU24" s="121">
        <f>SUM(Q24,AS24)</f>
        <v>7550</v>
      </c>
      <c r="BV24" s="121">
        <f>SUM(R24,AT24)</f>
        <v>607472</v>
      </c>
      <c r="BW24" s="121">
        <f>SUM(S24,AU24)</f>
        <v>23697</v>
      </c>
      <c r="BX24" s="121">
        <f>SUM(T24,AV24)</f>
        <v>552189</v>
      </c>
      <c r="BY24" s="121">
        <f>SUM(U24,AW24)</f>
        <v>31586</v>
      </c>
      <c r="BZ24" s="121">
        <f>SUM(V24,AX24)</f>
        <v>0</v>
      </c>
      <c r="CA24" s="121">
        <f>SUM(W24,AY24)</f>
        <v>1773397</v>
      </c>
      <c r="CB24" s="121">
        <f>SUM(X24,AZ24)</f>
        <v>706737</v>
      </c>
      <c r="CC24" s="121">
        <f>SUM(Y24,BA24)</f>
        <v>902807</v>
      </c>
      <c r="CD24" s="121">
        <f>SUM(Z24,BB24)</f>
        <v>83592</v>
      </c>
      <c r="CE24" s="121">
        <f>SUM(AA24,BC24)</f>
        <v>80261</v>
      </c>
      <c r="CF24" s="121">
        <f>SUM(AB24,BD24)</f>
        <v>0</v>
      </c>
      <c r="CG24" s="121">
        <f>SUM(AC24,BE24)</f>
        <v>4757</v>
      </c>
      <c r="CH24" s="121">
        <f>SUM(AD24,BF24)</f>
        <v>135164</v>
      </c>
      <c r="CI24" s="121">
        <f>SUM(AE24,BG24)</f>
        <v>3113877</v>
      </c>
    </row>
    <row r="25" spans="1:87" s="136" customFormat="1" ht="13.5" customHeight="1" x14ac:dyDescent="0.15">
      <c r="A25" s="119" t="s">
        <v>14</v>
      </c>
      <c r="B25" s="120" t="s">
        <v>391</v>
      </c>
      <c r="C25" s="119" t="s">
        <v>392</v>
      </c>
      <c r="D25" s="121">
        <f>+SUM(E25,J25)</f>
        <v>13483</v>
      </c>
      <c r="E25" s="121">
        <f>+SUM(F25:I25)</f>
        <v>13483</v>
      </c>
      <c r="F25" s="121">
        <v>0</v>
      </c>
      <c r="G25" s="121">
        <v>0</v>
      </c>
      <c r="H25" s="121">
        <v>0</v>
      </c>
      <c r="I25" s="121">
        <v>13483</v>
      </c>
      <c r="J25" s="121">
        <v>0</v>
      </c>
      <c r="K25" s="121">
        <v>0</v>
      </c>
      <c r="L25" s="121">
        <f>+SUM(M25,R25,V25,W25,AC25)</f>
        <v>2313263</v>
      </c>
      <c r="M25" s="121">
        <f>+SUM(N25:Q25)</f>
        <v>315458</v>
      </c>
      <c r="N25" s="121">
        <v>143055</v>
      </c>
      <c r="O25" s="121">
        <v>0</v>
      </c>
      <c r="P25" s="121">
        <v>172403</v>
      </c>
      <c r="Q25" s="121">
        <v>0</v>
      </c>
      <c r="R25" s="121">
        <f>+SUM(S25:U25)</f>
        <v>454016</v>
      </c>
      <c r="S25" s="121">
        <v>0</v>
      </c>
      <c r="T25" s="121">
        <v>454016</v>
      </c>
      <c r="U25" s="121">
        <v>0</v>
      </c>
      <c r="V25" s="121">
        <v>0</v>
      </c>
      <c r="W25" s="121">
        <f>+SUM(X25:AA25)</f>
        <v>1527847</v>
      </c>
      <c r="X25" s="121">
        <v>348836</v>
      </c>
      <c r="Y25" s="121">
        <v>874257</v>
      </c>
      <c r="Z25" s="121">
        <v>304754</v>
      </c>
      <c r="AA25" s="121">
        <v>0</v>
      </c>
      <c r="AB25" s="121">
        <v>0</v>
      </c>
      <c r="AC25" s="121">
        <v>15942</v>
      </c>
      <c r="AD25" s="121">
        <v>250166</v>
      </c>
      <c r="AE25" s="121">
        <f>+SUM(D25,L25,AD25)</f>
        <v>2576912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274158</v>
      </c>
      <c r="AO25" s="121">
        <f>+SUM(AP25:AS25)</f>
        <v>62165</v>
      </c>
      <c r="AP25" s="121">
        <v>30295</v>
      </c>
      <c r="AQ25" s="121">
        <v>0</v>
      </c>
      <c r="AR25" s="121">
        <v>31870</v>
      </c>
      <c r="AS25" s="121">
        <v>0</v>
      </c>
      <c r="AT25" s="121">
        <f>+SUM(AU25:AW25)</f>
        <v>41673</v>
      </c>
      <c r="AU25" s="121">
        <v>0</v>
      </c>
      <c r="AV25" s="121">
        <v>41673</v>
      </c>
      <c r="AW25" s="121">
        <v>0</v>
      </c>
      <c r="AX25" s="121">
        <v>0</v>
      </c>
      <c r="AY25" s="121">
        <f>+SUM(AZ25:BC25)</f>
        <v>168761</v>
      </c>
      <c r="AZ25" s="121">
        <v>73694</v>
      </c>
      <c r="BA25" s="121">
        <v>87410</v>
      </c>
      <c r="BB25" s="121">
        <v>7657</v>
      </c>
      <c r="BC25" s="121">
        <v>0</v>
      </c>
      <c r="BD25" s="121">
        <v>0</v>
      </c>
      <c r="BE25" s="121">
        <v>1559</v>
      </c>
      <c r="BF25" s="121">
        <v>19247</v>
      </c>
      <c r="BG25" s="121">
        <f>+SUM(BF25,AN25,AF25)</f>
        <v>293405</v>
      </c>
      <c r="BH25" s="121">
        <f>SUM(D25,AF25)</f>
        <v>13483</v>
      </c>
      <c r="BI25" s="121">
        <f>SUM(E25,AG25)</f>
        <v>13483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13483</v>
      </c>
      <c r="BN25" s="121">
        <f>SUM(J25,AL25)</f>
        <v>0</v>
      </c>
      <c r="BO25" s="121">
        <f>SUM(K25,AM25)</f>
        <v>0</v>
      </c>
      <c r="BP25" s="121">
        <f>SUM(L25,AN25)</f>
        <v>2587421</v>
      </c>
      <c r="BQ25" s="121">
        <f>SUM(M25,AO25)</f>
        <v>377623</v>
      </c>
      <c r="BR25" s="121">
        <f>SUM(N25,AP25)</f>
        <v>173350</v>
      </c>
      <c r="BS25" s="121">
        <f>SUM(O25,AQ25)</f>
        <v>0</v>
      </c>
      <c r="BT25" s="121">
        <f>SUM(P25,AR25)</f>
        <v>204273</v>
      </c>
      <c r="BU25" s="121">
        <f>SUM(Q25,AS25)</f>
        <v>0</v>
      </c>
      <c r="BV25" s="121">
        <f>SUM(R25,AT25)</f>
        <v>495689</v>
      </c>
      <c r="BW25" s="121">
        <f>SUM(S25,AU25)</f>
        <v>0</v>
      </c>
      <c r="BX25" s="121">
        <f>SUM(T25,AV25)</f>
        <v>495689</v>
      </c>
      <c r="BY25" s="121">
        <f>SUM(U25,AW25)</f>
        <v>0</v>
      </c>
      <c r="BZ25" s="121">
        <f>SUM(V25,AX25)</f>
        <v>0</v>
      </c>
      <c r="CA25" s="121">
        <f>SUM(W25,AY25)</f>
        <v>1696608</v>
      </c>
      <c r="CB25" s="121">
        <f>SUM(X25,AZ25)</f>
        <v>422530</v>
      </c>
      <c r="CC25" s="121">
        <f>SUM(Y25,BA25)</f>
        <v>961667</v>
      </c>
      <c r="CD25" s="121">
        <f>SUM(Z25,BB25)</f>
        <v>312411</v>
      </c>
      <c r="CE25" s="121">
        <f>SUM(AA25,BC25)</f>
        <v>0</v>
      </c>
      <c r="CF25" s="121">
        <f>SUM(AB25,BD25)</f>
        <v>0</v>
      </c>
      <c r="CG25" s="121">
        <f>SUM(AC25,BE25)</f>
        <v>17501</v>
      </c>
      <c r="CH25" s="121">
        <f>SUM(AD25,BF25)</f>
        <v>269413</v>
      </c>
      <c r="CI25" s="121">
        <f>SUM(AE25,BG25)</f>
        <v>2870317</v>
      </c>
    </row>
    <row r="26" spans="1:87" s="136" customFormat="1" ht="13.5" customHeight="1" x14ac:dyDescent="0.15">
      <c r="A26" s="119" t="s">
        <v>14</v>
      </c>
      <c r="B26" s="120" t="s">
        <v>394</v>
      </c>
      <c r="C26" s="119" t="s">
        <v>395</v>
      </c>
      <c r="D26" s="121">
        <f>+SUM(E26,J26)</f>
        <v>25554</v>
      </c>
      <c r="E26" s="121">
        <f>+SUM(F26:I26)</f>
        <v>25554</v>
      </c>
      <c r="F26" s="121">
        <v>0</v>
      </c>
      <c r="G26" s="121">
        <v>25554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2174922</v>
      </c>
      <c r="M26" s="121">
        <f>+SUM(N26:Q26)</f>
        <v>370227</v>
      </c>
      <c r="N26" s="121">
        <v>172762</v>
      </c>
      <c r="O26" s="121">
        <v>128645</v>
      </c>
      <c r="P26" s="121">
        <v>32394</v>
      </c>
      <c r="Q26" s="121">
        <v>36426</v>
      </c>
      <c r="R26" s="121">
        <f>+SUM(S26:U26)</f>
        <v>400113</v>
      </c>
      <c r="S26" s="121">
        <v>5368</v>
      </c>
      <c r="T26" s="121">
        <v>347392</v>
      </c>
      <c r="U26" s="121">
        <v>47353</v>
      </c>
      <c r="V26" s="121">
        <v>0</v>
      </c>
      <c r="W26" s="121">
        <f>+SUM(X26:AA26)</f>
        <v>1404582</v>
      </c>
      <c r="X26" s="121">
        <v>591886</v>
      </c>
      <c r="Y26" s="121">
        <v>722608</v>
      </c>
      <c r="Z26" s="121">
        <v>29101</v>
      </c>
      <c r="AA26" s="121">
        <v>60987</v>
      </c>
      <c r="AB26" s="121">
        <v>0</v>
      </c>
      <c r="AC26" s="121">
        <v>0</v>
      </c>
      <c r="AD26" s="121">
        <v>151384</v>
      </c>
      <c r="AE26" s="121">
        <f>+SUM(D26,L26,AD26)</f>
        <v>2351860</v>
      </c>
      <c r="AF26" s="121">
        <f>+SUM(AG26,AL26)</f>
        <v>5054</v>
      </c>
      <c r="AG26" s="121">
        <f>+SUM(AH26:AK26)</f>
        <v>5054</v>
      </c>
      <c r="AH26" s="121">
        <v>0</v>
      </c>
      <c r="AI26" s="121">
        <v>5054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156868</v>
      </c>
      <c r="AO26" s="121">
        <f>+SUM(AP26:AS26)</f>
        <v>20385</v>
      </c>
      <c r="AP26" s="121">
        <v>20385</v>
      </c>
      <c r="AQ26" s="121">
        <v>0</v>
      </c>
      <c r="AR26" s="121">
        <v>0</v>
      </c>
      <c r="AS26" s="121">
        <v>0</v>
      </c>
      <c r="AT26" s="121">
        <f>+SUM(AU26:AW26)</f>
        <v>28402</v>
      </c>
      <c r="AU26" s="121">
        <v>218</v>
      </c>
      <c r="AV26" s="121">
        <v>28184</v>
      </c>
      <c r="AW26" s="121">
        <v>0</v>
      </c>
      <c r="AX26" s="121">
        <v>0</v>
      </c>
      <c r="AY26" s="121">
        <f>+SUM(AZ26:BC26)</f>
        <v>108081</v>
      </c>
      <c r="AZ26" s="121">
        <v>19006</v>
      </c>
      <c r="BA26" s="121">
        <v>88991</v>
      </c>
      <c r="BB26" s="121">
        <v>0</v>
      </c>
      <c r="BC26" s="121">
        <v>84</v>
      </c>
      <c r="BD26" s="121">
        <v>0</v>
      </c>
      <c r="BE26" s="121">
        <v>0</v>
      </c>
      <c r="BF26" s="121">
        <v>2702</v>
      </c>
      <c r="BG26" s="121">
        <f>+SUM(BF26,AN26,AF26)</f>
        <v>164624</v>
      </c>
      <c r="BH26" s="121">
        <f>SUM(D26,AF26)</f>
        <v>30608</v>
      </c>
      <c r="BI26" s="121">
        <f>SUM(E26,AG26)</f>
        <v>30608</v>
      </c>
      <c r="BJ26" s="121">
        <f>SUM(F26,AH26)</f>
        <v>0</v>
      </c>
      <c r="BK26" s="121">
        <f>SUM(G26,AI26)</f>
        <v>30608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2331790</v>
      </c>
      <c r="BQ26" s="121">
        <f>SUM(M26,AO26)</f>
        <v>390612</v>
      </c>
      <c r="BR26" s="121">
        <f>SUM(N26,AP26)</f>
        <v>193147</v>
      </c>
      <c r="BS26" s="121">
        <f>SUM(O26,AQ26)</f>
        <v>128645</v>
      </c>
      <c r="BT26" s="121">
        <f>SUM(P26,AR26)</f>
        <v>32394</v>
      </c>
      <c r="BU26" s="121">
        <f>SUM(Q26,AS26)</f>
        <v>36426</v>
      </c>
      <c r="BV26" s="121">
        <f>SUM(R26,AT26)</f>
        <v>428515</v>
      </c>
      <c r="BW26" s="121">
        <f>SUM(S26,AU26)</f>
        <v>5586</v>
      </c>
      <c r="BX26" s="121">
        <f>SUM(T26,AV26)</f>
        <v>375576</v>
      </c>
      <c r="BY26" s="121">
        <f>SUM(U26,AW26)</f>
        <v>47353</v>
      </c>
      <c r="BZ26" s="121">
        <f>SUM(V26,AX26)</f>
        <v>0</v>
      </c>
      <c r="CA26" s="121">
        <f>SUM(W26,AY26)</f>
        <v>1512663</v>
      </c>
      <c r="CB26" s="121">
        <f>SUM(X26,AZ26)</f>
        <v>610892</v>
      </c>
      <c r="CC26" s="121">
        <f>SUM(Y26,BA26)</f>
        <v>811599</v>
      </c>
      <c r="CD26" s="121">
        <f>SUM(Z26,BB26)</f>
        <v>29101</v>
      </c>
      <c r="CE26" s="121">
        <f>SUM(AA26,BC26)</f>
        <v>61071</v>
      </c>
      <c r="CF26" s="121">
        <f>SUM(AB26,BD26)</f>
        <v>0</v>
      </c>
      <c r="CG26" s="121">
        <f>SUM(AC26,BE26)</f>
        <v>0</v>
      </c>
      <c r="CH26" s="121">
        <f>SUM(AD26,BF26)</f>
        <v>154086</v>
      </c>
      <c r="CI26" s="121">
        <f>SUM(AE26,BG26)</f>
        <v>2516484</v>
      </c>
    </row>
    <row r="27" spans="1:87" s="136" customFormat="1" ht="13.5" customHeight="1" x14ac:dyDescent="0.15">
      <c r="A27" s="119" t="s">
        <v>14</v>
      </c>
      <c r="B27" s="120" t="s">
        <v>397</v>
      </c>
      <c r="C27" s="119" t="s">
        <v>398</v>
      </c>
      <c r="D27" s="121">
        <f>+SUM(E27,J27)</f>
        <v>142577</v>
      </c>
      <c r="E27" s="121">
        <f>+SUM(F27:I27)</f>
        <v>84977</v>
      </c>
      <c r="F27" s="121">
        <v>0</v>
      </c>
      <c r="G27" s="121">
        <v>0</v>
      </c>
      <c r="H27" s="121">
        <v>0</v>
      </c>
      <c r="I27" s="121">
        <v>84977</v>
      </c>
      <c r="J27" s="121">
        <v>57600</v>
      </c>
      <c r="K27" s="121">
        <v>0</v>
      </c>
      <c r="L27" s="121">
        <f>+SUM(M27,R27,V27,W27,AC27)</f>
        <v>1480502</v>
      </c>
      <c r="M27" s="121">
        <f>+SUM(N27:Q27)</f>
        <v>178723</v>
      </c>
      <c r="N27" s="121">
        <v>169629</v>
      </c>
      <c r="O27" s="121">
        <v>9094</v>
      </c>
      <c r="P27" s="121">
        <v>0</v>
      </c>
      <c r="Q27" s="121">
        <v>0</v>
      </c>
      <c r="R27" s="121">
        <f>+SUM(S27:U27)</f>
        <v>416737</v>
      </c>
      <c r="S27" s="121">
        <v>9363</v>
      </c>
      <c r="T27" s="121">
        <v>403187</v>
      </c>
      <c r="U27" s="121">
        <v>4187</v>
      </c>
      <c r="V27" s="121">
        <v>0</v>
      </c>
      <c r="W27" s="121">
        <f>+SUM(X27:AA27)</f>
        <v>885042</v>
      </c>
      <c r="X27" s="121">
        <v>167065</v>
      </c>
      <c r="Y27" s="121">
        <v>545362</v>
      </c>
      <c r="Z27" s="121">
        <v>148099</v>
      </c>
      <c r="AA27" s="121">
        <v>24516</v>
      </c>
      <c r="AB27" s="121">
        <v>0</v>
      </c>
      <c r="AC27" s="121">
        <v>0</v>
      </c>
      <c r="AD27" s="121">
        <v>41263</v>
      </c>
      <c r="AE27" s="121">
        <f>+SUM(D27,L27,AD27)</f>
        <v>1664342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127300</v>
      </c>
      <c r="AO27" s="121">
        <f>+SUM(AP27:AS27)</f>
        <v>9094</v>
      </c>
      <c r="AP27" s="121">
        <v>9094</v>
      </c>
      <c r="AQ27" s="121">
        <v>0</v>
      </c>
      <c r="AR27" s="121">
        <v>0</v>
      </c>
      <c r="AS27" s="121">
        <v>0</v>
      </c>
      <c r="AT27" s="121">
        <f>+SUM(AU27:AW27)</f>
        <v>48738</v>
      </c>
      <c r="AU27" s="121">
        <v>1262</v>
      </c>
      <c r="AV27" s="121">
        <v>47476</v>
      </c>
      <c r="AW27" s="121">
        <v>0</v>
      </c>
      <c r="AX27" s="121">
        <v>0</v>
      </c>
      <c r="AY27" s="121">
        <f>+SUM(AZ27:BC27)</f>
        <v>69468</v>
      </c>
      <c r="AZ27" s="121">
        <v>38290</v>
      </c>
      <c r="BA27" s="121">
        <v>31178</v>
      </c>
      <c r="BB27" s="121">
        <v>0</v>
      </c>
      <c r="BC27" s="121">
        <v>0</v>
      </c>
      <c r="BD27" s="121">
        <v>0</v>
      </c>
      <c r="BE27" s="121">
        <v>0</v>
      </c>
      <c r="BF27" s="121">
        <v>13036</v>
      </c>
      <c r="BG27" s="121">
        <f>+SUM(BF27,AN27,AF27)</f>
        <v>140336</v>
      </c>
      <c r="BH27" s="121">
        <f>SUM(D27,AF27)</f>
        <v>142577</v>
      </c>
      <c r="BI27" s="121">
        <f>SUM(E27,AG27)</f>
        <v>84977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84977</v>
      </c>
      <c r="BN27" s="121">
        <f>SUM(J27,AL27)</f>
        <v>57600</v>
      </c>
      <c r="BO27" s="121">
        <f>SUM(K27,AM27)</f>
        <v>0</v>
      </c>
      <c r="BP27" s="121">
        <f>SUM(L27,AN27)</f>
        <v>1607802</v>
      </c>
      <c r="BQ27" s="121">
        <f>SUM(M27,AO27)</f>
        <v>187817</v>
      </c>
      <c r="BR27" s="121">
        <f>SUM(N27,AP27)</f>
        <v>178723</v>
      </c>
      <c r="BS27" s="121">
        <f>SUM(O27,AQ27)</f>
        <v>9094</v>
      </c>
      <c r="BT27" s="121">
        <f>SUM(P27,AR27)</f>
        <v>0</v>
      </c>
      <c r="BU27" s="121">
        <f>SUM(Q27,AS27)</f>
        <v>0</v>
      </c>
      <c r="BV27" s="121">
        <f>SUM(R27,AT27)</f>
        <v>465475</v>
      </c>
      <c r="BW27" s="121">
        <f>SUM(S27,AU27)</f>
        <v>10625</v>
      </c>
      <c r="BX27" s="121">
        <f>SUM(T27,AV27)</f>
        <v>450663</v>
      </c>
      <c r="BY27" s="121">
        <f>SUM(U27,AW27)</f>
        <v>4187</v>
      </c>
      <c r="BZ27" s="121">
        <f>SUM(V27,AX27)</f>
        <v>0</v>
      </c>
      <c r="CA27" s="121">
        <f>SUM(W27,AY27)</f>
        <v>954510</v>
      </c>
      <c r="CB27" s="121">
        <f>SUM(X27,AZ27)</f>
        <v>205355</v>
      </c>
      <c r="CC27" s="121">
        <f>SUM(Y27,BA27)</f>
        <v>576540</v>
      </c>
      <c r="CD27" s="121">
        <f>SUM(Z27,BB27)</f>
        <v>148099</v>
      </c>
      <c r="CE27" s="121">
        <f>SUM(AA27,BC27)</f>
        <v>24516</v>
      </c>
      <c r="CF27" s="121">
        <f>SUM(AB27,BD27)</f>
        <v>0</v>
      </c>
      <c r="CG27" s="121">
        <f>SUM(AC27,BE27)</f>
        <v>0</v>
      </c>
      <c r="CH27" s="121">
        <f>SUM(AD27,BF27)</f>
        <v>54299</v>
      </c>
      <c r="CI27" s="121">
        <f>SUM(AE27,BG27)</f>
        <v>1804678</v>
      </c>
    </row>
    <row r="28" spans="1:87" s="136" customFormat="1" ht="13.5" customHeight="1" x14ac:dyDescent="0.15">
      <c r="A28" s="119" t="s">
        <v>14</v>
      </c>
      <c r="B28" s="120" t="s">
        <v>400</v>
      </c>
      <c r="C28" s="119" t="s">
        <v>401</v>
      </c>
      <c r="D28" s="121">
        <f>+SUM(E28,J28)</f>
        <v>184702</v>
      </c>
      <c r="E28" s="121">
        <f>+SUM(F28:I28)</f>
        <v>184702</v>
      </c>
      <c r="F28" s="121">
        <v>14202</v>
      </c>
      <c r="G28" s="121">
        <v>170500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438476</v>
      </c>
      <c r="M28" s="121">
        <f>+SUM(N28:Q28)</f>
        <v>211999</v>
      </c>
      <c r="N28" s="121">
        <v>31346</v>
      </c>
      <c r="O28" s="121">
        <v>99174</v>
      </c>
      <c r="P28" s="121">
        <v>74161</v>
      </c>
      <c r="Q28" s="121">
        <v>7318</v>
      </c>
      <c r="R28" s="121">
        <f>+SUM(S28:U28)</f>
        <v>99869</v>
      </c>
      <c r="S28" s="121">
        <v>10696</v>
      </c>
      <c r="T28" s="121">
        <v>85760</v>
      </c>
      <c r="U28" s="121">
        <v>3413</v>
      </c>
      <c r="V28" s="121">
        <v>5378</v>
      </c>
      <c r="W28" s="121">
        <f>+SUM(X28:AA28)</f>
        <v>121230</v>
      </c>
      <c r="X28" s="121">
        <v>38945</v>
      </c>
      <c r="Y28" s="121">
        <v>28975</v>
      </c>
      <c r="Z28" s="121">
        <v>47928</v>
      </c>
      <c r="AA28" s="121">
        <v>5382</v>
      </c>
      <c r="AB28" s="121">
        <v>8999</v>
      </c>
      <c r="AC28" s="121">
        <v>0</v>
      </c>
      <c r="AD28" s="121">
        <v>16939</v>
      </c>
      <c r="AE28" s="121">
        <f>+SUM(D28,L28,AD28)</f>
        <v>640117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180266</v>
      </c>
      <c r="AO28" s="121">
        <f>+SUM(AP28:AS28)</f>
        <v>75769</v>
      </c>
      <c r="AP28" s="121">
        <v>15889</v>
      </c>
      <c r="AQ28" s="121">
        <v>28833</v>
      </c>
      <c r="AR28" s="121">
        <v>31047</v>
      </c>
      <c r="AS28" s="121">
        <v>0</v>
      </c>
      <c r="AT28" s="121">
        <f>+SUM(AU28:AW28)</f>
        <v>41729</v>
      </c>
      <c r="AU28" s="121">
        <v>2468</v>
      </c>
      <c r="AV28" s="121">
        <v>39261</v>
      </c>
      <c r="AW28" s="121">
        <v>0</v>
      </c>
      <c r="AX28" s="121">
        <v>0</v>
      </c>
      <c r="AY28" s="121">
        <f>+SUM(AZ28:BC28)</f>
        <v>62768</v>
      </c>
      <c r="AZ28" s="121">
        <v>23820</v>
      </c>
      <c r="BA28" s="121">
        <v>38948</v>
      </c>
      <c r="BB28" s="121">
        <v>0</v>
      </c>
      <c r="BC28" s="121">
        <v>0</v>
      </c>
      <c r="BD28" s="121">
        <v>0</v>
      </c>
      <c r="BE28" s="121">
        <v>0</v>
      </c>
      <c r="BF28" s="121">
        <v>21272</v>
      </c>
      <c r="BG28" s="121">
        <f>+SUM(BF28,AN28,AF28)</f>
        <v>201538</v>
      </c>
      <c r="BH28" s="121">
        <f>SUM(D28,AF28)</f>
        <v>184702</v>
      </c>
      <c r="BI28" s="121">
        <f>SUM(E28,AG28)</f>
        <v>184702</v>
      </c>
      <c r="BJ28" s="121">
        <f>SUM(F28,AH28)</f>
        <v>14202</v>
      </c>
      <c r="BK28" s="121">
        <f>SUM(G28,AI28)</f>
        <v>170500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618742</v>
      </c>
      <c r="BQ28" s="121">
        <f>SUM(M28,AO28)</f>
        <v>287768</v>
      </c>
      <c r="BR28" s="121">
        <f>SUM(N28,AP28)</f>
        <v>47235</v>
      </c>
      <c r="BS28" s="121">
        <f>SUM(O28,AQ28)</f>
        <v>128007</v>
      </c>
      <c r="BT28" s="121">
        <f>SUM(P28,AR28)</f>
        <v>105208</v>
      </c>
      <c r="BU28" s="121">
        <f>SUM(Q28,AS28)</f>
        <v>7318</v>
      </c>
      <c r="BV28" s="121">
        <f>SUM(R28,AT28)</f>
        <v>141598</v>
      </c>
      <c r="BW28" s="121">
        <f>SUM(S28,AU28)</f>
        <v>13164</v>
      </c>
      <c r="BX28" s="121">
        <f>SUM(T28,AV28)</f>
        <v>125021</v>
      </c>
      <c r="BY28" s="121">
        <f>SUM(U28,AW28)</f>
        <v>3413</v>
      </c>
      <c r="BZ28" s="121">
        <f>SUM(V28,AX28)</f>
        <v>5378</v>
      </c>
      <c r="CA28" s="121">
        <f>SUM(W28,AY28)</f>
        <v>183998</v>
      </c>
      <c r="CB28" s="121">
        <f>SUM(X28,AZ28)</f>
        <v>62765</v>
      </c>
      <c r="CC28" s="121">
        <f>SUM(Y28,BA28)</f>
        <v>67923</v>
      </c>
      <c r="CD28" s="121">
        <f>SUM(Z28,BB28)</f>
        <v>47928</v>
      </c>
      <c r="CE28" s="121">
        <f>SUM(AA28,BC28)</f>
        <v>5382</v>
      </c>
      <c r="CF28" s="121">
        <f>SUM(AB28,BD28)</f>
        <v>8999</v>
      </c>
      <c r="CG28" s="121">
        <f>SUM(AC28,BE28)</f>
        <v>0</v>
      </c>
      <c r="CH28" s="121">
        <f>SUM(AD28,BF28)</f>
        <v>38211</v>
      </c>
      <c r="CI28" s="121">
        <f>SUM(AE28,BG28)</f>
        <v>841655</v>
      </c>
    </row>
    <row r="29" spans="1:87" s="136" customFormat="1" ht="13.5" customHeight="1" x14ac:dyDescent="0.15">
      <c r="A29" s="119" t="s">
        <v>14</v>
      </c>
      <c r="B29" s="120" t="s">
        <v>403</v>
      </c>
      <c r="C29" s="119" t="s">
        <v>404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75184</v>
      </c>
      <c r="M29" s="121">
        <f>+SUM(N29:Q29)</f>
        <v>41544</v>
      </c>
      <c r="N29" s="121">
        <v>41544</v>
      </c>
      <c r="O29" s="121">
        <v>0</v>
      </c>
      <c r="P29" s="121">
        <v>0</v>
      </c>
      <c r="Q29" s="121">
        <v>0</v>
      </c>
      <c r="R29" s="121">
        <f>+SUM(S29:U29)</f>
        <v>4658</v>
      </c>
      <c r="S29" s="121">
        <v>0</v>
      </c>
      <c r="T29" s="121">
        <v>0</v>
      </c>
      <c r="U29" s="121">
        <v>4658</v>
      </c>
      <c r="V29" s="121">
        <v>0</v>
      </c>
      <c r="W29" s="121">
        <f>+SUM(X29:AA29)</f>
        <v>28982</v>
      </c>
      <c r="X29" s="121">
        <v>16605</v>
      </c>
      <c r="Y29" s="121">
        <v>289</v>
      </c>
      <c r="Z29" s="121">
        <v>12088</v>
      </c>
      <c r="AA29" s="121">
        <v>0</v>
      </c>
      <c r="AB29" s="121">
        <v>1193641</v>
      </c>
      <c r="AC29" s="121">
        <v>0</v>
      </c>
      <c r="AD29" s="121">
        <v>0</v>
      </c>
      <c r="AE29" s="121">
        <f>+SUM(D29,L29,AD29)</f>
        <v>75184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111329</v>
      </c>
      <c r="AO29" s="121">
        <f>+SUM(AP29:AS29)</f>
        <v>29514</v>
      </c>
      <c r="AP29" s="121">
        <v>29514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81815</v>
      </c>
      <c r="AZ29" s="121">
        <v>71328</v>
      </c>
      <c r="BA29" s="121">
        <v>0</v>
      </c>
      <c r="BB29" s="121">
        <v>0</v>
      </c>
      <c r="BC29" s="121">
        <v>10487</v>
      </c>
      <c r="BD29" s="121">
        <v>138631</v>
      </c>
      <c r="BE29" s="121">
        <v>0</v>
      </c>
      <c r="BF29" s="121">
        <v>0</v>
      </c>
      <c r="BG29" s="121">
        <f>+SUM(BF29,AN29,AF29)</f>
        <v>111329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186513</v>
      </c>
      <c r="BQ29" s="121">
        <f>SUM(M29,AO29)</f>
        <v>71058</v>
      </c>
      <c r="BR29" s="121">
        <f>SUM(N29,AP29)</f>
        <v>71058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4658</v>
      </c>
      <c r="BW29" s="121">
        <f>SUM(S29,AU29)</f>
        <v>0</v>
      </c>
      <c r="BX29" s="121">
        <f>SUM(T29,AV29)</f>
        <v>0</v>
      </c>
      <c r="BY29" s="121">
        <f>SUM(U29,AW29)</f>
        <v>4658</v>
      </c>
      <c r="BZ29" s="121">
        <f>SUM(V29,AX29)</f>
        <v>0</v>
      </c>
      <c r="CA29" s="121">
        <f>SUM(W29,AY29)</f>
        <v>110797</v>
      </c>
      <c r="CB29" s="121">
        <f>SUM(X29,AZ29)</f>
        <v>87933</v>
      </c>
      <c r="CC29" s="121">
        <f>SUM(Y29,BA29)</f>
        <v>289</v>
      </c>
      <c r="CD29" s="121">
        <f>SUM(Z29,BB29)</f>
        <v>12088</v>
      </c>
      <c r="CE29" s="121">
        <f>SUM(AA29,BC29)</f>
        <v>10487</v>
      </c>
      <c r="CF29" s="121">
        <f>SUM(AB29,BD29)</f>
        <v>1332272</v>
      </c>
      <c r="CG29" s="121">
        <f>SUM(AC29,BE29)</f>
        <v>0</v>
      </c>
      <c r="CH29" s="121">
        <f>SUM(AD29,BF29)</f>
        <v>0</v>
      </c>
      <c r="CI29" s="121">
        <f>SUM(AE29,BG29)</f>
        <v>186513</v>
      </c>
    </row>
    <row r="30" spans="1:87" s="136" customFormat="1" ht="13.5" customHeight="1" x14ac:dyDescent="0.15">
      <c r="A30" s="119" t="s">
        <v>14</v>
      </c>
      <c r="B30" s="120" t="s">
        <v>406</v>
      </c>
      <c r="C30" s="119" t="s">
        <v>407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1368273</v>
      </c>
      <c r="M30" s="121">
        <f>+SUM(N30:Q30)</f>
        <v>206232</v>
      </c>
      <c r="N30" s="121">
        <v>62021</v>
      </c>
      <c r="O30" s="121">
        <v>50707</v>
      </c>
      <c r="P30" s="121">
        <v>93504</v>
      </c>
      <c r="Q30" s="121">
        <v>0</v>
      </c>
      <c r="R30" s="121">
        <f>+SUM(S30:U30)</f>
        <v>64188</v>
      </c>
      <c r="S30" s="121">
        <v>30933</v>
      </c>
      <c r="T30" s="121">
        <v>33255</v>
      </c>
      <c r="U30" s="121">
        <v>0</v>
      </c>
      <c r="V30" s="121">
        <v>0</v>
      </c>
      <c r="W30" s="121">
        <f>+SUM(X30:AA30)</f>
        <v>1097853</v>
      </c>
      <c r="X30" s="121">
        <v>308351</v>
      </c>
      <c r="Y30" s="121">
        <v>756815</v>
      </c>
      <c r="Z30" s="121">
        <v>32687</v>
      </c>
      <c r="AA30" s="121">
        <v>0</v>
      </c>
      <c r="AB30" s="121">
        <v>0</v>
      </c>
      <c r="AC30" s="121">
        <v>0</v>
      </c>
      <c r="AD30" s="121">
        <v>316</v>
      </c>
      <c r="AE30" s="121">
        <f>+SUM(D30,L30,AD30)</f>
        <v>1368589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203191</v>
      </c>
      <c r="AO30" s="121">
        <f>+SUM(AP30:AS30)</f>
        <v>4560</v>
      </c>
      <c r="AP30" s="121">
        <v>2373</v>
      </c>
      <c r="AQ30" s="121">
        <v>0</v>
      </c>
      <c r="AR30" s="121">
        <v>2187</v>
      </c>
      <c r="AS30" s="121">
        <v>0</v>
      </c>
      <c r="AT30" s="121">
        <f>+SUM(AU30:AW30)</f>
        <v>81053</v>
      </c>
      <c r="AU30" s="121">
        <v>0</v>
      </c>
      <c r="AV30" s="121">
        <v>81053</v>
      </c>
      <c r="AW30" s="121">
        <v>0</v>
      </c>
      <c r="AX30" s="121">
        <v>0</v>
      </c>
      <c r="AY30" s="121">
        <f>+SUM(AZ30:BC30)</f>
        <v>117578</v>
      </c>
      <c r="AZ30" s="121">
        <v>0</v>
      </c>
      <c r="BA30" s="121">
        <v>115958</v>
      </c>
      <c r="BB30" s="121">
        <v>0</v>
      </c>
      <c r="BC30" s="121">
        <v>1620</v>
      </c>
      <c r="BD30" s="121">
        <v>0</v>
      </c>
      <c r="BE30" s="121">
        <v>0</v>
      </c>
      <c r="BF30" s="121">
        <v>0</v>
      </c>
      <c r="BG30" s="121">
        <f>+SUM(BF30,AN30,AF30)</f>
        <v>203191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1571464</v>
      </c>
      <c r="BQ30" s="121">
        <f>SUM(M30,AO30)</f>
        <v>210792</v>
      </c>
      <c r="BR30" s="121">
        <f>SUM(N30,AP30)</f>
        <v>64394</v>
      </c>
      <c r="BS30" s="121">
        <f>SUM(O30,AQ30)</f>
        <v>50707</v>
      </c>
      <c r="BT30" s="121">
        <f>SUM(P30,AR30)</f>
        <v>95691</v>
      </c>
      <c r="BU30" s="121">
        <f>SUM(Q30,AS30)</f>
        <v>0</v>
      </c>
      <c r="BV30" s="121">
        <f>SUM(R30,AT30)</f>
        <v>145241</v>
      </c>
      <c r="BW30" s="121">
        <f>SUM(S30,AU30)</f>
        <v>30933</v>
      </c>
      <c r="BX30" s="121">
        <f>SUM(T30,AV30)</f>
        <v>114308</v>
      </c>
      <c r="BY30" s="121">
        <f>SUM(U30,AW30)</f>
        <v>0</v>
      </c>
      <c r="BZ30" s="121">
        <f>SUM(V30,AX30)</f>
        <v>0</v>
      </c>
      <c r="CA30" s="121">
        <f>SUM(W30,AY30)</f>
        <v>1215431</v>
      </c>
      <c r="CB30" s="121">
        <f>SUM(X30,AZ30)</f>
        <v>308351</v>
      </c>
      <c r="CC30" s="121">
        <f>SUM(Y30,BA30)</f>
        <v>872773</v>
      </c>
      <c r="CD30" s="121">
        <f>SUM(Z30,BB30)</f>
        <v>32687</v>
      </c>
      <c r="CE30" s="121">
        <f>SUM(AA30,BC30)</f>
        <v>1620</v>
      </c>
      <c r="CF30" s="121">
        <f>SUM(AB30,BD30)</f>
        <v>0</v>
      </c>
      <c r="CG30" s="121">
        <f>SUM(AC30,BE30)</f>
        <v>0</v>
      </c>
      <c r="CH30" s="121">
        <f>SUM(AD30,BF30)</f>
        <v>316</v>
      </c>
      <c r="CI30" s="121">
        <f>SUM(AE30,BG30)</f>
        <v>1571780</v>
      </c>
    </row>
    <row r="31" spans="1:87" s="136" customFormat="1" ht="13.5" customHeight="1" x14ac:dyDescent="0.15">
      <c r="A31" s="119" t="s">
        <v>14</v>
      </c>
      <c r="B31" s="120" t="s">
        <v>409</v>
      </c>
      <c r="C31" s="119" t="s">
        <v>410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762696</v>
      </c>
      <c r="M31" s="121">
        <f>+SUM(N31:Q31)</f>
        <v>45156</v>
      </c>
      <c r="N31" s="121">
        <v>18125</v>
      </c>
      <c r="O31" s="121">
        <v>9589</v>
      </c>
      <c r="P31" s="121">
        <v>17442</v>
      </c>
      <c r="Q31" s="121">
        <v>0</v>
      </c>
      <c r="R31" s="121">
        <f>+SUM(S31:U31)</f>
        <v>40011</v>
      </c>
      <c r="S31" s="121">
        <v>16293</v>
      </c>
      <c r="T31" s="121">
        <v>20118</v>
      </c>
      <c r="U31" s="121">
        <v>3600</v>
      </c>
      <c r="V31" s="121">
        <v>4693</v>
      </c>
      <c r="W31" s="121">
        <f>+SUM(X31:AA31)</f>
        <v>672836</v>
      </c>
      <c r="X31" s="121">
        <v>142685</v>
      </c>
      <c r="Y31" s="121">
        <v>501908</v>
      </c>
      <c r="Z31" s="121">
        <v>25774</v>
      </c>
      <c r="AA31" s="121">
        <v>2469</v>
      </c>
      <c r="AB31" s="121">
        <v>0</v>
      </c>
      <c r="AC31" s="121">
        <v>0</v>
      </c>
      <c r="AD31" s="121">
        <v>5935</v>
      </c>
      <c r="AE31" s="121">
        <f>+SUM(D31,L31,AD31)</f>
        <v>768631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177429</v>
      </c>
      <c r="AO31" s="121">
        <f>+SUM(AP31:AS31)</f>
        <v>4722</v>
      </c>
      <c r="AP31" s="121">
        <v>4722</v>
      </c>
      <c r="AQ31" s="121">
        <v>0</v>
      </c>
      <c r="AR31" s="121">
        <v>0</v>
      </c>
      <c r="AS31" s="121">
        <v>0</v>
      </c>
      <c r="AT31" s="121">
        <f>+SUM(AU31:AW31)</f>
        <v>101590</v>
      </c>
      <c r="AU31" s="121">
        <v>0</v>
      </c>
      <c r="AV31" s="121">
        <v>101590</v>
      </c>
      <c r="AW31" s="121">
        <v>0</v>
      </c>
      <c r="AX31" s="121">
        <v>0</v>
      </c>
      <c r="AY31" s="121">
        <f>+SUM(AZ31:BC31)</f>
        <v>71117</v>
      </c>
      <c r="AZ31" s="121">
        <v>4555</v>
      </c>
      <c r="BA31" s="121">
        <v>64082</v>
      </c>
      <c r="BB31" s="121">
        <v>0</v>
      </c>
      <c r="BC31" s="121">
        <v>2480</v>
      </c>
      <c r="BD31" s="121">
        <v>0</v>
      </c>
      <c r="BE31" s="121">
        <v>0</v>
      </c>
      <c r="BF31" s="121">
        <v>139</v>
      </c>
      <c r="BG31" s="121">
        <f>+SUM(BF31,AN31,AF31)</f>
        <v>177568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940125</v>
      </c>
      <c r="BQ31" s="121">
        <f>SUM(M31,AO31)</f>
        <v>49878</v>
      </c>
      <c r="BR31" s="121">
        <f>SUM(N31,AP31)</f>
        <v>22847</v>
      </c>
      <c r="BS31" s="121">
        <f>SUM(O31,AQ31)</f>
        <v>9589</v>
      </c>
      <c r="BT31" s="121">
        <f>SUM(P31,AR31)</f>
        <v>17442</v>
      </c>
      <c r="BU31" s="121">
        <f>SUM(Q31,AS31)</f>
        <v>0</v>
      </c>
      <c r="BV31" s="121">
        <f>SUM(R31,AT31)</f>
        <v>141601</v>
      </c>
      <c r="BW31" s="121">
        <f>SUM(S31,AU31)</f>
        <v>16293</v>
      </c>
      <c r="BX31" s="121">
        <f>SUM(T31,AV31)</f>
        <v>121708</v>
      </c>
      <c r="BY31" s="121">
        <f>SUM(U31,AW31)</f>
        <v>3600</v>
      </c>
      <c r="BZ31" s="121">
        <f>SUM(V31,AX31)</f>
        <v>4693</v>
      </c>
      <c r="CA31" s="121">
        <f>SUM(W31,AY31)</f>
        <v>743953</v>
      </c>
      <c r="CB31" s="121">
        <f>SUM(X31,AZ31)</f>
        <v>147240</v>
      </c>
      <c r="CC31" s="121">
        <f>SUM(Y31,BA31)</f>
        <v>565990</v>
      </c>
      <c r="CD31" s="121">
        <f>SUM(Z31,BB31)</f>
        <v>25774</v>
      </c>
      <c r="CE31" s="121">
        <f>SUM(AA31,BC31)</f>
        <v>4949</v>
      </c>
      <c r="CF31" s="121">
        <f>SUM(AB31,BD31)</f>
        <v>0</v>
      </c>
      <c r="CG31" s="121">
        <f>SUM(AC31,BE31)</f>
        <v>0</v>
      </c>
      <c r="CH31" s="121">
        <f>SUM(AD31,BF31)</f>
        <v>6074</v>
      </c>
      <c r="CI31" s="121">
        <f>SUM(AE31,BG31)</f>
        <v>946199</v>
      </c>
    </row>
    <row r="32" spans="1:87" s="136" customFormat="1" ht="13.5" customHeight="1" x14ac:dyDescent="0.15">
      <c r="A32" s="119" t="s">
        <v>14</v>
      </c>
      <c r="B32" s="120" t="s">
        <v>412</v>
      </c>
      <c r="C32" s="119" t="s">
        <v>413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2374013</v>
      </c>
      <c r="M32" s="121">
        <f>+SUM(N32:Q32)</f>
        <v>112690</v>
      </c>
      <c r="N32" s="121">
        <v>104022</v>
      </c>
      <c r="O32" s="121">
        <v>0</v>
      </c>
      <c r="P32" s="121">
        <v>8668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2261323</v>
      </c>
      <c r="X32" s="121">
        <v>652020</v>
      </c>
      <c r="Y32" s="121">
        <v>1376679</v>
      </c>
      <c r="Z32" s="121">
        <v>232624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2374013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104197</v>
      </c>
      <c r="AO32" s="121">
        <f>+SUM(AP32:AS32)</f>
        <v>17336</v>
      </c>
      <c r="AP32" s="121">
        <v>8668</v>
      </c>
      <c r="AQ32" s="121">
        <v>0</v>
      </c>
      <c r="AR32" s="121">
        <v>8668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86861</v>
      </c>
      <c r="AZ32" s="121">
        <v>29999</v>
      </c>
      <c r="BA32" s="121">
        <v>56862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104197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2478210</v>
      </c>
      <c r="BQ32" s="121">
        <f>SUM(M32,AO32)</f>
        <v>130026</v>
      </c>
      <c r="BR32" s="121">
        <f>SUM(N32,AP32)</f>
        <v>112690</v>
      </c>
      <c r="BS32" s="121">
        <f>SUM(O32,AQ32)</f>
        <v>0</v>
      </c>
      <c r="BT32" s="121">
        <f>SUM(P32,AR32)</f>
        <v>17336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2348184</v>
      </c>
      <c r="CB32" s="121">
        <f>SUM(X32,AZ32)</f>
        <v>682019</v>
      </c>
      <c r="CC32" s="121">
        <f>SUM(Y32,BA32)</f>
        <v>1433541</v>
      </c>
      <c r="CD32" s="121">
        <f>SUM(Z32,BB32)</f>
        <v>232624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2478210</v>
      </c>
    </row>
    <row r="33" spans="1:87" s="136" customFormat="1" ht="13.5" customHeight="1" x14ac:dyDescent="0.15">
      <c r="A33" s="119" t="s">
        <v>14</v>
      </c>
      <c r="B33" s="120" t="s">
        <v>415</v>
      </c>
      <c r="C33" s="119" t="s">
        <v>416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1250947</v>
      </c>
      <c r="M33" s="121">
        <f>+SUM(N33:Q33)</f>
        <v>96963</v>
      </c>
      <c r="N33" s="121">
        <v>55407</v>
      </c>
      <c r="O33" s="121">
        <v>27704</v>
      </c>
      <c r="P33" s="121">
        <v>13852</v>
      </c>
      <c r="Q33" s="121">
        <v>0</v>
      </c>
      <c r="R33" s="121">
        <f>+SUM(S33:U33)</f>
        <v>244580</v>
      </c>
      <c r="S33" s="121">
        <v>8971</v>
      </c>
      <c r="T33" s="121">
        <v>235609</v>
      </c>
      <c r="U33" s="121">
        <v>0</v>
      </c>
      <c r="V33" s="121">
        <v>0</v>
      </c>
      <c r="W33" s="121">
        <f>+SUM(X33:AA33)</f>
        <v>909404</v>
      </c>
      <c r="X33" s="121">
        <v>362454</v>
      </c>
      <c r="Y33" s="121">
        <v>423905</v>
      </c>
      <c r="Z33" s="121">
        <v>107995</v>
      </c>
      <c r="AA33" s="121">
        <v>15050</v>
      </c>
      <c r="AB33" s="121">
        <v>0</v>
      </c>
      <c r="AC33" s="121">
        <v>0</v>
      </c>
      <c r="AD33" s="121">
        <v>0</v>
      </c>
      <c r="AE33" s="121">
        <f>+SUM(D33,L33,AD33)</f>
        <v>1250947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47881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1250947</v>
      </c>
      <c r="BQ33" s="121">
        <f>SUM(M33,AO33)</f>
        <v>96963</v>
      </c>
      <c r="BR33" s="121">
        <f>SUM(N33,AP33)</f>
        <v>55407</v>
      </c>
      <c r="BS33" s="121">
        <f>SUM(O33,AQ33)</f>
        <v>27704</v>
      </c>
      <c r="BT33" s="121">
        <f>SUM(P33,AR33)</f>
        <v>13852</v>
      </c>
      <c r="BU33" s="121">
        <f>SUM(Q33,AS33)</f>
        <v>0</v>
      </c>
      <c r="BV33" s="121">
        <f>SUM(R33,AT33)</f>
        <v>244580</v>
      </c>
      <c r="BW33" s="121">
        <f>SUM(S33,AU33)</f>
        <v>8971</v>
      </c>
      <c r="BX33" s="121">
        <f>SUM(T33,AV33)</f>
        <v>235609</v>
      </c>
      <c r="BY33" s="121">
        <f>SUM(U33,AW33)</f>
        <v>0</v>
      </c>
      <c r="BZ33" s="121">
        <f>SUM(V33,AX33)</f>
        <v>0</v>
      </c>
      <c r="CA33" s="121">
        <f>SUM(W33,AY33)</f>
        <v>909404</v>
      </c>
      <c r="CB33" s="121">
        <f>SUM(X33,AZ33)</f>
        <v>362454</v>
      </c>
      <c r="CC33" s="121">
        <f>SUM(Y33,BA33)</f>
        <v>423905</v>
      </c>
      <c r="CD33" s="121">
        <f>SUM(Z33,BB33)</f>
        <v>107995</v>
      </c>
      <c r="CE33" s="121">
        <f>SUM(AA33,BC33)</f>
        <v>15050</v>
      </c>
      <c r="CF33" s="121">
        <f>SUM(AB33,BD33)</f>
        <v>47881</v>
      </c>
      <c r="CG33" s="121">
        <f>SUM(AC33,BE33)</f>
        <v>0</v>
      </c>
      <c r="CH33" s="121">
        <f>SUM(AD33,BF33)</f>
        <v>0</v>
      </c>
      <c r="CI33" s="121">
        <f>SUM(AE33,BG33)</f>
        <v>1250947</v>
      </c>
    </row>
    <row r="34" spans="1:87" s="136" customFormat="1" ht="13.5" customHeight="1" x14ac:dyDescent="0.15">
      <c r="A34" s="119" t="s">
        <v>14</v>
      </c>
      <c r="B34" s="120" t="s">
        <v>418</v>
      </c>
      <c r="C34" s="119" t="s">
        <v>419</v>
      </c>
      <c r="D34" s="121">
        <f>+SUM(E34,J34)</f>
        <v>22930</v>
      </c>
      <c r="E34" s="121">
        <f>+SUM(F34:I34)</f>
        <v>12691</v>
      </c>
      <c r="F34" s="121">
        <v>0</v>
      </c>
      <c r="G34" s="121">
        <v>12691</v>
      </c>
      <c r="H34" s="121">
        <v>0</v>
      </c>
      <c r="I34" s="121">
        <v>0</v>
      </c>
      <c r="J34" s="121">
        <v>10239</v>
      </c>
      <c r="K34" s="121">
        <v>0</v>
      </c>
      <c r="L34" s="121">
        <f>+SUM(M34,R34,V34,W34,AC34)</f>
        <v>921096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19340</v>
      </c>
      <c r="S34" s="121">
        <v>0</v>
      </c>
      <c r="T34" s="121">
        <v>19340</v>
      </c>
      <c r="U34" s="121">
        <v>0</v>
      </c>
      <c r="V34" s="121">
        <v>0</v>
      </c>
      <c r="W34" s="121">
        <f>+SUM(X34:AA34)</f>
        <v>901756</v>
      </c>
      <c r="X34" s="121">
        <v>173579</v>
      </c>
      <c r="Y34" s="121">
        <v>702693</v>
      </c>
      <c r="Z34" s="121">
        <v>25484</v>
      </c>
      <c r="AA34" s="121">
        <v>0</v>
      </c>
      <c r="AB34" s="121">
        <v>0</v>
      </c>
      <c r="AC34" s="121">
        <v>0</v>
      </c>
      <c r="AD34" s="121">
        <v>120</v>
      </c>
      <c r="AE34" s="121">
        <f>+SUM(D34,L34,AD34)</f>
        <v>944146</v>
      </c>
      <c r="AF34" s="121">
        <f>+SUM(AG34,AL34)</f>
        <v>19872</v>
      </c>
      <c r="AG34" s="121">
        <f>+SUM(AH34:AK34)</f>
        <v>19872</v>
      </c>
      <c r="AH34" s="121">
        <v>0</v>
      </c>
      <c r="AI34" s="121">
        <v>19872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14311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11124</v>
      </c>
      <c r="AU34" s="121">
        <v>0</v>
      </c>
      <c r="AV34" s="121">
        <v>11124</v>
      </c>
      <c r="AW34" s="121">
        <v>0</v>
      </c>
      <c r="AX34" s="121">
        <v>0</v>
      </c>
      <c r="AY34" s="121">
        <f>+SUM(AZ34:BC34)</f>
        <v>3187</v>
      </c>
      <c r="AZ34" s="121">
        <v>0</v>
      </c>
      <c r="BA34" s="121">
        <v>3187</v>
      </c>
      <c r="BB34" s="121">
        <v>0</v>
      </c>
      <c r="BC34" s="121">
        <v>0</v>
      </c>
      <c r="BD34" s="121">
        <v>0</v>
      </c>
      <c r="BE34" s="121">
        <v>0</v>
      </c>
      <c r="BF34" s="121">
        <v>35832</v>
      </c>
      <c r="BG34" s="121">
        <f>+SUM(BF34,AN34,AF34)</f>
        <v>70015</v>
      </c>
      <c r="BH34" s="121">
        <f>SUM(D34,AF34)</f>
        <v>42802</v>
      </c>
      <c r="BI34" s="121">
        <f>SUM(E34,AG34)</f>
        <v>32563</v>
      </c>
      <c r="BJ34" s="121">
        <f>SUM(F34,AH34)</f>
        <v>0</v>
      </c>
      <c r="BK34" s="121">
        <f>SUM(G34,AI34)</f>
        <v>32563</v>
      </c>
      <c r="BL34" s="121">
        <f>SUM(H34,AJ34)</f>
        <v>0</v>
      </c>
      <c r="BM34" s="121">
        <f>SUM(I34,AK34)</f>
        <v>0</v>
      </c>
      <c r="BN34" s="121">
        <f>SUM(J34,AL34)</f>
        <v>10239</v>
      </c>
      <c r="BO34" s="121">
        <f>SUM(K34,AM34)</f>
        <v>0</v>
      </c>
      <c r="BP34" s="121">
        <f>SUM(L34,AN34)</f>
        <v>935407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30464</v>
      </c>
      <c r="BW34" s="121">
        <f>SUM(S34,AU34)</f>
        <v>0</v>
      </c>
      <c r="BX34" s="121">
        <f>SUM(T34,AV34)</f>
        <v>30464</v>
      </c>
      <c r="BY34" s="121">
        <f>SUM(U34,AW34)</f>
        <v>0</v>
      </c>
      <c r="BZ34" s="121">
        <f>SUM(V34,AX34)</f>
        <v>0</v>
      </c>
      <c r="CA34" s="121">
        <f>SUM(W34,AY34)</f>
        <v>904943</v>
      </c>
      <c r="CB34" s="121">
        <f>SUM(X34,AZ34)</f>
        <v>173579</v>
      </c>
      <c r="CC34" s="121">
        <f>SUM(Y34,BA34)</f>
        <v>705880</v>
      </c>
      <c r="CD34" s="121">
        <f>SUM(Z34,BB34)</f>
        <v>25484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35952</v>
      </c>
      <c r="CI34" s="121">
        <f>SUM(AE34,BG34)</f>
        <v>1014161</v>
      </c>
    </row>
    <row r="35" spans="1:87" s="136" customFormat="1" ht="13.5" customHeight="1" x14ac:dyDescent="0.15">
      <c r="A35" s="119" t="s">
        <v>14</v>
      </c>
      <c r="B35" s="120" t="s">
        <v>421</v>
      </c>
      <c r="C35" s="119" t="s">
        <v>422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993850</v>
      </c>
      <c r="M35" s="121">
        <f>+SUM(N35:Q35)</f>
        <v>78337</v>
      </c>
      <c r="N35" s="121">
        <v>76472</v>
      </c>
      <c r="O35" s="121">
        <v>0</v>
      </c>
      <c r="P35" s="121">
        <v>1865</v>
      </c>
      <c r="Q35" s="121">
        <v>0</v>
      </c>
      <c r="R35" s="121">
        <f>+SUM(S35:U35)</f>
        <v>295514</v>
      </c>
      <c r="S35" s="121">
        <v>3498</v>
      </c>
      <c r="T35" s="121">
        <v>283519</v>
      </c>
      <c r="U35" s="121">
        <v>8497</v>
      </c>
      <c r="V35" s="121">
        <v>0</v>
      </c>
      <c r="W35" s="121">
        <f>+SUM(X35:AA35)</f>
        <v>619999</v>
      </c>
      <c r="X35" s="121">
        <v>199740</v>
      </c>
      <c r="Y35" s="121">
        <v>369128</v>
      </c>
      <c r="Z35" s="121">
        <v>47327</v>
      </c>
      <c r="AA35" s="121">
        <v>3804</v>
      </c>
      <c r="AB35" s="121">
        <v>0</v>
      </c>
      <c r="AC35" s="121">
        <v>0</v>
      </c>
      <c r="AD35" s="121">
        <v>5557</v>
      </c>
      <c r="AE35" s="121">
        <f>+SUM(D35,L35,AD35)</f>
        <v>999407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123333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993850</v>
      </c>
      <c r="BQ35" s="121">
        <f>SUM(M35,AO35)</f>
        <v>78337</v>
      </c>
      <c r="BR35" s="121">
        <f>SUM(N35,AP35)</f>
        <v>76472</v>
      </c>
      <c r="BS35" s="121">
        <f>SUM(O35,AQ35)</f>
        <v>0</v>
      </c>
      <c r="BT35" s="121">
        <f>SUM(P35,AR35)</f>
        <v>1865</v>
      </c>
      <c r="BU35" s="121">
        <f>SUM(Q35,AS35)</f>
        <v>0</v>
      </c>
      <c r="BV35" s="121">
        <f>SUM(R35,AT35)</f>
        <v>295514</v>
      </c>
      <c r="BW35" s="121">
        <f>SUM(S35,AU35)</f>
        <v>3498</v>
      </c>
      <c r="BX35" s="121">
        <f>SUM(T35,AV35)</f>
        <v>283519</v>
      </c>
      <c r="BY35" s="121">
        <f>SUM(U35,AW35)</f>
        <v>8497</v>
      </c>
      <c r="BZ35" s="121">
        <f>SUM(V35,AX35)</f>
        <v>0</v>
      </c>
      <c r="CA35" s="121">
        <f>SUM(W35,AY35)</f>
        <v>619999</v>
      </c>
      <c r="CB35" s="121">
        <f>SUM(X35,AZ35)</f>
        <v>199740</v>
      </c>
      <c r="CC35" s="121">
        <f>SUM(Y35,BA35)</f>
        <v>369128</v>
      </c>
      <c r="CD35" s="121">
        <f>SUM(Z35,BB35)</f>
        <v>47327</v>
      </c>
      <c r="CE35" s="121">
        <f>SUM(AA35,BC35)</f>
        <v>3804</v>
      </c>
      <c r="CF35" s="121">
        <f>SUM(AB35,BD35)</f>
        <v>123333</v>
      </c>
      <c r="CG35" s="121">
        <f>SUM(AC35,BE35)</f>
        <v>0</v>
      </c>
      <c r="CH35" s="121">
        <f>SUM(AD35,BF35)</f>
        <v>5557</v>
      </c>
      <c r="CI35" s="121">
        <f>SUM(AE35,BG35)</f>
        <v>999407</v>
      </c>
    </row>
    <row r="36" spans="1:87" s="136" customFormat="1" ht="13.5" customHeight="1" x14ac:dyDescent="0.15">
      <c r="A36" s="119" t="s">
        <v>14</v>
      </c>
      <c r="B36" s="120" t="s">
        <v>424</v>
      </c>
      <c r="C36" s="119" t="s">
        <v>425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4016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778814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105617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4016</v>
      </c>
      <c r="BP36" s="121">
        <f>SUM(L36,AN36)</f>
        <v>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884431</v>
      </c>
      <c r="CG36" s="121">
        <f>SUM(AC36,BE36)</f>
        <v>0</v>
      </c>
      <c r="CH36" s="121">
        <f>SUM(AD36,BF36)</f>
        <v>0</v>
      </c>
      <c r="CI36" s="121">
        <f>SUM(AE36,BG36)</f>
        <v>0</v>
      </c>
    </row>
    <row r="37" spans="1:87" s="136" customFormat="1" ht="13.5" customHeight="1" x14ac:dyDescent="0.15">
      <c r="A37" s="119" t="s">
        <v>14</v>
      </c>
      <c r="B37" s="120" t="s">
        <v>431</v>
      </c>
      <c r="C37" s="119" t="s">
        <v>432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2595</v>
      </c>
      <c r="L37" s="121">
        <f>+SUM(M37,R37,V37,W37,AC37)</f>
        <v>30529</v>
      </c>
      <c r="M37" s="121">
        <f>+SUM(N37:Q37)</f>
        <v>30529</v>
      </c>
      <c r="N37" s="121">
        <v>30529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491271</v>
      </c>
      <c r="AC37" s="121">
        <v>0</v>
      </c>
      <c r="AD37" s="121">
        <v>0</v>
      </c>
      <c r="AE37" s="121">
        <f>+SUM(D37,L37,AD37)</f>
        <v>30529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56155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2595</v>
      </c>
      <c r="BP37" s="121">
        <f>SUM(L37,AN37)</f>
        <v>30529</v>
      </c>
      <c r="BQ37" s="121">
        <f>SUM(M37,AO37)</f>
        <v>30529</v>
      </c>
      <c r="BR37" s="121">
        <f>SUM(N37,AP37)</f>
        <v>30529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547426</v>
      </c>
      <c r="CG37" s="121">
        <f>SUM(AC37,BE37)</f>
        <v>0</v>
      </c>
      <c r="CH37" s="121">
        <f>SUM(AD37,BF37)</f>
        <v>0</v>
      </c>
      <c r="CI37" s="121">
        <f>SUM(AE37,BG37)</f>
        <v>30529</v>
      </c>
    </row>
    <row r="38" spans="1:87" s="136" customFormat="1" ht="13.5" customHeight="1" x14ac:dyDescent="0.15">
      <c r="A38" s="119" t="s">
        <v>14</v>
      </c>
      <c r="B38" s="120" t="s">
        <v>434</v>
      </c>
      <c r="C38" s="119" t="s">
        <v>435</v>
      </c>
      <c r="D38" s="121">
        <f>+SUM(E38,J38)</f>
        <v>40561</v>
      </c>
      <c r="E38" s="121">
        <f>+SUM(F38:I38)</f>
        <v>40561</v>
      </c>
      <c r="F38" s="121">
        <v>0</v>
      </c>
      <c r="G38" s="121">
        <v>0</v>
      </c>
      <c r="H38" s="121">
        <v>0</v>
      </c>
      <c r="I38" s="121">
        <v>40561</v>
      </c>
      <c r="J38" s="121">
        <v>0</v>
      </c>
      <c r="K38" s="121">
        <v>0</v>
      </c>
      <c r="L38" s="121">
        <f>+SUM(M38,R38,V38,W38,AC38)</f>
        <v>318251</v>
      </c>
      <c r="M38" s="121">
        <f>+SUM(N38:Q38)</f>
        <v>59212</v>
      </c>
      <c r="N38" s="121">
        <v>59212</v>
      </c>
      <c r="O38" s="121">
        <v>0</v>
      </c>
      <c r="P38" s="121">
        <v>0</v>
      </c>
      <c r="Q38" s="121">
        <v>0</v>
      </c>
      <c r="R38" s="121">
        <f>+SUM(S38:U38)</f>
        <v>14158</v>
      </c>
      <c r="S38" s="121">
        <v>2087</v>
      </c>
      <c r="T38" s="121">
        <v>11467</v>
      </c>
      <c r="U38" s="121">
        <v>604</v>
      </c>
      <c r="V38" s="121">
        <v>0</v>
      </c>
      <c r="W38" s="121">
        <f>+SUM(X38:AA38)</f>
        <v>239288</v>
      </c>
      <c r="X38" s="121">
        <v>153819</v>
      </c>
      <c r="Y38" s="121">
        <v>75185</v>
      </c>
      <c r="Z38" s="121">
        <v>10284</v>
      </c>
      <c r="AA38" s="121">
        <v>0</v>
      </c>
      <c r="AB38" s="121">
        <v>0</v>
      </c>
      <c r="AC38" s="121">
        <v>5593</v>
      </c>
      <c r="AD38" s="121">
        <v>216099</v>
      </c>
      <c r="AE38" s="121">
        <f>+SUM(D38,L38,AD38)</f>
        <v>574911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6659</v>
      </c>
      <c r="AO38" s="121">
        <f>+SUM(AP38:AS38)</f>
        <v>6659</v>
      </c>
      <c r="AP38" s="121">
        <v>6659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67056</v>
      </c>
      <c r="BE38" s="121">
        <v>0</v>
      </c>
      <c r="BF38" s="121">
        <v>0</v>
      </c>
      <c r="BG38" s="121">
        <f>+SUM(BF38,AN38,AF38)</f>
        <v>6659</v>
      </c>
      <c r="BH38" s="121">
        <f>SUM(D38,AF38)</f>
        <v>40561</v>
      </c>
      <c r="BI38" s="121">
        <f>SUM(E38,AG38)</f>
        <v>40561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40561</v>
      </c>
      <c r="BN38" s="121">
        <f>SUM(J38,AL38)</f>
        <v>0</v>
      </c>
      <c r="BO38" s="121">
        <f>SUM(K38,AM38)</f>
        <v>0</v>
      </c>
      <c r="BP38" s="121">
        <f>SUM(L38,AN38)</f>
        <v>324910</v>
      </c>
      <c r="BQ38" s="121">
        <f>SUM(M38,AO38)</f>
        <v>65871</v>
      </c>
      <c r="BR38" s="121">
        <f>SUM(N38,AP38)</f>
        <v>65871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14158</v>
      </c>
      <c r="BW38" s="121">
        <f>SUM(S38,AU38)</f>
        <v>2087</v>
      </c>
      <c r="BX38" s="121">
        <f>SUM(T38,AV38)</f>
        <v>11467</v>
      </c>
      <c r="BY38" s="121">
        <f>SUM(U38,AW38)</f>
        <v>604</v>
      </c>
      <c r="BZ38" s="121">
        <f>SUM(V38,AX38)</f>
        <v>0</v>
      </c>
      <c r="CA38" s="121">
        <f>SUM(W38,AY38)</f>
        <v>239288</v>
      </c>
      <c r="CB38" s="121">
        <f>SUM(X38,AZ38)</f>
        <v>153819</v>
      </c>
      <c r="CC38" s="121">
        <f>SUM(Y38,BA38)</f>
        <v>75185</v>
      </c>
      <c r="CD38" s="121">
        <f>SUM(Z38,BB38)</f>
        <v>10284</v>
      </c>
      <c r="CE38" s="121">
        <f>SUM(AA38,BC38)</f>
        <v>0</v>
      </c>
      <c r="CF38" s="121">
        <f>SUM(AB38,BD38)</f>
        <v>67056</v>
      </c>
      <c r="CG38" s="121">
        <f>SUM(AC38,BE38)</f>
        <v>5593</v>
      </c>
      <c r="CH38" s="121">
        <f>SUM(AD38,BF38)</f>
        <v>216099</v>
      </c>
      <c r="CI38" s="121">
        <f>SUM(AE38,BG38)</f>
        <v>581570</v>
      </c>
    </row>
    <row r="39" spans="1:87" s="136" customFormat="1" ht="13.5" customHeight="1" x14ac:dyDescent="0.15">
      <c r="A39" s="119" t="s">
        <v>14</v>
      </c>
      <c r="B39" s="120" t="s">
        <v>437</v>
      </c>
      <c r="C39" s="119" t="s">
        <v>438</v>
      </c>
      <c r="D39" s="121">
        <f>+SUM(E39,J39)</f>
        <v>4477</v>
      </c>
      <c r="E39" s="121">
        <f>+SUM(F39:I39)</f>
        <v>4477</v>
      </c>
      <c r="F39" s="121">
        <v>2187</v>
      </c>
      <c r="G39" s="121">
        <v>0</v>
      </c>
      <c r="H39" s="121">
        <v>2290</v>
      </c>
      <c r="I39" s="121">
        <v>0</v>
      </c>
      <c r="J39" s="121">
        <v>0</v>
      </c>
      <c r="K39" s="121">
        <v>0</v>
      </c>
      <c r="L39" s="121">
        <f>+SUM(M39,R39,V39,W39,AC39)</f>
        <v>544911</v>
      </c>
      <c r="M39" s="121">
        <f>+SUM(N39:Q39)</f>
        <v>104262</v>
      </c>
      <c r="N39" s="121">
        <v>55922</v>
      </c>
      <c r="O39" s="121">
        <v>21533</v>
      </c>
      <c r="P39" s="121">
        <v>20234</v>
      </c>
      <c r="Q39" s="121">
        <v>6573</v>
      </c>
      <c r="R39" s="121">
        <f>+SUM(S39:U39)</f>
        <v>27084</v>
      </c>
      <c r="S39" s="121">
        <v>12390</v>
      </c>
      <c r="T39" s="121">
        <v>4178</v>
      </c>
      <c r="U39" s="121">
        <v>10516</v>
      </c>
      <c r="V39" s="121">
        <v>36954</v>
      </c>
      <c r="W39" s="121">
        <f>+SUM(X39:AA39)</f>
        <v>376611</v>
      </c>
      <c r="X39" s="121">
        <v>107056</v>
      </c>
      <c r="Y39" s="121">
        <v>254822</v>
      </c>
      <c r="Z39" s="121">
        <v>12771</v>
      </c>
      <c r="AA39" s="121">
        <v>1962</v>
      </c>
      <c r="AB39" s="121">
        <v>160292</v>
      </c>
      <c r="AC39" s="121">
        <v>0</v>
      </c>
      <c r="AD39" s="121">
        <v>0</v>
      </c>
      <c r="AE39" s="121">
        <f>+SUM(D39,L39,AD39)</f>
        <v>549388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181603</v>
      </c>
      <c r="AO39" s="121">
        <f>+SUM(AP39:AS39)</f>
        <v>91478</v>
      </c>
      <c r="AP39" s="121">
        <v>26527</v>
      </c>
      <c r="AQ39" s="121">
        <v>31444</v>
      </c>
      <c r="AR39" s="121">
        <v>33507</v>
      </c>
      <c r="AS39" s="121">
        <v>0</v>
      </c>
      <c r="AT39" s="121">
        <f>+SUM(AU39:AW39)</f>
        <v>39394</v>
      </c>
      <c r="AU39" s="121">
        <v>7810</v>
      </c>
      <c r="AV39" s="121">
        <v>31348</v>
      </c>
      <c r="AW39" s="121">
        <v>236</v>
      </c>
      <c r="AX39" s="121">
        <v>0</v>
      </c>
      <c r="AY39" s="121">
        <f>+SUM(AZ39:BC39)</f>
        <v>50731</v>
      </c>
      <c r="AZ39" s="121">
        <v>13854</v>
      </c>
      <c r="BA39" s="121">
        <v>36877</v>
      </c>
      <c r="BB39" s="121">
        <v>0</v>
      </c>
      <c r="BC39" s="121">
        <v>0</v>
      </c>
      <c r="BD39" s="121">
        <v>54297</v>
      </c>
      <c r="BE39" s="121">
        <v>0</v>
      </c>
      <c r="BF39" s="121">
        <v>0</v>
      </c>
      <c r="BG39" s="121">
        <f>+SUM(BF39,AN39,AF39)</f>
        <v>181603</v>
      </c>
      <c r="BH39" s="121">
        <f>SUM(D39,AF39)</f>
        <v>4477</v>
      </c>
      <c r="BI39" s="121">
        <f>SUM(E39,AG39)</f>
        <v>4477</v>
      </c>
      <c r="BJ39" s="121">
        <f>SUM(F39,AH39)</f>
        <v>2187</v>
      </c>
      <c r="BK39" s="121">
        <f>SUM(G39,AI39)</f>
        <v>0</v>
      </c>
      <c r="BL39" s="121">
        <f>SUM(H39,AJ39)</f>
        <v>2290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726514</v>
      </c>
      <c r="BQ39" s="121">
        <f>SUM(M39,AO39)</f>
        <v>195740</v>
      </c>
      <c r="BR39" s="121">
        <f>SUM(N39,AP39)</f>
        <v>82449</v>
      </c>
      <c r="BS39" s="121">
        <f>SUM(O39,AQ39)</f>
        <v>52977</v>
      </c>
      <c r="BT39" s="121">
        <f>SUM(P39,AR39)</f>
        <v>53741</v>
      </c>
      <c r="BU39" s="121">
        <f>SUM(Q39,AS39)</f>
        <v>6573</v>
      </c>
      <c r="BV39" s="121">
        <f>SUM(R39,AT39)</f>
        <v>66478</v>
      </c>
      <c r="BW39" s="121">
        <f>SUM(S39,AU39)</f>
        <v>20200</v>
      </c>
      <c r="BX39" s="121">
        <f>SUM(T39,AV39)</f>
        <v>35526</v>
      </c>
      <c r="BY39" s="121">
        <f>SUM(U39,AW39)</f>
        <v>10752</v>
      </c>
      <c r="BZ39" s="121">
        <f>SUM(V39,AX39)</f>
        <v>36954</v>
      </c>
      <c r="CA39" s="121">
        <f>SUM(W39,AY39)</f>
        <v>427342</v>
      </c>
      <c r="CB39" s="121">
        <f>SUM(X39,AZ39)</f>
        <v>120910</v>
      </c>
      <c r="CC39" s="121">
        <f>SUM(Y39,BA39)</f>
        <v>291699</v>
      </c>
      <c r="CD39" s="121">
        <f>SUM(Z39,BB39)</f>
        <v>12771</v>
      </c>
      <c r="CE39" s="121">
        <f>SUM(AA39,BC39)</f>
        <v>1962</v>
      </c>
      <c r="CF39" s="121">
        <f>SUM(AB39,BD39)</f>
        <v>214589</v>
      </c>
      <c r="CG39" s="121">
        <f>SUM(AC39,BE39)</f>
        <v>0</v>
      </c>
      <c r="CH39" s="121">
        <f>SUM(AD39,BF39)</f>
        <v>0</v>
      </c>
      <c r="CI39" s="121">
        <f>SUM(AE39,BG39)</f>
        <v>730991</v>
      </c>
    </row>
    <row r="40" spans="1:87" s="136" customFormat="1" ht="13.5" customHeight="1" x14ac:dyDescent="0.15">
      <c r="A40" s="119" t="s">
        <v>14</v>
      </c>
      <c r="B40" s="120" t="s">
        <v>442</v>
      </c>
      <c r="C40" s="119" t="s">
        <v>443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199151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46791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245942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14</v>
      </c>
      <c r="B41" s="120" t="s">
        <v>447</v>
      </c>
      <c r="C41" s="119" t="s">
        <v>448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78959</v>
      </c>
      <c r="L41" s="121">
        <f>+SUM(M41,R41,V41,W41,AC41)</f>
        <v>70259</v>
      </c>
      <c r="M41" s="121">
        <f>+SUM(N41:Q41)</f>
        <v>61217</v>
      </c>
      <c r="N41" s="121">
        <v>14603</v>
      </c>
      <c r="O41" s="121">
        <v>46614</v>
      </c>
      <c r="P41" s="121">
        <v>0</v>
      </c>
      <c r="Q41" s="121">
        <v>0</v>
      </c>
      <c r="R41" s="121">
        <f>+SUM(S41:U41)</f>
        <v>5059</v>
      </c>
      <c r="S41" s="121">
        <v>4531</v>
      </c>
      <c r="T41" s="121">
        <v>0</v>
      </c>
      <c r="U41" s="121">
        <v>528</v>
      </c>
      <c r="V41" s="121">
        <v>0</v>
      </c>
      <c r="W41" s="121">
        <f>+SUM(X41:AA41)</f>
        <v>3983</v>
      </c>
      <c r="X41" s="121">
        <v>3024</v>
      </c>
      <c r="Y41" s="121">
        <v>959</v>
      </c>
      <c r="Z41" s="121">
        <v>0</v>
      </c>
      <c r="AA41" s="121">
        <v>0</v>
      </c>
      <c r="AB41" s="121">
        <v>410006</v>
      </c>
      <c r="AC41" s="121">
        <v>0</v>
      </c>
      <c r="AD41" s="121">
        <v>10036</v>
      </c>
      <c r="AE41" s="121">
        <f>+SUM(D41,L41,AD41)</f>
        <v>80295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81928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78959</v>
      </c>
      <c r="BP41" s="121">
        <f>SUM(L41,AN41)</f>
        <v>70259</v>
      </c>
      <c r="BQ41" s="121">
        <f>SUM(M41,AO41)</f>
        <v>61217</v>
      </c>
      <c r="BR41" s="121">
        <f>SUM(N41,AP41)</f>
        <v>14603</v>
      </c>
      <c r="BS41" s="121">
        <f>SUM(O41,AQ41)</f>
        <v>46614</v>
      </c>
      <c r="BT41" s="121">
        <f>SUM(P41,AR41)</f>
        <v>0</v>
      </c>
      <c r="BU41" s="121">
        <f>SUM(Q41,AS41)</f>
        <v>0</v>
      </c>
      <c r="BV41" s="121">
        <f>SUM(R41,AT41)</f>
        <v>5059</v>
      </c>
      <c r="BW41" s="121">
        <f>SUM(S41,AU41)</f>
        <v>4531</v>
      </c>
      <c r="BX41" s="121">
        <f>SUM(T41,AV41)</f>
        <v>0</v>
      </c>
      <c r="BY41" s="121">
        <f>SUM(U41,AW41)</f>
        <v>528</v>
      </c>
      <c r="BZ41" s="121">
        <f>SUM(V41,AX41)</f>
        <v>0</v>
      </c>
      <c r="CA41" s="121">
        <f>SUM(W41,AY41)</f>
        <v>3983</v>
      </c>
      <c r="CB41" s="121">
        <f>SUM(X41,AZ41)</f>
        <v>3024</v>
      </c>
      <c r="CC41" s="121">
        <f>SUM(Y41,BA41)</f>
        <v>959</v>
      </c>
      <c r="CD41" s="121">
        <f>SUM(Z41,BB41)</f>
        <v>0</v>
      </c>
      <c r="CE41" s="121">
        <f>SUM(AA41,BC41)</f>
        <v>0</v>
      </c>
      <c r="CF41" s="121">
        <f>SUM(AB41,BD41)</f>
        <v>491934</v>
      </c>
      <c r="CG41" s="121">
        <f>SUM(AC41,BE41)</f>
        <v>0</v>
      </c>
      <c r="CH41" s="121">
        <f>SUM(AD41,BF41)</f>
        <v>10036</v>
      </c>
      <c r="CI41" s="121">
        <f>SUM(AE41,BG41)</f>
        <v>80295</v>
      </c>
    </row>
    <row r="42" spans="1:87" s="136" customFormat="1" ht="13.5" customHeight="1" x14ac:dyDescent="0.15">
      <c r="A42" s="119" t="s">
        <v>14</v>
      </c>
      <c r="B42" s="120" t="s">
        <v>452</v>
      </c>
      <c r="C42" s="119" t="s">
        <v>453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65982</v>
      </c>
      <c r="M42" s="121">
        <f>+SUM(N42:Q42)</f>
        <v>21702</v>
      </c>
      <c r="N42" s="121">
        <v>21702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44280</v>
      </c>
      <c r="X42" s="121">
        <v>44280</v>
      </c>
      <c r="Y42" s="121">
        <v>0</v>
      </c>
      <c r="Z42" s="121">
        <v>0</v>
      </c>
      <c r="AA42" s="121">
        <v>0</v>
      </c>
      <c r="AB42" s="121">
        <v>438219</v>
      </c>
      <c r="AC42" s="121">
        <v>0</v>
      </c>
      <c r="AD42" s="121">
        <v>0</v>
      </c>
      <c r="AE42" s="121">
        <f>+SUM(D42,L42,AD42)</f>
        <v>65982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7974</v>
      </c>
      <c r="AO42" s="121">
        <f>+SUM(AP42:AS42)</f>
        <v>7974</v>
      </c>
      <c r="AP42" s="121">
        <v>7974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47476</v>
      </c>
      <c r="BE42" s="121">
        <v>0</v>
      </c>
      <c r="BF42" s="121">
        <v>0</v>
      </c>
      <c r="BG42" s="121">
        <f>+SUM(BF42,AN42,AF42)</f>
        <v>7974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73956</v>
      </c>
      <c r="BQ42" s="121">
        <f>SUM(M42,AO42)</f>
        <v>29676</v>
      </c>
      <c r="BR42" s="121">
        <f>SUM(N42,AP42)</f>
        <v>29676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44280</v>
      </c>
      <c r="CB42" s="121">
        <f>SUM(X42,AZ42)</f>
        <v>44280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485695</v>
      </c>
      <c r="CG42" s="121">
        <f>SUM(AC42,BE42)</f>
        <v>0</v>
      </c>
      <c r="CH42" s="121">
        <f>SUM(AD42,BF42)</f>
        <v>0</v>
      </c>
      <c r="CI42" s="121">
        <f>SUM(AE42,BG42)</f>
        <v>73956</v>
      </c>
    </row>
    <row r="43" spans="1:87" s="136" customFormat="1" ht="13.5" customHeight="1" x14ac:dyDescent="0.15">
      <c r="A43" s="119" t="s">
        <v>14</v>
      </c>
      <c r="B43" s="120" t="s">
        <v>457</v>
      </c>
      <c r="C43" s="119" t="s">
        <v>458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611141</v>
      </c>
      <c r="M43" s="121">
        <f>+SUM(N43:Q43)</f>
        <v>114227</v>
      </c>
      <c r="N43" s="121">
        <v>39513</v>
      </c>
      <c r="O43" s="121">
        <v>3422</v>
      </c>
      <c r="P43" s="121">
        <v>69192</v>
      </c>
      <c r="Q43" s="121">
        <v>2100</v>
      </c>
      <c r="R43" s="121">
        <f>+SUM(S43:U43)</f>
        <v>140076</v>
      </c>
      <c r="S43" s="121">
        <v>1325</v>
      </c>
      <c r="T43" s="121">
        <v>138551</v>
      </c>
      <c r="U43" s="121">
        <v>200</v>
      </c>
      <c r="V43" s="121">
        <v>0</v>
      </c>
      <c r="W43" s="121">
        <f>+SUM(X43:AA43)</f>
        <v>356838</v>
      </c>
      <c r="X43" s="121">
        <v>88257</v>
      </c>
      <c r="Y43" s="121">
        <v>267199</v>
      </c>
      <c r="Z43" s="121">
        <v>851</v>
      </c>
      <c r="AA43" s="121">
        <v>531</v>
      </c>
      <c r="AB43" s="121">
        <v>0</v>
      </c>
      <c r="AC43" s="121">
        <v>0</v>
      </c>
      <c r="AD43" s="121">
        <v>0</v>
      </c>
      <c r="AE43" s="121">
        <f>+SUM(D43,L43,AD43)</f>
        <v>611141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107984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611141</v>
      </c>
      <c r="BQ43" s="121">
        <f>SUM(M43,AO43)</f>
        <v>114227</v>
      </c>
      <c r="BR43" s="121">
        <f>SUM(N43,AP43)</f>
        <v>39513</v>
      </c>
      <c r="BS43" s="121">
        <f>SUM(O43,AQ43)</f>
        <v>3422</v>
      </c>
      <c r="BT43" s="121">
        <f>SUM(P43,AR43)</f>
        <v>69192</v>
      </c>
      <c r="BU43" s="121">
        <f>SUM(Q43,AS43)</f>
        <v>2100</v>
      </c>
      <c r="BV43" s="121">
        <f>SUM(R43,AT43)</f>
        <v>140076</v>
      </c>
      <c r="BW43" s="121">
        <f>SUM(S43,AU43)</f>
        <v>1325</v>
      </c>
      <c r="BX43" s="121">
        <f>SUM(T43,AV43)</f>
        <v>138551</v>
      </c>
      <c r="BY43" s="121">
        <f>SUM(U43,AW43)</f>
        <v>200</v>
      </c>
      <c r="BZ43" s="121">
        <f>SUM(V43,AX43)</f>
        <v>0</v>
      </c>
      <c r="CA43" s="121">
        <f>SUM(W43,AY43)</f>
        <v>356838</v>
      </c>
      <c r="CB43" s="121">
        <f>SUM(X43,AZ43)</f>
        <v>88257</v>
      </c>
      <c r="CC43" s="121">
        <f>SUM(Y43,BA43)</f>
        <v>267199</v>
      </c>
      <c r="CD43" s="121">
        <f>SUM(Z43,BB43)</f>
        <v>851</v>
      </c>
      <c r="CE43" s="121">
        <f>SUM(AA43,BC43)</f>
        <v>531</v>
      </c>
      <c r="CF43" s="121">
        <f>SUM(AB43,BD43)</f>
        <v>107984</v>
      </c>
      <c r="CG43" s="121">
        <f>SUM(AC43,BE43)</f>
        <v>0</v>
      </c>
      <c r="CH43" s="121">
        <f>SUM(AD43,BF43)</f>
        <v>0</v>
      </c>
      <c r="CI43" s="121">
        <f>SUM(AE43,BG43)</f>
        <v>611141</v>
      </c>
    </row>
    <row r="44" spans="1:87" s="136" customFormat="1" ht="13.5" customHeight="1" x14ac:dyDescent="0.15">
      <c r="A44" s="119" t="s">
        <v>14</v>
      </c>
      <c r="B44" s="120" t="s">
        <v>462</v>
      </c>
      <c r="C44" s="119" t="s">
        <v>463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144749</v>
      </c>
      <c r="M44" s="121">
        <f>+SUM(N44:Q44)</f>
        <v>34321</v>
      </c>
      <c r="N44" s="121">
        <v>23810</v>
      </c>
      <c r="O44" s="121">
        <v>10511</v>
      </c>
      <c r="P44" s="121">
        <v>0</v>
      </c>
      <c r="Q44" s="121">
        <v>0</v>
      </c>
      <c r="R44" s="121">
        <f>+SUM(S44:U44)</f>
        <v>625</v>
      </c>
      <c r="S44" s="121">
        <v>625</v>
      </c>
      <c r="T44" s="121">
        <v>0</v>
      </c>
      <c r="U44" s="121">
        <v>0</v>
      </c>
      <c r="V44" s="121">
        <v>0</v>
      </c>
      <c r="W44" s="121">
        <f>+SUM(X44:AA44)</f>
        <v>109803</v>
      </c>
      <c r="X44" s="121">
        <v>82776</v>
      </c>
      <c r="Y44" s="121">
        <v>0</v>
      </c>
      <c r="Z44" s="121">
        <v>0</v>
      </c>
      <c r="AA44" s="121">
        <v>27027</v>
      </c>
      <c r="AB44" s="121">
        <v>302487</v>
      </c>
      <c r="AC44" s="121">
        <v>0</v>
      </c>
      <c r="AD44" s="121">
        <v>9365</v>
      </c>
      <c r="AE44" s="121">
        <f>+SUM(D44,L44,AD44)</f>
        <v>154114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23809</v>
      </c>
      <c r="AO44" s="121">
        <f>+SUM(AP44:AS44)</f>
        <v>23809</v>
      </c>
      <c r="AP44" s="121">
        <v>23809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26039</v>
      </c>
      <c r="BE44" s="121">
        <v>0</v>
      </c>
      <c r="BF44" s="121">
        <v>0</v>
      </c>
      <c r="BG44" s="121">
        <f>+SUM(BF44,AN44,AF44)</f>
        <v>23809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168558</v>
      </c>
      <c r="BQ44" s="121">
        <f>SUM(M44,AO44)</f>
        <v>58130</v>
      </c>
      <c r="BR44" s="121">
        <f>SUM(N44,AP44)</f>
        <v>47619</v>
      </c>
      <c r="BS44" s="121">
        <f>SUM(O44,AQ44)</f>
        <v>10511</v>
      </c>
      <c r="BT44" s="121">
        <f>SUM(P44,AR44)</f>
        <v>0</v>
      </c>
      <c r="BU44" s="121">
        <f>SUM(Q44,AS44)</f>
        <v>0</v>
      </c>
      <c r="BV44" s="121">
        <f>SUM(R44,AT44)</f>
        <v>625</v>
      </c>
      <c r="BW44" s="121">
        <f>SUM(S44,AU44)</f>
        <v>625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109803</v>
      </c>
      <c r="CB44" s="121">
        <f>SUM(X44,AZ44)</f>
        <v>82776</v>
      </c>
      <c r="CC44" s="121">
        <f>SUM(Y44,BA44)</f>
        <v>0</v>
      </c>
      <c r="CD44" s="121">
        <f>SUM(Z44,BB44)</f>
        <v>0</v>
      </c>
      <c r="CE44" s="121">
        <f>SUM(AA44,BC44)</f>
        <v>27027</v>
      </c>
      <c r="CF44" s="121">
        <f>SUM(AB44,BD44)</f>
        <v>328526</v>
      </c>
      <c r="CG44" s="121">
        <f>SUM(AC44,BE44)</f>
        <v>0</v>
      </c>
      <c r="CH44" s="121">
        <f>SUM(AD44,BF44)</f>
        <v>9365</v>
      </c>
      <c r="CI44" s="121">
        <f>SUM(AE44,BG44)</f>
        <v>177923</v>
      </c>
    </row>
    <row r="45" spans="1:87" s="136" customFormat="1" ht="13.5" customHeight="1" x14ac:dyDescent="0.15">
      <c r="A45" s="119" t="s">
        <v>14</v>
      </c>
      <c r="B45" s="120" t="s">
        <v>465</v>
      </c>
      <c r="C45" s="119" t="s">
        <v>466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23029</v>
      </c>
      <c r="L45" s="121">
        <f>+SUM(M45,R45,V45,W45,AC45)</f>
        <v>93465</v>
      </c>
      <c r="M45" s="121">
        <f>+SUM(N45:Q45)</f>
        <v>21680</v>
      </c>
      <c r="N45" s="121">
        <v>21680</v>
      </c>
      <c r="O45" s="121">
        <v>0</v>
      </c>
      <c r="P45" s="121">
        <v>0</v>
      </c>
      <c r="Q45" s="121">
        <v>0</v>
      </c>
      <c r="R45" s="121">
        <f>+SUM(S45:U45)</f>
        <v>71785</v>
      </c>
      <c r="S45" s="121">
        <v>71494</v>
      </c>
      <c r="T45" s="121">
        <v>291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59539</v>
      </c>
      <c r="AC45" s="121">
        <v>0</v>
      </c>
      <c r="AD45" s="121">
        <v>6966</v>
      </c>
      <c r="AE45" s="121">
        <f>+SUM(D45,L45,AD45)</f>
        <v>100431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8708</v>
      </c>
      <c r="AO45" s="121">
        <f>+SUM(AP45:AS45)</f>
        <v>8708</v>
      </c>
      <c r="AP45" s="121">
        <v>8708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15625</v>
      </c>
      <c r="BE45" s="121">
        <v>0</v>
      </c>
      <c r="BF45" s="121">
        <v>0</v>
      </c>
      <c r="BG45" s="121">
        <f>+SUM(BF45,AN45,AF45)</f>
        <v>8708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23029</v>
      </c>
      <c r="BP45" s="121">
        <f>SUM(L45,AN45)</f>
        <v>102173</v>
      </c>
      <c r="BQ45" s="121">
        <f>SUM(M45,AO45)</f>
        <v>30388</v>
      </c>
      <c r="BR45" s="121">
        <f>SUM(N45,AP45)</f>
        <v>30388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71785</v>
      </c>
      <c r="BW45" s="121">
        <f>SUM(S45,AU45)</f>
        <v>71494</v>
      </c>
      <c r="BX45" s="121">
        <f>SUM(T45,AV45)</f>
        <v>291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75164</v>
      </c>
      <c r="CG45" s="121">
        <f>SUM(AC45,BE45)</f>
        <v>0</v>
      </c>
      <c r="CH45" s="121">
        <f>SUM(AD45,BF45)</f>
        <v>6966</v>
      </c>
      <c r="CI45" s="121">
        <f>SUM(AE45,BG45)</f>
        <v>109139</v>
      </c>
    </row>
    <row r="46" spans="1:87" s="136" customFormat="1" ht="13.5" customHeight="1" x14ac:dyDescent="0.15">
      <c r="A46" s="119" t="s">
        <v>14</v>
      </c>
      <c r="B46" s="120" t="s">
        <v>468</v>
      </c>
      <c r="C46" s="119" t="s">
        <v>469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784</v>
      </c>
      <c r="L46" s="121">
        <f>+SUM(M46,R46,V46,W46,AC46)</f>
        <v>177208</v>
      </c>
      <c r="M46" s="121">
        <f>+SUM(N46:Q46)</f>
        <v>29319</v>
      </c>
      <c r="N46" s="121">
        <v>29319</v>
      </c>
      <c r="O46" s="121">
        <v>0</v>
      </c>
      <c r="P46" s="121">
        <v>0</v>
      </c>
      <c r="Q46" s="121">
        <v>0</v>
      </c>
      <c r="R46" s="121">
        <f>+SUM(S46:U46)</f>
        <v>71158</v>
      </c>
      <c r="S46" s="121">
        <v>63078</v>
      </c>
      <c r="T46" s="121">
        <v>8080</v>
      </c>
      <c r="U46" s="121">
        <v>0</v>
      </c>
      <c r="V46" s="121">
        <v>0</v>
      </c>
      <c r="W46" s="121">
        <f>+SUM(X46:AA46)</f>
        <v>76731</v>
      </c>
      <c r="X46" s="121">
        <v>0</v>
      </c>
      <c r="Y46" s="121">
        <v>0</v>
      </c>
      <c r="Z46" s="121">
        <v>0</v>
      </c>
      <c r="AA46" s="121">
        <v>76731</v>
      </c>
      <c r="AB46" s="121">
        <v>98171</v>
      </c>
      <c r="AC46" s="121">
        <v>0</v>
      </c>
      <c r="AD46" s="121">
        <v>0</v>
      </c>
      <c r="AE46" s="121">
        <f>+SUM(D46,L46,AD46)</f>
        <v>177208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20870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784</v>
      </c>
      <c r="BP46" s="121">
        <f>SUM(L46,AN46)</f>
        <v>177208</v>
      </c>
      <c r="BQ46" s="121">
        <f>SUM(M46,AO46)</f>
        <v>29319</v>
      </c>
      <c r="BR46" s="121">
        <f>SUM(N46,AP46)</f>
        <v>29319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71158</v>
      </c>
      <c r="BW46" s="121">
        <f>SUM(S46,AU46)</f>
        <v>63078</v>
      </c>
      <c r="BX46" s="121">
        <f>SUM(T46,AV46)</f>
        <v>8080</v>
      </c>
      <c r="BY46" s="121">
        <f>SUM(U46,AW46)</f>
        <v>0</v>
      </c>
      <c r="BZ46" s="121">
        <f>SUM(V46,AX46)</f>
        <v>0</v>
      </c>
      <c r="CA46" s="121">
        <f>SUM(W46,AY46)</f>
        <v>76731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76731</v>
      </c>
      <c r="CF46" s="121">
        <f>SUM(AB46,BD46)</f>
        <v>119041</v>
      </c>
      <c r="CG46" s="121">
        <f>SUM(AC46,BE46)</f>
        <v>0</v>
      </c>
      <c r="CH46" s="121">
        <f>SUM(AD46,BF46)</f>
        <v>0</v>
      </c>
      <c r="CI46" s="121">
        <f>SUM(AE46,BG46)</f>
        <v>177208</v>
      </c>
    </row>
    <row r="47" spans="1:87" s="136" customFormat="1" ht="13.5" customHeight="1" x14ac:dyDescent="0.15">
      <c r="A47" s="119" t="s">
        <v>14</v>
      </c>
      <c r="B47" s="120" t="s">
        <v>471</v>
      </c>
      <c r="C47" s="119" t="s">
        <v>472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3790</v>
      </c>
      <c r="L47" s="121">
        <f>+SUM(M47,R47,V47,W47,AC47)</f>
        <v>24302</v>
      </c>
      <c r="M47" s="121">
        <f>+SUM(N47:Q47)</f>
        <v>3778</v>
      </c>
      <c r="N47" s="121">
        <v>3778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20524</v>
      </c>
      <c r="X47" s="121">
        <v>20524</v>
      </c>
      <c r="Y47" s="121">
        <v>0</v>
      </c>
      <c r="Z47" s="121">
        <v>0</v>
      </c>
      <c r="AA47" s="121">
        <v>0</v>
      </c>
      <c r="AB47" s="121">
        <v>24910</v>
      </c>
      <c r="AC47" s="121">
        <v>0</v>
      </c>
      <c r="AD47" s="121">
        <v>0</v>
      </c>
      <c r="AE47" s="121">
        <f>+SUM(D47,L47,AD47)</f>
        <v>24302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2617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6586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6407</v>
      </c>
      <c r="BP47" s="121">
        <f>SUM(L47,AN47)</f>
        <v>24302</v>
      </c>
      <c r="BQ47" s="121">
        <f>SUM(M47,AO47)</f>
        <v>3778</v>
      </c>
      <c r="BR47" s="121">
        <f>SUM(N47,AP47)</f>
        <v>3778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20524</v>
      </c>
      <c r="CB47" s="121">
        <f>SUM(X47,AZ47)</f>
        <v>20524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31496</v>
      </c>
      <c r="CG47" s="121">
        <f>SUM(AC47,BE47)</f>
        <v>0</v>
      </c>
      <c r="CH47" s="121">
        <f>SUM(AD47,BF47)</f>
        <v>0</v>
      </c>
      <c r="CI47" s="121">
        <f>SUM(AE47,BG47)</f>
        <v>24302</v>
      </c>
    </row>
    <row r="48" spans="1:87" s="136" customFormat="1" ht="13.5" customHeight="1" x14ac:dyDescent="0.15">
      <c r="A48" s="119" t="s">
        <v>14</v>
      </c>
      <c r="B48" s="120" t="s">
        <v>474</v>
      </c>
      <c r="C48" s="119" t="s">
        <v>475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75420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21471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96891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14</v>
      </c>
      <c r="B49" s="120" t="s">
        <v>477</v>
      </c>
      <c r="C49" s="119" t="s">
        <v>478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18221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80412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5236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13177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23457</v>
      </c>
      <c r="BP49" s="121">
        <f>SUM(L49,AN49)</f>
        <v>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0</v>
      </c>
      <c r="CB49" s="121">
        <f>SUM(X49,AZ49)</f>
        <v>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93589</v>
      </c>
      <c r="CG49" s="121">
        <f>SUM(AC49,BE49)</f>
        <v>0</v>
      </c>
      <c r="CH49" s="121">
        <f>SUM(AD49,BF49)</f>
        <v>0</v>
      </c>
      <c r="CI49" s="121">
        <f>SUM(AE49,BG49)</f>
        <v>0</v>
      </c>
    </row>
    <row r="50" spans="1:87" s="136" customFormat="1" ht="13.5" customHeight="1" x14ac:dyDescent="0.15">
      <c r="A50" s="119" t="s">
        <v>14</v>
      </c>
      <c r="B50" s="120" t="s">
        <v>480</v>
      </c>
      <c r="C50" s="119" t="s">
        <v>481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48754</v>
      </c>
      <c r="M50" s="121">
        <f>+SUM(N50:Q50)</f>
        <v>8381</v>
      </c>
      <c r="N50" s="121">
        <v>3239</v>
      </c>
      <c r="O50" s="121">
        <v>5142</v>
      </c>
      <c r="P50" s="121">
        <v>0</v>
      </c>
      <c r="Q50" s="121">
        <v>0</v>
      </c>
      <c r="R50" s="121">
        <f>+SUM(S50:U50)</f>
        <v>8740</v>
      </c>
      <c r="S50" s="121">
        <v>8740</v>
      </c>
      <c r="T50" s="121">
        <v>0</v>
      </c>
      <c r="U50" s="121">
        <v>0</v>
      </c>
      <c r="V50" s="121">
        <v>0</v>
      </c>
      <c r="W50" s="121">
        <f>+SUM(X50:AA50)</f>
        <v>31633</v>
      </c>
      <c r="X50" s="121">
        <v>31633</v>
      </c>
      <c r="Y50" s="121">
        <v>0</v>
      </c>
      <c r="Z50" s="121">
        <v>0</v>
      </c>
      <c r="AA50" s="121">
        <v>0</v>
      </c>
      <c r="AB50" s="121">
        <v>127623</v>
      </c>
      <c r="AC50" s="121">
        <v>0</v>
      </c>
      <c r="AD50" s="121">
        <v>0</v>
      </c>
      <c r="AE50" s="121">
        <f>+SUM(D50,L50,AD50)</f>
        <v>48754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411</v>
      </c>
      <c r="AO50" s="121">
        <f>+SUM(AP50:AS50)</f>
        <v>411</v>
      </c>
      <c r="AP50" s="121">
        <v>411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16254</v>
      </c>
      <c r="BE50" s="121">
        <v>0</v>
      </c>
      <c r="BF50" s="121">
        <v>0</v>
      </c>
      <c r="BG50" s="121">
        <f>+SUM(BF50,AN50,AF50)</f>
        <v>411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49165</v>
      </c>
      <c r="BQ50" s="121">
        <f>SUM(M50,AO50)</f>
        <v>8792</v>
      </c>
      <c r="BR50" s="121">
        <f>SUM(N50,AP50)</f>
        <v>3650</v>
      </c>
      <c r="BS50" s="121">
        <f>SUM(O50,AQ50)</f>
        <v>5142</v>
      </c>
      <c r="BT50" s="121">
        <f>SUM(P50,AR50)</f>
        <v>0</v>
      </c>
      <c r="BU50" s="121">
        <f>SUM(Q50,AS50)</f>
        <v>0</v>
      </c>
      <c r="BV50" s="121">
        <f>SUM(R50,AT50)</f>
        <v>8740</v>
      </c>
      <c r="BW50" s="121">
        <f>SUM(S50,AU50)</f>
        <v>8740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31633</v>
      </c>
      <c r="CB50" s="121">
        <f>SUM(X50,AZ50)</f>
        <v>31633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143877</v>
      </c>
      <c r="CG50" s="121">
        <f>SUM(AC50,BE50)</f>
        <v>0</v>
      </c>
      <c r="CH50" s="121">
        <f>SUM(AD50,BF50)</f>
        <v>0</v>
      </c>
      <c r="CI50" s="121">
        <f>SUM(AE50,BG50)</f>
        <v>49165</v>
      </c>
    </row>
    <row r="51" spans="1:87" s="136" customFormat="1" ht="13.5" customHeight="1" x14ac:dyDescent="0.15">
      <c r="A51" s="119" t="s">
        <v>14</v>
      </c>
      <c r="B51" s="120" t="s">
        <v>483</v>
      </c>
      <c r="C51" s="119" t="s">
        <v>484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134274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10141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144415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14</v>
      </c>
      <c r="B52" s="120" t="s">
        <v>487</v>
      </c>
      <c r="C52" s="119" t="s">
        <v>488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208486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29605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238091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14</v>
      </c>
      <c r="B53" s="120" t="s">
        <v>490</v>
      </c>
      <c r="C53" s="119" t="s">
        <v>491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4502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53664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19917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24419</v>
      </c>
      <c r="BP53" s="121">
        <f>SUM(L53,AN53)</f>
        <v>0</v>
      </c>
      <c r="BQ53" s="121">
        <f>SUM(M53,AO53)</f>
        <v>0</v>
      </c>
      <c r="BR53" s="121">
        <f>SUM(N53,AP53)</f>
        <v>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53664</v>
      </c>
      <c r="CG53" s="121">
        <f>SUM(AC53,BE53)</f>
        <v>0</v>
      </c>
      <c r="CH53" s="121">
        <f>SUM(AD53,BF53)</f>
        <v>0</v>
      </c>
      <c r="CI53" s="121">
        <f>SUM(AE53,BG53)</f>
        <v>0</v>
      </c>
    </row>
    <row r="54" spans="1:87" s="136" customFormat="1" ht="13.5" customHeight="1" x14ac:dyDescent="0.15">
      <c r="A54" s="119" t="s">
        <v>14</v>
      </c>
      <c r="B54" s="120" t="s">
        <v>493</v>
      </c>
      <c r="C54" s="119" t="s">
        <v>494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2361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28901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9147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11508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28901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14</v>
      </c>
      <c r="B55" s="120" t="s">
        <v>496</v>
      </c>
      <c r="C55" s="119" t="s">
        <v>497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3898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46538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14283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18181</v>
      </c>
      <c r="BP55" s="121">
        <f>SUM(L55,AN55)</f>
        <v>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46538</v>
      </c>
      <c r="CG55" s="121">
        <f>SUM(AC55,BE55)</f>
        <v>0</v>
      </c>
      <c r="CH55" s="121">
        <f>SUM(AD55,BF55)</f>
        <v>0</v>
      </c>
      <c r="CI55" s="121">
        <f>SUM(AE55,BG55)</f>
        <v>0</v>
      </c>
    </row>
    <row r="56" spans="1:87" s="136" customFormat="1" ht="13.5" customHeight="1" x14ac:dyDescent="0.15">
      <c r="A56" s="119" t="s">
        <v>14</v>
      </c>
      <c r="B56" s="120" t="s">
        <v>499</v>
      </c>
      <c r="C56" s="119" t="s">
        <v>500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3791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43993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11608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15399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43993</v>
      </c>
      <c r="CG56" s="121">
        <f>SUM(AC56,BE56)</f>
        <v>0</v>
      </c>
      <c r="CH56" s="121">
        <f>SUM(AD56,BF56)</f>
        <v>0</v>
      </c>
      <c r="CI56" s="121">
        <f>SUM(AE56,BG56)</f>
        <v>0</v>
      </c>
    </row>
    <row r="57" spans="1:87" s="136" customFormat="1" ht="13.5" customHeight="1" x14ac:dyDescent="0.15">
      <c r="A57" s="119" t="s">
        <v>14</v>
      </c>
      <c r="B57" s="120" t="s">
        <v>502</v>
      </c>
      <c r="C57" s="119" t="s">
        <v>503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2849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33774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16191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19040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33774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14</v>
      </c>
      <c r="B58" s="120" t="s">
        <v>505</v>
      </c>
      <c r="C58" s="119" t="s">
        <v>506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2525</v>
      </c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32007</v>
      </c>
      <c r="AC58" s="121">
        <v>0</v>
      </c>
      <c r="AD58" s="121">
        <v>0</v>
      </c>
      <c r="AE58" s="121">
        <f>+SUM(D58,L58,AD58)</f>
        <v>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11073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13598</v>
      </c>
      <c r="BP58" s="121">
        <f>SUM(L58,AN58)</f>
        <v>0</v>
      </c>
      <c r="BQ58" s="121">
        <f>SUM(M58,AO58)</f>
        <v>0</v>
      </c>
      <c r="BR58" s="121">
        <f>SUM(N58,AP58)</f>
        <v>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32007</v>
      </c>
      <c r="CG58" s="121">
        <f>SUM(AC58,BE58)</f>
        <v>0</v>
      </c>
      <c r="CH58" s="121">
        <f>SUM(AD58,BF58)</f>
        <v>0</v>
      </c>
      <c r="CI58" s="121">
        <f>SUM(AE58,BG58)</f>
        <v>0</v>
      </c>
    </row>
    <row r="59" spans="1:87" s="136" customFormat="1" ht="13.5" customHeight="1" x14ac:dyDescent="0.15">
      <c r="A59" s="119" t="s">
        <v>14</v>
      </c>
      <c r="B59" s="120" t="s">
        <v>508</v>
      </c>
      <c r="C59" s="119" t="s">
        <v>509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86184</v>
      </c>
      <c r="M59" s="121">
        <f>+SUM(N59:Q59)</f>
        <v>37387</v>
      </c>
      <c r="N59" s="121">
        <v>23297</v>
      </c>
      <c r="O59" s="121">
        <v>0</v>
      </c>
      <c r="P59" s="121">
        <v>14090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48797</v>
      </c>
      <c r="X59" s="121">
        <v>30675</v>
      </c>
      <c r="Y59" s="121">
        <v>857</v>
      </c>
      <c r="Z59" s="121">
        <v>1354</v>
      </c>
      <c r="AA59" s="121">
        <v>15911</v>
      </c>
      <c r="AB59" s="121">
        <v>0</v>
      </c>
      <c r="AC59" s="121">
        <v>0</v>
      </c>
      <c r="AD59" s="121">
        <v>70868</v>
      </c>
      <c r="AE59" s="121">
        <f>+SUM(D59,L59,AD59)</f>
        <v>157052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27520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86184</v>
      </c>
      <c r="BQ59" s="121">
        <f>SUM(M59,AO59)</f>
        <v>37387</v>
      </c>
      <c r="BR59" s="121">
        <f>SUM(N59,AP59)</f>
        <v>23297</v>
      </c>
      <c r="BS59" s="121">
        <f>SUM(O59,AQ59)</f>
        <v>0</v>
      </c>
      <c r="BT59" s="121">
        <f>SUM(P59,AR59)</f>
        <v>14090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48797</v>
      </c>
      <c r="CB59" s="121">
        <f>SUM(X59,AZ59)</f>
        <v>30675</v>
      </c>
      <c r="CC59" s="121">
        <f>SUM(Y59,BA59)</f>
        <v>857</v>
      </c>
      <c r="CD59" s="121">
        <f>SUM(Z59,BB59)</f>
        <v>1354</v>
      </c>
      <c r="CE59" s="121">
        <f>SUM(AA59,BC59)</f>
        <v>15911</v>
      </c>
      <c r="CF59" s="121">
        <f>SUM(AB59,BD59)</f>
        <v>27520</v>
      </c>
      <c r="CG59" s="121">
        <f>SUM(AC59,BE59)</f>
        <v>0</v>
      </c>
      <c r="CH59" s="121">
        <f>SUM(AD59,BF59)</f>
        <v>70868</v>
      </c>
      <c r="CI59" s="121">
        <f>SUM(AE59,BG59)</f>
        <v>157052</v>
      </c>
    </row>
    <row r="60" spans="1:87" s="136" customFormat="1" ht="13.5" customHeight="1" x14ac:dyDescent="0.15">
      <c r="A60" s="119" t="s">
        <v>14</v>
      </c>
      <c r="B60" s="120" t="s">
        <v>511</v>
      </c>
      <c r="C60" s="119" t="s">
        <v>512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318692</v>
      </c>
      <c r="M60" s="121">
        <f>+SUM(N60:Q60)</f>
        <v>39349</v>
      </c>
      <c r="N60" s="121">
        <v>15441</v>
      </c>
      <c r="O60" s="121">
        <v>9450</v>
      </c>
      <c r="P60" s="121">
        <v>14458</v>
      </c>
      <c r="Q60" s="121">
        <v>0</v>
      </c>
      <c r="R60" s="121">
        <f>+SUM(S60:U60)</f>
        <v>98419</v>
      </c>
      <c r="S60" s="121">
        <v>8283</v>
      </c>
      <c r="T60" s="121">
        <v>90136</v>
      </c>
      <c r="U60" s="121">
        <v>0</v>
      </c>
      <c r="V60" s="121">
        <v>0</v>
      </c>
      <c r="W60" s="121">
        <f>+SUM(X60:AA60)</f>
        <v>180924</v>
      </c>
      <c r="X60" s="121">
        <v>9210</v>
      </c>
      <c r="Y60" s="121">
        <v>171560</v>
      </c>
      <c r="Z60" s="121">
        <v>154</v>
      </c>
      <c r="AA60" s="121">
        <v>0</v>
      </c>
      <c r="AB60" s="121">
        <v>0</v>
      </c>
      <c r="AC60" s="121">
        <v>0</v>
      </c>
      <c r="AD60" s="121">
        <v>0</v>
      </c>
      <c r="AE60" s="121">
        <f>+SUM(D60,L60,AD60)</f>
        <v>318692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24496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318692</v>
      </c>
      <c r="BQ60" s="121">
        <f>SUM(M60,AO60)</f>
        <v>39349</v>
      </c>
      <c r="BR60" s="121">
        <f>SUM(N60,AP60)</f>
        <v>15441</v>
      </c>
      <c r="BS60" s="121">
        <f>SUM(O60,AQ60)</f>
        <v>9450</v>
      </c>
      <c r="BT60" s="121">
        <f>SUM(P60,AR60)</f>
        <v>14458</v>
      </c>
      <c r="BU60" s="121">
        <f>SUM(Q60,AS60)</f>
        <v>0</v>
      </c>
      <c r="BV60" s="121">
        <f>SUM(R60,AT60)</f>
        <v>98419</v>
      </c>
      <c r="BW60" s="121">
        <f>SUM(S60,AU60)</f>
        <v>8283</v>
      </c>
      <c r="BX60" s="121">
        <f>SUM(T60,AV60)</f>
        <v>90136</v>
      </c>
      <c r="BY60" s="121">
        <f>SUM(U60,AW60)</f>
        <v>0</v>
      </c>
      <c r="BZ60" s="121">
        <f>SUM(V60,AX60)</f>
        <v>0</v>
      </c>
      <c r="CA60" s="121">
        <f>SUM(W60,AY60)</f>
        <v>180924</v>
      </c>
      <c r="CB60" s="121">
        <f>SUM(X60,AZ60)</f>
        <v>9210</v>
      </c>
      <c r="CC60" s="121">
        <f>SUM(Y60,BA60)</f>
        <v>171560</v>
      </c>
      <c r="CD60" s="121">
        <f>SUM(Z60,BB60)</f>
        <v>154</v>
      </c>
      <c r="CE60" s="121">
        <f>SUM(AA60,BC60)</f>
        <v>0</v>
      </c>
      <c r="CF60" s="121">
        <f>SUM(AB60,BD60)</f>
        <v>24496</v>
      </c>
      <c r="CG60" s="121">
        <f>SUM(AC60,BE60)</f>
        <v>0</v>
      </c>
      <c r="CH60" s="121">
        <f>SUM(AD60,BF60)</f>
        <v>0</v>
      </c>
      <c r="CI60" s="121">
        <f>SUM(AE60,BG60)</f>
        <v>318692</v>
      </c>
    </row>
    <row r="61" spans="1:87" s="136" customFormat="1" ht="13.5" customHeight="1" x14ac:dyDescent="0.15">
      <c r="A61" s="119" t="s">
        <v>14</v>
      </c>
      <c r="B61" s="120" t="s">
        <v>514</v>
      </c>
      <c r="C61" s="119" t="s">
        <v>515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2233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92018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33156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2233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125174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14</v>
      </c>
      <c r="B62" s="120" t="s">
        <v>440</v>
      </c>
      <c r="C62" s="119" t="s">
        <v>441</v>
      </c>
      <c r="D62" s="121">
        <f>+SUM(E62,J62)</f>
        <v>53446</v>
      </c>
      <c r="E62" s="121">
        <f>+SUM(F62:I62)</f>
        <v>53446</v>
      </c>
      <c r="F62" s="121">
        <v>0</v>
      </c>
      <c r="G62" s="121">
        <v>52763</v>
      </c>
      <c r="H62" s="121">
        <v>683</v>
      </c>
      <c r="I62" s="121">
        <v>0</v>
      </c>
      <c r="J62" s="121">
        <v>0</v>
      </c>
      <c r="K62" s="121">
        <v>0</v>
      </c>
      <c r="L62" s="121">
        <f>+SUM(M62,R62,V62,W62,AC62)</f>
        <v>297953</v>
      </c>
      <c r="M62" s="121">
        <f>+SUM(N62:Q62)</f>
        <v>179130</v>
      </c>
      <c r="N62" s="121">
        <v>179130</v>
      </c>
      <c r="O62" s="121">
        <v>0</v>
      </c>
      <c r="P62" s="121">
        <v>0</v>
      </c>
      <c r="Q62" s="121">
        <v>0</v>
      </c>
      <c r="R62" s="121">
        <f>+SUM(S62:U62)</f>
        <v>71832</v>
      </c>
      <c r="S62" s="121">
        <v>18484</v>
      </c>
      <c r="T62" s="121">
        <v>45932</v>
      </c>
      <c r="U62" s="121">
        <v>7416</v>
      </c>
      <c r="V62" s="121">
        <v>0</v>
      </c>
      <c r="W62" s="121">
        <f>+SUM(X62:AA62)</f>
        <v>46991</v>
      </c>
      <c r="X62" s="121">
        <v>26704</v>
      </c>
      <c r="Y62" s="121">
        <v>16020</v>
      </c>
      <c r="Z62" s="121">
        <v>4267</v>
      </c>
      <c r="AA62" s="121">
        <v>0</v>
      </c>
      <c r="AB62" s="121">
        <v>0</v>
      </c>
      <c r="AC62" s="121">
        <v>0</v>
      </c>
      <c r="AD62" s="121">
        <v>876</v>
      </c>
      <c r="AE62" s="121">
        <f>+SUM(D62,L62,AD62)</f>
        <v>352275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202638</v>
      </c>
      <c r="AO62" s="121">
        <f>+SUM(AP62:AS62)</f>
        <v>105117</v>
      </c>
      <c r="AP62" s="121">
        <v>105117</v>
      </c>
      <c r="AQ62" s="121">
        <v>0</v>
      </c>
      <c r="AR62" s="121">
        <v>0</v>
      </c>
      <c r="AS62" s="121">
        <v>0</v>
      </c>
      <c r="AT62" s="121">
        <f>+SUM(AU62:AW62)</f>
        <v>62093</v>
      </c>
      <c r="AU62" s="121">
        <v>4124</v>
      </c>
      <c r="AV62" s="121">
        <v>57969</v>
      </c>
      <c r="AW62" s="121">
        <v>0</v>
      </c>
      <c r="AX62" s="121">
        <v>0</v>
      </c>
      <c r="AY62" s="121">
        <f>+SUM(AZ62:BC62)</f>
        <v>35428</v>
      </c>
      <c r="AZ62" s="121">
        <v>0</v>
      </c>
      <c r="BA62" s="121">
        <v>35428</v>
      </c>
      <c r="BB62" s="121">
        <v>0</v>
      </c>
      <c r="BC62" s="121">
        <v>0</v>
      </c>
      <c r="BD62" s="121">
        <v>0</v>
      </c>
      <c r="BE62" s="121">
        <v>0</v>
      </c>
      <c r="BF62" s="121">
        <v>18</v>
      </c>
      <c r="BG62" s="121">
        <f>+SUM(BF62,AN62,AF62)</f>
        <v>202656</v>
      </c>
      <c r="BH62" s="121">
        <f>SUM(D62,AF62)</f>
        <v>53446</v>
      </c>
      <c r="BI62" s="121">
        <f>SUM(E62,AG62)</f>
        <v>53446</v>
      </c>
      <c r="BJ62" s="121">
        <f>SUM(F62,AH62)</f>
        <v>0</v>
      </c>
      <c r="BK62" s="121">
        <f>SUM(G62,AI62)</f>
        <v>52763</v>
      </c>
      <c r="BL62" s="121">
        <f>SUM(H62,AJ62)</f>
        <v>683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500591</v>
      </c>
      <c r="BQ62" s="121">
        <f>SUM(M62,AO62)</f>
        <v>284247</v>
      </c>
      <c r="BR62" s="121">
        <f>SUM(N62,AP62)</f>
        <v>284247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133925</v>
      </c>
      <c r="BW62" s="121">
        <f>SUM(S62,AU62)</f>
        <v>22608</v>
      </c>
      <c r="BX62" s="121">
        <f>SUM(T62,AV62)</f>
        <v>103901</v>
      </c>
      <c r="BY62" s="121">
        <f>SUM(U62,AW62)</f>
        <v>7416</v>
      </c>
      <c r="BZ62" s="121">
        <f>SUM(V62,AX62)</f>
        <v>0</v>
      </c>
      <c r="CA62" s="121">
        <f>SUM(W62,AY62)</f>
        <v>82419</v>
      </c>
      <c r="CB62" s="121">
        <f>SUM(X62,AZ62)</f>
        <v>26704</v>
      </c>
      <c r="CC62" s="121">
        <f>SUM(Y62,BA62)</f>
        <v>51448</v>
      </c>
      <c r="CD62" s="121">
        <f>SUM(Z62,BB62)</f>
        <v>4267</v>
      </c>
      <c r="CE62" s="121">
        <f>SUM(AA62,BC62)</f>
        <v>0</v>
      </c>
      <c r="CF62" s="121">
        <f>SUM(AB62,BD62)</f>
        <v>0</v>
      </c>
      <c r="CG62" s="121">
        <f>SUM(AC62,BE62)</f>
        <v>0</v>
      </c>
      <c r="CH62" s="121">
        <f>SUM(AD62,BF62)</f>
        <v>894</v>
      </c>
      <c r="CI62" s="121">
        <f>SUM(AE62,BG62)</f>
        <v>554931</v>
      </c>
    </row>
    <row r="63" spans="1:87" s="136" customFormat="1" ht="13.5" customHeight="1" x14ac:dyDescent="0.15">
      <c r="A63" s="119" t="s">
        <v>14</v>
      </c>
      <c r="B63" s="120" t="s">
        <v>361</v>
      </c>
      <c r="C63" s="119" t="s">
        <v>362</v>
      </c>
      <c r="D63" s="121">
        <f>+SUM(E63,J63)</f>
        <v>2161110</v>
      </c>
      <c r="E63" s="121">
        <f>+SUM(F63:I63)</f>
        <v>2161110</v>
      </c>
      <c r="F63" s="121">
        <v>0</v>
      </c>
      <c r="G63" s="121">
        <v>2161110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792559</v>
      </c>
      <c r="M63" s="121">
        <f>+SUM(N63:Q63)</f>
        <v>136123</v>
      </c>
      <c r="N63" s="121">
        <v>136123</v>
      </c>
      <c r="O63" s="121">
        <v>0</v>
      </c>
      <c r="P63" s="121">
        <v>0</v>
      </c>
      <c r="Q63" s="121">
        <v>0</v>
      </c>
      <c r="R63" s="121">
        <f>+SUM(S63:U63)</f>
        <v>83811</v>
      </c>
      <c r="S63" s="121">
        <v>0</v>
      </c>
      <c r="T63" s="121">
        <v>73707</v>
      </c>
      <c r="U63" s="121">
        <v>10104</v>
      </c>
      <c r="V63" s="121">
        <v>0</v>
      </c>
      <c r="W63" s="121">
        <f>+SUM(X63:AA63)</f>
        <v>572625</v>
      </c>
      <c r="X63" s="121">
        <v>0</v>
      </c>
      <c r="Y63" s="121">
        <v>562003</v>
      </c>
      <c r="Z63" s="121">
        <v>7472</v>
      </c>
      <c r="AA63" s="121">
        <v>3150</v>
      </c>
      <c r="AB63" s="121">
        <v>0</v>
      </c>
      <c r="AC63" s="121">
        <v>0</v>
      </c>
      <c r="AD63" s="121">
        <v>424829</v>
      </c>
      <c r="AE63" s="121">
        <f>+SUM(D63,L63,AD63)</f>
        <v>3378498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0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2161110</v>
      </c>
      <c r="BI63" s="121">
        <f>SUM(E63,AG63)</f>
        <v>2161110</v>
      </c>
      <c r="BJ63" s="121">
        <f>SUM(F63,AH63)</f>
        <v>0</v>
      </c>
      <c r="BK63" s="121">
        <f>SUM(G63,AI63)</f>
        <v>2161110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792559</v>
      </c>
      <c r="BQ63" s="121">
        <f>SUM(M63,AO63)</f>
        <v>136123</v>
      </c>
      <c r="BR63" s="121">
        <f>SUM(N63,AP63)</f>
        <v>136123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83811</v>
      </c>
      <c r="BW63" s="121">
        <f>SUM(S63,AU63)</f>
        <v>0</v>
      </c>
      <c r="BX63" s="121">
        <f>SUM(T63,AV63)</f>
        <v>73707</v>
      </c>
      <c r="BY63" s="121">
        <f>SUM(U63,AW63)</f>
        <v>10104</v>
      </c>
      <c r="BZ63" s="121">
        <f>SUM(V63,AX63)</f>
        <v>0</v>
      </c>
      <c r="CA63" s="121">
        <f>SUM(W63,AY63)</f>
        <v>572625</v>
      </c>
      <c r="CB63" s="121">
        <f>SUM(X63,AZ63)</f>
        <v>0</v>
      </c>
      <c r="CC63" s="121">
        <f>SUM(Y63,BA63)</f>
        <v>562003</v>
      </c>
      <c r="CD63" s="121">
        <f>SUM(Z63,BB63)</f>
        <v>7472</v>
      </c>
      <c r="CE63" s="121">
        <f>SUM(AA63,BC63)</f>
        <v>3150</v>
      </c>
      <c r="CF63" s="121">
        <f>SUM(AB63,BD63)</f>
        <v>0</v>
      </c>
      <c r="CG63" s="121">
        <f>SUM(AC63,BE63)</f>
        <v>0</v>
      </c>
      <c r="CH63" s="121">
        <f>SUM(AD63,BF63)</f>
        <v>424829</v>
      </c>
      <c r="CI63" s="121">
        <f>SUM(AE63,BG63)</f>
        <v>3378498</v>
      </c>
    </row>
    <row r="64" spans="1:87" s="136" customFormat="1" ht="13.5" customHeight="1" x14ac:dyDescent="0.15">
      <c r="A64" s="119" t="s">
        <v>14</v>
      </c>
      <c r="B64" s="120" t="s">
        <v>370</v>
      </c>
      <c r="C64" s="119" t="s">
        <v>371</v>
      </c>
      <c r="D64" s="121">
        <f>+SUM(E64,J64)</f>
        <v>37856</v>
      </c>
      <c r="E64" s="121">
        <f>+SUM(F64:I64)</f>
        <v>37856</v>
      </c>
      <c r="F64" s="121">
        <v>0</v>
      </c>
      <c r="G64" s="121">
        <v>37856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1130733</v>
      </c>
      <c r="M64" s="121">
        <f>+SUM(N64:Q64)</f>
        <v>124269</v>
      </c>
      <c r="N64" s="121">
        <v>124269</v>
      </c>
      <c r="O64" s="121">
        <v>0</v>
      </c>
      <c r="P64" s="121">
        <v>0</v>
      </c>
      <c r="Q64" s="121">
        <v>0</v>
      </c>
      <c r="R64" s="121">
        <f>+SUM(S64:U64)</f>
        <v>441832</v>
      </c>
      <c r="S64" s="121">
        <v>0</v>
      </c>
      <c r="T64" s="121">
        <v>423238</v>
      </c>
      <c r="U64" s="121">
        <v>18594</v>
      </c>
      <c r="V64" s="121">
        <v>0</v>
      </c>
      <c r="W64" s="121">
        <f>+SUM(X64:AA64)</f>
        <v>564632</v>
      </c>
      <c r="X64" s="121">
        <v>16977</v>
      </c>
      <c r="Y64" s="121">
        <v>531532</v>
      </c>
      <c r="Z64" s="121">
        <v>16123</v>
      </c>
      <c r="AA64" s="121">
        <v>0</v>
      </c>
      <c r="AB64" s="121">
        <v>0</v>
      </c>
      <c r="AC64" s="121">
        <v>0</v>
      </c>
      <c r="AD64" s="121">
        <v>58475</v>
      </c>
      <c r="AE64" s="121">
        <f>+SUM(D64,L64,AD64)</f>
        <v>1227064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0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37856</v>
      </c>
      <c r="BI64" s="121">
        <f>SUM(E64,AG64)</f>
        <v>37856</v>
      </c>
      <c r="BJ64" s="121">
        <f>SUM(F64,AH64)</f>
        <v>0</v>
      </c>
      <c r="BK64" s="121">
        <f>SUM(G64,AI64)</f>
        <v>37856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1130733</v>
      </c>
      <c r="BQ64" s="121">
        <f>SUM(M64,AO64)</f>
        <v>124269</v>
      </c>
      <c r="BR64" s="121">
        <f>SUM(N64,AP64)</f>
        <v>124269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441832</v>
      </c>
      <c r="BW64" s="121">
        <f>SUM(S64,AU64)</f>
        <v>0</v>
      </c>
      <c r="BX64" s="121">
        <f>SUM(T64,AV64)</f>
        <v>423238</v>
      </c>
      <c r="BY64" s="121">
        <f>SUM(U64,AW64)</f>
        <v>18594</v>
      </c>
      <c r="BZ64" s="121">
        <f>SUM(V64,AX64)</f>
        <v>0</v>
      </c>
      <c r="CA64" s="121">
        <f>SUM(W64,AY64)</f>
        <v>564632</v>
      </c>
      <c r="CB64" s="121">
        <f>SUM(X64,AZ64)</f>
        <v>16977</v>
      </c>
      <c r="CC64" s="121">
        <f>SUM(Y64,BA64)</f>
        <v>531532</v>
      </c>
      <c r="CD64" s="121">
        <f>SUM(Z64,BB64)</f>
        <v>16123</v>
      </c>
      <c r="CE64" s="121">
        <f>SUM(AA64,BC64)</f>
        <v>0</v>
      </c>
      <c r="CF64" s="121">
        <f>SUM(AB64,BD64)</f>
        <v>0</v>
      </c>
      <c r="CG64" s="121">
        <f>SUM(AC64,BE64)</f>
        <v>0</v>
      </c>
      <c r="CH64" s="121">
        <f>SUM(AD64,BF64)</f>
        <v>58475</v>
      </c>
      <c r="CI64" s="121">
        <f>SUM(AE64,BG64)</f>
        <v>1227064</v>
      </c>
    </row>
    <row r="65" spans="1:87" s="136" customFormat="1" ht="13.5" customHeight="1" x14ac:dyDescent="0.15">
      <c r="A65" s="119" t="s">
        <v>14</v>
      </c>
      <c r="B65" s="120" t="s">
        <v>455</v>
      </c>
      <c r="C65" s="119" t="s">
        <v>456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767504</v>
      </c>
      <c r="M65" s="121">
        <f>+SUM(N65:Q65)</f>
        <v>90706</v>
      </c>
      <c r="N65" s="121">
        <v>90706</v>
      </c>
      <c r="O65" s="121">
        <v>0</v>
      </c>
      <c r="P65" s="121">
        <v>0</v>
      </c>
      <c r="Q65" s="121">
        <v>0</v>
      </c>
      <c r="R65" s="121">
        <f>+SUM(S65:U65)</f>
        <v>120535</v>
      </c>
      <c r="S65" s="121">
        <v>480</v>
      </c>
      <c r="T65" s="121">
        <v>113311</v>
      </c>
      <c r="U65" s="121">
        <v>6744</v>
      </c>
      <c r="V65" s="121">
        <v>0</v>
      </c>
      <c r="W65" s="121">
        <f>+SUM(X65:AA65)</f>
        <v>556263</v>
      </c>
      <c r="X65" s="121">
        <v>66705</v>
      </c>
      <c r="Y65" s="121">
        <v>244436</v>
      </c>
      <c r="Z65" s="121">
        <v>6515</v>
      </c>
      <c r="AA65" s="121">
        <v>238607</v>
      </c>
      <c r="AB65" s="121">
        <v>0</v>
      </c>
      <c r="AC65" s="121">
        <v>0</v>
      </c>
      <c r="AD65" s="121">
        <v>0</v>
      </c>
      <c r="AE65" s="121">
        <f>+SUM(D65,L65,AD65)</f>
        <v>767504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767504</v>
      </c>
      <c r="BQ65" s="121">
        <f>SUM(M65,AO65)</f>
        <v>90706</v>
      </c>
      <c r="BR65" s="121">
        <f>SUM(N65,AP65)</f>
        <v>90706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120535</v>
      </c>
      <c r="BW65" s="121">
        <f>SUM(S65,AU65)</f>
        <v>480</v>
      </c>
      <c r="BX65" s="121">
        <f>SUM(T65,AV65)</f>
        <v>113311</v>
      </c>
      <c r="BY65" s="121">
        <f>SUM(U65,AW65)</f>
        <v>6744</v>
      </c>
      <c r="BZ65" s="121">
        <f>SUM(V65,AX65)</f>
        <v>0</v>
      </c>
      <c r="CA65" s="121">
        <f>SUM(W65,AY65)</f>
        <v>556263</v>
      </c>
      <c r="CB65" s="121">
        <f>SUM(X65,AZ65)</f>
        <v>66705</v>
      </c>
      <c r="CC65" s="121">
        <f>SUM(Y65,BA65)</f>
        <v>244436</v>
      </c>
      <c r="CD65" s="121">
        <f>SUM(Z65,BB65)</f>
        <v>6515</v>
      </c>
      <c r="CE65" s="121">
        <f>SUM(AA65,BC65)</f>
        <v>238607</v>
      </c>
      <c r="CF65" s="121">
        <f>SUM(AB65,BD65)</f>
        <v>0</v>
      </c>
      <c r="CG65" s="121">
        <f>SUM(AC65,BE65)</f>
        <v>0</v>
      </c>
      <c r="CH65" s="121">
        <f>SUM(AD65,BF65)</f>
        <v>0</v>
      </c>
      <c r="CI65" s="121">
        <f>SUM(AE65,BG65)</f>
        <v>767504</v>
      </c>
    </row>
    <row r="66" spans="1:87" s="136" customFormat="1" ht="13.5" customHeight="1" x14ac:dyDescent="0.15">
      <c r="A66" s="119" t="s">
        <v>14</v>
      </c>
      <c r="B66" s="120" t="s">
        <v>383</v>
      </c>
      <c r="C66" s="119" t="s">
        <v>384</v>
      </c>
      <c r="D66" s="121">
        <f>+SUM(E66,J66)</f>
        <v>1426</v>
      </c>
      <c r="E66" s="121">
        <f>+SUM(F66:I66)</f>
        <v>1426</v>
      </c>
      <c r="F66" s="121">
        <v>0</v>
      </c>
      <c r="G66" s="121">
        <v>1426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2160098</v>
      </c>
      <c r="M66" s="121">
        <f>+SUM(N66:Q66)</f>
        <v>69393</v>
      </c>
      <c r="N66" s="121">
        <v>69393</v>
      </c>
      <c r="O66" s="121">
        <v>0</v>
      </c>
      <c r="P66" s="121">
        <v>0</v>
      </c>
      <c r="Q66" s="121">
        <v>0</v>
      </c>
      <c r="R66" s="121">
        <f>+SUM(S66:U66)</f>
        <v>684683</v>
      </c>
      <c r="S66" s="121">
        <v>0</v>
      </c>
      <c r="T66" s="121">
        <v>684683</v>
      </c>
      <c r="U66" s="121">
        <v>0</v>
      </c>
      <c r="V66" s="121">
        <v>0</v>
      </c>
      <c r="W66" s="121">
        <f>+SUM(X66:AA66)</f>
        <v>1406022</v>
      </c>
      <c r="X66" s="121">
        <v>562670</v>
      </c>
      <c r="Y66" s="121">
        <v>717665</v>
      </c>
      <c r="Z66" s="121">
        <v>115179</v>
      </c>
      <c r="AA66" s="121">
        <v>10508</v>
      </c>
      <c r="AB66" s="121">
        <v>0</v>
      </c>
      <c r="AC66" s="121">
        <v>0</v>
      </c>
      <c r="AD66" s="121">
        <v>12454</v>
      </c>
      <c r="AE66" s="121">
        <f>+SUM(D66,L66,AD66)</f>
        <v>2173978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309554</v>
      </c>
      <c r="AO66" s="121">
        <f>+SUM(AP66:AS66)</f>
        <v>23895</v>
      </c>
      <c r="AP66" s="121">
        <v>23895</v>
      </c>
      <c r="AQ66" s="121">
        <v>0</v>
      </c>
      <c r="AR66" s="121">
        <v>0</v>
      </c>
      <c r="AS66" s="121">
        <v>0</v>
      </c>
      <c r="AT66" s="121">
        <f>+SUM(AU66:AW66)</f>
        <v>199742</v>
      </c>
      <c r="AU66" s="121">
        <v>0</v>
      </c>
      <c r="AV66" s="121">
        <v>199742</v>
      </c>
      <c r="AW66" s="121">
        <v>0</v>
      </c>
      <c r="AX66" s="121">
        <v>0</v>
      </c>
      <c r="AY66" s="121">
        <f>+SUM(AZ66:BC66)</f>
        <v>85917</v>
      </c>
      <c r="AZ66" s="121">
        <v>0</v>
      </c>
      <c r="BA66" s="121">
        <v>65603</v>
      </c>
      <c r="BB66" s="121">
        <v>6470</v>
      </c>
      <c r="BC66" s="121">
        <v>13844</v>
      </c>
      <c r="BD66" s="121">
        <v>0</v>
      </c>
      <c r="BE66" s="121">
        <v>0</v>
      </c>
      <c r="BF66" s="121">
        <v>1036</v>
      </c>
      <c r="BG66" s="121">
        <f>+SUM(BF66,AN66,AF66)</f>
        <v>310590</v>
      </c>
      <c r="BH66" s="121">
        <f>SUM(D66,AF66)</f>
        <v>1426</v>
      </c>
      <c r="BI66" s="121">
        <f>SUM(E66,AG66)</f>
        <v>1426</v>
      </c>
      <c r="BJ66" s="121">
        <f>SUM(F66,AH66)</f>
        <v>0</v>
      </c>
      <c r="BK66" s="121">
        <f>SUM(G66,AI66)</f>
        <v>1426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2469652</v>
      </c>
      <c r="BQ66" s="121">
        <f>SUM(M66,AO66)</f>
        <v>93288</v>
      </c>
      <c r="BR66" s="121">
        <f>SUM(N66,AP66)</f>
        <v>93288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884425</v>
      </c>
      <c r="BW66" s="121">
        <f>SUM(S66,AU66)</f>
        <v>0</v>
      </c>
      <c r="BX66" s="121">
        <f>SUM(T66,AV66)</f>
        <v>884425</v>
      </c>
      <c r="BY66" s="121">
        <f>SUM(U66,AW66)</f>
        <v>0</v>
      </c>
      <c r="BZ66" s="121">
        <f>SUM(V66,AX66)</f>
        <v>0</v>
      </c>
      <c r="CA66" s="121">
        <f>SUM(W66,AY66)</f>
        <v>1491939</v>
      </c>
      <c r="CB66" s="121">
        <f>SUM(X66,AZ66)</f>
        <v>562670</v>
      </c>
      <c r="CC66" s="121">
        <f>SUM(Y66,BA66)</f>
        <v>783268</v>
      </c>
      <c r="CD66" s="121">
        <f>SUM(Z66,BB66)</f>
        <v>121649</v>
      </c>
      <c r="CE66" s="121">
        <f>SUM(AA66,BC66)</f>
        <v>24352</v>
      </c>
      <c r="CF66" s="121">
        <f>SUM(AB66,BD66)</f>
        <v>0</v>
      </c>
      <c r="CG66" s="121">
        <f>SUM(AC66,BE66)</f>
        <v>0</v>
      </c>
      <c r="CH66" s="121">
        <f>SUM(AD66,BF66)</f>
        <v>13490</v>
      </c>
      <c r="CI66" s="121">
        <f>SUM(AE66,BG66)</f>
        <v>2484568</v>
      </c>
    </row>
    <row r="67" spans="1:87" s="136" customFormat="1" ht="13.5" customHeight="1" x14ac:dyDescent="0.15">
      <c r="A67" s="119" t="s">
        <v>14</v>
      </c>
      <c r="B67" s="120" t="s">
        <v>363</v>
      </c>
      <c r="C67" s="119" t="s">
        <v>364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338989</v>
      </c>
      <c r="AO67" s="121">
        <f>+SUM(AP67:AS67)</f>
        <v>75156</v>
      </c>
      <c r="AP67" s="121">
        <v>75156</v>
      </c>
      <c r="AQ67" s="121">
        <v>0</v>
      </c>
      <c r="AR67" s="121">
        <v>0</v>
      </c>
      <c r="AS67" s="121">
        <v>0</v>
      </c>
      <c r="AT67" s="121">
        <f>+SUM(AU67:AW67)</f>
        <v>177146</v>
      </c>
      <c r="AU67" s="121">
        <v>0</v>
      </c>
      <c r="AV67" s="121">
        <v>177146</v>
      </c>
      <c r="AW67" s="121">
        <v>0</v>
      </c>
      <c r="AX67" s="121">
        <v>0</v>
      </c>
      <c r="AY67" s="121">
        <f>+SUM(AZ67:BC67)</f>
        <v>86687</v>
      </c>
      <c r="AZ67" s="121">
        <v>0</v>
      </c>
      <c r="BA67" s="121">
        <v>86687</v>
      </c>
      <c r="BB67" s="121">
        <v>0</v>
      </c>
      <c r="BC67" s="121">
        <v>0</v>
      </c>
      <c r="BD67" s="121">
        <v>0</v>
      </c>
      <c r="BE67" s="121">
        <v>0</v>
      </c>
      <c r="BF67" s="121">
        <v>6489</v>
      </c>
      <c r="BG67" s="121">
        <f>+SUM(BF67,AN67,AF67)</f>
        <v>345478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338989</v>
      </c>
      <c r="BQ67" s="121">
        <f>SUM(M67,AO67)</f>
        <v>75156</v>
      </c>
      <c r="BR67" s="121">
        <f>SUM(N67,AP67)</f>
        <v>75156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177146</v>
      </c>
      <c r="BW67" s="121">
        <f>SUM(S67,AU67)</f>
        <v>0</v>
      </c>
      <c r="BX67" s="121">
        <f>SUM(T67,AV67)</f>
        <v>177146</v>
      </c>
      <c r="BY67" s="121">
        <f>SUM(U67,AW67)</f>
        <v>0</v>
      </c>
      <c r="BZ67" s="121">
        <f>SUM(V67,AX67)</f>
        <v>0</v>
      </c>
      <c r="CA67" s="121">
        <f>SUM(W67,AY67)</f>
        <v>86687</v>
      </c>
      <c r="CB67" s="121">
        <f>SUM(X67,AZ67)</f>
        <v>0</v>
      </c>
      <c r="CC67" s="121">
        <f>SUM(Y67,BA67)</f>
        <v>86687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6489</v>
      </c>
      <c r="CI67" s="121">
        <f>SUM(AE67,BG67)</f>
        <v>345478</v>
      </c>
    </row>
    <row r="68" spans="1:87" s="136" customFormat="1" ht="13.5" customHeight="1" x14ac:dyDescent="0.15">
      <c r="A68" s="119" t="s">
        <v>14</v>
      </c>
      <c r="B68" s="120" t="s">
        <v>429</v>
      </c>
      <c r="C68" s="119" t="s">
        <v>430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0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132549</v>
      </c>
      <c r="AO68" s="121">
        <f>+SUM(AP68:AS68)</f>
        <v>60166</v>
      </c>
      <c r="AP68" s="121">
        <v>60166</v>
      </c>
      <c r="AQ68" s="121">
        <v>0</v>
      </c>
      <c r="AR68" s="121">
        <v>0</v>
      </c>
      <c r="AS68" s="121">
        <v>0</v>
      </c>
      <c r="AT68" s="121">
        <f>+SUM(AU68:AW68)</f>
        <v>39215</v>
      </c>
      <c r="AU68" s="121">
        <v>0</v>
      </c>
      <c r="AV68" s="121">
        <v>39215</v>
      </c>
      <c r="AW68" s="121">
        <v>0</v>
      </c>
      <c r="AX68" s="121">
        <v>0</v>
      </c>
      <c r="AY68" s="121">
        <f>+SUM(AZ68:BC68)</f>
        <v>33168</v>
      </c>
      <c r="AZ68" s="121">
        <v>0</v>
      </c>
      <c r="BA68" s="121">
        <v>31297</v>
      </c>
      <c r="BB68" s="121">
        <v>1871</v>
      </c>
      <c r="BC68" s="121">
        <v>0</v>
      </c>
      <c r="BD68" s="121">
        <v>0</v>
      </c>
      <c r="BE68" s="121">
        <v>0</v>
      </c>
      <c r="BF68" s="121">
        <v>8767</v>
      </c>
      <c r="BG68" s="121">
        <f>+SUM(BF68,AN68,AF68)</f>
        <v>141316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132549</v>
      </c>
      <c r="BQ68" s="121">
        <f>SUM(M68,AO68)</f>
        <v>60166</v>
      </c>
      <c r="BR68" s="121">
        <f>SUM(N68,AP68)</f>
        <v>60166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39215</v>
      </c>
      <c r="BW68" s="121">
        <f>SUM(S68,AU68)</f>
        <v>0</v>
      </c>
      <c r="BX68" s="121">
        <f>SUM(T68,AV68)</f>
        <v>39215</v>
      </c>
      <c r="BY68" s="121">
        <f>SUM(U68,AW68)</f>
        <v>0</v>
      </c>
      <c r="BZ68" s="121">
        <f>SUM(V68,AX68)</f>
        <v>0</v>
      </c>
      <c r="CA68" s="121">
        <f>SUM(W68,AY68)</f>
        <v>33168</v>
      </c>
      <c r="CB68" s="121">
        <f>SUM(X68,AZ68)</f>
        <v>0</v>
      </c>
      <c r="CC68" s="121">
        <f>SUM(Y68,BA68)</f>
        <v>31297</v>
      </c>
      <c r="CD68" s="121">
        <f>SUM(Z68,BB68)</f>
        <v>1871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8767</v>
      </c>
      <c r="CI68" s="121">
        <f>SUM(AE68,BG68)</f>
        <v>141316</v>
      </c>
    </row>
    <row r="69" spans="1:87" s="136" customFormat="1" ht="13.5" customHeight="1" x14ac:dyDescent="0.15">
      <c r="A69" s="119" t="s">
        <v>14</v>
      </c>
      <c r="B69" s="120" t="s">
        <v>375</v>
      </c>
      <c r="C69" s="119" t="s">
        <v>376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0</v>
      </c>
      <c r="M69" s="121">
        <f>+SUM(N69:Q69)</f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f>+SUM(S69:U69)</f>
        <v>0</v>
      </c>
      <c r="S69" s="121">
        <v>0</v>
      </c>
      <c r="T69" s="121">
        <v>0</v>
      </c>
      <c r="U69" s="121">
        <v>0</v>
      </c>
      <c r="V69" s="121">
        <v>0</v>
      </c>
      <c r="W69" s="121">
        <f>+SUM(X69:AA69)</f>
        <v>0</v>
      </c>
      <c r="X69" s="121">
        <v>0</v>
      </c>
      <c r="Y69" s="121">
        <v>0</v>
      </c>
      <c r="Z69" s="121">
        <v>0</v>
      </c>
      <c r="AA69" s="121">
        <v>0</v>
      </c>
      <c r="AB69" s="121">
        <v>0</v>
      </c>
      <c r="AC69" s="121">
        <v>0</v>
      </c>
      <c r="AD69" s="121">
        <v>0</v>
      </c>
      <c r="AE69" s="121">
        <f>+SUM(D69,L69,AD69)</f>
        <v>0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418329</v>
      </c>
      <c r="AO69" s="121">
        <f>+SUM(AP69:AS69)</f>
        <v>119729</v>
      </c>
      <c r="AP69" s="121">
        <v>119729</v>
      </c>
      <c r="AQ69" s="121">
        <v>0</v>
      </c>
      <c r="AR69" s="121">
        <v>0</v>
      </c>
      <c r="AS69" s="121">
        <v>0</v>
      </c>
      <c r="AT69" s="121">
        <f>+SUM(AU69:AW69)</f>
        <v>141180</v>
      </c>
      <c r="AU69" s="121">
        <v>1338</v>
      </c>
      <c r="AV69" s="121">
        <v>139842</v>
      </c>
      <c r="AW69" s="121">
        <v>0</v>
      </c>
      <c r="AX69" s="121">
        <v>0</v>
      </c>
      <c r="AY69" s="121">
        <f>+SUM(AZ69:BC69)</f>
        <v>157420</v>
      </c>
      <c r="AZ69" s="121">
        <v>57908</v>
      </c>
      <c r="BA69" s="121">
        <v>96014</v>
      </c>
      <c r="BB69" s="121">
        <v>3498</v>
      </c>
      <c r="BC69" s="121">
        <v>0</v>
      </c>
      <c r="BD69" s="121">
        <v>0</v>
      </c>
      <c r="BE69" s="121">
        <v>0</v>
      </c>
      <c r="BF69" s="121">
        <v>30720</v>
      </c>
      <c r="BG69" s="121">
        <f>+SUM(BF69,AN69,AF69)</f>
        <v>449049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418329</v>
      </c>
      <c r="BQ69" s="121">
        <f>SUM(M69,AO69)</f>
        <v>119729</v>
      </c>
      <c r="BR69" s="121">
        <f>SUM(N69,AP69)</f>
        <v>119729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141180</v>
      </c>
      <c r="BW69" s="121">
        <f>SUM(S69,AU69)</f>
        <v>1338</v>
      </c>
      <c r="BX69" s="121">
        <f>SUM(T69,AV69)</f>
        <v>139842</v>
      </c>
      <c r="BY69" s="121">
        <f>SUM(U69,AW69)</f>
        <v>0</v>
      </c>
      <c r="BZ69" s="121">
        <f>SUM(V69,AX69)</f>
        <v>0</v>
      </c>
      <c r="CA69" s="121">
        <f>SUM(W69,AY69)</f>
        <v>157420</v>
      </c>
      <c r="CB69" s="121">
        <f>SUM(X69,AZ69)</f>
        <v>57908</v>
      </c>
      <c r="CC69" s="121">
        <f>SUM(Y69,BA69)</f>
        <v>96014</v>
      </c>
      <c r="CD69" s="121">
        <f>SUM(Z69,BB69)</f>
        <v>3498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30720</v>
      </c>
      <c r="CI69" s="121">
        <f>SUM(AE69,BG69)</f>
        <v>449049</v>
      </c>
    </row>
    <row r="70" spans="1:87" s="136" customFormat="1" ht="13.5" customHeight="1" x14ac:dyDescent="0.15">
      <c r="A70" s="119" t="s">
        <v>14</v>
      </c>
      <c r="B70" s="120" t="s">
        <v>460</v>
      </c>
      <c r="C70" s="119" t="s">
        <v>461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458864</v>
      </c>
      <c r="AO70" s="121">
        <f>+SUM(AP70:AS70)</f>
        <v>223140</v>
      </c>
      <c r="AP70" s="121">
        <v>77285</v>
      </c>
      <c r="AQ70" s="121">
        <v>105298</v>
      </c>
      <c r="AR70" s="121">
        <v>40557</v>
      </c>
      <c r="AS70" s="121">
        <v>0</v>
      </c>
      <c r="AT70" s="121">
        <f>+SUM(AU70:AW70)</f>
        <v>144421</v>
      </c>
      <c r="AU70" s="121">
        <v>28677</v>
      </c>
      <c r="AV70" s="121">
        <v>115744</v>
      </c>
      <c r="AW70" s="121">
        <v>0</v>
      </c>
      <c r="AX70" s="121">
        <v>0</v>
      </c>
      <c r="AY70" s="121">
        <f>+SUM(AZ70:BC70)</f>
        <v>91303</v>
      </c>
      <c r="AZ70" s="121">
        <v>88422</v>
      </c>
      <c r="BA70" s="121">
        <v>2881</v>
      </c>
      <c r="BB70" s="121">
        <v>0</v>
      </c>
      <c r="BC70" s="121">
        <v>0</v>
      </c>
      <c r="BD70" s="121">
        <v>0</v>
      </c>
      <c r="BE70" s="121">
        <v>0</v>
      </c>
      <c r="BF70" s="121">
        <v>54389</v>
      </c>
      <c r="BG70" s="121">
        <f>+SUM(BF70,AN70,AF70)</f>
        <v>513253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458864</v>
      </c>
      <c r="BQ70" s="121">
        <f>SUM(M70,AO70)</f>
        <v>223140</v>
      </c>
      <c r="BR70" s="121">
        <f>SUM(N70,AP70)</f>
        <v>77285</v>
      </c>
      <c r="BS70" s="121">
        <f>SUM(O70,AQ70)</f>
        <v>105298</v>
      </c>
      <c r="BT70" s="121">
        <f>SUM(P70,AR70)</f>
        <v>40557</v>
      </c>
      <c r="BU70" s="121">
        <f>SUM(Q70,AS70)</f>
        <v>0</v>
      </c>
      <c r="BV70" s="121">
        <f>SUM(R70,AT70)</f>
        <v>144421</v>
      </c>
      <c r="BW70" s="121">
        <f>SUM(S70,AU70)</f>
        <v>28677</v>
      </c>
      <c r="BX70" s="121">
        <f>SUM(T70,AV70)</f>
        <v>115744</v>
      </c>
      <c r="BY70" s="121">
        <f>SUM(U70,AW70)</f>
        <v>0</v>
      </c>
      <c r="BZ70" s="121">
        <f>SUM(V70,AX70)</f>
        <v>0</v>
      </c>
      <c r="CA70" s="121">
        <f>SUM(W70,AY70)</f>
        <v>91303</v>
      </c>
      <c r="CB70" s="121">
        <f>SUM(X70,AZ70)</f>
        <v>88422</v>
      </c>
      <c r="CC70" s="121">
        <f>SUM(Y70,BA70)</f>
        <v>2881</v>
      </c>
      <c r="CD70" s="121">
        <f>SUM(Z70,BB70)</f>
        <v>0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54389</v>
      </c>
      <c r="CI70" s="121">
        <f>SUM(AE70,BG70)</f>
        <v>513253</v>
      </c>
    </row>
    <row r="71" spans="1:87" s="136" customFormat="1" ht="13.5" customHeight="1" x14ac:dyDescent="0.15">
      <c r="A71" s="119" t="s">
        <v>14</v>
      </c>
      <c r="B71" s="120" t="s">
        <v>445</v>
      </c>
      <c r="C71" s="119" t="s">
        <v>446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455959</v>
      </c>
      <c r="M71" s="121">
        <f>+SUM(N71:Q71)</f>
        <v>69601</v>
      </c>
      <c r="N71" s="121">
        <v>29000</v>
      </c>
      <c r="O71" s="121">
        <v>0</v>
      </c>
      <c r="P71" s="121">
        <v>29000</v>
      </c>
      <c r="Q71" s="121">
        <v>11601</v>
      </c>
      <c r="R71" s="121">
        <f>+SUM(S71:U71)</f>
        <v>240295</v>
      </c>
      <c r="S71" s="121">
        <v>13380</v>
      </c>
      <c r="T71" s="121">
        <v>211684</v>
      </c>
      <c r="U71" s="121">
        <v>15231</v>
      </c>
      <c r="V71" s="121">
        <v>0</v>
      </c>
      <c r="W71" s="121">
        <f>+SUM(X71:AA71)</f>
        <v>146063</v>
      </c>
      <c r="X71" s="121">
        <v>77902</v>
      </c>
      <c r="Y71" s="121">
        <v>67279</v>
      </c>
      <c r="Z71" s="121">
        <v>882</v>
      </c>
      <c r="AA71" s="121">
        <v>0</v>
      </c>
      <c r="AB71" s="121">
        <v>0</v>
      </c>
      <c r="AC71" s="121">
        <v>0</v>
      </c>
      <c r="AD71" s="121">
        <v>22379</v>
      </c>
      <c r="AE71" s="121">
        <f>+SUM(D71,L71,AD71)</f>
        <v>478338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0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455959</v>
      </c>
      <c r="BQ71" s="121">
        <f>SUM(M71,AO71)</f>
        <v>69601</v>
      </c>
      <c r="BR71" s="121">
        <f>SUM(N71,AP71)</f>
        <v>29000</v>
      </c>
      <c r="BS71" s="121">
        <f>SUM(O71,AQ71)</f>
        <v>0</v>
      </c>
      <c r="BT71" s="121">
        <f>SUM(P71,AR71)</f>
        <v>29000</v>
      </c>
      <c r="BU71" s="121">
        <f>SUM(Q71,AS71)</f>
        <v>11601</v>
      </c>
      <c r="BV71" s="121">
        <f>SUM(R71,AT71)</f>
        <v>240295</v>
      </c>
      <c r="BW71" s="121">
        <f>SUM(S71,AU71)</f>
        <v>13380</v>
      </c>
      <c r="BX71" s="121">
        <f>SUM(T71,AV71)</f>
        <v>211684</v>
      </c>
      <c r="BY71" s="121">
        <f>SUM(U71,AW71)</f>
        <v>15231</v>
      </c>
      <c r="BZ71" s="121">
        <f>SUM(V71,AX71)</f>
        <v>0</v>
      </c>
      <c r="CA71" s="121">
        <f>SUM(W71,AY71)</f>
        <v>146063</v>
      </c>
      <c r="CB71" s="121">
        <f>SUM(X71,AZ71)</f>
        <v>77902</v>
      </c>
      <c r="CC71" s="121">
        <f>SUM(Y71,BA71)</f>
        <v>67279</v>
      </c>
      <c r="CD71" s="121">
        <f>SUM(Z71,BB71)</f>
        <v>882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22379</v>
      </c>
      <c r="CI71" s="121">
        <f>SUM(AE71,BG71)</f>
        <v>478338</v>
      </c>
    </row>
    <row r="72" spans="1:87" s="136" customFormat="1" ht="13.5" customHeight="1" x14ac:dyDescent="0.15">
      <c r="A72" s="119" t="s">
        <v>14</v>
      </c>
      <c r="B72" s="120" t="s">
        <v>339</v>
      </c>
      <c r="C72" s="119" t="s">
        <v>340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97200</v>
      </c>
      <c r="M72" s="121">
        <f>+SUM(N72:Q72)</f>
        <v>24681</v>
      </c>
      <c r="N72" s="121">
        <v>24681</v>
      </c>
      <c r="O72" s="121">
        <v>0</v>
      </c>
      <c r="P72" s="121">
        <v>0</v>
      </c>
      <c r="Q72" s="121">
        <v>0</v>
      </c>
      <c r="R72" s="121">
        <f>+SUM(S72:U72)</f>
        <v>24821</v>
      </c>
      <c r="S72" s="121">
        <v>0</v>
      </c>
      <c r="T72" s="121">
        <v>24821</v>
      </c>
      <c r="U72" s="121">
        <v>0</v>
      </c>
      <c r="V72" s="121">
        <v>0</v>
      </c>
      <c r="W72" s="121">
        <f>+SUM(X72:AA72)</f>
        <v>47698</v>
      </c>
      <c r="X72" s="121">
        <v>0</v>
      </c>
      <c r="Y72" s="121">
        <v>47698</v>
      </c>
      <c r="Z72" s="121">
        <v>0</v>
      </c>
      <c r="AA72" s="121">
        <v>0</v>
      </c>
      <c r="AB72" s="121">
        <v>0</v>
      </c>
      <c r="AC72" s="121">
        <v>0</v>
      </c>
      <c r="AD72" s="121">
        <v>41648</v>
      </c>
      <c r="AE72" s="121">
        <f>+SUM(D72,L72,AD72)</f>
        <v>138848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0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97200</v>
      </c>
      <c r="BQ72" s="121">
        <f>SUM(M72,AO72)</f>
        <v>24681</v>
      </c>
      <c r="BR72" s="121">
        <f>SUM(N72,AP72)</f>
        <v>24681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24821</v>
      </c>
      <c r="BW72" s="121">
        <f>SUM(S72,AU72)</f>
        <v>0</v>
      </c>
      <c r="BX72" s="121">
        <f>SUM(T72,AV72)</f>
        <v>24821</v>
      </c>
      <c r="BY72" s="121">
        <f>SUM(U72,AW72)</f>
        <v>0</v>
      </c>
      <c r="BZ72" s="121">
        <f>SUM(V72,AX72)</f>
        <v>0</v>
      </c>
      <c r="CA72" s="121">
        <f>SUM(W72,AY72)</f>
        <v>47698</v>
      </c>
      <c r="CB72" s="121">
        <f>SUM(X72,AZ72)</f>
        <v>0</v>
      </c>
      <c r="CC72" s="121">
        <f>SUM(Y72,BA72)</f>
        <v>47698</v>
      </c>
      <c r="CD72" s="121">
        <f>SUM(Z72,BB72)</f>
        <v>0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41648</v>
      </c>
      <c r="CI72" s="121">
        <f>SUM(AE72,BG72)</f>
        <v>138848</v>
      </c>
    </row>
    <row r="73" spans="1:87" s="136" customFormat="1" ht="13.5" customHeight="1" x14ac:dyDescent="0.15">
      <c r="A73" s="119" t="s">
        <v>14</v>
      </c>
      <c r="B73" s="120" t="s">
        <v>353</v>
      </c>
      <c r="C73" s="119" t="s">
        <v>354</v>
      </c>
      <c r="D73" s="121">
        <f>+SUM(E73,J73)</f>
        <v>51812</v>
      </c>
      <c r="E73" s="121">
        <f>+SUM(F73:I73)</f>
        <v>51812</v>
      </c>
      <c r="F73" s="121">
        <v>0</v>
      </c>
      <c r="G73" s="121">
        <v>51812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1383380</v>
      </c>
      <c r="M73" s="121">
        <f>+SUM(N73:Q73)</f>
        <v>61192</v>
      </c>
      <c r="N73" s="121">
        <v>55144</v>
      </c>
      <c r="O73" s="121">
        <v>0</v>
      </c>
      <c r="P73" s="121">
        <v>0</v>
      </c>
      <c r="Q73" s="121">
        <v>6048</v>
      </c>
      <c r="R73" s="121">
        <f>+SUM(S73:U73)</f>
        <v>279625</v>
      </c>
      <c r="S73" s="121">
        <v>0</v>
      </c>
      <c r="T73" s="121">
        <v>198033</v>
      </c>
      <c r="U73" s="121">
        <v>81592</v>
      </c>
      <c r="V73" s="121">
        <v>0</v>
      </c>
      <c r="W73" s="121">
        <f>+SUM(X73:AA73)</f>
        <v>1042563</v>
      </c>
      <c r="X73" s="121">
        <v>424202</v>
      </c>
      <c r="Y73" s="121">
        <v>575413</v>
      </c>
      <c r="Z73" s="121">
        <v>42948</v>
      </c>
      <c r="AA73" s="121">
        <v>0</v>
      </c>
      <c r="AB73" s="121">
        <v>0</v>
      </c>
      <c r="AC73" s="121">
        <v>0</v>
      </c>
      <c r="AD73" s="121">
        <v>41049</v>
      </c>
      <c r="AE73" s="121">
        <f>+SUM(D73,L73,AD73)</f>
        <v>1476241</v>
      </c>
      <c r="AF73" s="121">
        <f>+SUM(AG73,AL73)</f>
        <v>1683261</v>
      </c>
      <c r="AG73" s="121">
        <f>+SUM(AH73:AK73)</f>
        <v>1683261</v>
      </c>
      <c r="AH73" s="121">
        <v>0</v>
      </c>
      <c r="AI73" s="121">
        <v>1683261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181925</v>
      </c>
      <c r="AO73" s="121">
        <f>+SUM(AP73:AS73)</f>
        <v>101948</v>
      </c>
      <c r="AP73" s="121">
        <v>101948</v>
      </c>
      <c r="AQ73" s="121">
        <v>0</v>
      </c>
      <c r="AR73" s="121">
        <v>0</v>
      </c>
      <c r="AS73" s="121">
        <v>0</v>
      </c>
      <c r="AT73" s="121">
        <f>+SUM(AU73:AW73)</f>
        <v>28971</v>
      </c>
      <c r="AU73" s="121">
        <v>0</v>
      </c>
      <c r="AV73" s="121">
        <v>28971</v>
      </c>
      <c r="AW73" s="121">
        <v>0</v>
      </c>
      <c r="AX73" s="121">
        <v>0</v>
      </c>
      <c r="AY73" s="121">
        <f>+SUM(AZ73:BC73)</f>
        <v>51006</v>
      </c>
      <c r="AZ73" s="121">
        <v>0</v>
      </c>
      <c r="BA73" s="121">
        <v>51006</v>
      </c>
      <c r="BB73" s="121">
        <v>0</v>
      </c>
      <c r="BC73" s="121">
        <v>0</v>
      </c>
      <c r="BD73" s="121">
        <v>0</v>
      </c>
      <c r="BE73" s="121">
        <v>0</v>
      </c>
      <c r="BF73" s="121">
        <v>13038</v>
      </c>
      <c r="BG73" s="121">
        <f>+SUM(BF73,AN73,AF73)</f>
        <v>1878224</v>
      </c>
      <c r="BH73" s="121">
        <f>SUM(D73,AF73)</f>
        <v>1735073</v>
      </c>
      <c r="BI73" s="121">
        <f>SUM(E73,AG73)</f>
        <v>1735073</v>
      </c>
      <c r="BJ73" s="121">
        <f>SUM(F73,AH73)</f>
        <v>0</v>
      </c>
      <c r="BK73" s="121">
        <f>SUM(G73,AI73)</f>
        <v>1735073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1565305</v>
      </c>
      <c r="BQ73" s="121">
        <f>SUM(M73,AO73)</f>
        <v>163140</v>
      </c>
      <c r="BR73" s="121">
        <f>SUM(N73,AP73)</f>
        <v>157092</v>
      </c>
      <c r="BS73" s="121">
        <f>SUM(O73,AQ73)</f>
        <v>0</v>
      </c>
      <c r="BT73" s="121">
        <f>SUM(P73,AR73)</f>
        <v>0</v>
      </c>
      <c r="BU73" s="121">
        <f>SUM(Q73,AS73)</f>
        <v>6048</v>
      </c>
      <c r="BV73" s="121">
        <f>SUM(R73,AT73)</f>
        <v>308596</v>
      </c>
      <c r="BW73" s="121">
        <f>SUM(S73,AU73)</f>
        <v>0</v>
      </c>
      <c r="BX73" s="121">
        <f>SUM(T73,AV73)</f>
        <v>227004</v>
      </c>
      <c r="BY73" s="121">
        <f>SUM(U73,AW73)</f>
        <v>81592</v>
      </c>
      <c r="BZ73" s="121">
        <f>SUM(V73,AX73)</f>
        <v>0</v>
      </c>
      <c r="CA73" s="121">
        <f>SUM(W73,AY73)</f>
        <v>1093569</v>
      </c>
      <c r="CB73" s="121">
        <f>SUM(X73,AZ73)</f>
        <v>424202</v>
      </c>
      <c r="CC73" s="121">
        <f>SUM(Y73,BA73)</f>
        <v>626419</v>
      </c>
      <c r="CD73" s="121">
        <f>SUM(Z73,BB73)</f>
        <v>42948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54087</v>
      </c>
      <c r="CI73" s="121">
        <f>SUM(AE73,BG73)</f>
        <v>3354465</v>
      </c>
    </row>
    <row r="74" spans="1:87" s="136" customFormat="1" ht="13.5" customHeight="1" x14ac:dyDescent="0.15">
      <c r="A74" s="119" t="s">
        <v>14</v>
      </c>
      <c r="B74" s="120" t="s">
        <v>368</v>
      </c>
      <c r="C74" s="119" t="s">
        <v>369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517539</v>
      </c>
      <c r="AO74" s="121">
        <f>+SUM(AP74:AS74)</f>
        <v>102746</v>
      </c>
      <c r="AP74" s="121">
        <v>53270</v>
      </c>
      <c r="AQ74" s="121">
        <v>35553</v>
      </c>
      <c r="AR74" s="121">
        <v>13923</v>
      </c>
      <c r="AS74" s="121">
        <v>0</v>
      </c>
      <c r="AT74" s="121">
        <f>+SUM(AU74:AW74)</f>
        <v>117178</v>
      </c>
      <c r="AU74" s="121">
        <v>3203</v>
      </c>
      <c r="AV74" s="121">
        <v>113975</v>
      </c>
      <c r="AW74" s="121">
        <v>0</v>
      </c>
      <c r="AX74" s="121">
        <v>0</v>
      </c>
      <c r="AY74" s="121">
        <f>+SUM(AZ74:BC74)</f>
        <v>297615</v>
      </c>
      <c r="AZ74" s="121">
        <v>85760</v>
      </c>
      <c r="BA74" s="121">
        <v>197277</v>
      </c>
      <c r="BB74" s="121">
        <v>14578</v>
      </c>
      <c r="BC74" s="121">
        <v>0</v>
      </c>
      <c r="BD74" s="121">
        <v>0</v>
      </c>
      <c r="BE74" s="121">
        <v>0</v>
      </c>
      <c r="BF74" s="121">
        <v>13111</v>
      </c>
      <c r="BG74" s="121">
        <f>+SUM(BF74,AN74,AF74)</f>
        <v>530650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517539</v>
      </c>
      <c r="BQ74" s="121">
        <f>SUM(M74,AO74)</f>
        <v>102746</v>
      </c>
      <c r="BR74" s="121">
        <f>SUM(N74,AP74)</f>
        <v>53270</v>
      </c>
      <c r="BS74" s="121">
        <f>SUM(O74,AQ74)</f>
        <v>35553</v>
      </c>
      <c r="BT74" s="121">
        <f>SUM(P74,AR74)</f>
        <v>13923</v>
      </c>
      <c r="BU74" s="121">
        <f>SUM(Q74,AS74)</f>
        <v>0</v>
      </c>
      <c r="BV74" s="121">
        <f>SUM(R74,AT74)</f>
        <v>117178</v>
      </c>
      <c r="BW74" s="121">
        <f>SUM(S74,AU74)</f>
        <v>3203</v>
      </c>
      <c r="BX74" s="121">
        <f>SUM(T74,AV74)</f>
        <v>113975</v>
      </c>
      <c r="BY74" s="121">
        <f>SUM(U74,AW74)</f>
        <v>0</v>
      </c>
      <c r="BZ74" s="121">
        <f>SUM(V74,AX74)</f>
        <v>0</v>
      </c>
      <c r="CA74" s="121">
        <f>SUM(W74,AY74)</f>
        <v>297615</v>
      </c>
      <c r="CB74" s="121">
        <f>SUM(X74,AZ74)</f>
        <v>85760</v>
      </c>
      <c r="CC74" s="121">
        <f>SUM(Y74,BA74)</f>
        <v>197277</v>
      </c>
      <c r="CD74" s="121">
        <f>SUM(Z74,BB74)</f>
        <v>14578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13111</v>
      </c>
      <c r="CI74" s="121">
        <f>SUM(AE74,BG74)</f>
        <v>530650</v>
      </c>
    </row>
    <row r="75" spans="1:87" s="136" customFormat="1" ht="13.5" customHeight="1" x14ac:dyDescent="0.15">
      <c r="A75" s="119" t="s">
        <v>14</v>
      </c>
      <c r="B75" s="120" t="s">
        <v>450</v>
      </c>
      <c r="C75" s="119" t="s">
        <v>451</v>
      </c>
      <c r="D75" s="121">
        <f>+SUM(E75,J75)</f>
        <v>353146</v>
      </c>
      <c r="E75" s="121">
        <f>+SUM(F75:I75)</f>
        <v>353146</v>
      </c>
      <c r="F75" s="121">
        <v>0</v>
      </c>
      <c r="G75" s="121">
        <v>333732</v>
      </c>
      <c r="H75" s="121">
        <v>19414</v>
      </c>
      <c r="I75" s="121">
        <v>0</v>
      </c>
      <c r="J75" s="121">
        <v>0</v>
      </c>
      <c r="K75" s="121">
        <v>0</v>
      </c>
      <c r="L75" s="121">
        <f>+SUM(M75,R75,V75,W75,AC75)</f>
        <v>749410</v>
      </c>
      <c r="M75" s="121">
        <f>+SUM(N75:Q75)</f>
        <v>276447</v>
      </c>
      <c r="N75" s="121">
        <v>22943</v>
      </c>
      <c r="O75" s="121">
        <v>0</v>
      </c>
      <c r="P75" s="121">
        <v>227287</v>
      </c>
      <c r="Q75" s="121">
        <v>26217</v>
      </c>
      <c r="R75" s="121">
        <f>+SUM(S75:U75)</f>
        <v>198987</v>
      </c>
      <c r="S75" s="121">
        <v>0</v>
      </c>
      <c r="T75" s="121">
        <v>177889</v>
      </c>
      <c r="U75" s="121">
        <v>21098</v>
      </c>
      <c r="V75" s="121">
        <v>0</v>
      </c>
      <c r="W75" s="121">
        <f>+SUM(X75:AA75)</f>
        <v>273976</v>
      </c>
      <c r="X75" s="121">
        <v>158632</v>
      </c>
      <c r="Y75" s="121">
        <v>55197</v>
      </c>
      <c r="Z75" s="121">
        <v>12823</v>
      </c>
      <c r="AA75" s="121">
        <v>47324</v>
      </c>
      <c r="AB75" s="121">
        <v>0</v>
      </c>
      <c r="AC75" s="121">
        <v>0</v>
      </c>
      <c r="AD75" s="121">
        <v>62633</v>
      </c>
      <c r="AE75" s="121">
        <f>+SUM(D75,L75,AD75)</f>
        <v>1165189</v>
      </c>
      <c r="AF75" s="121">
        <f>+SUM(AG75,AL75)</f>
        <v>72466</v>
      </c>
      <c r="AG75" s="121">
        <f>+SUM(AH75:AK75)</f>
        <v>72466</v>
      </c>
      <c r="AH75" s="121">
        <v>0</v>
      </c>
      <c r="AI75" s="121">
        <v>72466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182305</v>
      </c>
      <c r="AO75" s="121">
        <f>+SUM(AP75:AS75)</f>
        <v>50753</v>
      </c>
      <c r="AP75" s="121">
        <v>8459</v>
      </c>
      <c r="AQ75" s="121">
        <v>0</v>
      </c>
      <c r="AR75" s="121">
        <v>42294</v>
      </c>
      <c r="AS75" s="121">
        <v>0</v>
      </c>
      <c r="AT75" s="121">
        <f>+SUM(AU75:AW75)</f>
        <v>61518</v>
      </c>
      <c r="AU75" s="121">
        <v>0</v>
      </c>
      <c r="AV75" s="121">
        <v>61518</v>
      </c>
      <c r="AW75" s="121">
        <v>0</v>
      </c>
      <c r="AX75" s="121">
        <v>0</v>
      </c>
      <c r="AY75" s="121">
        <f>+SUM(AZ75:BC75)</f>
        <v>70034</v>
      </c>
      <c r="AZ75" s="121">
        <v>62435</v>
      </c>
      <c r="BA75" s="121">
        <v>5773</v>
      </c>
      <c r="BB75" s="121">
        <v>0</v>
      </c>
      <c r="BC75" s="121">
        <v>1826</v>
      </c>
      <c r="BD75" s="121">
        <v>0</v>
      </c>
      <c r="BE75" s="121">
        <v>0</v>
      </c>
      <c r="BF75" s="121">
        <v>14648</v>
      </c>
      <c r="BG75" s="121">
        <f>+SUM(BF75,AN75,AF75)</f>
        <v>269419</v>
      </c>
      <c r="BH75" s="121">
        <f>SUM(D75,AF75)</f>
        <v>425612</v>
      </c>
      <c r="BI75" s="121">
        <f>SUM(E75,AG75)</f>
        <v>425612</v>
      </c>
      <c r="BJ75" s="121">
        <f>SUM(F75,AH75)</f>
        <v>0</v>
      </c>
      <c r="BK75" s="121">
        <f>SUM(G75,AI75)</f>
        <v>406198</v>
      </c>
      <c r="BL75" s="121">
        <f>SUM(H75,AJ75)</f>
        <v>19414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931715</v>
      </c>
      <c r="BQ75" s="121">
        <f>SUM(M75,AO75)</f>
        <v>327200</v>
      </c>
      <c r="BR75" s="121">
        <f>SUM(N75,AP75)</f>
        <v>31402</v>
      </c>
      <c r="BS75" s="121">
        <f>SUM(O75,AQ75)</f>
        <v>0</v>
      </c>
      <c r="BT75" s="121">
        <f>SUM(P75,AR75)</f>
        <v>269581</v>
      </c>
      <c r="BU75" s="121">
        <f>SUM(Q75,AS75)</f>
        <v>26217</v>
      </c>
      <c r="BV75" s="121">
        <f>SUM(R75,AT75)</f>
        <v>260505</v>
      </c>
      <c r="BW75" s="121">
        <f>SUM(S75,AU75)</f>
        <v>0</v>
      </c>
      <c r="BX75" s="121">
        <f>SUM(T75,AV75)</f>
        <v>239407</v>
      </c>
      <c r="BY75" s="121">
        <f>SUM(U75,AW75)</f>
        <v>21098</v>
      </c>
      <c r="BZ75" s="121">
        <f>SUM(V75,AX75)</f>
        <v>0</v>
      </c>
      <c r="CA75" s="121">
        <f>SUM(W75,AY75)</f>
        <v>344010</v>
      </c>
      <c r="CB75" s="121">
        <f>SUM(X75,AZ75)</f>
        <v>221067</v>
      </c>
      <c r="CC75" s="121">
        <f>SUM(Y75,BA75)</f>
        <v>60970</v>
      </c>
      <c r="CD75" s="121">
        <f>SUM(Z75,BB75)</f>
        <v>12823</v>
      </c>
      <c r="CE75" s="121">
        <f>SUM(AA75,BC75)</f>
        <v>49150</v>
      </c>
      <c r="CF75" s="121">
        <f>SUM(AB75,BD75)</f>
        <v>0</v>
      </c>
      <c r="CG75" s="121">
        <f>SUM(AC75,BE75)</f>
        <v>0</v>
      </c>
      <c r="CH75" s="121">
        <f>SUM(AD75,BF75)</f>
        <v>77281</v>
      </c>
      <c r="CI75" s="121">
        <f>SUM(AE75,BG75)</f>
        <v>1434608</v>
      </c>
    </row>
    <row r="76" spans="1:87" s="136" customFormat="1" ht="13.5" customHeight="1" x14ac:dyDescent="0.15">
      <c r="A76" s="119" t="s">
        <v>14</v>
      </c>
      <c r="B76" s="120" t="s">
        <v>427</v>
      </c>
      <c r="C76" s="119" t="s">
        <v>428</v>
      </c>
      <c r="D76" s="121">
        <f>+SUM(E76,J76)</f>
        <v>908453</v>
      </c>
      <c r="E76" s="121">
        <f>+SUM(F76:I76)</f>
        <v>908453</v>
      </c>
      <c r="F76" s="121">
        <v>0</v>
      </c>
      <c r="G76" s="121">
        <v>907200</v>
      </c>
      <c r="H76" s="121">
        <v>1253</v>
      </c>
      <c r="I76" s="121">
        <v>0</v>
      </c>
      <c r="J76" s="121">
        <v>0</v>
      </c>
      <c r="K76" s="121">
        <v>0</v>
      </c>
      <c r="L76" s="121">
        <f>+SUM(M76,R76,V76,W76,AC76)</f>
        <v>1794788</v>
      </c>
      <c r="M76" s="121">
        <f>+SUM(N76:Q76)</f>
        <v>128260</v>
      </c>
      <c r="N76" s="121">
        <v>128260</v>
      </c>
      <c r="O76" s="121">
        <v>0</v>
      </c>
      <c r="P76" s="121">
        <v>0</v>
      </c>
      <c r="Q76" s="121">
        <v>0</v>
      </c>
      <c r="R76" s="121">
        <f>+SUM(S76:U76)</f>
        <v>361613</v>
      </c>
      <c r="S76" s="121">
        <v>1824</v>
      </c>
      <c r="T76" s="121">
        <v>346792</v>
      </c>
      <c r="U76" s="121">
        <v>12997</v>
      </c>
      <c r="V76" s="121">
        <v>0</v>
      </c>
      <c r="W76" s="121">
        <f>+SUM(X76:AA76)</f>
        <v>1304915</v>
      </c>
      <c r="X76" s="121">
        <v>601559</v>
      </c>
      <c r="Y76" s="121">
        <v>670410</v>
      </c>
      <c r="Z76" s="121">
        <v>32946</v>
      </c>
      <c r="AA76" s="121">
        <v>0</v>
      </c>
      <c r="AB76" s="121">
        <v>0</v>
      </c>
      <c r="AC76" s="121">
        <v>0</v>
      </c>
      <c r="AD76" s="121">
        <v>0</v>
      </c>
      <c r="AE76" s="121">
        <f>+SUM(D76,L76,AD76)</f>
        <v>2703241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0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908453</v>
      </c>
      <c r="BI76" s="121">
        <f>SUM(E76,AG76)</f>
        <v>908453</v>
      </c>
      <c r="BJ76" s="121">
        <f>SUM(F76,AH76)</f>
        <v>0</v>
      </c>
      <c r="BK76" s="121">
        <f>SUM(G76,AI76)</f>
        <v>907200</v>
      </c>
      <c r="BL76" s="121">
        <f>SUM(H76,AJ76)</f>
        <v>1253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1794788</v>
      </c>
      <c r="BQ76" s="121">
        <f>SUM(M76,AO76)</f>
        <v>128260</v>
      </c>
      <c r="BR76" s="121">
        <f>SUM(N76,AP76)</f>
        <v>128260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361613</v>
      </c>
      <c r="BW76" s="121">
        <f>SUM(S76,AU76)</f>
        <v>1824</v>
      </c>
      <c r="BX76" s="121">
        <f>SUM(T76,AV76)</f>
        <v>346792</v>
      </c>
      <c r="BY76" s="121">
        <f>SUM(U76,AW76)</f>
        <v>12997</v>
      </c>
      <c r="BZ76" s="121">
        <f>SUM(V76,AX76)</f>
        <v>0</v>
      </c>
      <c r="CA76" s="121">
        <f>SUM(W76,AY76)</f>
        <v>1304915</v>
      </c>
      <c r="CB76" s="121">
        <f>SUM(X76,AZ76)</f>
        <v>601559</v>
      </c>
      <c r="CC76" s="121">
        <f>SUM(Y76,BA76)</f>
        <v>670410</v>
      </c>
      <c r="CD76" s="121">
        <f>SUM(Z76,BB76)</f>
        <v>32946</v>
      </c>
      <c r="CE76" s="121">
        <f>SUM(AA76,BC76)</f>
        <v>0</v>
      </c>
      <c r="CF76" s="121">
        <f>SUM(AB76,BD76)</f>
        <v>0</v>
      </c>
      <c r="CG76" s="121">
        <f>SUM(AC76,BE76)</f>
        <v>0</v>
      </c>
      <c r="CH76" s="121">
        <f>SUM(AD76,BF76)</f>
        <v>0</v>
      </c>
      <c r="CI76" s="121">
        <f>SUM(AE76,BG76)</f>
        <v>2703241</v>
      </c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76">
    <sortCondition ref="A8:A76"/>
    <sortCondition ref="B8:B76"/>
    <sortCondition ref="C8:C7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75" man="1"/>
    <brk id="67" min="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279</v>
      </c>
      <c r="D7" s="140">
        <f>SUM(L7,T7,AB7,AJ7,AR7,AZ7)</f>
        <v>184491</v>
      </c>
      <c r="E7" s="140">
        <f>SUM(M7,U7,AC7,AK7,AS7,BA7)</f>
        <v>7253967</v>
      </c>
      <c r="F7" s="140">
        <f>SUM(D7:E7)</f>
        <v>7438458</v>
      </c>
      <c r="G7" s="140">
        <f>SUM(O7,W7,AE7,AM7,AU7,BC7)</f>
        <v>186163</v>
      </c>
      <c r="H7" s="140">
        <f>SUM(P7,X7,AF7,AN7,AV7,BD7)</f>
        <v>1361072</v>
      </c>
      <c r="I7" s="140">
        <f>SUM(G7:H7)</f>
        <v>1547235</v>
      </c>
      <c r="J7" s="141">
        <f>COUNTIF(J$8:J$207,"&lt;&gt;")</f>
        <v>36</v>
      </c>
      <c r="K7" s="141">
        <f>COUNTIF(K$8:K$207,"&lt;&gt;")</f>
        <v>36</v>
      </c>
      <c r="L7" s="140">
        <f>SUM(L$8:L$207)</f>
        <v>182258</v>
      </c>
      <c r="M7" s="140">
        <f>SUM(M$8:M$207)</f>
        <v>6265055</v>
      </c>
      <c r="N7" s="140">
        <f>IF(AND(L7&lt;&gt;"",M7&lt;&gt;""),SUM(L7:M7),"")</f>
        <v>6447313</v>
      </c>
      <c r="O7" s="140">
        <f>SUM(O$8:O$207)</f>
        <v>186163</v>
      </c>
      <c r="P7" s="140">
        <f>SUM(P$8:P$207)</f>
        <v>976141</v>
      </c>
      <c r="Q7" s="140">
        <f>IF(AND(O7&lt;&gt;"",P7&lt;&gt;""),SUM(O7:P7),"")</f>
        <v>1162304</v>
      </c>
      <c r="R7" s="141">
        <f>COUNTIF(R$8:R$207,"&lt;&gt;")</f>
        <v>15</v>
      </c>
      <c r="S7" s="141">
        <f>COUNTIF(S$8:S$207,"&lt;&gt;")</f>
        <v>15</v>
      </c>
      <c r="T7" s="140">
        <f>SUM(T$8:T$207)</f>
        <v>2233</v>
      </c>
      <c r="U7" s="140">
        <f>SUM(U$8:U$207)</f>
        <v>672823</v>
      </c>
      <c r="V7" s="140">
        <f>IF(AND(T7&lt;&gt;"",U7&lt;&gt;""),SUM(T7:U7),"")</f>
        <v>675056</v>
      </c>
      <c r="W7" s="140">
        <f>SUM(W$8:W$207)</f>
        <v>0</v>
      </c>
      <c r="X7" s="140">
        <f>SUM(X$8:X$207)</f>
        <v>355326</v>
      </c>
      <c r="Y7" s="140">
        <f>IF(AND(W7&lt;&gt;"",X7&lt;&gt;""),SUM(W7:X7),"")</f>
        <v>355326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0</v>
      </c>
      <c r="AC7" s="140">
        <f>SUM(AC$8:AC$207)</f>
        <v>316089</v>
      </c>
      <c r="AD7" s="140">
        <f>IF(AND(AB7&lt;&gt;"",AC7&lt;&gt;""),SUM(AB7:AC7),"")</f>
        <v>316089</v>
      </c>
      <c r="AE7" s="140">
        <f>SUM(AE$8:AE$207)</f>
        <v>0</v>
      </c>
      <c r="AF7" s="140">
        <f>SUM(AF$8:AF$207)</f>
        <v>14400</v>
      </c>
      <c r="AG7" s="140">
        <f>IF(AND(AE7&lt;&gt;"",AF7&lt;&gt;""),SUM(AE7:AF7),"")</f>
        <v>14400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15205</v>
      </c>
      <c r="AO7" s="140">
        <f>IF(AND(AM7&lt;&gt;"",AN7&lt;&gt;""),SUM(AM7:AN7),"")</f>
        <v>15205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14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14</v>
      </c>
      <c r="B12" s="120" t="s">
        <v>336</v>
      </c>
      <c r="C12" s="119" t="s">
        <v>337</v>
      </c>
      <c r="D12" s="121">
        <f>SUM(L12,T12,AB12,AJ12,AR12,AZ12)</f>
        <v>0</v>
      </c>
      <c r="E12" s="121">
        <f>SUM(M12,U12,AC12,AK12,AS12,BA12)</f>
        <v>48153</v>
      </c>
      <c r="F12" s="121">
        <f>SUM(D12:E12)</f>
        <v>48153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48153</v>
      </c>
      <c r="N12" s="121">
        <f>IF(AND(L12&lt;&gt;"",M12&lt;&gt;""),SUM(L12:M12),"")</f>
        <v>48153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14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14</v>
      </c>
      <c r="B14" s="120" t="s">
        <v>344</v>
      </c>
      <c r="C14" s="119" t="s">
        <v>345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14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14</v>
      </c>
      <c r="B16" s="120" t="s">
        <v>350</v>
      </c>
      <c r="C16" s="119" t="s">
        <v>351</v>
      </c>
      <c r="D16" s="121">
        <f>SUM(L16,T16,AB16,AJ16,AR16,AZ16)</f>
        <v>30938</v>
      </c>
      <c r="E16" s="121">
        <f>SUM(M16,U16,AC16,AK16,AS16,BA16)</f>
        <v>440246</v>
      </c>
      <c r="F16" s="121">
        <f>SUM(D16:E16)</f>
        <v>471184</v>
      </c>
      <c r="G16" s="121">
        <f>SUM(O16,W16,AE16,AM16,AU16,BC16)</f>
        <v>96091</v>
      </c>
      <c r="H16" s="121">
        <f>SUM(P16,X16,AF16,AN16,AV16,BD16)</f>
        <v>0</v>
      </c>
      <c r="I16" s="121">
        <f>SUM(G16:H16)</f>
        <v>96091</v>
      </c>
      <c r="J16" s="120" t="s">
        <v>353</v>
      </c>
      <c r="K16" s="119" t="s">
        <v>354</v>
      </c>
      <c r="L16" s="121">
        <v>30938</v>
      </c>
      <c r="M16" s="121">
        <v>440246</v>
      </c>
      <c r="N16" s="121">
        <f>IF(AND(L16&lt;&gt;"",M16&lt;&gt;""),SUM(L16:M16),"")</f>
        <v>471184</v>
      </c>
      <c r="O16" s="121">
        <v>96091</v>
      </c>
      <c r="P16" s="121">
        <v>0</v>
      </c>
      <c r="Q16" s="121">
        <f>IF(AND(O16&lt;&gt;"",P16&lt;&gt;""),SUM(O16:P16),"")</f>
        <v>96091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14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14</v>
      </c>
      <c r="B18" s="120" t="s">
        <v>358</v>
      </c>
      <c r="C18" s="119" t="s">
        <v>359</v>
      </c>
      <c r="D18" s="121">
        <f>SUM(L18,T18,AB18,AJ18,AR18,AZ18)</f>
        <v>0</v>
      </c>
      <c r="E18" s="121">
        <f>SUM(M18,U18,AC18,AK18,AS18,BA18)</f>
        <v>605998</v>
      </c>
      <c r="F18" s="121">
        <f>SUM(D18:E18)</f>
        <v>605998</v>
      </c>
      <c r="G18" s="121">
        <f>SUM(O18,W18,AE18,AM18,AU18,BC18)</f>
        <v>0</v>
      </c>
      <c r="H18" s="121">
        <f>SUM(P18,X18,AF18,AN18,AV18,BD18)</f>
        <v>57834</v>
      </c>
      <c r="I18" s="121">
        <f>SUM(G18:H18)</f>
        <v>57834</v>
      </c>
      <c r="J18" s="120" t="s">
        <v>361</v>
      </c>
      <c r="K18" s="119" t="s">
        <v>362</v>
      </c>
      <c r="L18" s="121">
        <v>0</v>
      </c>
      <c r="M18" s="121">
        <v>605998</v>
      </c>
      <c r="N18" s="121">
        <f>IF(AND(L18&lt;&gt;"",M18&lt;&gt;""),SUM(L18:M18),"")</f>
        <v>605998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363</v>
      </c>
      <c r="S18" s="119" t="s">
        <v>364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57834</v>
      </c>
      <c r="Y18" s="121">
        <f>IF(AND(W18&lt;&gt;"",X18&lt;&gt;""),SUM(W18:X18),"")</f>
        <v>57834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14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402981</v>
      </c>
      <c r="F19" s="121">
        <f>SUM(D19:E19)</f>
        <v>402981</v>
      </c>
      <c r="G19" s="121">
        <f>SUM(O19,W19,AE19,AM19,AU19,BC19)</f>
        <v>0</v>
      </c>
      <c r="H19" s="121">
        <f>SUM(P19,X19,AF19,AN19,AV19,BD19)</f>
        <v>35962</v>
      </c>
      <c r="I19" s="121">
        <f>SUM(G19:H19)</f>
        <v>35962</v>
      </c>
      <c r="J19" s="120" t="s">
        <v>368</v>
      </c>
      <c r="K19" s="119" t="s">
        <v>369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35962</v>
      </c>
      <c r="Q19" s="121">
        <f>IF(AND(O19&lt;&gt;"",P19&lt;&gt;""),SUM(O19:P19),"")</f>
        <v>35962</v>
      </c>
      <c r="R19" s="120" t="s">
        <v>370</v>
      </c>
      <c r="S19" s="119" t="s">
        <v>371</v>
      </c>
      <c r="T19" s="121">
        <v>0</v>
      </c>
      <c r="U19" s="121">
        <v>402981</v>
      </c>
      <c r="V19" s="121">
        <f>IF(AND(T19&lt;&gt;"",U19&lt;&gt;""),SUM(T19:U19),"")</f>
        <v>402981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14</v>
      </c>
      <c r="B20" s="120" t="s">
        <v>372</v>
      </c>
      <c r="C20" s="119" t="s">
        <v>373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77603</v>
      </c>
      <c r="I20" s="121">
        <f>SUM(G20:H20)</f>
        <v>77603</v>
      </c>
      <c r="J20" s="120" t="s">
        <v>375</v>
      </c>
      <c r="K20" s="119" t="s">
        <v>376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77603</v>
      </c>
      <c r="Q20" s="121">
        <f>IF(AND(O20&lt;&gt;"",P20&lt;&gt;""),SUM(O20:P20),"")</f>
        <v>77603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14</v>
      </c>
      <c r="B21" s="120" t="s">
        <v>377</v>
      </c>
      <c r="C21" s="119" t="s">
        <v>378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14</v>
      </c>
      <c r="B22" s="120" t="s">
        <v>380</v>
      </c>
      <c r="C22" s="119" t="s">
        <v>381</v>
      </c>
      <c r="D22" s="121">
        <f>SUM(L22,T22,AB22,AJ22,AR22,AZ22)</f>
        <v>0</v>
      </c>
      <c r="E22" s="121">
        <f>SUM(M22,U22,AC22,AK22,AS22,BA22)</f>
        <v>633979</v>
      </c>
      <c r="F22" s="121">
        <f>SUM(D22:E22)</f>
        <v>633979</v>
      </c>
      <c r="G22" s="121">
        <f>SUM(O22,W22,AE22,AM22,AU22,BC22)</f>
        <v>0</v>
      </c>
      <c r="H22" s="121">
        <f>SUM(P22,X22,AF22,AN22,AV22,BD22)</f>
        <v>67584</v>
      </c>
      <c r="I22" s="121">
        <f>SUM(G22:H22)</f>
        <v>67584</v>
      </c>
      <c r="J22" s="120" t="s">
        <v>383</v>
      </c>
      <c r="K22" s="119" t="s">
        <v>384</v>
      </c>
      <c r="L22" s="121">
        <v>0</v>
      </c>
      <c r="M22" s="121">
        <v>633979</v>
      </c>
      <c r="N22" s="121">
        <f>IF(AND(L22&lt;&gt;"",M22&lt;&gt;""),SUM(L22:M22),"")</f>
        <v>633979</v>
      </c>
      <c r="O22" s="121">
        <v>0</v>
      </c>
      <c r="P22" s="121">
        <v>67584</v>
      </c>
      <c r="Q22" s="121">
        <f>IF(AND(O22&lt;&gt;"",P22&lt;&gt;""),SUM(O22:P22),"")</f>
        <v>67584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14</v>
      </c>
      <c r="B23" s="120" t="s">
        <v>385</v>
      </c>
      <c r="C23" s="119" t="s">
        <v>386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14</v>
      </c>
      <c r="B24" s="120" t="s">
        <v>388</v>
      </c>
      <c r="C24" s="119" t="s">
        <v>389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14</v>
      </c>
      <c r="B25" s="120" t="s">
        <v>391</v>
      </c>
      <c r="C25" s="119" t="s">
        <v>392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14</v>
      </c>
      <c r="B26" s="120" t="s">
        <v>394</v>
      </c>
      <c r="C26" s="119" t="s">
        <v>395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14</v>
      </c>
      <c r="B27" s="120" t="s">
        <v>397</v>
      </c>
      <c r="C27" s="119" t="s">
        <v>398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14</v>
      </c>
      <c r="B28" s="120" t="s">
        <v>400</v>
      </c>
      <c r="C28" s="119" t="s">
        <v>401</v>
      </c>
      <c r="D28" s="121">
        <f>SUM(L28,T28,AB28,AJ28,AR28,AZ28)</f>
        <v>0</v>
      </c>
      <c r="E28" s="121">
        <f>SUM(M28,U28,AC28,AK28,AS28,BA28)</f>
        <v>8999</v>
      </c>
      <c r="F28" s="121">
        <f>SUM(D28:E28)</f>
        <v>8999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339</v>
      </c>
      <c r="K28" s="119" t="s">
        <v>340</v>
      </c>
      <c r="L28" s="121">
        <v>0</v>
      </c>
      <c r="M28" s="121">
        <v>8999</v>
      </c>
      <c r="N28" s="121">
        <f>IF(AND(L28&lt;&gt;"",M28&lt;&gt;""),SUM(L28:M28),"")</f>
        <v>8999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14</v>
      </c>
      <c r="B29" s="120" t="s">
        <v>403</v>
      </c>
      <c r="C29" s="119" t="s">
        <v>404</v>
      </c>
      <c r="D29" s="121">
        <f>SUM(L29,T29,AB29,AJ29,AR29,AZ29)</f>
        <v>0</v>
      </c>
      <c r="E29" s="121">
        <f>SUM(M29,U29,AC29,AK29,AS29,BA29)</f>
        <v>1193641</v>
      </c>
      <c r="F29" s="121">
        <f>SUM(D29:E29)</f>
        <v>1193641</v>
      </c>
      <c r="G29" s="121">
        <f>SUM(O29,W29,AE29,AM29,AU29,BC29)</f>
        <v>0</v>
      </c>
      <c r="H29" s="121">
        <f>SUM(P29,X29,AF29,AN29,AV29,BD29)</f>
        <v>138631</v>
      </c>
      <c r="I29" s="121">
        <f>SUM(G29:H29)</f>
        <v>138631</v>
      </c>
      <c r="J29" s="120" t="s">
        <v>383</v>
      </c>
      <c r="K29" s="119" t="s">
        <v>384</v>
      </c>
      <c r="L29" s="121">
        <v>0</v>
      </c>
      <c r="M29" s="121">
        <v>1193641</v>
      </c>
      <c r="N29" s="121">
        <f>IF(AND(L29&lt;&gt;"",M29&lt;&gt;""),SUM(L29:M29),"")</f>
        <v>1193641</v>
      </c>
      <c r="O29" s="121">
        <v>0</v>
      </c>
      <c r="P29" s="121">
        <v>138631</v>
      </c>
      <c r="Q29" s="121">
        <f>IF(AND(O29&lt;&gt;"",P29&lt;&gt;""),SUM(O29:P29),"")</f>
        <v>138631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14</v>
      </c>
      <c r="B30" s="120" t="s">
        <v>406</v>
      </c>
      <c r="C30" s="119" t="s">
        <v>407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14</v>
      </c>
      <c r="B31" s="120" t="s">
        <v>409</v>
      </c>
      <c r="C31" s="119" t="s">
        <v>410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14</v>
      </c>
      <c r="B32" s="120" t="s">
        <v>412</v>
      </c>
      <c r="C32" s="119" t="s">
        <v>413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14</v>
      </c>
      <c r="B33" s="120" t="s">
        <v>415</v>
      </c>
      <c r="C33" s="119" t="s">
        <v>416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47881</v>
      </c>
      <c r="I33" s="121">
        <f>SUM(G33:H33)</f>
        <v>47881</v>
      </c>
      <c r="J33" s="120" t="s">
        <v>363</v>
      </c>
      <c r="K33" s="119" t="s">
        <v>364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47881</v>
      </c>
      <c r="Q33" s="121">
        <f>IF(AND(O33&lt;&gt;"",P33&lt;&gt;""),SUM(O33:P33),"")</f>
        <v>47881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14</v>
      </c>
      <c r="B34" s="120" t="s">
        <v>418</v>
      </c>
      <c r="C34" s="119" t="s">
        <v>419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14</v>
      </c>
      <c r="B35" s="120" t="s">
        <v>421</v>
      </c>
      <c r="C35" s="119" t="s">
        <v>422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123333</v>
      </c>
      <c r="I35" s="121">
        <f>SUM(G35:H35)</f>
        <v>123333</v>
      </c>
      <c r="J35" s="120" t="s">
        <v>363</v>
      </c>
      <c r="K35" s="119" t="s">
        <v>364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123333</v>
      </c>
      <c r="Q35" s="121">
        <f>IF(AND(O35&lt;&gt;"",P35&lt;&gt;""),SUM(O35:P35),"")</f>
        <v>123333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14</v>
      </c>
      <c r="B36" s="120" t="s">
        <v>424</v>
      </c>
      <c r="C36" s="119" t="s">
        <v>425</v>
      </c>
      <c r="D36" s="121">
        <f>SUM(L36,T36,AB36,AJ36,AR36,AZ36)</f>
        <v>4016</v>
      </c>
      <c r="E36" s="121">
        <f>SUM(M36,U36,AC36,AK36,AS36,BA36)</f>
        <v>778814</v>
      </c>
      <c r="F36" s="121">
        <f>SUM(D36:E36)</f>
        <v>782830</v>
      </c>
      <c r="G36" s="121">
        <f>SUM(O36,W36,AE36,AM36,AU36,BC36)</f>
        <v>0</v>
      </c>
      <c r="H36" s="121">
        <f>SUM(P36,X36,AF36,AN36,AV36,BD36)</f>
        <v>105617</v>
      </c>
      <c r="I36" s="121">
        <f>SUM(G36:H36)</f>
        <v>105617</v>
      </c>
      <c r="J36" s="120" t="s">
        <v>427</v>
      </c>
      <c r="K36" s="119" t="s">
        <v>428</v>
      </c>
      <c r="L36" s="121">
        <v>4016</v>
      </c>
      <c r="M36" s="121">
        <v>778814</v>
      </c>
      <c r="N36" s="121">
        <f>IF(AND(L36&lt;&gt;"",M36&lt;&gt;""),SUM(L36:M36),"")</f>
        <v>782830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429</v>
      </c>
      <c r="S36" s="119" t="s">
        <v>430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105617</v>
      </c>
      <c r="Y36" s="121">
        <f>IF(AND(W36&lt;&gt;"",X36&lt;&gt;""),SUM(W36:X36),"")</f>
        <v>105617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14</v>
      </c>
      <c r="B37" s="120" t="s">
        <v>431</v>
      </c>
      <c r="C37" s="119" t="s">
        <v>432</v>
      </c>
      <c r="D37" s="121">
        <f>SUM(L37,T37,AB37,AJ37,AR37,AZ37)</f>
        <v>2595</v>
      </c>
      <c r="E37" s="121">
        <f>SUM(M37,U37,AC37,AK37,AS37,BA37)</f>
        <v>491271</v>
      </c>
      <c r="F37" s="121">
        <f>SUM(D37:E37)</f>
        <v>493866</v>
      </c>
      <c r="G37" s="121">
        <f>SUM(O37,W37,AE37,AM37,AU37,BC37)</f>
        <v>0</v>
      </c>
      <c r="H37" s="121">
        <f>SUM(P37,X37,AF37,AN37,AV37,BD37)</f>
        <v>56155</v>
      </c>
      <c r="I37" s="121">
        <f>SUM(G37:H37)</f>
        <v>56155</v>
      </c>
      <c r="J37" s="120" t="s">
        <v>427</v>
      </c>
      <c r="K37" s="119" t="s">
        <v>428</v>
      </c>
      <c r="L37" s="121">
        <v>2595</v>
      </c>
      <c r="M37" s="121">
        <v>491271</v>
      </c>
      <c r="N37" s="121">
        <f>IF(AND(L37&lt;&gt;"",M37&lt;&gt;""),SUM(L37:M37),"")</f>
        <v>493866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383</v>
      </c>
      <c r="S37" s="119" t="s">
        <v>384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56155</v>
      </c>
      <c r="Y37" s="121">
        <f>IF(AND(W37&lt;&gt;"",X37&lt;&gt;""),SUM(W37:X37),"")</f>
        <v>56155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14</v>
      </c>
      <c r="B38" s="120" t="s">
        <v>434</v>
      </c>
      <c r="C38" s="119" t="s">
        <v>435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67056</v>
      </c>
      <c r="I38" s="121">
        <f>SUM(G38:H38)</f>
        <v>67056</v>
      </c>
      <c r="J38" s="120" t="s">
        <v>363</v>
      </c>
      <c r="K38" s="119" t="s">
        <v>364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67056</v>
      </c>
      <c r="Q38" s="121">
        <f>IF(AND(O38&lt;&gt;"",P38&lt;&gt;""),SUM(O38:P38),"")</f>
        <v>67056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14</v>
      </c>
      <c r="B39" s="120" t="s">
        <v>437</v>
      </c>
      <c r="C39" s="119" t="s">
        <v>438</v>
      </c>
      <c r="D39" s="121">
        <f>SUM(L39,T39,AB39,AJ39,AR39,AZ39)</f>
        <v>0</v>
      </c>
      <c r="E39" s="121">
        <f>SUM(M39,U39,AC39,AK39,AS39,BA39)</f>
        <v>160292</v>
      </c>
      <c r="F39" s="121">
        <f>SUM(D39:E39)</f>
        <v>160292</v>
      </c>
      <c r="G39" s="121">
        <f>SUM(O39,W39,AE39,AM39,AU39,BC39)</f>
        <v>0</v>
      </c>
      <c r="H39" s="121">
        <f>SUM(P39,X39,AF39,AN39,AV39,BD39)</f>
        <v>54297</v>
      </c>
      <c r="I39" s="121">
        <f>SUM(G39:H39)</f>
        <v>54297</v>
      </c>
      <c r="J39" s="120" t="s">
        <v>440</v>
      </c>
      <c r="K39" s="119" t="s">
        <v>441</v>
      </c>
      <c r="L39" s="121">
        <v>0</v>
      </c>
      <c r="M39" s="121">
        <v>148305</v>
      </c>
      <c r="N39" s="121">
        <f>IF(AND(L39&lt;&gt;"",M39&lt;&gt;""),SUM(L39:M39),"")</f>
        <v>148305</v>
      </c>
      <c r="O39" s="121">
        <v>0</v>
      </c>
      <c r="P39" s="121">
        <v>54297</v>
      </c>
      <c r="Q39" s="121">
        <f>IF(AND(O39&lt;&gt;"",P39&lt;&gt;""),SUM(O39:P39),"")</f>
        <v>54297</v>
      </c>
      <c r="R39" s="120" t="s">
        <v>339</v>
      </c>
      <c r="S39" s="119" t="s">
        <v>340</v>
      </c>
      <c r="T39" s="121">
        <v>0</v>
      </c>
      <c r="U39" s="121">
        <v>11987</v>
      </c>
      <c r="V39" s="121">
        <f>IF(AND(T39&lt;&gt;"",U39&lt;&gt;""),SUM(T39:U39),"")</f>
        <v>11987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14</v>
      </c>
      <c r="B40" s="120" t="s">
        <v>442</v>
      </c>
      <c r="C40" s="119" t="s">
        <v>443</v>
      </c>
      <c r="D40" s="121">
        <f>SUM(L40,T40,AB40,AJ40,AR40,AZ40)</f>
        <v>0</v>
      </c>
      <c r="E40" s="121">
        <f>SUM(M40,U40,AC40,AK40,AS40,BA40)</f>
        <v>199151</v>
      </c>
      <c r="F40" s="121">
        <f>SUM(D40:E40)</f>
        <v>199151</v>
      </c>
      <c r="G40" s="121">
        <f>SUM(O40,W40,AE40,AM40,AU40,BC40)</f>
        <v>0</v>
      </c>
      <c r="H40" s="121">
        <f>SUM(P40,X40,AF40,AN40,AV40,BD40)</f>
        <v>46791</v>
      </c>
      <c r="I40" s="121">
        <f>SUM(G40:H40)</f>
        <v>46791</v>
      </c>
      <c r="J40" s="120" t="s">
        <v>445</v>
      </c>
      <c r="K40" s="119" t="s">
        <v>446</v>
      </c>
      <c r="L40" s="121">
        <v>0</v>
      </c>
      <c r="M40" s="121">
        <v>199151</v>
      </c>
      <c r="N40" s="121">
        <f>IF(AND(L40&lt;&gt;"",M40&lt;&gt;""),SUM(L40:M40),"")</f>
        <v>199151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375</v>
      </c>
      <c r="S40" s="119" t="s">
        <v>376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46791</v>
      </c>
      <c r="Y40" s="121">
        <f>IF(AND(W40&lt;&gt;"",X40&lt;&gt;""),SUM(W40:X40),"")</f>
        <v>46791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14</v>
      </c>
      <c r="B41" s="120" t="s">
        <v>447</v>
      </c>
      <c r="C41" s="119" t="s">
        <v>448</v>
      </c>
      <c r="D41" s="121">
        <f>SUM(L41,T41,AB41,AJ41,AR41,AZ41)</f>
        <v>78959</v>
      </c>
      <c r="E41" s="121">
        <f>SUM(M41,U41,AC41,AK41,AS41,BA41)</f>
        <v>410006</v>
      </c>
      <c r="F41" s="121">
        <f>SUM(D41:E41)</f>
        <v>488965</v>
      </c>
      <c r="G41" s="121">
        <f>SUM(O41,W41,AE41,AM41,AU41,BC41)</f>
        <v>0</v>
      </c>
      <c r="H41" s="121">
        <f>SUM(P41,X41,AF41,AN41,AV41,BD41)</f>
        <v>81928</v>
      </c>
      <c r="I41" s="121">
        <f>SUM(G41:H41)</f>
        <v>81928</v>
      </c>
      <c r="J41" s="120" t="s">
        <v>450</v>
      </c>
      <c r="K41" s="119" t="s">
        <v>451</v>
      </c>
      <c r="L41" s="121">
        <v>78959</v>
      </c>
      <c r="M41" s="121">
        <v>410006</v>
      </c>
      <c r="N41" s="121">
        <f>IF(AND(L41&lt;&gt;"",M41&lt;&gt;""),SUM(L41:M41),"")</f>
        <v>488965</v>
      </c>
      <c r="O41" s="121">
        <v>0</v>
      </c>
      <c r="P41" s="121">
        <v>81928</v>
      </c>
      <c r="Q41" s="121">
        <f>IF(AND(O41&lt;&gt;"",P41&lt;&gt;""),SUM(O41:P41),"")</f>
        <v>81928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14</v>
      </c>
      <c r="B42" s="120" t="s">
        <v>452</v>
      </c>
      <c r="C42" s="119" t="s">
        <v>453</v>
      </c>
      <c r="D42" s="121">
        <f>SUM(L42,T42,AB42,AJ42,AR42,AZ42)</f>
        <v>0</v>
      </c>
      <c r="E42" s="121">
        <f>SUM(M42,U42,AC42,AK42,AS42,BA42)</f>
        <v>438219</v>
      </c>
      <c r="F42" s="121">
        <f>SUM(D42:E42)</f>
        <v>438219</v>
      </c>
      <c r="G42" s="121">
        <f>SUM(O42,W42,AE42,AM42,AU42,BC42)</f>
        <v>0</v>
      </c>
      <c r="H42" s="121">
        <f>SUM(P42,X42,AF42,AN42,AV42,BD42)</f>
        <v>47476</v>
      </c>
      <c r="I42" s="121">
        <f>SUM(G42:H42)</f>
        <v>47476</v>
      </c>
      <c r="J42" s="120" t="s">
        <v>368</v>
      </c>
      <c r="K42" s="119" t="s">
        <v>369</v>
      </c>
      <c r="L42" s="121">
        <v>0</v>
      </c>
      <c r="M42" s="121">
        <v>0</v>
      </c>
      <c r="N42" s="121">
        <f>IF(AND(L42&lt;&gt;"",M42&lt;&gt;""),SUM(L42:M42),"")</f>
        <v>0</v>
      </c>
      <c r="O42" s="121">
        <v>0</v>
      </c>
      <c r="P42" s="121">
        <v>47476</v>
      </c>
      <c r="Q42" s="121">
        <f>IF(AND(O42&lt;&gt;"",P42&lt;&gt;""),SUM(O42:P42),"")</f>
        <v>47476</v>
      </c>
      <c r="R42" s="120" t="s">
        <v>370</v>
      </c>
      <c r="S42" s="119" t="s">
        <v>371</v>
      </c>
      <c r="T42" s="121">
        <v>0</v>
      </c>
      <c r="U42" s="121">
        <v>122130</v>
      </c>
      <c r="V42" s="121">
        <f>IF(AND(T42&lt;&gt;"",U42&lt;&gt;""),SUM(T42:U42),"")</f>
        <v>122130</v>
      </c>
      <c r="W42" s="121">
        <v>0</v>
      </c>
      <c r="X42" s="121">
        <v>0</v>
      </c>
      <c r="Y42" s="121">
        <f>IF(AND(W42&lt;&gt;"",X42&lt;&gt;""),SUM(W42:X42),"")</f>
        <v>0</v>
      </c>
      <c r="Z42" s="120" t="s">
        <v>455</v>
      </c>
      <c r="AA42" s="119" t="s">
        <v>456</v>
      </c>
      <c r="AB42" s="121">
        <v>0</v>
      </c>
      <c r="AC42" s="121">
        <v>316089</v>
      </c>
      <c r="AD42" s="121">
        <f>IF(AND(AB42&lt;&gt;"",AC42&lt;&gt;""),SUM(AB42:AC42),"")</f>
        <v>316089</v>
      </c>
      <c r="AE42" s="121">
        <v>0</v>
      </c>
      <c r="AF42" s="121">
        <v>0</v>
      </c>
      <c r="AG42" s="121">
        <f>IF(AND(AE42&lt;&gt;"",AF42&lt;&gt;""),SUM(AE42:AF42),"")</f>
        <v>0</v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14</v>
      </c>
      <c r="B43" s="120" t="s">
        <v>457</v>
      </c>
      <c r="C43" s="119" t="s">
        <v>458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107984</v>
      </c>
      <c r="I43" s="121">
        <f>SUM(G43:H43)</f>
        <v>107984</v>
      </c>
      <c r="J43" s="120" t="s">
        <v>460</v>
      </c>
      <c r="K43" s="119" t="s">
        <v>461</v>
      </c>
      <c r="L43" s="121">
        <v>0</v>
      </c>
      <c r="M43" s="121">
        <v>0</v>
      </c>
      <c r="N43" s="121">
        <f>IF(AND(L43&lt;&gt;"",M43&lt;&gt;""),SUM(L43:M43),"")</f>
        <v>0</v>
      </c>
      <c r="O43" s="121">
        <v>0</v>
      </c>
      <c r="P43" s="121">
        <v>107984</v>
      </c>
      <c r="Q43" s="121">
        <f>IF(AND(O43&lt;&gt;"",P43&lt;&gt;""),SUM(O43:P43),"")</f>
        <v>107984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14</v>
      </c>
      <c r="B44" s="120" t="s">
        <v>462</v>
      </c>
      <c r="C44" s="119" t="s">
        <v>463</v>
      </c>
      <c r="D44" s="121">
        <f>SUM(L44,T44,AB44,AJ44,AR44,AZ44)</f>
        <v>0</v>
      </c>
      <c r="E44" s="121">
        <f>SUM(M44,U44,AC44,AK44,AS44,BA44)</f>
        <v>302487</v>
      </c>
      <c r="F44" s="121">
        <f>SUM(D44:E44)</f>
        <v>302487</v>
      </c>
      <c r="G44" s="121">
        <f>SUM(O44,W44,AE44,AM44,AU44,BC44)</f>
        <v>0</v>
      </c>
      <c r="H44" s="121">
        <f>SUM(P44,X44,AF44,AN44,AV44,BD44)</f>
        <v>26039</v>
      </c>
      <c r="I44" s="121">
        <f>SUM(G44:H44)</f>
        <v>26039</v>
      </c>
      <c r="J44" s="120" t="s">
        <v>370</v>
      </c>
      <c r="K44" s="119" t="s">
        <v>371</v>
      </c>
      <c r="L44" s="121">
        <v>0</v>
      </c>
      <c r="M44" s="121">
        <v>302487</v>
      </c>
      <c r="N44" s="121">
        <f>IF(AND(L44&lt;&gt;"",M44&lt;&gt;""),SUM(L44:M44),"")</f>
        <v>302487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368</v>
      </c>
      <c r="S44" s="119" t="s">
        <v>369</v>
      </c>
      <c r="T44" s="121">
        <v>0</v>
      </c>
      <c r="U44" s="121">
        <v>0</v>
      </c>
      <c r="V44" s="121">
        <f>IF(AND(T44&lt;&gt;"",U44&lt;&gt;""),SUM(T44:U44),"")</f>
        <v>0</v>
      </c>
      <c r="W44" s="121">
        <v>0</v>
      </c>
      <c r="X44" s="121">
        <v>26039</v>
      </c>
      <c r="Y44" s="121">
        <f>IF(AND(W44&lt;&gt;"",X44&lt;&gt;""),SUM(W44:X44),"")</f>
        <v>26039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14</v>
      </c>
      <c r="B45" s="120" t="s">
        <v>465</v>
      </c>
      <c r="C45" s="119" t="s">
        <v>466</v>
      </c>
      <c r="D45" s="121">
        <f>SUM(L45,T45,AB45,AJ45,AR45,AZ45)</f>
        <v>23029</v>
      </c>
      <c r="E45" s="121">
        <f>SUM(M45,U45,AC45,AK45,AS45,BA45)</f>
        <v>59539</v>
      </c>
      <c r="F45" s="121">
        <f>SUM(D45:E45)</f>
        <v>82568</v>
      </c>
      <c r="G45" s="121">
        <f>SUM(O45,W45,AE45,AM45,AU45,BC45)</f>
        <v>0</v>
      </c>
      <c r="H45" s="121">
        <f>SUM(P45,X45,AF45,AN45,AV45,BD45)</f>
        <v>15625</v>
      </c>
      <c r="I45" s="121">
        <f>SUM(G45:H45)</f>
        <v>15625</v>
      </c>
      <c r="J45" s="120" t="s">
        <v>361</v>
      </c>
      <c r="K45" s="119" t="s">
        <v>362</v>
      </c>
      <c r="L45" s="121">
        <v>23029</v>
      </c>
      <c r="M45" s="121">
        <v>59539</v>
      </c>
      <c r="N45" s="121">
        <f>IF(AND(L45&lt;&gt;"",M45&lt;&gt;""),SUM(L45:M45),"")</f>
        <v>82568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363</v>
      </c>
      <c r="S45" s="119" t="s">
        <v>364</v>
      </c>
      <c r="T45" s="121">
        <v>0</v>
      </c>
      <c r="U45" s="121">
        <v>0</v>
      </c>
      <c r="V45" s="121">
        <f>IF(AND(T45&lt;&gt;"",U45&lt;&gt;""),SUM(T45:U45),"")</f>
        <v>0</v>
      </c>
      <c r="W45" s="121">
        <v>0</v>
      </c>
      <c r="X45" s="121">
        <v>15625</v>
      </c>
      <c r="Y45" s="121">
        <f>IF(AND(W45&lt;&gt;"",X45&lt;&gt;""),SUM(W45:X45),"")</f>
        <v>15625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14</v>
      </c>
      <c r="B46" s="120" t="s">
        <v>468</v>
      </c>
      <c r="C46" s="119" t="s">
        <v>469</v>
      </c>
      <c r="D46" s="121">
        <f>SUM(L46,T46,AB46,AJ46,AR46,AZ46)</f>
        <v>784</v>
      </c>
      <c r="E46" s="121">
        <f>SUM(M46,U46,AC46,AK46,AS46,BA46)</f>
        <v>98171</v>
      </c>
      <c r="F46" s="121">
        <f>SUM(D46:E46)</f>
        <v>98955</v>
      </c>
      <c r="G46" s="121">
        <f>SUM(O46,W46,AE46,AM46,AU46,BC46)</f>
        <v>0</v>
      </c>
      <c r="H46" s="121">
        <f>SUM(P46,X46,AF46,AN46,AV46,BD46)</f>
        <v>20870</v>
      </c>
      <c r="I46" s="121">
        <f>SUM(G46:H46)</f>
        <v>20870</v>
      </c>
      <c r="J46" s="120" t="s">
        <v>427</v>
      </c>
      <c r="K46" s="119" t="s">
        <v>428</v>
      </c>
      <c r="L46" s="121">
        <v>784</v>
      </c>
      <c r="M46" s="121">
        <v>98171</v>
      </c>
      <c r="N46" s="121">
        <f>IF(AND(L46&lt;&gt;"",M46&lt;&gt;""),SUM(L46:M46),"")</f>
        <v>98955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429</v>
      </c>
      <c r="S46" s="119" t="s">
        <v>430</v>
      </c>
      <c r="T46" s="121">
        <v>0</v>
      </c>
      <c r="U46" s="121">
        <v>0</v>
      </c>
      <c r="V46" s="121">
        <f>IF(AND(T46&lt;&gt;"",U46&lt;&gt;""),SUM(T46:U46),"")</f>
        <v>0</v>
      </c>
      <c r="W46" s="121">
        <v>0</v>
      </c>
      <c r="X46" s="121">
        <v>20870</v>
      </c>
      <c r="Y46" s="121">
        <f>IF(AND(W46&lt;&gt;"",X46&lt;&gt;""),SUM(W46:X46),"")</f>
        <v>20870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14</v>
      </c>
      <c r="B47" s="120" t="s">
        <v>471</v>
      </c>
      <c r="C47" s="119" t="s">
        <v>472</v>
      </c>
      <c r="D47" s="121">
        <f>SUM(L47,T47,AB47,AJ47,AR47,AZ47)</f>
        <v>3790</v>
      </c>
      <c r="E47" s="121">
        <f>SUM(M47,U47,AC47,AK47,AS47,BA47)</f>
        <v>24910</v>
      </c>
      <c r="F47" s="121">
        <f>SUM(D47:E47)</f>
        <v>28700</v>
      </c>
      <c r="G47" s="121">
        <f>SUM(O47,W47,AE47,AM47,AU47,BC47)</f>
        <v>2617</v>
      </c>
      <c r="H47" s="121">
        <f>SUM(P47,X47,AF47,AN47,AV47,BD47)</f>
        <v>6586</v>
      </c>
      <c r="I47" s="121">
        <f>SUM(G47:H47)</f>
        <v>9203</v>
      </c>
      <c r="J47" s="120" t="s">
        <v>450</v>
      </c>
      <c r="K47" s="119" t="s">
        <v>451</v>
      </c>
      <c r="L47" s="121">
        <v>3790</v>
      </c>
      <c r="M47" s="121">
        <v>24910</v>
      </c>
      <c r="N47" s="121">
        <f>IF(AND(L47&lt;&gt;"",M47&lt;&gt;""),SUM(L47:M47),"")</f>
        <v>28700</v>
      </c>
      <c r="O47" s="121">
        <v>2617</v>
      </c>
      <c r="P47" s="121">
        <v>6586</v>
      </c>
      <c r="Q47" s="121">
        <f>IF(AND(O47&lt;&gt;"",P47&lt;&gt;""),SUM(O47:P47),"")</f>
        <v>9203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14</v>
      </c>
      <c r="B48" s="120" t="s">
        <v>474</v>
      </c>
      <c r="C48" s="119" t="s">
        <v>475</v>
      </c>
      <c r="D48" s="121">
        <f>SUM(L48,T48,AB48,AJ48,AR48,AZ48)</f>
        <v>0</v>
      </c>
      <c r="E48" s="121">
        <f>SUM(M48,U48,AC48,AK48,AS48,BA48)</f>
        <v>75420</v>
      </c>
      <c r="F48" s="121">
        <f>SUM(D48:E48)</f>
        <v>75420</v>
      </c>
      <c r="G48" s="121">
        <f>SUM(O48,W48,AE48,AM48,AU48,BC48)</f>
        <v>0</v>
      </c>
      <c r="H48" s="121">
        <f>SUM(P48,X48,AF48,AN48,AV48,BD48)</f>
        <v>21471</v>
      </c>
      <c r="I48" s="121">
        <f>SUM(G48:H48)</f>
        <v>21471</v>
      </c>
      <c r="J48" s="120" t="s">
        <v>375</v>
      </c>
      <c r="K48" s="119" t="s">
        <v>376</v>
      </c>
      <c r="L48" s="121">
        <v>0</v>
      </c>
      <c r="M48" s="121">
        <v>0</v>
      </c>
      <c r="N48" s="121">
        <f>IF(AND(L48&lt;&gt;"",M48&lt;&gt;""),SUM(L48:M48),"")</f>
        <v>0</v>
      </c>
      <c r="O48" s="121">
        <v>0</v>
      </c>
      <c r="P48" s="121">
        <v>21471</v>
      </c>
      <c r="Q48" s="121">
        <f>IF(AND(O48&lt;&gt;"",P48&lt;&gt;""),SUM(O48:P48),"")</f>
        <v>21471</v>
      </c>
      <c r="R48" s="120" t="s">
        <v>445</v>
      </c>
      <c r="S48" s="119" t="s">
        <v>446</v>
      </c>
      <c r="T48" s="121">
        <v>0</v>
      </c>
      <c r="U48" s="121">
        <v>75420</v>
      </c>
      <c r="V48" s="121">
        <f>IF(AND(T48&lt;&gt;"",U48&lt;&gt;""),SUM(T48:U48),"")</f>
        <v>75420</v>
      </c>
      <c r="W48" s="121">
        <v>0</v>
      </c>
      <c r="X48" s="121">
        <v>0</v>
      </c>
      <c r="Y48" s="121">
        <f>IF(AND(W48&lt;&gt;"",X48&lt;&gt;""),SUM(W48:X48),"")</f>
        <v>0</v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14</v>
      </c>
      <c r="B49" s="120" t="s">
        <v>477</v>
      </c>
      <c r="C49" s="119" t="s">
        <v>478</v>
      </c>
      <c r="D49" s="121">
        <f>SUM(L49,T49,AB49,AJ49,AR49,AZ49)</f>
        <v>18221</v>
      </c>
      <c r="E49" s="121">
        <f>SUM(M49,U49,AC49,AK49,AS49,BA49)</f>
        <v>80412</v>
      </c>
      <c r="F49" s="121">
        <f>SUM(D49:E49)</f>
        <v>98633</v>
      </c>
      <c r="G49" s="121">
        <f>SUM(O49,W49,AE49,AM49,AU49,BC49)</f>
        <v>5236</v>
      </c>
      <c r="H49" s="121">
        <f>SUM(P49,X49,AF49,AN49,AV49,BD49)</f>
        <v>13177</v>
      </c>
      <c r="I49" s="121">
        <f>SUM(G49:H49)</f>
        <v>18413</v>
      </c>
      <c r="J49" s="120" t="s">
        <v>450</v>
      </c>
      <c r="K49" s="119" t="s">
        <v>451</v>
      </c>
      <c r="L49" s="121">
        <v>18221</v>
      </c>
      <c r="M49" s="121">
        <v>80412</v>
      </c>
      <c r="N49" s="121">
        <f>IF(AND(L49&lt;&gt;"",M49&lt;&gt;""),SUM(L49:M49),"")</f>
        <v>98633</v>
      </c>
      <c r="O49" s="121">
        <v>5236</v>
      </c>
      <c r="P49" s="121">
        <v>13177</v>
      </c>
      <c r="Q49" s="121">
        <f>IF(AND(O49&lt;&gt;"",P49&lt;&gt;""),SUM(O49:P49),"")</f>
        <v>18413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14</v>
      </c>
      <c r="B50" s="120" t="s">
        <v>480</v>
      </c>
      <c r="C50" s="119" t="s">
        <v>481</v>
      </c>
      <c r="D50" s="121">
        <f>SUM(L50,T50,AB50,AJ50,AR50,AZ50)</f>
        <v>0</v>
      </c>
      <c r="E50" s="121">
        <f>SUM(M50,U50,AC50,AK50,AS50,BA50)</f>
        <v>127623</v>
      </c>
      <c r="F50" s="121">
        <f>SUM(D50:E50)</f>
        <v>127623</v>
      </c>
      <c r="G50" s="121">
        <f>SUM(O50,W50,AE50,AM50,AU50,BC50)</f>
        <v>0</v>
      </c>
      <c r="H50" s="121">
        <f>SUM(P50,X50,AF50,AN50,AV50,BD50)</f>
        <v>16254</v>
      </c>
      <c r="I50" s="121">
        <f>SUM(G50:H50)</f>
        <v>16254</v>
      </c>
      <c r="J50" s="120" t="s">
        <v>370</v>
      </c>
      <c r="K50" s="119" t="s">
        <v>371</v>
      </c>
      <c r="L50" s="121">
        <v>0</v>
      </c>
      <c r="M50" s="121">
        <v>127623</v>
      </c>
      <c r="N50" s="121">
        <f>IF(AND(L50&lt;&gt;"",M50&lt;&gt;""),SUM(L50:M50),"")</f>
        <v>127623</v>
      </c>
      <c r="O50" s="121">
        <v>0</v>
      </c>
      <c r="P50" s="121">
        <v>0</v>
      </c>
      <c r="Q50" s="121">
        <f>IF(AND(O50&lt;&gt;"",P50&lt;&gt;""),SUM(O50:P50),"")</f>
        <v>0</v>
      </c>
      <c r="R50" s="120" t="s">
        <v>368</v>
      </c>
      <c r="S50" s="119" t="s">
        <v>369</v>
      </c>
      <c r="T50" s="121">
        <v>0</v>
      </c>
      <c r="U50" s="121">
        <v>0</v>
      </c>
      <c r="V50" s="121">
        <f>IF(AND(T50&lt;&gt;"",U50&lt;&gt;""),SUM(T50:U50),"")</f>
        <v>0</v>
      </c>
      <c r="W50" s="121">
        <v>0</v>
      </c>
      <c r="X50" s="121">
        <v>16254</v>
      </c>
      <c r="Y50" s="121">
        <f>IF(AND(W50&lt;&gt;"",X50&lt;&gt;""),SUM(W50:X50),"")</f>
        <v>16254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14</v>
      </c>
      <c r="B51" s="120" t="s">
        <v>483</v>
      </c>
      <c r="C51" s="119" t="s">
        <v>484</v>
      </c>
      <c r="D51" s="121">
        <f>SUM(L51,T51,AB51,AJ51,AR51,AZ51)</f>
        <v>0</v>
      </c>
      <c r="E51" s="121">
        <f>SUM(M51,U51,AC51,AK51,AS51,BA51)</f>
        <v>134274</v>
      </c>
      <c r="F51" s="121">
        <f>SUM(D51:E51)</f>
        <v>134274</v>
      </c>
      <c r="G51" s="121">
        <f>SUM(O51,W51,AE51,AM51,AU51,BC51)</f>
        <v>0</v>
      </c>
      <c r="H51" s="121">
        <f>SUM(P51,X51,AF51,AN51,AV51,BD51)</f>
        <v>10141</v>
      </c>
      <c r="I51" s="121">
        <f>SUM(G51:H51)</f>
        <v>10141</v>
      </c>
      <c r="J51" s="120" t="s">
        <v>455</v>
      </c>
      <c r="K51" s="119" t="s">
        <v>456</v>
      </c>
      <c r="L51" s="121">
        <v>0</v>
      </c>
      <c r="M51" s="121">
        <v>134274</v>
      </c>
      <c r="N51" s="121">
        <f>IF(AND(L51&lt;&gt;"",M51&lt;&gt;""),SUM(L51:M51),"")</f>
        <v>134274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368</v>
      </c>
      <c r="S51" s="119" t="s">
        <v>486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10141</v>
      </c>
      <c r="Y51" s="121">
        <f>IF(AND(W51&lt;&gt;"",X51&lt;&gt;""),SUM(W51:X51),"")</f>
        <v>10141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14</v>
      </c>
      <c r="B52" s="120" t="s">
        <v>487</v>
      </c>
      <c r="C52" s="119" t="s">
        <v>488</v>
      </c>
      <c r="D52" s="121">
        <f>SUM(L52,T52,AB52,AJ52,AR52,AZ52)</f>
        <v>0</v>
      </c>
      <c r="E52" s="121">
        <f>SUM(M52,U52,AC52,AK52,AS52,BA52)</f>
        <v>208486</v>
      </c>
      <c r="F52" s="121">
        <f>SUM(D52:E52)</f>
        <v>208486</v>
      </c>
      <c r="G52" s="121">
        <f>SUM(O52,W52,AE52,AM52,AU52,BC52)</f>
        <v>0</v>
      </c>
      <c r="H52" s="121">
        <f>SUM(P52,X52,AF52,AN52,AV52,BD52)</f>
        <v>29605</v>
      </c>
      <c r="I52" s="121">
        <f>SUM(G52:H52)</f>
        <v>29605</v>
      </c>
      <c r="J52" s="120" t="s">
        <v>455</v>
      </c>
      <c r="K52" s="119" t="s">
        <v>456</v>
      </c>
      <c r="L52" s="121">
        <v>0</v>
      </c>
      <c r="M52" s="121">
        <v>149637</v>
      </c>
      <c r="N52" s="121">
        <f>IF(AND(L52&lt;&gt;"",M52&lt;&gt;""),SUM(L52:M52),"")</f>
        <v>149637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445</v>
      </c>
      <c r="S52" s="119" t="s">
        <v>446</v>
      </c>
      <c r="T52" s="121">
        <v>0</v>
      </c>
      <c r="U52" s="121">
        <v>58849</v>
      </c>
      <c r="V52" s="121">
        <f>IF(AND(T52&lt;&gt;"",U52&lt;&gt;""),SUM(T52:U52),"")</f>
        <v>58849</v>
      </c>
      <c r="W52" s="121">
        <v>0</v>
      </c>
      <c r="X52" s="121">
        <v>0</v>
      </c>
      <c r="Y52" s="121">
        <f>IF(AND(W52&lt;&gt;"",X52&lt;&gt;""),SUM(W52:X52),"")</f>
        <v>0</v>
      </c>
      <c r="Z52" s="120" t="s">
        <v>368</v>
      </c>
      <c r="AA52" s="119" t="s">
        <v>369</v>
      </c>
      <c r="AB52" s="121">
        <v>0</v>
      </c>
      <c r="AC52" s="121">
        <v>0</v>
      </c>
      <c r="AD52" s="121">
        <f>IF(AND(AB52&lt;&gt;"",AC52&lt;&gt;""),SUM(AB52:AC52),"")</f>
        <v>0</v>
      </c>
      <c r="AE52" s="121">
        <v>0</v>
      </c>
      <c r="AF52" s="121">
        <v>14400</v>
      </c>
      <c r="AG52" s="121">
        <f>IF(AND(AE52&lt;&gt;"",AF52&lt;&gt;""),SUM(AE52:AF52),"")</f>
        <v>14400</v>
      </c>
      <c r="AH52" s="120" t="s">
        <v>375</v>
      </c>
      <c r="AI52" s="119" t="s">
        <v>376</v>
      </c>
      <c r="AJ52" s="121">
        <v>0</v>
      </c>
      <c r="AK52" s="121">
        <v>0</v>
      </c>
      <c r="AL52" s="121">
        <f>IF(AND(AJ52&lt;&gt;"",AK52&lt;&gt;""),SUM(AJ52:AK52),"")</f>
        <v>0</v>
      </c>
      <c r="AM52" s="121">
        <v>0</v>
      </c>
      <c r="AN52" s="121">
        <v>15205</v>
      </c>
      <c r="AO52" s="121">
        <f>IF(AND(AM52&lt;&gt;"",AN52&lt;&gt;""),SUM(AM52:AN52),"")</f>
        <v>15205</v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14</v>
      </c>
      <c r="B53" s="120" t="s">
        <v>490</v>
      </c>
      <c r="C53" s="119" t="s">
        <v>491</v>
      </c>
      <c r="D53" s="121">
        <f>SUM(L53,T53,AB53,AJ53,AR53,AZ53)</f>
        <v>4502</v>
      </c>
      <c r="E53" s="121">
        <f>SUM(M53,U53,AC53,AK53,AS53,BA53)</f>
        <v>53664</v>
      </c>
      <c r="F53" s="121">
        <f>SUM(D53:E53)</f>
        <v>58166</v>
      </c>
      <c r="G53" s="121">
        <f>SUM(O53,W53,AE53,AM53,AU53,BC53)</f>
        <v>19917</v>
      </c>
      <c r="H53" s="121">
        <f>SUM(P53,X53,AF53,AN53,AV53,BD53)</f>
        <v>0</v>
      </c>
      <c r="I53" s="121">
        <f>SUM(G53:H53)</f>
        <v>19917</v>
      </c>
      <c r="J53" s="120" t="s">
        <v>353</v>
      </c>
      <c r="K53" s="119" t="s">
        <v>354</v>
      </c>
      <c r="L53" s="121">
        <v>4502</v>
      </c>
      <c r="M53" s="121">
        <v>53664</v>
      </c>
      <c r="N53" s="121">
        <f>IF(AND(L53&lt;&gt;"",M53&lt;&gt;""),SUM(L53:M53),"")</f>
        <v>58166</v>
      </c>
      <c r="O53" s="121">
        <v>19917</v>
      </c>
      <c r="P53" s="121">
        <v>0</v>
      </c>
      <c r="Q53" s="121">
        <f>IF(AND(O53&lt;&gt;"",P53&lt;&gt;""),SUM(O53:P53),"")</f>
        <v>19917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14</v>
      </c>
      <c r="B54" s="120" t="s">
        <v>493</v>
      </c>
      <c r="C54" s="119" t="s">
        <v>494</v>
      </c>
      <c r="D54" s="121">
        <f>SUM(L54,T54,AB54,AJ54,AR54,AZ54)</f>
        <v>2361</v>
      </c>
      <c r="E54" s="121">
        <f>SUM(M54,U54,AC54,AK54,AS54,BA54)</f>
        <v>28901</v>
      </c>
      <c r="F54" s="121">
        <f>SUM(D54:E54)</f>
        <v>31262</v>
      </c>
      <c r="G54" s="121">
        <f>SUM(O54,W54,AE54,AM54,AU54,BC54)</f>
        <v>9147</v>
      </c>
      <c r="H54" s="121">
        <f>SUM(P54,X54,AF54,AN54,AV54,BD54)</f>
        <v>0</v>
      </c>
      <c r="I54" s="121">
        <f>SUM(G54:H54)</f>
        <v>9147</v>
      </c>
      <c r="J54" s="120" t="s">
        <v>353</v>
      </c>
      <c r="K54" s="119" t="s">
        <v>354</v>
      </c>
      <c r="L54" s="121">
        <v>2361</v>
      </c>
      <c r="M54" s="121">
        <v>28901</v>
      </c>
      <c r="N54" s="121">
        <f>IF(AND(L54&lt;&gt;"",M54&lt;&gt;""),SUM(L54:M54),"")</f>
        <v>31262</v>
      </c>
      <c r="O54" s="121">
        <v>9147</v>
      </c>
      <c r="P54" s="121">
        <v>0</v>
      </c>
      <c r="Q54" s="121">
        <f>IF(AND(O54&lt;&gt;"",P54&lt;&gt;""),SUM(O54:P54),"")</f>
        <v>9147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14</v>
      </c>
      <c r="B55" s="120" t="s">
        <v>496</v>
      </c>
      <c r="C55" s="119" t="s">
        <v>497</v>
      </c>
      <c r="D55" s="121">
        <f>SUM(L55,T55,AB55,AJ55,AR55,AZ55)</f>
        <v>3898</v>
      </c>
      <c r="E55" s="121">
        <f>SUM(M55,U55,AC55,AK55,AS55,BA55)</f>
        <v>46538</v>
      </c>
      <c r="F55" s="121">
        <f>SUM(D55:E55)</f>
        <v>50436</v>
      </c>
      <c r="G55" s="121">
        <f>SUM(O55,W55,AE55,AM55,AU55,BC55)</f>
        <v>14283</v>
      </c>
      <c r="H55" s="121">
        <f>SUM(P55,X55,AF55,AN55,AV55,BD55)</f>
        <v>0</v>
      </c>
      <c r="I55" s="121">
        <f>SUM(G55:H55)</f>
        <v>14283</v>
      </c>
      <c r="J55" s="120" t="s">
        <v>353</v>
      </c>
      <c r="K55" s="119" t="s">
        <v>354</v>
      </c>
      <c r="L55" s="121">
        <v>3898</v>
      </c>
      <c r="M55" s="121">
        <v>46538</v>
      </c>
      <c r="N55" s="121">
        <f>IF(AND(L55&lt;&gt;"",M55&lt;&gt;""),SUM(L55:M55),"")</f>
        <v>50436</v>
      </c>
      <c r="O55" s="121">
        <v>14283</v>
      </c>
      <c r="P55" s="121">
        <v>0</v>
      </c>
      <c r="Q55" s="121">
        <f>IF(AND(O55&lt;&gt;"",P55&lt;&gt;""),SUM(O55:P55),"")</f>
        <v>14283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14</v>
      </c>
      <c r="B56" s="120" t="s">
        <v>499</v>
      </c>
      <c r="C56" s="119" t="s">
        <v>500</v>
      </c>
      <c r="D56" s="121">
        <f>SUM(L56,T56,AB56,AJ56,AR56,AZ56)</f>
        <v>3791</v>
      </c>
      <c r="E56" s="121">
        <f>SUM(M56,U56,AC56,AK56,AS56,BA56)</f>
        <v>43993</v>
      </c>
      <c r="F56" s="121">
        <f>SUM(D56:E56)</f>
        <v>47784</v>
      </c>
      <c r="G56" s="121">
        <f>SUM(O56,W56,AE56,AM56,AU56,BC56)</f>
        <v>11608</v>
      </c>
      <c r="H56" s="121">
        <f>SUM(P56,X56,AF56,AN56,AV56,BD56)</f>
        <v>0</v>
      </c>
      <c r="I56" s="121">
        <f>SUM(G56:H56)</f>
        <v>11608</v>
      </c>
      <c r="J56" s="120" t="s">
        <v>353</v>
      </c>
      <c r="K56" s="119" t="s">
        <v>354</v>
      </c>
      <c r="L56" s="121">
        <v>3791</v>
      </c>
      <c r="M56" s="121">
        <v>43993</v>
      </c>
      <c r="N56" s="121">
        <f>IF(AND(L56&lt;&gt;"",M56&lt;&gt;""),SUM(L56:M56),"")</f>
        <v>47784</v>
      </c>
      <c r="O56" s="121">
        <v>11608</v>
      </c>
      <c r="P56" s="121">
        <v>0</v>
      </c>
      <c r="Q56" s="121">
        <f>IF(AND(O56&lt;&gt;"",P56&lt;&gt;""),SUM(O56:P56),"")</f>
        <v>11608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14</v>
      </c>
      <c r="B57" s="120" t="s">
        <v>502</v>
      </c>
      <c r="C57" s="119" t="s">
        <v>503</v>
      </c>
      <c r="D57" s="121">
        <f>SUM(L57,T57,AB57,AJ57,AR57,AZ57)</f>
        <v>2849</v>
      </c>
      <c r="E57" s="121">
        <f>SUM(M57,U57,AC57,AK57,AS57,BA57)</f>
        <v>33774</v>
      </c>
      <c r="F57" s="121">
        <f>SUM(D57:E57)</f>
        <v>36623</v>
      </c>
      <c r="G57" s="121">
        <f>SUM(O57,W57,AE57,AM57,AU57,BC57)</f>
        <v>16191</v>
      </c>
      <c r="H57" s="121">
        <f>SUM(P57,X57,AF57,AN57,AV57,BD57)</f>
        <v>0</v>
      </c>
      <c r="I57" s="121">
        <f>SUM(G57:H57)</f>
        <v>16191</v>
      </c>
      <c r="J57" s="120" t="s">
        <v>353</v>
      </c>
      <c r="K57" s="119" t="s">
        <v>354</v>
      </c>
      <c r="L57" s="121">
        <v>2849</v>
      </c>
      <c r="M57" s="121">
        <v>33774</v>
      </c>
      <c r="N57" s="121">
        <f>IF(AND(L57&lt;&gt;"",M57&lt;&gt;""),SUM(L57:M57),"")</f>
        <v>36623</v>
      </c>
      <c r="O57" s="121">
        <v>16191</v>
      </c>
      <c r="P57" s="121">
        <v>0</v>
      </c>
      <c r="Q57" s="121">
        <f>IF(AND(O57&lt;&gt;"",P57&lt;&gt;""),SUM(O57:P57),"")</f>
        <v>16191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14</v>
      </c>
      <c r="B58" s="120" t="s">
        <v>505</v>
      </c>
      <c r="C58" s="119" t="s">
        <v>506</v>
      </c>
      <c r="D58" s="121">
        <f>SUM(L58,T58,AB58,AJ58,AR58,AZ58)</f>
        <v>2525</v>
      </c>
      <c r="E58" s="121">
        <f>SUM(M58,U58,AC58,AK58,AS58,BA58)</f>
        <v>32007</v>
      </c>
      <c r="F58" s="121">
        <f>SUM(D58:E58)</f>
        <v>34532</v>
      </c>
      <c r="G58" s="121">
        <f>SUM(O58,W58,AE58,AM58,AU58,BC58)</f>
        <v>11073</v>
      </c>
      <c r="H58" s="121">
        <f>SUM(P58,X58,AF58,AN58,AV58,BD58)</f>
        <v>0</v>
      </c>
      <c r="I58" s="121">
        <f>SUM(G58:H58)</f>
        <v>11073</v>
      </c>
      <c r="J58" s="120" t="s">
        <v>353</v>
      </c>
      <c r="K58" s="119" t="s">
        <v>354</v>
      </c>
      <c r="L58" s="121">
        <v>2525</v>
      </c>
      <c r="M58" s="121">
        <v>32007</v>
      </c>
      <c r="N58" s="121">
        <f>IF(AND(L58&lt;&gt;"",M58&lt;&gt;""),SUM(L58:M58),"")</f>
        <v>34532</v>
      </c>
      <c r="O58" s="121">
        <v>11073</v>
      </c>
      <c r="P58" s="121">
        <v>0</v>
      </c>
      <c r="Q58" s="121">
        <f>IF(AND(O58&lt;&gt;"",P58&lt;&gt;""),SUM(O58:P58),"")</f>
        <v>11073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14</v>
      </c>
      <c r="B59" s="120" t="s">
        <v>508</v>
      </c>
      <c r="C59" s="119" t="s">
        <v>509</v>
      </c>
      <c r="D59" s="121">
        <f>SUM(L59,T59,AB59,AJ59,AR59,AZ59)</f>
        <v>0</v>
      </c>
      <c r="E59" s="121">
        <f>SUM(M59,U59,AC59,AK59,AS59,BA59)</f>
        <v>0</v>
      </c>
      <c r="F59" s="121">
        <f>SUM(D59:E59)</f>
        <v>0</v>
      </c>
      <c r="G59" s="121">
        <f>SUM(O59,W59,AE59,AM59,AU59,BC59)</f>
        <v>0</v>
      </c>
      <c r="H59" s="121">
        <f>SUM(P59,X59,AF59,AN59,AV59,BD59)</f>
        <v>27520</v>
      </c>
      <c r="I59" s="121">
        <f>SUM(G59:H59)</f>
        <v>27520</v>
      </c>
      <c r="J59" s="120" t="s">
        <v>460</v>
      </c>
      <c r="K59" s="119" t="s">
        <v>461</v>
      </c>
      <c r="L59" s="121">
        <v>0</v>
      </c>
      <c r="M59" s="121">
        <v>0</v>
      </c>
      <c r="N59" s="121">
        <f>IF(AND(L59&lt;&gt;"",M59&lt;&gt;""),SUM(L59:M59),"")</f>
        <v>0</v>
      </c>
      <c r="O59" s="121">
        <v>0</v>
      </c>
      <c r="P59" s="121">
        <v>27520</v>
      </c>
      <c r="Q59" s="121">
        <f>IF(AND(O59&lt;&gt;"",P59&lt;&gt;""),SUM(O59:P59),"")</f>
        <v>27520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14</v>
      </c>
      <c r="B60" s="120" t="s">
        <v>511</v>
      </c>
      <c r="C60" s="119" t="s">
        <v>512</v>
      </c>
      <c r="D60" s="121">
        <f>SUM(L60,T60,AB60,AJ60,AR60,AZ60)</f>
        <v>0</v>
      </c>
      <c r="E60" s="121">
        <f>SUM(M60,U60,AC60,AK60,AS60,BA60)</f>
        <v>0</v>
      </c>
      <c r="F60" s="121">
        <f>SUM(D60:E60)</f>
        <v>0</v>
      </c>
      <c r="G60" s="121">
        <f>SUM(O60,W60,AE60,AM60,AU60,BC60)</f>
        <v>0</v>
      </c>
      <c r="H60" s="121">
        <f>SUM(P60,X60,AF60,AN60,AV60,BD60)</f>
        <v>24496</v>
      </c>
      <c r="I60" s="121">
        <f>SUM(G60:H60)</f>
        <v>24496</v>
      </c>
      <c r="J60" s="120" t="s">
        <v>460</v>
      </c>
      <c r="K60" s="119" t="s">
        <v>461</v>
      </c>
      <c r="L60" s="121">
        <v>0</v>
      </c>
      <c r="M60" s="121">
        <v>0</v>
      </c>
      <c r="N60" s="121">
        <f>IF(AND(L60&lt;&gt;"",M60&lt;&gt;""),SUM(L60:M60),"")</f>
        <v>0</v>
      </c>
      <c r="O60" s="121">
        <v>0</v>
      </c>
      <c r="P60" s="121">
        <v>24496</v>
      </c>
      <c r="Q60" s="121">
        <f>IF(AND(O60&lt;&gt;"",P60&lt;&gt;""),SUM(O60:P60),"")</f>
        <v>24496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14</v>
      </c>
      <c r="B61" s="120" t="s">
        <v>514</v>
      </c>
      <c r="C61" s="119" t="s">
        <v>515</v>
      </c>
      <c r="D61" s="121">
        <f>SUM(L61,T61,AB61,AJ61,AR61,AZ61)</f>
        <v>2233</v>
      </c>
      <c r="E61" s="121">
        <f>SUM(M61,U61,AC61,AK61,AS61,BA61)</f>
        <v>92018</v>
      </c>
      <c r="F61" s="121">
        <f>SUM(D61:E61)</f>
        <v>94251</v>
      </c>
      <c r="G61" s="121">
        <f>SUM(O61,W61,AE61,AM61,AU61,BC61)</f>
        <v>0</v>
      </c>
      <c r="H61" s="121">
        <f>SUM(P61,X61,AF61,AN61,AV61,BD61)</f>
        <v>33156</v>
      </c>
      <c r="I61" s="121">
        <f>SUM(G61:H61)</f>
        <v>33156</v>
      </c>
      <c r="J61" s="120" t="s">
        <v>440</v>
      </c>
      <c r="K61" s="119" t="s">
        <v>441</v>
      </c>
      <c r="L61" s="121">
        <v>0</v>
      </c>
      <c r="M61" s="121">
        <v>90562</v>
      </c>
      <c r="N61" s="121">
        <f>IF(AND(L61&lt;&gt;"",M61&lt;&gt;""),SUM(L61:M61),"")</f>
        <v>90562</v>
      </c>
      <c r="O61" s="121">
        <v>0</v>
      </c>
      <c r="P61" s="121">
        <v>33156</v>
      </c>
      <c r="Q61" s="121">
        <f>IF(AND(O61&lt;&gt;"",P61&lt;&gt;""),SUM(O61:P61),"")</f>
        <v>33156</v>
      </c>
      <c r="R61" s="120" t="s">
        <v>339</v>
      </c>
      <c r="S61" s="119" t="s">
        <v>340</v>
      </c>
      <c r="T61" s="121">
        <v>2233</v>
      </c>
      <c r="U61" s="121">
        <v>1456</v>
      </c>
      <c r="V61" s="121">
        <f>IF(AND(T61&lt;&gt;"",U61&lt;&gt;""),SUM(T61:U61),"")</f>
        <v>3689</v>
      </c>
      <c r="W61" s="121">
        <v>0</v>
      </c>
      <c r="X61" s="121">
        <v>0</v>
      </c>
      <c r="Y61" s="121">
        <f>IF(AND(W61&lt;&gt;"",X61&lt;&gt;""),SUM(W61:X61),"")</f>
        <v>0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1">
    <sortCondition ref="A8:A61"/>
    <sortCondition ref="B8:B61"/>
    <sortCondition ref="C8:C6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SUM(H7,L7,P7,T7,X7,AB7,AF7,AJ7,AN7,AR7,AV7,AZ7,BD7,BH7,BL7,BP7,BT7,BX7,CB7,CF7,CJ7,CN7,CR7,CV7,CZ7,DD7,DH7,DL7,DP7,DT7)</f>
        <v>7438458</v>
      </c>
      <c r="E7" s="140">
        <f>SUM(I7,M7,Q7,U7,Y7,AC7,AG7,AK7,AO7,AS7,AW7,BA7,BE7,BI7,BM7,BQ7,BU7,BY7,CC7,CG7,CK7,CO7,CS7,CW7,DA7,DE7,DI7,DM7,DQ7,DU7)</f>
        <v>1547235</v>
      </c>
      <c r="F7" s="141">
        <f>COUNTIF(F$8:F$57,"&lt;&gt;")</f>
        <v>15</v>
      </c>
      <c r="G7" s="141">
        <f>COUNTIF(G$8:G$57,"&lt;&gt;")</f>
        <v>15</v>
      </c>
      <c r="H7" s="140">
        <f>SUM(H$8:H$57)</f>
        <v>4097635</v>
      </c>
      <c r="I7" s="140">
        <f>SUM(I$8:I$57)</f>
        <v>684900</v>
      </c>
      <c r="J7" s="141">
        <f>COUNTIF(J$8:J$57,"&lt;&gt;")</f>
        <v>15</v>
      </c>
      <c r="K7" s="141">
        <f>COUNTIF(K$8:K$57,"&lt;&gt;")</f>
        <v>15</v>
      </c>
      <c r="L7" s="140">
        <f>SUM(L$8:L$57)</f>
        <v>1275042</v>
      </c>
      <c r="M7" s="140">
        <f>SUM(M$8:M$57)</f>
        <v>308969</v>
      </c>
      <c r="N7" s="141">
        <f>COUNTIF(N$8:N$57,"&lt;&gt;")</f>
        <v>12</v>
      </c>
      <c r="O7" s="141">
        <f>COUNTIF(O$8:O$57,"&lt;&gt;")</f>
        <v>12</v>
      </c>
      <c r="P7" s="140">
        <f>SUM(P$8:P$57)</f>
        <v>1770587</v>
      </c>
      <c r="Q7" s="140">
        <f>SUM(Q$8:Q$57)</f>
        <v>361530</v>
      </c>
      <c r="R7" s="141">
        <f>COUNTIF(R$8:R$57,"&lt;&gt;")</f>
        <v>6</v>
      </c>
      <c r="S7" s="141">
        <f>COUNTIF(S$8:S$57,"&lt;&gt;")</f>
        <v>6</v>
      </c>
      <c r="T7" s="140">
        <f>SUM(T$8:T$57)</f>
        <v>176255</v>
      </c>
      <c r="U7" s="140">
        <f>SUM(U$8:U$57)</f>
        <v>112798</v>
      </c>
      <c r="V7" s="141">
        <f>COUNTIF(V$8:V$57,"&lt;&gt;")</f>
        <v>3</v>
      </c>
      <c r="W7" s="141">
        <f>COUNTIF(W$8:W$57,"&lt;&gt;")</f>
        <v>3</v>
      </c>
      <c r="X7" s="140">
        <f>SUM(X$8:X$57)</f>
        <v>47784</v>
      </c>
      <c r="Y7" s="140">
        <f>SUM(Y$8:Y$57)</f>
        <v>37374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36623</v>
      </c>
      <c r="AC7" s="140">
        <f>SUM(AC$8:AC$57)</f>
        <v>30591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34532</v>
      </c>
      <c r="AG7" s="140">
        <f>SUM(AG$8:AG$57)</f>
        <v>11073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14</v>
      </c>
      <c r="B8" s="120" t="s">
        <v>440</v>
      </c>
      <c r="C8" s="119" t="s">
        <v>441</v>
      </c>
      <c r="D8" s="121">
        <f>SUM(H8,L8,P8,T8,X8,AB8,AF8,AJ8,AN8,AR8,AV8,AZ8,BD8,BH8,BL8,BP8,BT8,BX8,CB8,CF8,CJ8,CN8,CR8,CV8,CZ8,DD8,DH8,DL8,DP8,DT8)</f>
        <v>238867</v>
      </c>
      <c r="E8" s="121">
        <f>SUM(I8,M8,Q8,U8,Y8,AC8,AG8,AK8,AO8,AS8,AW8,BA8,BE8,BI8,BM8,BQ8,BU8,BY8,CC8,CG8,CK8,CO8,CS8,CW8,DA8,DE8,DI8,DM8,DQ8,DU8)</f>
        <v>87453</v>
      </c>
      <c r="F8" s="120" t="s">
        <v>437</v>
      </c>
      <c r="G8" s="119" t="s">
        <v>438</v>
      </c>
      <c r="H8" s="121">
        <v>148305</v>
      </c>
      <c r="I8" s="121">
        <v>54297</v>
      </c>
      <c r="J8" s="120" t="s">
        <v>514</v>
      </c>
      <c r="K8" s="119" t="s">
        <v>515</v>
      </c>
      <c r="L8" s="121">
        <v>90562</v>
      </c>
      <c r="M8" s="121">
        <v>33156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14</v>
      </c>
      <c r="B9" s="120" t="s">
        <v>361</v>
      </c>
      <c r="C9" s="119" t="s">
        <v>362</v>
      </c>
      <c r="D9" s="121">
        <f>SUM(H9,L9,P9,T9,X9,AB9,AF9,AJ9,AN9,AR9,AV9,AZ9,BD9,BH9,BL9,BP9,BT9,BX9,CB9,CF9,CJ9,CN9,CR9,CV9,CZ9,DD9,DH9,DL9,DP9,DT9)</f>
        <v>688566</v>
      </c>
      <c r="E9" s="121">
        <f>SUM(I9,M9,Q9,U9,Y9,AC9,AG9,AK9,AO9,AS9,AW9,BA9,BE9,BI9,BM9,BQ9,BU9,BY9,CC9,CG9,CK9,CO9,CS9,CW9,DA9,DE9,DI9,DM9,DQ9,DU9)</f>
        <v>0</v>
      </c>
      <c r="F9" s="120" t="s">
        <v>358</v>
      </c>
      <c r="G9" s="119" t="s">
        <v>359</v>
      </c>
      <c r="H9" s="121">
        <v>605998</v>
      </c>
      <c r="I9" s="121">
        <v>0</v>
      </c>
      <c r="J9" s="120" t="s">
        <v>465</v>
      </c>
      <c r="K9" s="119" t="s">
        <v>466</v>
      </c>
      <c r="L9" s="121">
        <v>82568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14</v>
      </c>
      <c r="B10" s="120" t="s">
        <v>370</v>
      </c>
      <c r="C10" s="119" t="s">
        <v>371</v>
      </c>
      <c r="D10" s="121">
        <f>SUM(H10,L10,P10,T10,X10,AB10,AF10,AJ10,AN10,AR10,AV10,AZ10,BD10,BH10,BL10,BP10,BT10,BX10,CB10,CF10,CJ10,CN10,CR10,CV10,CZ10,DD10,DH10,DL10,DP10,DT10)</f>
        <v>955221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365</v>
      </c>
      <c r="G10" s="119" t="s">
        <v>366</v>
      </c>
      <c r="H10" s="121">
        <v>402981</v>
      </c>
      <c r="I10" s="121">
        <v>0</v>
      </c>
      <c r="J10" s="120" t="s">
        <v>462</v>
      </c>
      <c r="K10" s="119" t="s">
        <v>463</v>
      </c>
      <c r="L10" s="121">
        <v>302487</v>
      </c>
      <c r="M10" s="121">
        <v>0</v>
      </c>
      <c r="N10" s="120" t="s">
        <v>480</v>
      </c>
      <c r="O10" s="119" t="s">
        <v>481</v>
      </c>
      <c r="P10" s="121">
        <v>127623</v>
      </c>
      <c r="Q10" s="121">
        <v>0</v>
      </c>
      <c r="R10" s="120" t="s">
        <v>452</v>
      </c>
      <c r="S10" s="119" t="s">
        <v>453</v>
      </c>
      <c r="T10" s="121">
        <v>122130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14</v>
      </c>
      <c r="B11" s="120" t="s">
        <v>455</v>
      </c>
      <c r="C11" s="119" t="s">
        <v>456</v>
      </c>
      <c r="D11" s="121">
        <f>SUM(H11,L11,P11,T11,X11,AB11,AF11,AJ11,AN11,AR11,AV11,AZ11,BD11,BH11,BL11,BP11,BT11,BX11,CB11,CF11,CJ11,CN11,CR11,CV11,CZ11,DD11,DH11,DL11,DP11,DT11)</f>
        <v>600000</v>
      </c>
      <c r="E11" s="121">
        <f>SUM(I11,M11,Q11,U11,Y11,AC11,AG11,AK11,AO11,AS11,AW11,BA11,BE11,BI11,BM11,BQ11,BU11,BY11,CC11,CG11,CK11,CO11,CS11,CW11,DA11,DE11,DI11,DM11,DQ11,DU11)</f>
        <v>0</v>
      </c>
      <c r="F11" s="120" t="s">
        <v>452</v>
      </c>
      <c r="G11" s="119" t="s">
        <v>453</v>
      </c>
      <c r="H11" s="121">
        <v>316089</v>
      </c>
      <c r="I11" s="121">
        <v>0</v>
      </c>
      <c r="J11" s="120" t="s">
        <v>483</v>
      </c>
      <c r="K11" s="119" t="s">
        <v>484</v>
      </c>
      <c r="L11" s="121">
        <v>134274</v>
      </c>
      <c r="M11" s="121">
        <v>0</v>
      </c>
      <c r="N11" s="120" t="s">
        <v>487</v>
      </c>
      <c r="O11" s="119" t="s">
        <v>488</v>
      </c>
      <c r="P11" s="121">
        <v>149637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14</v>
      </c>
      <c r="B12" s="120" t="s">
        <v>383</v>
      </c>
      <c r="C12" s="119" t="s">
        <v>384</v>
      </c>
      <c r="D12" s="121">
        <f>SUM(H12,L12,P12,T12,X12,AB12,AF12,AJ12,AN12,AR12,AV12,AZ12,BD12,BH12,BL12,BP12,BT12,BX12,CB12,CF12,CJ12,CN12,CR12,CV12,CZ12,DD12,DH12,DL12,DP12,DT12)</f>
        <v>1827620</v>
      </c>
      <c r="E12" s="121">
        <f>SUM(I12,M12,Q12,U12,Y12,AC12,AG12,AK12,AO12,AS12,AW12,BA12,BE12,BI12,BM12,BQ12,BU12,BY12,CC12,CG12,CK12,CO12,CS12,CW12,DA12,DE12,DI12,DM12,DQ12,DU12)</f>
        <v>262370</v>
      </c>
      <c r="F12" s="120" t="s">
        <v>380</v>
      </c>
      <c r="G12" s="119" t="s">
        <v>381</v>
      </c>
      <c r="H12" s="121">
        <v>633979</v>
      </c>
      <c r="I12" s="121">
        <v>67584</v>
      </c>
      <c r="J12" s="120" t="s">
        <v>431</v>
      </c>
      <c r="K12" s="119" t="s">
        <v>432</v>
      </c>
      <c r="L12" s="121">
        <v>0</v>
      </c>
      <c r="M12" s="121">
        <v>56155</v>
      </c>
      <c r="N12" s="120" t="s">
        <v>403</v>
      </c>
      <c r="O12" s="119" t="s">
        <v>404</v>
      </c>
      <c r="P12" s="121">
        <v>1193641</v>
      </c>
      <c r="Q12" s="121">
        <v>138631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14</v>
      </c>
      <c r="B13" s="120" t="s">
        <v>363</v>
      </c>
      <c r="C13" s="119" t="s">
        <v>364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311729</v>
      </c>
      <c r="F13" s="120" t="s">
        <v>358</v>
      </c>
      <c r="G13" s="119" t="s">
        <v>359</v>
      </c>
      <c r="H13" s="121">
        <v>0</v>
      </c>
      <c r="I13" s="121">
        <v>57834</v>
      </c>
      <c r="J13" s="120" t="s">
        <v>415</v>
      </c>
      <c r="K13" s="119" t="s">
        <v>416</v>
      </c>
      <c r="L13" s="121">
        <v>0</v>
      </c>
      <c r="M13" s="121">
        <v>47881</v>
      </c>
      <c r="N13" s="120" t="s">
        <v>421</v>
      </c>
      <c r="O13" s="119" t="s">
        <v>422</v>
      </c>
      <c r="P13" s="121">
        <v>0</v>
      </c>
      <c r="Q13" s="121">
        <v>123333</v>
      </c>
      <c r="R13" s="120" t="s">
        <v>434</v>
      </c>
      <c r="S13" s="119" t="s">
        <v>435</v>
      </c>
      <c r="T13" s="121">
        <v>0</v>
      </c>
      <c r="U13" s="121">
        <v>67056</v>
      </c>
      <c r="V13" s="120" t="s">
        <v>465</v>
      </c>
      <c r="W13" s="119" t="s">
        <v>466</v>
      </c>
      <c r="X13" s="121">
        <v>0</v>
      </c>
      <c r="Y13" s="121">
        <v>15625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14</v>
      </c>
      <c r="B14" s="120" t="s">
        <v>429</v>
      </c>
      <c r="C14" s="119" t="s">
        <v>430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126487</v>
      </c>
      <c r="F14" s="120" t="s">
        <v>424</v>
      </c>
      <c r="G14" s="119" t="s">
        <v>425</v>
      </c>
      <c r="H14" s="121">
        <v>0</v>
      </c>
      <c r="I14" s="121">
        <v>105617</v>
      </c>
      <c r="J14" s="120" t="s">
        <v>468</v>
      </c>
      <c r="K14" s="119" t="s">
        <v>469</v>
      </c>
      <c r="L14" s="121">
        <v>0</v>
      </c>
      <c r="M14" s="121">
        <v>20870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14</v>
      </c>
      <c r="B15" s="120" t="s">
        <v>375</v>
      </c>
      <c r="C15" s="119" t="s">
        <v>376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161070</v>
      </c>
      <c r="F15" s="120" t="s">
        <v>372</v>
      </c>
      <c r="G15" s="119" t="s">
        <v>373</v>
      </c>
      <c r="H15" s="121">
        <v>0</v>
      </c>
      <c r="I15" s="121">
        <v>77603</v>
      </c>
      <c r="J15" s="120" t="s">
        <v>442</v>
      </c>
      <c r="K15" s="119" t="s">
        <v>443</v>
      </c>
      <c r="L15" s="121">
        <v>0</v>
      </c>
      <c r="M15" s="121">
        <v>46791</v>
      </c>
      <c r="N15" s="120" t="s">
        <v>474</v>
      </c>
      <c r="O15" s="119" t="s">
        <v>475</v>
      </c>
      <c r="P15" s="121">
        <v>0</v>
      </c>
      <c r="Q15" s="121">
        <v>21471</v>
      </c>
      <c r="R15" s="120" t="s">
        <v>487</v>
      </c>
      <c r="S15" s="119" t="s">
        <v>488</v>
      </c>
      <c r="T15" s="121">
        <v>0</v>
      </c>
      <c r="U15" s="121">
        <v>15205</v>
      </c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14</v>
      </c>
      <c r="B16" s="120" t="s">
        <v>460</v>
      </c>
      <c r="C16" s="119" t="s">
        <v>461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160000</v>
      </c>
      <c r="F16" s="120" t="s">
        <v>457</v>
      </c>
      <c r="G16" s="119" t="s">
        <v>458</v>
      </c>
      <c r="H16" s="121">
        <v>0</v>
      </c>
      <c r="I16" s="121">
        <v>107984</v>
      </c>
      <c r="J16" s="120" t="s">
        <v>508</v>
      </c>
      <c r="K16" s="119" t="s">
        <v>509</v>
      </c>
      <c r="L16" s="121">
        <v>0</v>
      </c>
      <c r="M16" s="121">
        <v>27520</v>
      </c>
      <c r="N16" s="120" t="s">
        <v>511</v>
      </c>
      <c r="O16" s="119" t="s">
        <v>512</v>
      </c>
      <c r="P16" s="121">
        <v>0</v>
      </c>
      <c r="Q16" s="121">
        <v>24496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14</v>
      </c>
      <c r="B17" s="120" t="s">
        <v>445</v>
      </c>
      <c r="C17" s="119" t="s">
        <v>446</v>
      </c>
      <c r="D17" s="121">
        <f>SUM(H17,L17,P17,T17,X17,AB17,AF17,AJ17,AN17,AR17,AV17,AZ17,BD17,BH17,BL17,BP17,BT17,BX17,CB17,CF17,CJ17,CN17,CR17,CV17,CZ17,DD17,DH17,DL17,DP17,DT17)</f>
        <v>333420</v>
      </c>
      <c r="E17" s="121">
        <f>SUM(I17,M17,Q17,U17,Y17,AC17,AG17,AK17,AO17,AS17,AW17,BA17,BE17,BI17,BM17,BQ17,BU17,BY17,CC17,CG17,CK17,CO17,CS17,CW17,DA17,DE17,DI17,DM17,DQ17,DU17)</f>
        <v>0</v>
      </c>
      <c r="F17" s="120" t="s">
        <v>442</v>
      </c>
      <c r="G17" s="119" t="s">
        <v>443</v>
      </c>
      <c r="H17" s="121">
        <v>199151</v>
      </c>
      <c r="I17" s="121">
        <v>0</v>
      </c>
      <c r="J17" s="120" t="s">
        <v>474</v>
      </c>
      <c r="K17" s="119" t="s">
        <v>475</v>
      </c>
      <c r="L17" s="121">
        <v>75420</v>
      </c>
      <c r="M17" s="121">
        <v>0</v>
      </c>
      <c r="N17" s="120" t="s">
        <v>487</v>
      </c>
      <c r="O17" s="119" t="s">
        <v>488</v>
      </c>
      <c r="P17" s="121">
        <v>58849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14</v>
      </c>
      <c r="B18" s="120" t="s">
        <v>339</v>
      </c>
      <c r="C18" s="119" t="s">
        <v>340</v>
      </c>
      <c r="D18" s="121">
        <f>SUM(H18,L18,P18,T18,X18,AB18,AF18,AJ18,AN18,AR18,AV18,AZ18,BD18,BH18,BL18,BP18,BT18,BX18,CB18,CF18,CJ18,CN18,CR18,CV18,CZ18,DD18,DH18,DL18,DP18,DT18)</f>
        <v>72828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336</v>
      </c>
      <c r="G18" s="119" t="s">
        <v>337</v>
      </c>
      <c r="H18" s="121">
        <v>48153</v>
      </c>
      <c r="I18" s="121">
        <v>0</v>
      </c>
      <c r="J18" s="120" t="s">
        <v>400</v>
      </c>
      <c r="K18" s="119" t="s">
        <v>401</v>
      </c>
      <c r="L18" s="121">
        <v>8999</v>
      </c>
      <c r="M18" s="121">
        <v>0</v>
      </c>
      <c r="N18" s="120" t="s">
        <v>437</v>
      </c>
      <c r="O18" s="119" t="s">
        <v>438</v>
      </c>
      <c r="P18" s="121">
        <v>11987</v>
      </c>
      <c r="Q18" s="121">
        <v>0</v>
      </c>
      <c r="R18" s="120" t="s">
        <v>514</v>
      </c>
      <c r="S18" s="119" t="s">
        <v>515</v>
      </c>
      <c r="T18" s="121">
        <v>3689</v>
      </c>
      <c r="U18" s="121">
        <v>0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14</v>
      </c>
      <c r="B19" s="120" t="s">
        <v>353</v>
      </c>
      <c r="C19" s="119" t="s">
        <v>354</v>
      </c>
      <c r="D19" s="121">
        <f>SUM(H19,L19,P19,T19,X19,AB19,AF19,AJ19,AN19,AR19,AV19,AZ19,BD19,BH19,BL19,BP19,BT19,BX19,CB19,CF19,CJ19,CN19,CR19,CV19,CZ19,DD19,DH19,DL19,DP19,DT19)</f>
        <v>729987</v>
      </c>
      <c r="E19" s="121">
        <f>SUM(I19,M19,Q19,U19,Y19,AC19,AG19,AK19,AO19,AS19,AW19,BA19,BE19,BI19,BM19,BQ19,BU19,BY19,CC19,CG19,CK19,CO19,CS19,CW19,DA19,DE19,DI19,DM19,DQ19,DU19)</f>
        <v>178310</v>
      </c>
      <c r="F19" s="120" t="s">
        <v>350</v>
      </c>
      <c r="G19" s="119" t="s">
        <v>351</v>
      </c>
      <c r="H19" s="121">
        <v>471184</v>
      </c>
      <c r="I19" s="121">
        <v>96091</v>
      </c>
      <c r="J19" s="120" t="s">
        <v>490</v>
      </c>
      <c r="K19" s="119" t="s">
        <v>491</v>
      </c>
      <c r="L19" s="121">
        <v>58166</v>
      </c>
      <c r="M19" s="121">
        <v>19917</v>
      </c>
      <c r="N19" s="120" t="s">
        <v>493</v>
      </c>
      <c r="O19" s="119" t="s">
        <v>494</v>
      </c>
      <c r="P19" s="121">
        <v>31262</v>
      </c>
      <c r="Q19" s="121">
        <v>9147</v>
      </c>
      <c r="R19" s="120" t="s">
        <v>496</v>
      </c>
      <c r="S19" s="119" t="s">
        <v>497</v>
      </c>
      <c r="T19" s="121">
        <v>50436</v>
      </c>
      <c r="U19" s="121">
        <v>14283</v>
      </c>
      <c r="V19" s="120" t="s">
        <v>499</v>
      </c>
      <c r="W19" s="119" t="s">
        <v>500</v>
      </c>
      <c r="X19" s="121">
        <v>47784</v>
      </c>
      <c r="Y19" s="121">
        <v>11608</v>
      </c>
      <c r="Z19" s="120" t="s">
        <v>502</v>
      </c>
      <c r="AA19" s="119" t="s">
        <v>503</v>
      </c>
      <c r="AB19" s="121">
        <v>36623</v>
      </c>
      <c r="AC19" s="121">
        <v>16191</v>
      </c>
      <c r="AD19" s="120" t="s">
        <v>505</v>
      </c>
      <c r="AE19" s="119" t="s">
        <v>506</v>
      </c>
      <c r="AF19" s="121">
        <v>34532</v>
      </c>
      <c r="AG19" s="121">
        <v>11073</v>
      </c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14</v>
      </c>
      <c r="B20" s="120" t="s">
        <v>368</v>
      </c>
      <c r="C20" s="119" t="s">
        <v>369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150272</v>
      </c>
      <c r="F20" s="120" t="s">
        <v>365</v>
      </c>
      <c r="G20" s="119" t="s">
        <v>366</v>
      </c>
      <c r="H20" s="121">
        <v>0</v>
      </c>
      <c r="I20" s="121">
        <v>35962</v>
      </c>
      <c r="J20" s="120" t="s">
        <v>452</v>
      </c>
      <c r="K20" s="119" t="s">
        <v>453</v>
      </c>
      <c r="L20" s="121">
        <v>0</v>
      </c>
      <c r="M20" s="121">
        <v>47476</v>
      </c>
      <c r="N20" s="120" t="s">
        <v>462</v>
      </c>
      <c r="O20" s="119" t="s">
        <v>463</v>
      </c>
      <c r="P20" s="121">
        <v>0</v>
      </c>
      <c r="Q20" s="121">
        <v>26039</v>
      </c>
      <c r="R20" s="120" t="s">
        <v>480</v>
      </c>
      <c r="S20" s="119" t="s">
        <v>481</v>
      </c>
      <c r="T20" s="121">
        <v>0</v>
      </c>
      <c r="U20" s="121">
        <v>16254</v>
      </c>
      <c r="V20" s="120" t="s">
        <v>483</v>
      </c>
      <c r="W20" s="119" t="s">
        <v>484</v>
      </c>
      <c r="X20" s="121">
        <v>0</v>
      </c>
      <c r="Y20" s="121">
        <v>10141</v>
      </c>
      <c r="Z20" s="120" t="s">
        <v>487</v>
      </c>
      <c r="AA20" s="119" t="s">
        <v>488</v>
      </c>
      <c r="AB20" s="121">
        <v>0</v>
      </c>
      <c r="AC20" s="121">
        <v>14400</v>
      </c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14</v>
      </c>
      <c r="B21" s="120" t="s">
        <v>450</v>
      </c>
      <c r="C21" s="119" t="s">
        <v>451</v>
      </c>
      <c r="D21" s="121">
        <f>SUM(H21,L21,P21,T21,X21,AB21,AF21,AJ21,AN21,AR21,AV21,AZ21,BD21,BH21,BL21,BP21,BT21,BX21,CB21,CF21,CJ21,CN21,CR21,CV21,CZ21,DD21,DH21,DL21,DP21,DT21)</f>
        <v>616298</v>
      </c>
      <c r="E21" s="121">
        <f>SUM(I21,M21,Q21,U21,Y21,AC21,AG21,AK21,AO21,AS21,AW21,BA21,BE21,BI21,BM21,BQ21,BU21,BY21,CC21,CG21,CK21,CO21,CS21,CW21,DA21,DE21,DI21,DM21,DQ21,DU21)</f>
        <v>109544</v>
      </c>
      <c r="F21" s="120" t="s">
        <v>447</v>
      </c>
      <c r="G21" s="119" t="s">
        <v>448</v>
      </c>
      <c r="H21" s="121">
        <v>488965</v>
      </c>
      <c r="I21" s="121">
        <v>81928</v>
      </c>
      <c r="J21" s="120" t="s">
        <v>471</v>
      </c>
      <c r="K21" s="119" t="s">
        <v>472</v>
      </c>
      <c r="L21" s="121">
        <v>28700</v>
      </c>
      <c r="M21" s="121">
        <v>9203</v>
      </c>
      <c r="N21" s="120" t="s">
        <v>477</v>
      </c>
      <c r="O21" s="119" t="s">
        <v>478</v>
      </c>
      <c r="P21" s="121">
        <v>98633</v>
      </c>
      <c r="Q21" s="121">
        <v>18413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14</v>
      </c>
      <c r="B22" s="120" t="s">
        <v>427</v>
      </c>
      <c r="C22" s="119" t="s">
        <v>428</v>
      </c>
      <c r="D22" s="121">
        <f>SUM(H22,L22,P22,T22,X22,AB22,AF22,AJ22,AN22,AR22,AV22,AZ22,BD22,BH22,BL22,BP22,BT22,BX22,CB22,CF22,CJ22,CN22,CR22,CV22,CZ22,DD22,DH22,DL22,DP22,DT22)</f>
        <v>1375651</v>
      </c>
      <c r="E22" s="121">
        <f>SUM(I22,M22,Q22,U22,Y22,AC22,AG22,AK22,AO22,AS22,AW22,BA22,BE22,BI22,BM22,BQ22,BU22,BY22,CC22,CG22,CK22,CO22,CS22,CW22,DA22,DE22,DI22,DM22,DQ22,DU22)</f>
        <v>0</v>
      </c>
      <c r="F22" s="120" t="s">
        <v>424</v>
      </c>
      <c r="G22" s="119" t="s">
        <v>425</v>
      </c>
      <c r="H22" s="121">
        <v>782830</v>
      </c>
      <c r="I22" s="121">
        <v>0</v>
      </c>
      <c r="J22" s="120" t="s">
        <v>431</v>
      </c>
      <c r="K22" s="119" t="s">
        <v>432</v>
      </c>
      <c r="L22" s="121">
        <v>493866</v>
      </c>
      <c r="M22" s="121">
        <v>0</v>
      </c>
      <c r="N22" s="120" t="s">
        <v>468</v>
      </c>
      <c r="O22" s="119" t="s">
        <v>469</v>
      </c>
      <c r="P22" s="121">
        <v>98955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2">
    <sortCondition ref="A8:A22"/>
    <sortCondition ref="B8:B22"/>
    <sortCondition ref="C8:C2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12100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12208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12215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12216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12217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12218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12219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12220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12221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12222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12223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12224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12225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12226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12227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12228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12229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12230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12231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12232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12233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12234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12235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12236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12237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12238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12239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12322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12329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12342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12347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12349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12403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12409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12410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12421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12422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12423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12424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12426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12427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12441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12443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12463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12816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12828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12830</v>
      </c>
      <c r="AI64" s="2">
        <v>64</v>
      </c>
    </row>
    <row r="65" spans="34:35" x14ac:dyDescent="0.15">
      <c r="AH65" s="48" t="str">
        <f>+'廃棄物事業経費（歳入）'!B65</f>
        <v>12831</v>
      </c>
      <c r="AI65" s="2">
        <v>65</v>
      </c>
    </row>
    <row r="66" spans="34:35" x14ac:dyDescent="0.15">
      <c r="AH66" s="48" t="str">
        <f>+'廃棄物事業経費（歳入）'!B66</f>
        <v>12833</v>
      </c>
      <c r="AI66" s="2">
        <v>66</v>
      </c>
    </row>
    <row r="67" spans="34:35" x14ac:dyDescent="0.15">
      <c r="AH67" s="48" t="str">
        <f>+'廃棄物事業経費（歳入）'!B67</f>
        <v>12834</v>
      </c>
      <c r="AI67" s="2">
        <v>67</v>
      </c>
    </row>
    <row r="68" spans="34:35" x14ac:dyDescent="0.15">
      <c r="AH68" s="48" t="str">
        <f>+'廃棄物事業経費（歳入）'!B68</f>
        <v>12835</v>
      </c>
      <c r="AI68" s="2">
        <v>68</v>
      </c>
    </row>
    <row r="69" spans="34:35" x14ac:dyDescent="0.15">
      <c r="AH69" s="48" t="str">
        <f>+'廃棄物事業経費（歳入）'!B69</f>
        <v>12838</v>
      </c>
      <c r="AI69" s="2">
        <v>69</v>
      </c>
    </row>
    <row r="70" spans="34:35" x14ac:dyDescent="0.15">
      <c r="AH70" s="48" t="str">
        <f>+'廃棄物事業経費（歳入）'!B70</f>
        <v>12841</v>
      </c>
      <c r="AI70" s="2">
        <v>70</v>
      </c>
    </row>
    <row r="71" spans="34:35" x14ac:dyDescent="0.15">
      <c r="AH71" s="48" t="str">
        <f>+'廃棄物事業経費（歳入）'!B71</f>
        <v>12854</v>
      </c>
      <c r="AI71" s="2">
        <v>71</v>
      </c>
    </row>
    <row r="72" spans="34:35" x14ac:dyDescent="0.15">
      <c r="AH72" s="48" t="str">
        <f>+'廃棄物事業経費（歳入）'!B72</f>
        <v>12860</v>
      </c>
      <c r="AI72" s="2">
        <v>72</v>
      </c>
    </row>
    <row r="73" spans="34:35" x14ac:dyDescent="0.15">
      <c r="AH73" s="48" t="str">
        <f>+'廃棄物事業経費（歳入）'!B73</f>
        <v>12863</v>
      </c>
      <c r="AI73" s="2">
        <v>73</v>
      </c>
    </row>
    <row r="74" spans="34:35" x14ac:dyDescent="0.15">
      <c r="AH74" s="48" t="str">
        <f>+'廃棄物事業経費（歳入）'!B74</f>
        <v>12866</v>
      </c>
      <c r="AI74" s="2">
        <v>74</v>
      </c>
    </row>
    <row r="75" spans="34:35" x14ac:dyDescent="0.15">
      <c r="AH75" s="48" t="str">
        <f>+'廃棄物事業経費（歳入）'!B75</f>
        <v>12867</v>
      </c>
      <c r="AI75" s="2">
        <v>75</v>
      </c>
    </row>
    <row r="76" spans="34:35" x14ac:dyDescent="0.15">
      <c r="AH76" s="48" t="str">
        <f>+'廃棄物事業経費（歳入）'!B76</f>
        <v>12886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2019-02-27T08:18:38Z</dcterms:modified>
</cp:coreProperties>
</file>