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11埼玉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水洗化人口等!$A$6:$AA$69</definedName>
    <definedName name="_xlnm.Print_Area" localSheetId="2">し尿集計結果!$A$1:$M$36</definedName>
    <definedName name="_xlnm.Print_Area" localSheetId="1">し尿処理状況!$2:$70</definedName>
    <definedName name="_xlnm.Print_Area" localSheetId="0">水洗化人口等!$2:$70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V8" i="2"/>
  <c r="V9" i="2"/>
  <c r="V10" i="2"/>
  <c r="N10" i="2" s="1"/>
  <c r="V11" i="2"/>
  <c r="V12" i="2"/>
  <c r="N12" i="2" s="1"/>
  <c r="V13" i="2"/>
  <c r="V14" i="2"/>
  <c r="N14" i="2" s="1"/>
  <c r="V15" i="2"/>
  <c r="V16" i="2"/>
  <c r="V17" i="2"/>
  <c r="V18" i="2"/>
  <c r="N18" i="2" s="1"/>
  <c r="V19" i="2"/>
  <c r="V20" i="2"/>
  <c r="N20" i="2" s="1"/>
  <c r="V21" i="2"/>
  <c r="V22" i="2"/>
  <c r="N22" i="2" s="1"/>
  <c r="V23" i="2"/>
  <c r="V24" i="2"/>
  <c r="V25" i="2"/>
  <c r="V26" i="2"/>
  <c r="N26" i="2" s="1"/>
  <c r="V27" i="2"/>
  <c r="V28" i="2"/>
  <c r="N28" i="2" s="1"/>
  <c r="V29" i="2"/>
  <c r="V30" i="2"/>
  <c r="N30" i="2" s="1"/>
  <c r="V31" i="2"/>
  <c r="V32" i="2"/>
  <c r="V33" i="2"/>
  <c r="V34" i="2"/>
  <c r="N34" i="2" s="1"/>
  <c r="V35" i="2"/>
  <c r="V36" i="2"/>
  <c r="N36" i="2" s="1"/>
  <c r="V37" i="2"/>
  <c r="V38" i="2"/>
  <c r="N38" i="2" s="1"/>
  <c r="V39" i="2"/>
  <c r="V40" i="2"/>
  <c r="V41" i="2"/>
  <c r="V42" i="2"/>
  <c r="N42" i="2" s="1"/>
  <c r="V43" i="2"/>
  <c r="V44" i="2"/>
  <c r="N44" i="2" s="1"/>
  <c r="V45" i="2"/>
  <c r="V46" i="2"/>
  <c r="N46" i="2" s="1"/>
  <c r="V47" i="2"/>
  <c r="V48" i="2"/>
  <c r="V49" i="2"/>
  <c r="V50" i="2"/>
  <c r="N50" i="2" s="1"/>
  <c r="V51" i="2"/>
  <c r="V52" i="2"/>
  <c r="N52" i="2" s="1"/>
  <c r="V53" i="2"/>
  <c r="V54" i="2"/>
  <c r="N54" i="2" s="1"/>
  <c r="V55" i="2"/>
  <c r="V56" i="2"/>
  <c r="V57" i="2"/>
  <c r="V58" i="2"/>
  <c r="N58" i="2" s="1"/>
  <c r="V59" i="2"/>
  <c r="V60" i="2"/>
  <c r="N60" i="2" s="1"/>
  <c r="V61" i="2"/>
  <c r="V62" i="2"/>
  <c r="N62" i="2" s="1"/>
  <c r="V63" i="2"/>
  <c r="V64" i="2"/>
  <c r="V65" i="2"/>
  <c r="V66" i="2"/>
  <c r="N66" i="2" s="1"/>
  <c r="V67" i="2"/>
  <c r="V68" i="2"/>
  <c r="N68" i="2" s="1"/>
  <c r="V69" i="2"/>
  <c r="V70" i="2"/>
  <c r="N70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N8" i="2"/>
  <c r="N16" i="2"/>
  <c r="N24" i="2"/>
  <c r="N32" i="2"/>
  <c r="N40" i="2"/>
  <c r="N48" i="2"/>
  <c r="N56" i="2"/>
  <c r="N64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D8" i="2"/>
  <c r="D10" i="2"/>
  <c r="D12" i="2"/>
  <c r="D14" i="2"/>
  <c r="D16" i="2"/>
  <c r="D18" i="2"/>
  <c r="D20" i="2"/>
  <c r="D22" i="2"/>
  <c r="D24" i="2"/>
  <c r="D26" i="2"/>
  <c r="D28" i="2"/>
  <c r="D30" i="2"/>
  <c r="D32" i="2"/>
  <c r="D34" i="2"/>
  <c r="D36" i="2"/>
  <c r="D38" i="2"/>
  <c r="D40" i="2"/>
  <c r="D42" i="2"/>
  <c r="D44" i="2"/>
  <c r="D46" i="2"/>
  <c r="D48" i="2"/>
  <c r="D50" i="2"/>
  <c r="D52" i="2"/>
  <c r="D54" i="2"/>
  <c r="D56" i="2"/>
  <c r="D58" i="2"/>
  <c r="D60" i="2"/>
  <c r="D62" i="2"/>
  <c r="D64" i="2"/>
  <c r="D66" i="2"/>
  <c r="D68" i="2"/>
  <c r="D70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E8" i="1"/>
  <c r="E9" i="1"/>
  <c r="D9" i="1" s="1"/>
  <c r="E10" i="1"/>
  <c r="E11" i="1"/>
  <c r="D11" i="1" s="1"/>
  <c r="E12" i="1"/>
  <c r="E13" i="1"/>
  <c r="D13" i="1" s="1"/>
  <c r="E14" i="1"/>
  <c r="E15" i="1"/>
  <c r="D15" i="1" s="1"/>
  <c r="E16" i="1"/>
  <c r="E17" i="1"/>
  <c r="D17" i="1" s="1"/>
  <c r="E18" i="1"/>
  <c r="E19" i="1"/>
  <c r="D19" i="1" s="1"/>
  <c r="E20" i="1"/>
  <c r="E21" i="1"/>
  <c r="D21" i="1" s="1"/>
  <c r="E22" i="1"/>
  <c r="E23" i="1"/>
  <c r="D23" i="1" s="1"/>
  <c r="E24" i="1"/>
  <c r="E25" i="1"/>
  <c r="D25" i="1" s="1"/>
  <c r="E26" i="1"/>
  <c r="E27" i="1"/>
  <c r="D27" i="1" s="1"/>
  <c r="E28" i="1"/>
  <c r="E29" i="1"/>
  <c r="D29" i="1" s="1"/>
  <c r="E30" i="1"/>
  <c r="E31" i="1"/>
  <c r="D31" i="1" s="1"/>
  <c r="E32" i="1"/>
  <c r="E33" i="1"/>
  <c r="D33" i="1" s="1"/>
  <c r="E34" i="1"/>
  <c r="E35" i="1"/>
  <c r="D35" i="1" s="1"/>
  <c r="E36" i="1"/>
  <c r="E37" i="1"/>
  <c r="D37" i="1" s="1"/>
  <c r="E38" i="1"/>
  <c r="E39" i="1"/>
  <c r="D39" i="1" s="1"/>
  <c r="E40" i="1"/>
  <c r="E41" i="1"/>
  <c r="D41" i="1" s="1"/>
  <c r="E42" i="1"/>
  <c r="E43" i="1"/>
  <c r="D43" i="1" s="1"/>
  <c r="E44" i="1"/>
  <c r="E45" i="1"/>
  <c r="D45" i="1" s="1"/>
  <c r="E46" i="1"/>
  <c r="E47" i="1"/>
  <c r="D47" i="1" s="1"/>
  <c r="E48" i="1"/>
  <c r="E49" i="1"/>
  <c r="D49" i="1" s="1"/>
  <c r="E50" i="1"/>
  <c r="E51" i="1"/>
  <c r="D51" i="1" s="1"/>
  <c r="E52" i="1"/>
  <c r="E53" i="1"/>
  <c r="D53" i="1" s="1"/>
  <c r="E54" i="1"/>
  <c r="E55" i="1"/>
  <c r="D55" i="1" s="1"/>
  <c r="E56" i="1"/>
  <c r="E57" i="1"/>
  <c r="D57" i="1" s="1"/>
  <c r="E58" i="1"/>
  <c r="E59" i="1"/>
  <c r="D59" i="1" s="1"/>
  <c r="E60" i="1"/>
  <c r="E61" i="1"/>
  <c r="D61" i="1" s="1"/>
  <c r="E62" i="1"/>
  <c r="E63" i="1"/>
  <c r="D63" i="1" s="1"/>
  <c r="E64" i="1"/>
  <c r="E65" i="1"/>
  <c r="D65" i="1" s="1"/>
  <c r="E66" i="1"/>
  <c r="E67" i="1"/>
  <c r="D67" i="1" s="1"/>
  <c r="E68" i="1"/>
  <c r="E69" i="1"/>
  <c r="D69" i="1" s="1"/>
  <c r="E70" i="1"/>
  <c r="D8" i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Q69" i="1" l="1"/>
  <c r="L69" i="1"/>
  <c r="N69" i="1"/>
  <c r="F69" i="1"/>
  <c r="J69" i="1"/>
  <c r="Q67" i="1"/>
  <c r="L67" i="1"/>
  <c r="J67" i="1"/>
  <c r="F67" i="1"/>
  <c r="N67" i="1"/>
  <c r="Q65" i="1"/>
  <c r="L65" i="1"/>
  <c r="N65" i="1"/>
  <c r="F65" i="1"/>
  <c r="J65" i="1"/>
  <c r="Q63" i="1"/>
  <c r="L63" i="1"/>
  <c r="J63" i="1"/>
  <c r="F63" i="1"/>
  <c r="N63" i="1"/>
  <c r="Q61" i="1"/>
  <c r="L61" i="1"/>
  <c r="N61" i="1"/>
  <c r="F61" i="1"/>
  <c r="J61" i="1"/>
  <c r="Q59" i="1"/>
  <c r="L59" i="1"/>
  <c r="J59" i="1"/>
  <c r="F59" i="1"/>
  <c r="N59" i="1"/>
  <c r="Q57" i="1"/>
  <c r="L57" i="1"/>
  <c r="N57" i="1"/>
  <c r="F57" i="1"/>
  <c r="J57" i="1"/>
  <c r="Q55" i="1"/>
  <c r="L55" i="1"/>
  <c r="J55" i="1"/>
  <c r="F55" i="1"/>
  <c r="N55" i="1"/>
  <c r="Q53" i="1"/>
  <c r="L53" i="1"/>
  <c r="N53" i="1"/>
  <c r="F53" i="1"/>
  <c r="J53" i="1"/>
  <c r="L51" i="1"/>
  <c r="Q51" i="1"/>
  <c r="J51" i="1"/>
  <c r="F51" i="1"/>
  <c r="N51" i="1"/>
  <c r="Q49" i="1"/>
  <c r="L49" i="1"/>
  <c r="N49" i="1"/>
  <c r="F49" i="1"/>
  <c r="J49" i="1"/>
  <c r="L47" i="1"/>
  <c r="J47" i="1"/>
  <c r="F47" i="1"/>
  <c r="Q47" i="1"/>
  <c r="N47" i="1"/>
  <c r="Q45" i="1"/>
  <c r="L45" i="1"/>
  <c r="N45" i="1"/>
  <c r="F45" i="1"/>
  <c r="J45" i="1"/>
  <c r="L43" i="1"/>
  <c r="Q43" i="1"/>
  <c r="J43" i="1"/>
  <c r="F43" i="1"/>
  <c r="N43" i="1"/>
  <c r="Q41" i="1"/>
  <c r="L41" i="1"/>
  <c r="N41" i="1"/>
  <c r="F41" i="1"/>
  <c r="J41" i="1"/>
  <c r="L39" i="1"/>
  <c r="J39" i="1"/>
  <c r="F39" i="1"/>
  <c r="Q39" i="1"/>
  <c r="N39" i="1"/>
  <c r="Q37" i="1"/>
  <c r="L37" i="1"/>
  <c r="N37" i="1"/>
  <c r="F37" i="1"/>
  <c r="J37" i="1"/>
  <c r="L35" i="1"/>
  <c r="Q35" i="1"/>
  <c r="J35" i="1"/>
  <c r="F35" i="1"/>
  <c r="N35" i="1"/>
  <c r="Q33" i="1"/>
  <c r="L33" i="1"/>
  <c r="N33" i="1"/>
  <c r="F33" i="1"/>
  <c r="J33" i="1"/>
  <c r="L31" i="1"/>
  <c r="J31" i="1"/>
  <c r="F31" i="1"/>
  <c r="Q31" i="1"/>
  <c r="N31" i="1"/>
  <c r="Q29" i="1"/>
  <c r="L29" i="1"/>
  <c r="N29" i="1"/>
  <c r="F29" i="1"/>
  <c r="J29" i="1"/>
  <c r="L27" i="1"/>
  <c r="Q27" i="1"/>
  <c r="J27" i="1"/>
  <c r="F27" i="1"/>
  <c r="N27" i="1"/>
  <c r="Q25" i="1"/>
  <c r="L25" i="1"/>
  <c r="N25" i="1"/>
  <c r="F25" i="1"/>
  <c r="J25" i="1"/>
  <c r="L23" i="1"/>
  <c r="J23" i="1"/>
  <c r="F23" i="1"/>
  <c r="Q23" i="1"/>
  <c r="N23" i="1"/>
  <c r="Q21" i="1"/>
  <c r="L21" i="1"/>
  <c r="N21" i="1"/>
  <c r="J21" i="1"/>
  <c r="F21" i="1"/>
  <c r="L19" i="1"/>
  <c r="Q19" i="1"/>
  <c r="J19" i="1"/>
  <c r="F19" i="1"/>
  <c r="N19" i="1"/>
  <c r="Q17" i="1"/>
  <c r="L17" i="1"/>
  <c r="N17" i="1"/>
  <c r="J17" i="1"/>
  <c r="F17" i="1"/>
  <c r="L15" i="1"/>
  <c r="J15" i="1"/>
  <c r="F15" i="1"/>
  <c r="Q15" i="1"/>
  <c r="N15" i="1"/>
  <c r="Q13" i="1"/>
  <c r="L13" i="1"/>
  <c r="N13" i="1"/>
  <c r="J13" i="1"/>
  <c r="F13" i="1"/>
  <c r="L11" i="1"/>
  <c r="Q11" i="1"/>
  <c r="J11" i="1"/>
  <c r="F11" i="1"/>
  <c r="N11" i="1"/>
  <c r="Q9" i="1"/>
  <c r="L9" i="1"/>
  <c r="N9" i="1"/>
  <c r="J9" i="1"/>
  <c r="F9" i="1"/>
  <c r="N70" i="1"/>
  <c r="J70" i="1"/>
  <c r="N68" i="1"/>
  <c r="J68" i="1"/>
  <c r="N66" i="1"/>
  <c r="J66" i="1"/>
  <c r="N64" i="1"/>
  <c r="J64" i="1"/>
  <c r="N62" i="1"/>
  <c r="J62" i="1"/>
  <c r="N60" i="1"/>
  <c r="J60" i="1"/>
  <c r="N58" i="1"/>
  <c r="J58" i="1"/>
  <c r="N56" i="1"/>
  <c r="J56" i="1"/>
  <c r="N54" i="1"/>
  <c r="J54" i="1"/>
  <c r="Q52" i="1"/>
  <c r="N52" i="1"/>
  <c r="J52" i="1"/>
  <c r="Q50" i="1"/>
  <c r="N50" i="1"/>
  <c r="J50" i="1"/>
  <c r="Q48" i="1"/>
  <c r="N48" i="1"/>
  <c r="J48" i="1"/>
  <c r="Q46" i="1"/>
  <c r="N46" i="1"/>
  <c r="J46" i="1"/>
  <c r="Q44" i="1"/>
  <c r="N44" i="1"/>
  <c r="J44" i="1"/>
  <c r="Q42" i="1"/>
  <c r="N42" i="1"/>
  <c r="J42" i="1"/>
  <c r="Q40" i="1"/>
  <c r="N40" i="1"/>
  <c r="J40" i="1"/>
  <c r="Q38" i="1"/>
  <c r="N38" i="1"/>
  <c r="J38" i="1"/>
  <c r="Q36" i="1"/>
  <c r="N36" i="1"/>
  <c r="J36" i="1"/>
  <c r="Q34" i="1"/>
  <c r="N34" i="1"/>
  <c r="J34" i="1"/>
  <c r="Q32" i="1"/>
  <c r="N32" i="1"/>
  <c r="J32" i="1"/>
  <c r="Q30" i="1"/>
  <c r="N30" i="1"/>
  <c r="J30" i="1"/>
  <c r="Q28" i="1"/>
  <c r="N28" i="1"/>
  <c r="J28" i="1"/>
  <c r="Q26" i="1"/>
  <c r="N26" i="1"/>
  <c r="J26" i="1"/>
  <c r="Q24" i="1"/>
  <c r="N24" i="1"/>
  <c r="J24" i="1"/>
  <c r="Q22" i="1"/>
  <c r="N22" i="1"/>
  <c r="J22" i="1"/>
  <c r="F22" i="1"/>
  <c r="Q20" i="1"/>
  <c r="N20" i="1"/>
  <c r="J20" i="1"/>
  <c r="F20" i="1"/>
  <c r="Q18" i="1"/>
  <c r="N18" i="1"/>
  <c r="J18" i="1"/>
  <c r="F18" i="1"/>
  <c r="Q16" i="1"/>
  <c r="N16" i="1"/>
  <c r="J16" i="1"/>
  <c r="F16" i="1"/>
  <c r="Q14" i="1"/>
  <c r="N14" i="1"/>
  <c r="J14" i="1"/>
  <c r="F14" i="1"/>
  <c r="Q12" i="1"/>
  <c r="N12" i="1"/>
  <c r="J12" i="1"/>
  <c r="F12" i="1"/>
  <c r="Q10" i="1"/>
  <c r="N10" i="1"/>
  <c r="J10" i="1"/>
  <c r="F10" i="1"/>
  <c r="Q8" i="1"/>
  <c r="N8" i="1"/>
  <c r="J8" i="1"/>
  <c r="F8" i="1"/>
  <c r="F70" i="1"/>
  <c r="F68" i="1"/>
  <c r="F66" i="1"/>
  <c r="F64" i="1"/>
  <c r="F62" i="1"/>
  <c r="F60" i="1"/>
  <c r="F58" i="1"/>
  <c r="F56" i="1"/>
  <c r="F54" i="1"/>
  <c r="F52" i="1"/>
  <c r="F50" i="1"/>
  <c r="F48" i="1"/>
  <c r="F46" i="1"/>
  <c r="F44" i="1"/>
  <c r="F42" i="1"/>
  <c r="F40" i="1"/>
  <c r="F38" i="1"/>
  <c r="F36" i="1"/>
  <c r="F34" i="1"/>
  <c r="F32" i="1"/>
  <c r="F30" i="1"/>
  <c r="F28" i="1"/>
  <c r="F26" i="1"/>
  <c r="F24" i="1"/>
  <c r="L68" i="1"/>
  <c r="L64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L8" i="1"/>
  <c r="Q70" i="1"/>
  <c r="Q66" i="1"/>
  <c r="Q62" i="1"/>
  <c r="Q58" i="1"/>
  <c r="Q54" i="1"/>
  <c r="N69" i="2"/>
  <c r="N67" i="2"/>
  <c r="N65" i="2"/>
  <c r="N63" i="2"/>
  <c r="N61" i="2"/>
  <c r="N59" i="2"/>
  <c r="N57" i="2"/>
  <c r="N55" i="2"/>
  <c r="N53" i="2"/>
  <c r="N51" i="2"/>
  <c r="N49" i="2"/>
  <c r="N47" i="2"/>
  <c r="N45" i="2"/>
  <c r="N43" i="2"/>
  <c r="N41" i="2"/>
  <c r="N39" i="2"/>
  <c r="N37" i="2"/>
  <c r="N35" i="2"/>
  <c r="N33" i="2"/>
  <c r="N31" i="2"/>
  <c r="N29" i="2"/>
  <c r="N27" i="2"/>
  <c r="N25" i="2"/>
  <c r="N23" i="2"/>
  <c r="N21" i="2"/>
  <c r="N19" i="2"/>
  <c r="N17" i="2"/>
  <c r="N15" i="2"/>
  <c r="N13" i="2"/>
  <c r="N11" i="2"/>
  <c r="N9" i="2"/>
  <c r="L70" i="1"/>
  <c r="L66" i="1"/>
  <c r="L62" i="1"/>
  <c r="L58" i="1"/>
  <c r="L54" i="1"/>
  <c r="L50" i="1"/>
  <c r="L46" i="1"/>
  <c r="L42" i="1"/>
  <c r="L38" i="1"/>
  <c r="L34" i="1"/>
  <c r="L30" i="1"/>
  <c r="L26" i="1"/>
  <c r="L22" i="1"/>
  <c r="L18" i="1"/>
  <c r="L14" i="1"/>
  <c r="L10" i="1"/>
  <c r="Q68" i="1"/>
  <c r="Q64" i="1"/>
  <c r="Q60" i="1"/>
  <c r="Q56" i="1"/>
  <c r="D69" i="2"/>
  <c r="D67" i="2"/>
  <c r="D65" i="2"/>
  <c r="D63" i="2"/>
  <c r="D61" i="2"/>
  <c r="D59" i="2"/>
  <c r="D57" i="2"/>
  <c r="D55" i="2"/>
  <c r="D53" i="2"/>
  <c r="D51" i="2"/>
  <c r="D49" i="2"/>
  <c r="D47" i="2"/>
  <c r="D45" i="2"/>
  <c r="D43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D13" i="2"/>
  <c r="D11" i="2"/>
  <c r="D9" i="2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E7" i="2" s="1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1" l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<sst xmlns="http://schemas.openxmlformats.org/spreadsheetml/2006/main" count="1051" uniqueCount="444">
  <si>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</si>
  <si>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</si>
  <si>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</si>
  <si>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</si>
  <si>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</si>
  <si>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</si>
  <si>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</si>
  <si>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</si>
  <si>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</si>
  <si>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</si>
  <si>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</si>
  <si>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</si>
  <si>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</si>
  <si>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</si>
  <si>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</si>
  <si>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</si>
  <si>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</si>
  <si>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</si>
  <si>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</si>
  <si>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</si>
  <si>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</si>
  <si>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</si>
  <si>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</si>
  <si>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</si>
  <si>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</si>
  <si>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</si>
  <si>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</si>
  <si>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</si>
  <si>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</si>
  <si>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</si>
  <si>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</si>
  <si>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</si>
  <si>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</si>
  <si>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</si>
  <si>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</si>
  <si>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</si>
  <si>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</si>
  <si>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</si>
  <si>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</si>
  <si>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</si>
  <si>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</si>
  <si>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</si>
  <si>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</si>
  <si>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</si>
  <si>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</si>
  <si>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</si>
  <si>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</si>
  <si>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</si>
  <si>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</si>
  <si>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</si>
  <si>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</si>
  <si>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</si>
  <si>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</si>
  <si>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</si>
  <si>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</si>
  <si>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</si>
  <si>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</si>
  <si>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</si>
  <si>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</si>
  <si>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</si>
  <si>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</si>
  <si>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</si>
  <si>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</si>
  <si>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</si>
  <si>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</si>
  <si>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</si>
  <si>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</si>
  <si>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</si>
  <si>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</si>
  <si>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</si>
  <si>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</si>
  <si>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</si>
  <si>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</si>
  <si>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</si>
  <si>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</si>
  <si>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</si>
  <si>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</si>
  <si>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</si>
  <si>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</si>
  <si>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</si>
  <si>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</si>
  <si>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</si>
  <si>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</si>
  <si>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</si>
  <si>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</si>
  <si>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</si>
  <si>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</si>
  <si>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</si>
  <si>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</si>
  <si>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</si>
  <si>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</si>
  <si>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</si>
  <si>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</si>
  <si>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</si>
  <si>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</si>
  <si>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</si>
  <si>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</si>
  <si>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</si>
  <si>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</si>
  <si>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</si>
  <si>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</si>
  <si>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</si>
  <si>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</si>
  <si>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</si>
  <si>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</si>
  <si>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</si>
  <si>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</si>
  <si>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</si>
  <si>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</si>
  <si>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</si>
  <si>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</si>
  <si>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</si>
  <si>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</si>
  <si>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</si>
  <si>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</si>
  <si>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</si>
  <si>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</si>
  <si>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</si>
  <si>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</si>
  <si>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</si>
  <si>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</si>
  <si>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</si>
  <si>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</si>
  <si>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</si>
  <si>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</si>
  <si>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</si>
  <si>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</si>
  <si>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</si>
  <si>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</si>
  <si>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</si>
  <si>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</si>
  <si>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</si>
  <si>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</si>
  <si>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</si>
  <si>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</si>
  <si>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</si>
  <si>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</si>
  <si>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</si>
  <si>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</si>
  <si>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</si>
  <si>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</si>
  <si>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</si>
  <si>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</si>
  <si>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</si>
  <si>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</si>
  <si>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</si>
  <si>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</si>
  <si>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</si>
  <si>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</si>
  <si>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</si>
  <si>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</si>
  <si>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</si>
  <si>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</si>
  <si>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</si>
  <si>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</si>
  <si>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</si>
  <si>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</si>
  <si>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</si>
  <si>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</si>
  <si>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</si>
  <si>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</si>
  <si>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</si>
  <si>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</si>
  <si>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</si>
  <si>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</si>
  <si>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</si>
  <si>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</si>
  <si>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</si>
  <si>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</si>
  <si>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</si>
  <si>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</si>
  <si>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</si>
  <si>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</si>
  <si>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</si>
  <si>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</si>
  <si>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</si>
  <si>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</si>
  <si>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</si>
  <si>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</si>
  <si>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</si>
  <si>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</si>
  <si>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</si>
  <si>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</si>
  <si>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</si>
  <si>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</si>
  <si>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</si>
  <si>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</si>
  <si>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</si>
  <si>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</si>
  <si>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</si>
  <si>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</si>
  <si>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</si>
  <si>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</si>
  <si>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</si>
  <si>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</si>
  <si>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</si>
  <si>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</si>
  <si>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</si>
  <si>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</si>
  <si>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</si>
  <si>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</si>
  <si>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</si>
  <si>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</si>
  <si>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</si>
  <si>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</si>
  <si>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</si>
  <si>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</si>
  <si>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</si>
  <si>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</si>
  <si>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</si>
  <si>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</si>
  <si>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</si>
  <si>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</si>
  <si>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</si>
  <si>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</si>
  <si>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</si>
  <si>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</si>
  <si>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</si>
  <si>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</si>
  <si>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</si>
  <si>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</si>
  <si>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</si>
  <si>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</si>
  <si>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</si>
  <si>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</si>
  <si>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</si>
  <si>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</si>
  <si>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</si>
  <si>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</si>
  <si>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</si>
  <si>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</si>
  <si>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</si>
  <si>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</si>
  <si>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</si>
  <si>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</si>
  <si>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</si>
  <si>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</si>
  <si>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</si>
  <si>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</si>
  <si>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</si>
  <si>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</si>
  <si>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</si>
  <si>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</si>
  <si>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</si>
  <si>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</si>
  <si>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</si>
  <si>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</si>
  <si>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</si>
  <si>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</si>
  <si>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</si>
  <si>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</si>
  <si>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11000</t>
  </si>
  <si>
    <t>水洗化人口等（平成29年度実績）</t>
    <phoneticPr fontId="3"/>
  </si>
  <si>
    <t>し尿処理の状況（平成29年度実績）</t>
    <phoneticPr fontId="3"/>
  </si>
  <si>
    <t>11100</t>
  </si>
  <si>
    <t>さいたま市</t>
  </si>
  <si>
    <t>○</t>
  </si>
  <si>
    <t>111035</t>
    <phoneticPr fontId="3"/>
  </si>
  <si>
    <t>11201</t>
  </si>
  <si>
    <t>川越市</t>
  </si>
  <si>
    <t>111036</t>
    <phoneticPr fontId="3"/>
  </si>
  <si>
    <t>11202</t>
  </si>
  <si>
    <t>熊谷市</t>
  </si>
  <si>
    <t>111084</t>
    <phoneticPr fontId="3"/>
  </si>
  <si>
    <t>11203</t>
  </si>
  <si>
    <t>川口市</t>
  </si>
  <si>
    <t>111038</t>
    <phoneticPr fontId="3"/>
  </si>
  <si>
    <t>11206</t>
  </si>
  <si>
    <t>行田市</t>
  </si>
  <si>
    <t>111085</t>
    <phoneticPr fontId="3"/>
  </si>
  <si>
    <t>11207</t>
  </si>
  <si>
    <t>秩父市</t>
  </si>
  <si>
    <t>111086</t>
    <phoneticPr fontId="3"/>
  </si>
  <si>
    <t>11208</t>
  </si>
  <si>
    <t>所沢市</t>
  </si>
  <si>
    <t>111041</t>
    <phoneticPr fontId="3"/>
  </si>
  <si>
    <t>11209</t>
  </si>
  <si>
    <t>飯能市</t>
  </si>
  <si>
    <t>111042</t>
    <phoneticPr fontId="3"/>
  </si>
  <si>
    <t>11210</t>
  </si>
  <si>
    <t>加須市</t>
  </si>
  <si>
    <t>111043</t>
    <phoneticPr fontId="3"/>
  </si>
  <si>
    <t>11211</t>
  </si>
  <si>
    <t>本庄市</t>
  </si>
  <si>
    <t>111165</t>
    <phoneticPr fontId="3"/>
  </si>
  <si>
    <t>11212</t>
  </si>
  <si>
    <t>東松山市</t>
  </si>
  <si>
    <t>111044</t>
    <phoneticPr fontId="3"/>
  </si>
  <si>
    <t>11214</t>
  </si>
  <si>
    <t>春日部市</t>
  </si>
  <si>
    <t>111045</t>
    <phoneticPr fontId="3"/>
  </si>
  <si>
    <t>11215</t>
  </si>
  <si>
    <t>狭山市</t>
  </si>
  <si>
    <t>111046</t>
    <phoneticPr fontId="3"/>
  </si>
  <si>
    <t>11216</t>
  </si>
  <si>
    <t>羽生市</t>
  </si>
  <si>
    <t>111047</t>
    <phoneticPr fontId="3"/>
  </si>
  <si>
    <t>11217</t>
  </si>
  <si>
    <t>鴻巣市</t>
  </si>
  <si>
    <t>111112</t>
    <phoneticPr fontId="3"/>
  </si>
  <si>
    <t>11218</t>
  </si>
  <si>
    <t>深谷市</t>
  </si>
  <si>
    <t>111088</t>
    <phoneticPr fontId="3"/>
  </si>
  <si>
    <t>11219</t>
  </si>
  <si>
    <t>上尾市</t>
  </si>
  <si>
    <t>111050</t>
    <phoneticPr fontId="3"/>
  </si>
  <si>
    <t>11221</t>
  </si>
  <si>
    <t>草加市</t>
  </si>
  <si>
    <t>111113</t>
    <phoneticPr fontId="3"/>
  </si>
  <si>
    <t>11222</t>
  </si>
  <si>
    <t>越谷市</t>
  </si>
  <si>
    <t>111114</t>
    <phoneticPr fontId="3"/>
  </si>
  <si>
    <t>11223</t>
  </si>
  <si>
    <t>蕨市</t>
  </si>
  <si>
    <t>111091</t>
    <phoneticPr fontId="3"/>
  </si>
  <si>
    <t>11224</t>
  </si>
  <si>
    <t>戸田市</t>
  </si>
  <si>
    <t>111166</t>
    <phoneticPr fontId="3"/>
  </si>
  <si>
    <t>11225</t>
  </si>
  <si>
    <t>入間市</t>
  </si>
  <si>
    <t>111054</t>
    <phoneticPr fontId="3"/>
  </si>
  <si>
    <t>11227</t>
  </si>
  <si>
    <t>朝霞市</t>
  </si>
  <si>
    <t>111055</t>
    <phoneticPr fontId="3"/>
  </si>
  <si>
    <t>11228</t>
  </si>
  <si>
    <t>志木市</t>
  </si>
  <si>
    <t>111092</t>
    <phoneticPr fontId="3"/>
  </si>
  <si>
    <t>11229</t>
  </si>
  <si>
    <t>和光市</t>
  </si>
  <si>
    <t>111057</t>
    <phoneticPr fontId="3"/>
  </si>
  <si>
    <t>11230</t>
  </si>
  <si>
    <t>新座市</t>
  </si>
  <si>
    <t>111167</t>
    <phoneticPr fontId="3"/>
  </si>
  <si>
    <t>11231</t>
  </si>
  <si>
    <t>桶川市</t>
  </si>
  <si>
    <t>111058</t>
    <phoneticPr fontId="3"/>
  </si>
  <si>
    <t>11232</t>
  </si>
  <si>
    <t>久喜市</t>
  </si>
  <si>
    <t>111168</t>
    <phoneticPr fontId="3"/>
  </si>
  <si>
    <t>11233</t>
  </si>
  <si>
    <t>北本市</t>
  </si>
  <si>
    <t>111145</t>
    <phoneticPr fontId="3"/>
  </si>
  <si>
    <t>11234</t>
  </si>
  <si>
    <t>八潮市</t>
  </si>
  <si>
    <t>111116</t>
    <phoneticPr fontId="3"/>
  </si>
  <si>
    <t>11235</t>
  </si>
  <si>
    <t>富士見市</t>
  </si>
  <si>
    <t>111117</t>
    <phoneticPr fontId="3"/>
  </si>
  <si>
    <t>11237</t>
  </si>
  <si>
    <t>三郷市</t>
  </si>
  <si>
    <t>111096</t>
    <phoneticPr fontId="3"/>
  </si>
  <si>
    <t>11238</t>
  </si>
  <si>
    <t>蓮田市</t>
  </si>
  <si>
    <t>111169</t>
    <phoneticPr fontId="3"/>
  </si>
  <si>
    <t>11239</t>
  </si>
  <si>
    <t>坂戸市</t>
  </si>
  <si>
    <t>111063</t>
    <phoneticPr fontId="3"/>
  </si>
  <si>
    <t>11240</t>
  </si>
  <si>
    <t>幸手市</t>
  </si>
  <si>
    <t>111097</t>
    <phoneticPr fontId="3"/>
  </si>
  <si>
    <t>11241</t>
  </si>
  <si>
    <t>鶴ヶ島市</t>
  </si>
  <si>
    <t>111170</t>
    <phoneticPr fontId="3"/>
  </si>
  <si>
    <t>11242</t>
  </si>
  <si>
    <t>日高市</t>
  </si>
  <si>
    <t>111118</t>
    <phoneticPr fontId="3"/>
  </si>
  <si>
    <t>11243</t>
  </si>
  <si>
    <t>吉川市</t>
  </si>
  <si>
    <t>111099</t>
    <phoneticPr fontId="3"/>
  </si>
  <si>
    <t>11245</t>
  </si>
  <si>
    <t>ふじみ野市</t>
  </si>
  <si>
    <t>111067</t>
    <phoneticPr fontId="3"/>
  </si>
  <si>
    <t>11246</t>
  </si>
  <si>
    <t>白岡市</t>
  </si>
  <si>
    <t>111119</t>
    <phoneticPr fontId="3"/>
  </si>
  <si>
    <t>11301</t>
  </si>
  <si>
    <t>伊奈町</t>
  </si>
  <si>
    <t>111069</t>
    <phoneticPr fontId="3"/>
  </si>
  <si>
    <t>11324</t>
  </si>
  <si>
    <t>三芳町</t>
  </si>
  <si>
    <t>111101</t>
    <phoneticPr fontId="3"/>
  </si>
  <si>
    <t>11326</t>
  </si>
  <si>
    <t>毛呂山町</t>
  </si>
  <si>
    <t>111158</t>
    <phoneticPr fontId="3"/>
  </si>
  <si>
    <t>11327</t>
  </si>
  <si>
    <t>越生町</t>
  </si>
  <si>
    <t>111171</t>
    <phoneticPr fontId="3"/>
  </si>
  <si>
    <t>11341</t>
  </si>
  <si>
    <t>滑川町</t>
  </si>
  <si>
    <t>111172</t>
    <phoneticPr fontId="3"/>
  </si>
  <si>
    <t>11342</t>
  </si>
  <si>
    <t>嵐山町</t>
  </si>
  <si>
    <t>111147</t>
    <phoneticPr fontId="3"/>
  </si>
  <si>
    <t>11343</t>
  </si>
  <si>
    <t>小川町</t>
  </si>
  <si>
    <t>111122</t>
    <phoneticPr fontId="3"/>
  </si>
  <si>
    <t>11346</t>
  </si>
  <si>
    <t>川島町</t>
  </si>
  <si>
    <t>111074</t>
    <phoneticPr fontId="3"/>
  </si>
  <si>
    <t>11347</t>
  </si>
  <si>
    <t>吉見町</t>
  </si>
  <si>
    <t>111173</t>
    <phoneticPr fontId="3"/>
  </si>
  <si>
    <t>11348</t>
  </si>
  <si>
    <t>鳩山町</t>
  </si>
  <si>
    <t>111174</t>
    <phoneticPr fontId="3"/>
  </si>
  <si>
    <t>11349</t>
  </si>
  <si>
    <t>ときがわ町</t>
  </si>
  <si>
    <t>111164</t>
    <phoneticPr fontId="3"/>
  </si>
  <si>
    <t>11361</t>
  </si>
  <si>
    <t>横瀬町</t>
  </si>
  <si>
    <t>111175</t>
    <phoneticPr fontId="3"/>
  </si>
  <si>
    <t>11362</t>
  </si>
  <si>
    <t>皆野町</t>
  </si>
  <si>
    <t>111163</t>
    <phoneticPr fontId="3"/>
  </si>
  <si>
    <t>11363</t>
  </si>
  <si>
    <t>長瀞町</t>
  </si>
  <si>
    <t>111161</t>
    <phoneticPr fontId="3"/>
  </si>
  <si>
    <t>11365</t>
  </si>
  <si>
    <t>小鹿野町</t>
  </si>
  <si>
    <t>111157</t>
    <phoneticPr fontId="3"/>
  </si>
  <si>
    <t>11369</t>
  </si>
  <si>
    <t>東秩父村</t>
  </si>
  <si>
    <t>111176</t>
    <phoneticPr fontId="3"/>
  </si>
  <si>
    <t>11381</t>
  </si>
  <si>
    <t>美里町</t>
  </si>
  <si>
    <t>111152</t>
    <phoneticPr fontId="3"/>
  </si>
  <si>
    <t>11383</t>
  </si>
  <si>
    <t>神川町</t>
  </si>
  <si>
    <t>111177</t>
    <phoneticPr fontId="3"/>
  </si>
  <si>
    <t>11385</t>
  </si>
  <si>
    <t>上里町</t>
  </si>
  <si>
    <t>111178</t>
    <phoneticPr fontId="3"/>
  </si>
  <si>
    <t>11408</t>
  </si>
  <si>
    <t>寄居町</t>
  </si>
  <si>
    <t>111128</t>
    <phoneticPr fontId="3"/>
  </si>
  <si>
    <t>11442</t>
  </si>
  <si>
    <t>宮代町</t>
  </si>
  <si>
    <t>111179</t>
    <phoneticPr fontId="3"/>
  </si>
  <si>
    <t>11464</t>
  </si>
  <si>
    <t>杉戸町</t>
  </si>
  <si>
    <t>111081</t>
    <phoneticPr fontId="3"/>
  </si>
  <si>
    <t>11465</t>
  </si>
  <si>
    <t>松伏町</t>
  </si>
  <si>
    <t>111111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</si>
</sst>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43</v>
      </c>
      <c r="B7" s="116" t="s">
        <v>251</v>
      </c>
      <c r="C7" s="109" t="s">
        <v>200</v>
      </c>
      <c r="D7" s="110">
        <f>+SUM(E7,+I7)</f>
        <v>7359430</v>
      </c>
      <c r="E7" s="110">
        <f>+SUM(G7,+H7)</f>
        <v>94174</v>
      </c>
      <c r="F7" s="111">
        <f>IF(D7&gt;0,E7/D7*100,"-")</f>
        <v>1.2796371458115641</v>
      </c>
      <c r="G7" s="108">
        <f>SUM(G$8:G$207)</f>
        <v>93996</v>
      </c>
      <c r="H7" s="108">
        <f>SUM(H$8:H$207)</f>
        <v>178</v>
      </c>
      <c r="I7" s="110">
        <f>+SUM(K7,+M7,+O7)</f>
        <v>7265256</v>
      </c>
      <c r="J7" s="111">
        <f>IF(D7&gt;0,I7/D7*100,"-")</f>
        <v>98.720362854188437</v>
      </c>
      <c r="K7" s="108">
        <f>SUM(K$8:K$207)</f>
        <v>5714141</v>
      </c>
      <c r="L7" s="111">
        <f>IF(D7&gt;0,K7/D7*100,"-")</f>
        <v>77.643798500699106</v>
      </c>
      <c r="M7" s="108">
        <f>SUM(M$8:M$207)</f>
        <v>857</v>
      </c>
      <c r="N7" s="111">
        <f>IF(D7&gt;0,M7/D7*100,"-")</f>
        <v>1.164492358783221E-2</v>
      </c>
      <c r="O7" s="108">
        <f>SUM(O$8:O$207)</f>
        <v>1550258</v>
      </c>
      <c r="P7" s="108">
        <f>SUM(P$8:P$207)</f>
        <v>856420</v>
      </c>
      <c r="Q7" s="111">
        <f>IF(D7&gt;0,O7/D7*100,"-")</f>
        <v>21.064919429901501</v>
      </c>
      <c r="R7" s="108">
        <f>SUM(R$8:R$207)</f>
        <v>160143</v>
      </c>
      <c r="S7" s="112">
        <f t="shared" ref="S7:Z7" si="0">COUNTIF(S$8:S$207,"○")</f>
        <v>16</v>
      </c>
      <c r="T7" s="112">
        <f t="shared" si="0"/>
        <v>27</v>
      </c>
      <c r="U7" s="112">
        <f t="shared" si="0"/>
        <v>0</v>
      </c>
      <c r="V7" s="112">
        <f t="shared" si="0"/>
        <v>20</v>
      </c>
      <c r="W7" s="112">
        <f t="shared" si="0"/>
        <v>12</v>
      </c>
      <c r="X7" s="112">
        <f t="shared" si="0"/>
        <v>1</v>
      </c>
      <c r="Y7" s="112">
        <f t="shared" si="0"/>
        <v>0</v>
      </c>
      <c r="Z7" s="112">
        <f t="shared" si="0"/>
        <v>50</v>
      </c>
      <c r="AA7" s="188"/>
      <c r="AB7" s="188"/>
    </row>
    <row r="8" spans="1:28" s="105" customFormat="1" ht="13.5" customHeight="1">
      <c r="A8" s="101" t="s">
        <v>43</v>
      </c>
      <c r="B8" s="102" t="s">
        <v>254</v>
      </c>
      <c r="C8" s="101" t="s">
        <v>255</v>
      </c>
      <c r="D8" s="103">
        <f>+SUM(E8,+I8)</f>
        <v>1290505</v>
      </c>
      <c r="E8" s="103">
        <f>+SUM(G8,+H8)</f>
        <v>4426</v>
      </c>
      <c r="F8" s="104">
        <f>IF(D8&gt;0,E8/D8*100,"-")</f>
        <v>0.34296651310920917</v>
      </c>
      <c r="G8" s="103">
        <v>4426</v>
      </c>
      <c r="H8" s="103">
        <v>0</v>
      </c>
      <c r="I8" s="103">
        <f>+SUM(K8,+M8,+O8)</f>
        <v>1286079</v>
      </c>
      <c r="J8" s="104">
        <f>IF(D8&gt;0,I8/D8*100,"-")</f>
        <v>99.657033486890782</v>
      </c>
      <c r="K8" s="103">
        <v>1160943</v>
      </c>
      <c r="L8" s="104">
        <f>IF(D8&gt;0,K8/D8*100,"-")</f>
        <v>89.960364353489524</v>
      </c>
      <c r="M8" s="103">
        <v>857</v>
      </c>
      <c r="N8" s="104">
        <f>IF(D8&gt;0,M8/D8*100,"-")</f>
        <v>6.6408111553229163E-2</v>
      </c>
      <c r="O8" s="103">
        <v>124279</v>
      </c>
      <c r="P8" s="103">
        <v>43443</v>
      </c>
      <c r="Q8" s="104">
        <f>IF(D8&gt;0,O8/D8*100,"-")</f>
        <v>9.6302610218480353</v>
      </c>
      <c r="R8" s="103">
        <v>22477</v>
      </c>
      <c r="S8" s="101"/>
      <c r="T8" s="101" t="s">
        <v>256</v>
      </c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43</v>
      </c>
      <c r="B9" s="102" t="s">
        <v>258</v>
      </c>
      <c r="C9" s="101" t="s">
        <v>259</v>
      </c>
      <c r="D9" s="103">
        <f>+SUM(E9,+I9)</f>
        <v>352393</v>
      </c>
      <c r="E9" s="103">
        <f>+SUM(G9,+H9)</f>
        <v>1942</v>
      </c>
      <c r="F9" s="104">
        <f>IF(D9&gt;0,E9/D9*100,"-")</f>
        <v>0.55108926681290493</v>
      </c>
      <c r="G9" s="103">
        <v>1924</v>
      </c>
      <c r="H9" s="103">
        <v>18</v>
      </c>
      <c r="I9" s="103">
        <f>+SUM(K9,+M9,+O9)</f>
        <v>350451</v>
      </c>
      <c r="J9" s="104">
        <f>IF(D9&gt;0,I9/D9*100,"-")</f>
        <v>99.448910733187091</v>
      </c>
      <c r="K9" s="103">
        <v>295381</v>
      </c>
      <c r="L9" s="104">
        <f>IF(D9&gt;0,K9/D9*100,"-")</f>
        <v>83.821472049671826</v>
      </c>
      <c r="M9" s="103">
        <v>0</v>
      </c>
      <c r="N9" s="104">
        <f>IF(D9&gt;0,M9/D9*100,"-")</f>
        <v>0</v>
      </c>
      <c r="O9" s="103">
        <v>55070</v>
      </c>
      <c r="P9" s="103">
        <v>33388</v>
      </c>
      <c r="Q9" s="104">
        <f>IF(D9&gt;0,O9/D9*100,"-")</f>
        <v>15.62743868351528</v>
      </c>
      <c r="R9" s="103">
        <v>7553</v>
      </c>
      <c r="S9" s="101"/>
      <c r="T9" s="101" t="s">
        <v>256</v>
      </c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43</v>
      </c>
      <c r="B10" s="102" t="s">
        <v>261</v>
      </c>
      <c r="C10" s="101" t="s">
        <v>262</v>
      </c>
      <c r="D10" s="103">
        <f>+SUM(E10,+I10)</f>
        <v>198966</v>
      </c>
      <c r="E10" s="103">
        <f>+SUM(G10,+H10)</f>
        <v>9207</v>
      </c>
      <c r="F10" s="104">
        <f>IF(D10&gt;0,E10/D10*100,"-")</f>
        <v>4.6274237809474981</v>
      </c>
      <c r="G10" s="103">
        <v>9207</v>
      </c>
      <c r="H10" s="103">
        <v>0</v>
      </c>
      <c r="I10" s="103">
        <f>+SUM(K10,+M10,+O10)</f>
        <v>189759</v>
      </c>
      <c r="J10" s="104">
        <f>IF(D10&gt;0,I10/D10*100,"-")</f>
        <v>95.37257621905249</v>
      </c>
      <c r="K10" s="103">
        <v>83230</v>
      </c>
      <c r="L10" s="104">
        <f>IF(D10&gt;0,K10/D10*100,"-")</f>
        <v>41.831267653769991</v>
      </c>
      <c r="M10" s="103">
        <v>0</v>
      </c>
      <c r="N10" s="104">
        <f>IF(D10&gt;0,M10/D10*100,"-")</f>
        <v>0</v>
      </c>
      <c r="O10" s="103">
        <v>106529</v>
      </c>
      <c r="P10" s="103">
        <v>63130</v>
      </c>
      <c r="Q10" s="104">
        <f>IF(D10&gt;0,O10/D10*100,"-")</f>
        <v>53.541308565282506</v>
      </c>
      <c r="R10" s="103">
        <v>2990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43</v>
      </c>
      <c r="B11" s="102" t="s">
        <v>264</v>
      </c>
      <c r="C11" s="101" t="s">
        <v>265</v>
      </c>
      <c r="D11" s="103">
        <f>+SUM(E11,+I11)</f>
        <v>598888</v>
      </c>
      <c r="E11" s="103">
        <f>+SUM(G11,+H11)</f>
        <v>2931</v>
      </c>
      <c r="F11" s="104">
        <f>IF(D11&gt;0,E11/D11*100,"-")</f>
        <v>0.48940703437036642</v>
      </c>
      <c r="G11" s="103">
        <v>2931</v>
      </c>
      <c r="H11" s="103">
        <v>0</v>
      </c>
      <c r="I11" s="103">
        <f>+SUM(K11,+M11,+O11)</f>
        <v>595957</v>
      </c>
      <c r="J11" s="104">
        <f>IF(D11&gt;0,I11/D11*100,"-")</f>
        <v>99.510592965629627</v>
      </c>
      <c r="K11" s="103">
        <v>489624</v>
      </c>
      <c r="L11" s="104">
        <f>IF(D11&gt;0,K11/D11*100,"-")</f>
        <v>81.755520230827798</v>
      </c>
      <c r="M11" s="103">
        <v>0</v>
      </c>
      <c r="N11" s="104">
        <f>IF(D11&gt;0,M11/D11*100,"-")</f>
        <v>0</v>
      </c>
      <c r="O11" s="103">
        <v>106333</v>
      </c>
      <c r="P11" s="103">
        <v>50545</v>
      </c>
      <c r="Q11" s="104">
        <f>IF(D11&gt;0,O11/D11*100,"-")</f>
        <v>17.755072734801832</v>
      </c>
      <c r="R11" s="103">
        <v>32397</v>
      </c>
      <c r="S11" s="101"/>
      <c r="T11" s="101" t="s">
        <v>256</v>
      </c>
      <c r="U11" s="101"/>
      <c r="V11" s="101"/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43</v>
      </c>
      <c r="B12" s="102" t="s">
        <v>267</v>
      </c>
      <c r="C12" s="101" t="s">
        <v>268</v>
      </c>
      <c r="D12" s="103">
        <f>+SUM(E12,+I12)</f>
        <v>82193</v>
      </c>
      <c r="E12" s="103">
        <f>+SUM(G12,+H12)</f>
        <v>3547</v>
      </c>
      <c r="F12" s="104">
        <f>IF(D12&gt;0,E12/D12*100,"-")</f>
        <v>4.3154526541189639</v>
      </c>
      <c r="G12" s="103">
        <v>3547</v>
      </c>
      <c r="H12" s="103">
        <v>0</v>
      </c>
      <c r="I12" s="103">
        <f>+SUM(K12,+M12,+O12)</f>
        <v>78646</v>
      </c>
      <c r="J12" s="104">
        <f>IF(D12&gt;0,I12/D12*100,"-")</f>
        <v>95.684547345881029</v>
      </c>
      <c r="K12" s="103">
        <v>44958</v>
      </c>
      <c r="L12" s="104">
        <f>IF(D12&gt;0,K12/D12*100,"-")</f>
        <v>54.69808864501843</v>
      </c>
      <c r="M12" s="103">
        <v>0</v>
      </c>
      <c r="N12" s="104">
        <f>IF(D12&gt;0,M12/D12*100,"-")</f>
        <v>0</v>
      </c>
      <c r="O12" s="103">
        <v>33688</v>
      </c>
      <c r="P12" s="103">
        <v>20727</v>
      </c>
      <c r="Q12" s="104">
        <f>IF(D12&gt;0,O12/D12*100,"-")</f>
        <v>40.986458700862606</v>
      </c>
      <c r="R12" s="103">
        <v>1368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43</v>
      </c>
      <c r="B13" s="102" t="s">
        <v>270</v>
      </c>
      <c r="C13" s="101" t="s">
        <v>271</v>
      </c>
      <c r="D13" s="103">
        <f>+SUM(E13,+I13)</f>
        <v>63822</v>
      </c>
      <c r="E13" s="103">
        <f>+SUM(G13,+H13)</f>
        <v>2553</v>
      </c>
      <c r="F13" s="104">
        <f>IF(D13&gt;0,E13/D13*100,"-")</f>
        <v>4.000188022938798</v>
      </c>
      <c r="G13" s="103">
        <v>2553</v>
      </c>
      <c r="H13" s="103">
        <v>0</v>
      </c>
      <c r="I13" s="103">
        <f>+SUM(K13,+M13,+O13)</f>
        <v>61269</v>
      </c>
      <c r="J13" s="104">
        <f>IF(D13&gt;0,I13/D13*100,"-")</f>
        <v>95.999811977061199</v>
      </c>
      <c r="K13" s="103">
        <v>33826</v>
      </c>
      <c r="L13" s="104">
        <f>IF(D13&gt;0,K13/D13*100,"-")</f>
        <v>53.000532731659931</v>
      </c>
      <c r="M13" s="103">
        <v>0</v>
      </c>
      <c r="N13" s="104">
        <f>IF(D13&gt;0,M13/D13*100,"-")</f>
        <v>0</v>
      </c>
      <c r="O13" s="103">
        <v>27443</v>
      </c>
      <c r="P13" s="103">
        <v>17231</v>
      </c>
      <c r="Q13" s="104">
        <f>IF(D13&gt;0,O13/D13*100,"-")</f>
        <v>42.999279245401276</v>
      </c>
      <c r="R13" s="103">
        <v>536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43</v>
      </c>
      <c r="B14" s="102" t="s">
        <v>273</v>
      </c>
      <c r="C14" s="101" t="s">
        <v>274</v>
      </c>
      <c r="D14" s="103">
        <f>+SUM(E14,+I14)</f>
        <v>344002</v>
      </c>
      <c r="E14" s="103">
        <f>+SUM(G14,+H14)</f>
        <v>599</v>
      </c>
      <c r="F14" s="104">
        <f>IF(D14&gt;0,E14/D14*100,"-")</f>
        <v>0.17412689461107786</v>
      </c>
      <c r="G14" s="103">
        <v>599</v>
      </c>
      <c r="H14" s="103">
        <v>0</v>
      </c>
      <c r="I14" s="103">
        <f>+SUM(K14,+M14,+O14)</f>
        <v>343403</v>
      </c>
      <c r="J14" s="104">
        <f>IF(D14&gt;0,I14/D14*100,"-")</f>
        <v>99.825873105388922</v>
      </c>
      <c r="K14" s="103">
        <v>319985</v>
      </c>
      <c r="L14" s="104">
        <f>IF(D14&gt;0,K14/D14*100,"-")</f>
        <v>93.018354544450318</v>
      </c>
      <c r="M14" s="103">
        <v>0</v>
      </c>
      <c r="N14" s="104">
        <f>IF(D14&gt;0,M14/D14*100,"-")</f>
        <v>0</v>
      </c>
      <c r="O14" s="103">
        <v>23418</v>
      </c>
      <c r="P14" s="103">
        <v>7704</v>
      </c>
      <c r="Q14" s="104">
        <f>IF(D14&gt;0,O14/D14*100,"-")</f>
        <v>6.8075185609385995</v>
      </c>
      <c r="R14" s="103">
        <v>5015</v>
      </c>
      <c r="S14" s="101"/>
      <c r="T14" s="101" t="s">
        <v>256</v>
      </c>
      <c r="U14" s="101"/>
      <c r="V14" s="101"/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43</v>
      </c>
      <c r="B15" s="102" t="s">
        <v>276</v>
      </c>
      <c r="C15" s="101" t="s">
        <v>277</v>
      </c>
      <c r="D15" s="103">
        <f>+SUM(E15,+I15)</f>
        <v>80174</v>
      </c>
      <c r="E15" s="103">
        <f>+SUM(G15,+H15)</f>
        <v>2610</v>
      </c>
      <c r="F15" s="104">
        <f>IF(D15&gt;0,E15/D15*100,"-")</f>
        <v>3.2554194626686952</v>
      </c>
      <c r="G15" s="103">
        <v>2610</v>
      </c>
      <c r="H15" s="103">
        <v>0</v>
      </c>
      <c r="I15" s="103">
        <f>+SUM(K15,+M15,+O15)</f>
        <v>77564</v>
      </c>
      <c r="J15" s="104">
        <f>IF(D15&gt;0,I15/D15*100,"-")</f>
        <v>96.744580537331302</v>
      </c>
      <c r="K15" s="103">
        <v>53047</v>
      </c>
      <c r="L15" s="104">
        <f>IF(D15&gt;0,K15/D15*100,"-")</f>
        <v>66.164841469803179</v>
      </c>
      <c r="M15" s="103">
        <v>0</v>
      </c>
      <c r="N15" s="104">
        <f>IF(D15&gt;0,M15/D15*100,"-")</f>
        <v>0</v>
      </c>
      <c r="O15" s="103">
        <v>24517</v>
      </c>
      <c r="P15" s="103">
        <v>16136</v>
      </c>
      <c r="Q15" s="104">
        <f>IF(D15&gt;0,O15/D15*100,"-")</f>
        <v>30.579739067528127</v>
      </c>
      <c r="R15" s="103">
        <v>822</v>
      </c>
      <c r="S15" s="101"/>
      <c r="T15" s="101" t="s">
        <v>256</v>
      </c>
      <c r="U15" s="101"/>
      <c r="V15" s="101"/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43</v>
      </c>
      <c r="B16" s="102" t="s">
        <v>279</v>
      </c>
      <c r="C16" s="101" t="s">
        <v>280</v>
      </c>
      <c r="D16" s="103">
        <f>+SUM(E16,+I16)</f>
        <v>113745</v>
      </c>
      <c r="E16" s="103">
        <f>+SUM(G16,+H16)</f>
        <v>6185</v>
      </c>
      <c r="F16" s="104">
        <f>IF(D16&gt;0,E16/D16*100,"-")</f>
        <v>5.4376016528199038</v>
      </c>
      <c r="G16" s="103">
        <v>6185</v>
      </c>
      <c r="H16" s="103">
        <v>0</v>
      </c>
      <c r="I16" s="103">
        <f>+SUM(K16,+M16,+O16)</f>
        <v>107560</v>
      </c>
      <c r="J16" s="104">
        <f>IF(D16&gt;0,I16/D16*100,"-")</f>
        <v>94.562398347180093</v>
      </c>
      <c r="K16" s="103">
        <v>47572</v>
      </c>
      <c r="L16" s="104">
        <f>IF(D16&gt;0,K16/D16*100,"-")</f>
        <v>41.823376851729748</v>
      </c>
      <c r="M16" s="103">
        <v>0</v>
      </c>
      <c r="N16" s="104">
        <f>IF(D16&gt;0,M16/D16*100,"-")</f>
        <v>0</v>
      </c>
      <c r="O16" s="103">
        <v>59988</v>
      </c>
      <c r="P16" s="103">
        <v>34872</v>
      </c>
      <c r="Q16" s="104">
        <f>IF(D16&gt;0,O16/D16*100,"-")</f>
        <v>52.739021495450345</v>
      </c>
      <c r="R16" s="103">
        <v>1796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43</v>
      </c>
      <c r="B17" s="102" t="s">
        <v>282</v>
      </c>
      <c r="C17" s="101" t="s">
        <v>283</v>
      </c>
      <c r="D17" s="103">
        <f>+SUM(E17,+I17)</f>
        <v>78769</v>
      </c>
      <c r="E17" s="103">
        <f>+SUM(G17,+H17)</f>
        <v>3305</v>
      </c>
      <c r="F17" s="104">
        <f>IF(D17&gt;0,E17/D17*100,"-")</f>
        <v>4.1958130736711139</v>
      </c>
      <c r="G17" s="103">
        <v>3305</v>
      </c>
      <c r="H17" s="103">
        <v>0</v>
      </c>
      <c r="I17" s="103">
        <f>+SUM(K17,+M17,+O17)</f>
        <v>75464</v>
      </c>
      <c r="J17" s="104">
        <f>IF(D17&gt;0,I17/D17*100,"-")</f>
        <v>95.804186926328882</v>
      </c>
      <c r="K17" s="103">
        <v>39487</v>
      </c>
      <c r="L17" s="104">
        <f>IF(D17&gt;0,K17/D17*100,"-")</f>
        <v>50.130127334357425</v>
      </c>
      <c r="M17" s="103">
        <v>0</v>
      </c>
      <c r="N17" s="104">
        <f>IF(D17&gt;0,M17/D17*100,"-")</f>
        <v>0</v>
      </c>
      <c r="O17" s="103">
        <v>35977</v>
      </c>
      <c r="P17" s="103">
        <v>22781</v>
      </c>
      <c r="Q17" s="104">
        <f>IF(D17&gt;0,O17/D17*100,"-")</f>
        <v>45.674059591971464</v>
      </c>
      <c r="R17" s="103">
        <v>2189</v>
      </c>
      <c r="S17" s="101"/>
      <c r="T17" s="101"/>
      <c r="U17" s="101"/>
      <c r="V17" s="101" t="s">
        <v>256</v>
      </c>
      <c r="W17" s="101"/>
      <c r="X17" s="101"/>
      <c r="Y17" s="101"/>
      <c r="Z17" s="101" t="s">
        <v>256</v>
      </c>
      <c r="AA17" s="189" t="s">
        <v>284</v>
      </c>
      <c r="AB17" s="190"/>
    </row>
    <row r="18" spans="1:28" s="105" customFormat="1" ht="13.5" customHeight="1">
      <c r="A18" s="101" t="s">
        <v>43</v>
      </c>
      <c r="B18" s="102" t="s">
        <v>285</v>
      </c>
      <c r="C18" s="101" t="s">
        <v>286</v>
      </c>
      <c r="D18" s="103">
        <f>+SUM(E18,+I18)</f>
        <v>90178</v>
      </c>
      <c r="E18" s="103">
        <f>+SUM(G18,+H18)</f>
        <v>3830</v>
      </c>
      <c r="F18" s="104">
        <f>IF(D18&gt;0,E18/D18*100,"-")</f>
        <v>4.2471556255405973</v>
      </c>
      <c r="G18" s="103">
        <v>3830</v>
      </c>
      <c r="H18" s="103">
        <v>0</v>
      </c>
      <c r="I18" s="103">
        <f>+SUM(K18,+M18,+O18)</f>
        <v>86348</v>
      </c>
      <c r="J18" s="104">
        <f>IF(D18&gt;0,I18/D18*100,"-")</f>
        <v>95.7528443744594</v>
      </c>
      <c r="K18" s="103">
        <v>40575</v>
      </c>
      <c r="L18" s="104">
        <f>IF(D18&gt;0,K18/D18*100,"-")</f>
        <v>44.994344518618732</v>
      </c>
      <c r="M18" s="103">
        <v>0</v>
      </c>
      <c r="N18" s="104">
        <f>IF(D18&gt;0,M18/D18*100,"-")</f>
        <v>0</v>
      </c>
      <c r="O18" s="103">
        <v>45773</v>
      </c>
      <c r="P18" s="103">
        <v>39764</v>
      </c>
      <c r="Q18" s="104">
        <f>IF(D18&gt;0,O18/D18*100,"-")</f>
        <v>50.758499855840668</v>
      </c>
      <c r="R18" s="103">
        <v>2030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43</v>
      </c>
      <c r="B19" s="102" t="s">
        <v>288</v>
      </c>
      <c r="C19" s="101" t="s">
        <v>289</v>
      </c>
      <c r="D19" s="103">
        <f>+SUM(E19,+I19)</f>
        <v>235991</v>
      </c>
      <c r="E19" s="103">
        <f>+SUM(G19,+H19)</f>
        <v>1532</v>
      </c>
      <c r="F19" s="104">
        <f>IF(D19&gt;0,E19/D19*100,"-")</f>
        <v>0.64917729913428901</v>
      </c>
      <c r="G19" s="103">
        <v>1532</v>
      </c>
      <c r="H19" s="103">
        <v>0</v>
      </c>
      <c r="I19" s="103">
        <f>+SUM(K19,+M19,+O19)</f>
        <v>234459</v>
      </c>
      <c r="J19" s="104">
        <f>IF(D19&gt;0,I19/D19*100,"-")</f>
        <v>99.35082270086572</v>
      </c>
      <c r="K19" s="103">
        <v>201156</v>
      </c>
      <c r="L19" s="104">
        <f>IF(D19&gt;0,K19/D19*100,"-")</f>
        <v>85.238843854214778</v>
      </c>
      <c r="M19" s="103">
        <v>0</v>
      </c>
      <c r="N19" s="104">
        <f>IF(D19&gt;0,M19/D19*100,"-")</f>
        <v>0</v>
      </c>
      <c r="O19" s="103">
        <v>33303</v>
      </c>
      <c r="P19" s="103">
        <v>21250</v>
      </c>
      <c r="Q19" s="104">
        <f>IF(D19&gt;0,O19/D19*100,"-")</f>
        <v>14.111978846650933</v>
      </c>
      <c r="R19" s="103">
        <v>3566</v>
      </c>
      <c r="S19" s="101"/>
      <c r="T19" s="101" t="s">
        <v>256</v>
      </c>
      <c r="U19" s="101"/>
      <c r="V19" s="101"/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43</v>
      </c>
      <c r="B20" s="102" t="s">
        <v>291</v>
      </c>
      <c r="C20" s="101" t="s">
        <v>292</v>
      </c>
      <c r="D20" s="103">
        <f>+SUM(E20,+I20)</f>
        <v>152574</v>
      </c>
      <c r="E20" s="103">
        <f>+SUM(G20,+H20)</f>
        <v>421</v>
      </c>
      <c r="F20" s="104">
        <f>IF(D20&gt;0,E20/D20*100,"-")</f>
        <v>0.27593167905409832</v>
      </c>
      <c r="G20" s="103">
        <v>421</v>
      </c>
      <c r="H20" s="103">
        <v>0</v>
      </c>
      <c r="I20" s="103">
        <f>+SUM(K20,+M20,+O20)</f>
        <v>152153</v>
      </c>
      <c r="J20" s="104">
        <f>IF(D20&gt;0,I20/D20*100,"-")</f>
        <v>99.724068320945904</v>
      </c>
      <c r="K20" s="103">
        <v>143501</v>
      </c>
      <c r="L20" s="104">
        <f>IF(D20&gt;0,K20/D20*100,"-")</f>
        <v>94.053377377534829</v>
      </c>
      <c r="M20" s="103">
        <v>0</v>
      </c>
      <c r="N20" s="104">
        <f>IF(D20&gt;0,M20/D20*100,"-")</f>
        <v>0</v>
      </c>
      <c r="O20" s="103">
        <v>8652</v>
      </c>
      <c r="P20" s="103">
        <v>2950</v>
      </c>
      <c r="Q20" s="104">
        <f>IF(D20&gt;0,O20/D20*100,"-")</f>
        <v>5.6706909434110662</v>
      </c>
      <c r="R20" s="103">
        <v>2272</v>
      </c>
      <c r="S20" s="101"/>
      <c r="T20" s="101" t="s">
        <v>256</v>
      </c>
      <c r="U20" s="101"/>
      <c r="V20" s="101"/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>
      <c r="A21" s="101" t="s">
        <v>43</v>
      </c>
      <c r="B21" s="102" t="s">
        <v>294</v>
      </c>
      <c r="C21" s="101" t="s">
        <v>295</v>
      </c>
      <c r="D21" s="103">
        <f>+SUM(E21,+I21)</f>
        <v>55389</v>
      </c>
      <c r="E21" s="103">
        <f>+SUM(G21,+H21)</f>
        <v>4528</v>
      </c>
      <c r="F21" s="104">
        <f>IF(D21&gt;0,E21/D21*100,"-")</f>
        <v>8.1749083753091778</v>
      </c>
      <c r="G21" s="103">
        <v>4528</v>
      </c>
      <c r="H21" s="103">
        <v>0</v>
      </c>
      <c r="I21" s="103">
        <f>+SUM(K21,+M21,+O21)</f>
        <v>50861</v>
      </c>
      <c r="J21" s="104">
        <f>IF(D21&gt;0,I21/D21*100,"-")</f>
        <v>91.825091624690828</v>
      </c>
      <c r="K21" s="103">
        <v>17683</v>
      </c>
      <c r="L21" s="104">
        <f>IF(D21&gt;0,K21/D21*100,"-")</f>
        <v>31.925111484229724</v>
      </c>
      <c r="M21" s="103">
        <v>0</v>
      </c>
      <c r="N21" s="104">
        <f>IF(D21&gt;0,M21/D21*100,"-")</f>
        <v>0</v>
      </c>
      <c r="O21" s="103">
        <v>33178</v>
      </c>
      <c r="P21" s="103">
        <v>23812</v>
      </c>
      <c r="Q21" s="104">
        <f>IF(D21&gt;0,O21/D21*100,"-")</f>
        <v>59.899980140461103</v>
      </c>
      <c r="R21" s="103">
        <v>1316</v>
      </c>
      <c r="S21" s="101"/>
      <c r="T21" s="101"/>
      <c r="U21" s="101"/>
      <c r="V21" s="101" t="s">
        <v>256</v>
      </c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43</v>
      </c>
      <c r="B22" s="102" t="s">
        <v>297</v>
      </c>
      <c r="C22" s="101" t="s">
        <v>298</v>
      </c>
      <c r="D22" s="103">
        <f>+SUM(E22,+I22)</f>
        <v>119047</v>
      </c>
      <c r="E22" s="103">
        <f>+SUM(G22,+H22)</f>
        <v>1391</v>
      </c>
      <c r="F22" s="104">
        <f>IF(D22&gt;0,E22/D22*100,"-")</f>
        <v>1.1684460759195947</v>
      </c>
      <c r="G22" s="103">
        <v>1391</v>
      </c>
      <c r="H22" s="103">
        <v>0</v>
      </c>
      <c r="I22" s="103">
        <f>+SUM(K22,+M22,+O22)</f>
        <v>117656</v>
      </c>
      <c r="J22" s="104">
        <f>IF(D22&gt;0,I22/D22*100,"-")</f>
        <v>98.83155392408041</v>
      </c>
      <c r="K22" s="103">
        <v>86486</v>
      </c>
      <c r="L22" s="104">
        <f>IF(D22&gt;0,K22/D22*100,"-")</f>
        <v>72.648617772812415</v>
      </c>
      <c r="M22" s="103">
        <v>0</v>
      </c>
      <c r="N22" s="104">
        <f>IF(D22&gt;0,M22/D22*100,"-")</f>
        <v>0</v>
      </c>
      <c r="O22" s="103">
        <v>31170</v>
      </c>
      <c r="P22" s="103">
        <v>14164</v>
      </c>
      <c r="Q22" s="104">
        <f>IF(D22&gt;0,O22/D22*100,"-")</f>
        <v>26.182936151267988</v>
      </c>
      <c r="R22" s="103">
        <v>1521</v>
      </c>
      <c r="S22" s="101"/>
      <c r="T22" s="101" t="s">
        <v>256</v>
      </c>
      <c r="U22" s="101"/>
      <c r="V22" s="101"/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43</v>
      </c>
      <c r="B23" s="102" t="s">
        <v>300</v>
      </c>
      <c r="C23" s="101" t="s">
        <v>301</v>
      </c>
      <c r="D23" s="103">
        <f>+SUM(E23,+I23)</f>
        <v>144372</v>
      </c>
      <c r="E23" s="103">
        <f>+SUM(G23,+H23)</f>
        <v>6903</v>
      </c>
      <c r="F23" s="104">
        <f>IF(D23&gt;0,E23/D23*100,"-")</f>
        <v>4.7813980550245203</v>
      </c>
      <c r="G23" s="103">
        <v>6903</v>
      </c>
      <c r="H23" s="103">
        <v>0</v>
      </c>
      <c r="I23" s="103">
        <f>+SUM(K23,+M23,+O23)</f>
        <v>137469</v>
      </c>
      <c r="J23" s="104">
        <f>IF(D23&gt;0,I23/D23*100,"-")</f>
        <v>95.218601944975475</v>
      </c>
      <c r="K23" s="103">
        <v>76452</v>
      </c>
      <c r="L23" s="104">
        <f>IF(D23&gt;0,K23/D23*100,"-")</f>
        <v>52.954866594630531</v>
      </c>
      <c r="M23" s="103">
        <v>0</v>
      </c>
      <c r="N23" s="104">
        <f>IF(D23&gt;0,M23/D23*100,"-")</f>
        <v>0</v>
      </c>
      <c r="O23" s="103">
        <v>61017</v>
      </c>
      <c r="P23" s="103">
        <v>55537</v>
      </c>
      <c r="Q23" s="104">
        <f>IF(D23&gt;0,O23/D23*100,"-")</f>
        <v>42.263735350344945</v>
      </c>
      <c r="R23" s="103">
        <v>2702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43</v>
      </c>
      <c r="B24" s="102" t="s">
        <v>303</v>
      </c>
      <c r="C24" s="101" t="s">
        <v>304</v>
      </c>
      <c r="D24" s="103">
        <f>+SUM(E24,+I24)</f>
        <v>228314</v>
      </c>
      <c r="E24" s="103">
        <f>+SUM(G24,+H24)</f>
        <v>878</v>
      </c>
      <c r="F24" s="104">
        <f>IF(D24&gt;0,E24/D24*100,"-")</f>
        <v>0.38455810856977674</v>
      </c>
      <c r="G24" s="103">
        <v>878</v>
      </c>
      <c r="H24" s="103">
        <v>0</v>
      </c>
      <c r="I24" s="103">
        <f>+SUM(K24,+M24,+O24)</f>
        <v>227436</v>
      </c>
      <c r="J24" s="104">
        <f>IF(D24&gt;0,I24/D24*100,"-")</f>
        <v>99.615441891430223</v>
      </c>
      <c r="K24" s="103">
        <v>186069</v>
      </c>
      <c r="L24" s="104">
        <f>IF(D24&gt;0,K24/D24*100,"-")</f>
        <v>81.496973466366498</v>
      </c>
      <c r="M24" s="103">
        <v>0</v>
      </c>
      <c r="N24" s="104">
        <f>IF(D24&gt;0,M24/D24*100,"-")</f>
        <v>0</v>
      </c>
      <c r="O24" s="103">
        <v>41367</v>
      </c>
      <c r="P24" s="103">
        <v>14768</v>
      </c>
      <c r="Q24" s="104">
        <f>IF(D24&gt;0,O24/D24*100,"-")</f>
        <v>18.118468425063728</v>
      </c>
      <c r="R24" s="103">
        <v>3098</v>
      </c>
      <c r="S24" s="101"/>
      <c r="T24" s="101" t="s">
        <v>256</v>
      </c>
      <c r="U24" s="101"/>
      <c r="V24" s="101"/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43</v>
      </c>
      <c r="B25" s="102" t="s">
        <v>306</v>
      </c>
      <c r="C25" s="101" t="s">
        <v>307</v>
      </c>
      <c r="D25" s="103">
        <f>+SUM(E25,+I25)</f>
        <v>247843</v>
      </c>
      <c r="E25" s="103">
        <f>+SUM(G25,+H25)</f>
        <v>1130</v>
      </c>
      <c r="F25" s="104">
        <f>IF(D25&gt;0,E25/D25*100,"-")</f>
        <v>0.45593379679877988</v>
      </c>
      <c r="G25" s="103">
        <v>1130</v>
      </c>
      <c r="H25" s="103">
        <v>0</v>
      </c>
      <c r="I25" s="103">
        <f>+SUM(K25,+M25,+O25)</f>
        <v>246713</v>
      </c>
      <c r="J25" s="104">
        <f>IF(D25&gt;0,I25/D25*100,"-")</f>
        <v>99.544066203201226</v>
      </c>
      <c r="K25" s="103">
        <v>224386</v>
      </c>
      <c r="L25" s="104">
        <f>IF(D25&gt;0,K25/D25*100,"-")</f>
        <v>90.535540644682328</v>
      </c>
      <c r="M25" s="103">
        <v>0</v>
      </c>
      <c r="N25" s="104">
        <f>IF(D25&gt;0,M25/D25*100,"-")</f>
        <v>0</v>
      </c>
      <c r="O25" s="103">
        <v>22327</v>
      </c>
      <c r="P25" s="103">
        <v>3658</v>
      </c>
      <c r="Q25" s="104">
        <f>IF(D25&gt;0,O25/D25*100,"-")</f>
        <v>9.008525558518901</v>
      </c>
      <c r="R25" s="103">
        <v>6102</v>
      </c>
      <c r="S25" s="101"/>
      <c r="T25" s="101" t="s">
        <v>256</v>
      </c>
      <c r="U25" s="101"/>
      <c r="V25" s="101"/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43</v>
      </c>
      <c r="B26" s="102" t="s">
        <v>309</v>
      </c>
      <c r="C26" s="101" t="s">
        <v>310</v>
      </c>
      <c r="D26" s="103">
        <f>+SUM(E26,+I26)</f>
        <v>340206</v>
      </c>
      <c r="E26" s="103">
        <f>+SUM(G26,+H26)</f>
        <v>2655</v>
      </c>
      <c r="F26" s="104">
        <f>IF(D26&gt;0,E26/D26*100,"-")</f>
        <v>0.78040951658700908</v>
      </c>
      <c r="G26" s="103">
        <v>2655</v>
      </c>
      <c r="H26" s="103">
        <v>0</v>
      </c>
      <c r="I26" s="103">
        <f>+SUM(K26,+M26,+O26)</f>
        <v>337551</v>
      </c>
      <c r="J26" s="104">
        <f>IF(D26&gt;0,I26/D26*100,"-")</f>
        <v>99.219590483412986</v>
      </c>
      <c r="K26" s="103">
        <v>271421</v>
      </c>
      <c r="L26" s="104">
        <f>IF(D26&gt;0,K26/D26*100,"-")</f>
        <v>79.781367759533921</v>
      </c>
      <c r="M26" s="103">
        <v>0</v>
      </c>
      <c r="N26" s="104">
        <f>IF(D26&gt;0,M26/D26*100,"-")</f>
        <v>0</v>
      </c>
      <c r="O26" s="103">
        <v>66130</v>
      </c>
      <c r="P26" s="103">
        <v>21618</v>
      </c>
      <c r="Q26" s="104">
        <f>IF(D26&gt;0,O26/D26*100,"-")</f>
        <v>19.438222723879061</v>
      </c>
      <c r="R26" s="103">
        <v>5807</v>
      </c>
      <c r="S26" s="101"/>
      <c r="T26" s="101" t="s">
        <v>256</v>
      </c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43</v>
      </c>
      <c r="B27" s="102" t="s">
        <v>312</v>
      </c>
      <c r="C27" s="101" t="s">
        <v>313</v>
      </c>
      <c r="D27" s="103">
        <f>+SUM(E27,+I27)</f>
        <v>74264</v>
      </c>
      <c r="E27" s="103">
        <f>+SUM(G27,+H27)</f>
        <v>261</v>
      </c>
      <c r="F27" s="104">
        <f>IF(D27&gt;0,E27/D27*100,"-")</f>
        <v>0.35144888505870947</v>
      </c>
      <c r="G27" s="103">
        <v>261</v>
      </c>
      <c r="H27" s="103">
        <v>0</v>
      </c>
      <c r="I27" s="103">
        <f>+SUM(K27,+M27,+O27)</f>
        <v>74003</v>
      </c>
      <c r="J27" s="104">
        <f>IF(D27&gt;0,I27/D27*100,"-")</f>
        <v>99.648551114941284</v>
      </c>
      <c r="K27" s="103">
        <v>70364</v>
      </c>
      <c r="L27" s="104">
        <f>IF(D27&gt;0,K27/D27*100,"-")</f>
        <v>94.748464935904337</v>
      </c>
      <c r="M27" s="103">
        <v>0</v>
      </c>
      <c r="N27" s="104">
        <f>IF(D27&gt;0,M27/D27*100,"-")</f>
        <v>0</v>
      </c>
      <c r="O27" s="103">
        <v>3639</v>
      </c>
      <c r="P27" s="103">
        <v>883</v>
      </c>
      <c r="Q27" s="104">
        <f>IF(D27&gt;0,O27/D27*100,"-")</f>
        <v>4.9000861790369488</v>
      </c>
      <c r="R27" s="103">
        <v>5839</v>
      </c>
      <c r="S27" s="101"/>
      <c r="T27" s="101" t="s">
        <v>256</v>
      </c>
      <c r="U27" s="101"/>
      <c r="V27" s="101"/>
      <c r="W27" s="101"/>
      <c r="X27" s="101"/>
      <c r="Y27" s="101"/>
      <c r="Z27" s="101" t="s">
        <v>256</v>
      </c>
      <c r="AA27" s="189" t="s">
        <v>314</v>
      </c>
      <c r="AB27" s="190"/>
    </row>
    <row r="28" spans="1:28" s="105" customFormat="1" ht="13.5" customHeight="1">
      <c r="A28" s="101" t="s">
        <v>43</v>
      </c>
      <c r="B28" s="102" t="s">
        <v>315</v>
      </c>
      <c r="C28" s="101" t="s">
        <v>316</v>
      </c>
      <c r="D28" s="103">
        <f>+SUM(E28,+I28)</f>
        <v>138563</v>
      </c>
      <c r="E28" s="103">
        <f>+SUM(G28,+H28)</f>
        <v>228</v>
      </c>
      <c r="F28" s="104">
        <f>IF(D28&gt;0,E28/D28*100,"-")</f>
        <v>0.16454609094779993</v>
      </c>
      <c r="G28" s="103">
        <v>228</v>
      </c>
      <c r="H28" s="103">
        <v>0</v>
      </c>
      <c r="I28" s="103">
        <f>+SUM(K28,+M28,+O28)</f>
        <v>138335</v>
      </c>
      <c r="J28" s="104">
        <f>IF(D28&gt;0,I28/D28*100,"-")</f>
        <v>99.835453909052191</v>
      </c>
      <c r="K28" s="103">
        <v>123941</v>
      </c>
      <c r="L28" s="104">
        <f>IF(D28&gt;0,K28/D28*100,"-")</f>
        <v>89.447399377900311</v>
      </c>
      <c r="M28" s="103">
        <v>0</v>
      </c>
      <c r="N28" s="104">
        <f>IF(D28&gt;0,M28/D28*100,"-")</f>
        <v>0</v>
      </c>
      <c r="O28" s="103">
        <v>14394</v>
      </c>
      <c r="P28" s="103">
        <v>12062</v>
      </c>
      <c r="Q28" s="104">
        <f>IF(D28&gt;0,O28/D28*100,"-")</f>
        <v>10.388054531151896</v>
      </c>
      <c r="R28" s="103">
        <v>6545</v>
      </c>
      <c r="S28" s="101"/>
      <c r="T28" s="101" t="s">
        <v>256</v>
      </c>
      <c r="U28" s="101"/>
      <c r="V28" s="101"/>
      <c r="W28" s="101"/>
      <c r="X28" s="101"/>
      <c r="Y28" s="101"/>
      <c r="Z28" s="101" t="s">
        <v>256</v>
      </c>
      <c r="AA28" s="189" t="s">
        <v>317</v>
      </c>
      <c r="AB28" s="190"/>
    </row>
    <row r="29" spans="1:28" s="105" customFormat="1" ht="13.5" customHeight="1">
      <c r="A29" s="101" t="s">
        <v>43</v>
      </c>
      <c r="B29" s="102" t="s">
        <v>318</v>
      </c>
      <c r="C29" s="101" t="s">
        <v>319</v>
      </c>
      <c r="D29" s="103">
        <f>+SUM(E29,+I29)</f>
        <v>148708</v>
      </c>
      <c r="E29" s="103">
        <f>+SUM(G29,+H29)</f>
        <v>621</v>
      </c>
      <c r="F29" s="104">
        <f>IF(D29&gt;0,E29/D29*100,"-")</f>
        <v>0.4175969013099497</v>
      </c>
      <c r="G29" s="103">
        <v>621</v>
      </c>
      <c r="H29" s="103">
        <v>0</v>
      </c>
      <c r="I29" s="103">
        <f>+SUM(K29,+M29,+O29)</f>
        <v>148087</v>
      </c>
      <c r="J29" s="104">
        <f>IF(D29&gt;0,I29/D29*100,"-")</f>
        <v>99.582403098690051</v>
      </c>
      <c r="K29" s="103">
        <v>129075</v>
      </c>
      <c r="L29" s="104">
        <f>IF(D29&gt;0,K29/D29*100,"-")</f>
        <v>86.797616806089778</v>
      </c>
      <c r="M29" s="103">
        <v>0</v>
      </c>
      <c r="N29" s="104">
        <f>IF(D29&gt;0,M29/D29*100,"-")</f>
        <v>0</v>
      </c>
      <c r="O29" s="103">
        <v>19012</v>
      </c>
      <c r="P29" s="103">
        <v>11920</v>
      </c>
      <c r="Q29" s="104">
        <f>IF(D29&gt;0,O29/D29*100,"-")</f>
        <v>12.784786292600264</v>
      </c>
      <c r="R29" s="103">
        <v>1870</v>
      </c>
      <c r="S29" s="101"/>
      <c r="T29" s="101"/>
      <c r="U29" s="101"/>
      <c r="V29" s="101" t="s">
        <v>256</v>
      </c>
      <c r="W29" s="101"/>
      <c r="X29" s="101"/>
      <c r="Y29" s="101"/>
      <c r="Z29" s="101" t="s">
        <v>256</v>
      </c>
      <c r="AA29" s="189" t="s">
        <v>320</v>
      </c>
      <c r="AB29" s="190"/>
    </row>
    <row r="30" spans="1:28" s="105" customFormat="1" ht="13.5" customHeight="1">
      <c r="A30" s="101" t="s">
        <v>43</v>
      </c>
      <c r="B30" s="102" t="s">
        <v>321</v>
      </c>
      <c r="C30" s="101" t="s">
        <v>322</v>
      </c>
      <c r="D30" s="103">
        <f>+SUM(E30,+I30)</f>
        <v>138234</v>
      </c>
      <c r="E30" s="103">
        <f>+SUM(G30,+H30)</f>
        <v>266</v>
      </c>
      <c r="F30" s="104">
        <f>IF(D30&gt;0,E30/D30*100,"-")</f>
        <v>0.19242733336226978</v>
      </c>
      <c r="G30" s="103">
        <v>266</v>
      </c>
      <c r="H30" s="103">
        <v>0</v>
      </c>
      <c r="I30" s="103">
        <f>+SUM(K30,+M30,+O30)</f>
        <v>137968</v>
      </c>
      <c r="J30" s="104">
        <f>IF(D30&gt;0,I30/D30*100,"-")</f>
        <v>99.807572666637739</v>
      </c>
      <c r="K30" s="103">
        <v>132902</v>
      </c>
      <c r="L30" s="104">
        <f>IF(D30&gt;0,K30/D30*100,"-")</f>
        <v>96.142772400422473</v>
      </c>
      <c r="M30" s="103">
        <v>0</v>
      </c>
      <c r="N30" s="104">
        <f>IF(D30&gt;0,M30/D30*100,"-")</f>
        <v>0</v>
      </c>
      <c r="O30" s="103">
        <v>5066</v>
      </c>
      <c r="P30" s="103">
        <v>838</v>
      </c>
      <c r="Q30" s="104">
        <f>IF(D30&gt;0,O30/D30*100,"-")</f>
        <v>3.6648002662152583</v>
      </c>
      <c r="R30" s="103">
        <v>3544</v>
      </c>
      <c r="S30" s="101"/>
      <c r="T30" s="101"/>
      <c r="U30" s="101"/>
      <c r="V30" s="101" t="s">
        <v>256</v>
      </c>
      <c r="W30" s="101"/>
      <c r="X30" s="101"/>
      <c r="Y30" s="101"/>
      <c r="Z30" s="101" t="s">
        <v>256</v>
      </c>
      <c r="AA30" s="189" t="s">
        <v>323</v>
      </c>
      <c r="AB30" s="190"/>
    </row>
    <row r="31" spans="1:28" s="105" customFormat="1" ht="13.5" customHeight="1">
      <c r="A31" s="101" t="s">
        <v>43</v>
      </c>
      <c r="B31" s="102" t="s">
        <v>324</v>
      </c>
      <c r="C31" s="101" t="s">
        <v>325</v>
      </c>
      <c r="D31" s="103">
        <f>+SUM(E31,+I31)</f>
        <v>75865</v>
      </c>
      <c r="E31" s="103">
        <f>+SUM(G31,+H31)</f>
        <v>175</v>
      </c>
      <c r="F31" s="104">
        <f>IF(D31&gt;0,E31/D31*100,"-")</f>
        <v>0.23067290581954789</v>
      </c>
      <c r="G31" s="103">
        <v>175</v>
      </c>
      <c r="H31" s="103">
        <v>0</v>
      </c>
      <c r="I31" s="103">
        <f>+SUM(K31,+M31,+O31)</f>
        <v>75690</v>
      </c>
      <c r="J31" s="104">
        <f>IF(D31&gt;0,I31/D31*100,"-")</f>
        <v>99.769327094180454</v>
      </c>
      <c r="K31" s="103">
        <v>74616</v>
      </c>
      <c r="L31" s="104">
        <f>IF(D31&gt;0,K31/D31*100,"-")</f>
        <v>98.353654517893631</v>
      </c>
      <c r="M31" s="103">
        <v>0</v>
      </c>
      <c r="N31" s="104">
        <f>IF(D31&gt;0,M31/D31*100,"-")</f>
        <v>0</v>
      </c>
      <c r="O31" s="103">
        <v>1074</v>
      </c>
      <c r="P31" s="103">
        <v>104</v>
      </c>
      <c r="Q31" s="104">
        <f>IF(D31&gt;0,O31/D31*100,"-")</f>
        <v>1.4156725762868254</v>
      </c>
      <c r="R31" s="103">
        <v>1718</v>
      </c>
      <c r="S31" s="101"/>
      <c r="T31" s="101"/>
      <c r="U31" s="101"/>
      <c r="V31" s="101" t="s">
        <v>256</v>
      </c>
      <c r="W31" s="101"/>
      <c r="X31" s="101"/>
      <c r="Y31" s="101"/>
      <c r="Z31" s="101" t="s">
        <v>256</v>
      </c>
      <c r="AA31" s="189" t="s">
        <v>326</v>
      </c>
      <c r="AB31" s="190"/>
    </row>
    <row r="32" spans="1:28" s="105" customFormat="1" ht="13.5" customHeight="1">
      <c r="A32" s="101" t="s">
        <v>43</v>
      </c>
      <c r="B32" s="102" t="s">
        <v>327</v>
      </c>
      <c r="C32" s="101" t="s">
        <v>328</v>
      </c>
      <c r="D32" s="103">
        <f>+SUM(E32,+I32)</f>
        <v>81868</v>
      </c>
      <c r="E32" s="103">
        <f>+SUM(G32,+H32)</f>
        <v>123</v>
      </c>
      <c r="F32" s="104">
        <f>IF(D32&gt;0,E32/D32*100,"-")</f>
        <v>0.15024185273855475</v>
      </c>
      <c r="G32" s="103">
        <v>123</v>
      </c>
      <c r="H32" s="103">
        <v>0</v>
      </c>
      <c r="I32" s="103">
        <f>+SUM(K32,+M32,+O32)</f>
        <v>81745</v>
      </c>
      <c r="J32" s="104">
        <f>IF(D32&gt;0,I32/D32*100,"-")</f>
        <v>99.84975814726144</v>
      </c>
      <c r="K32" s="103">
        <v>78918</v>
      </c>
      <c r="L32" s="104">
        <f>IF(D32&gt;0,K32/D32*100,"-")</f>
        <v>96.39663849122978</v>
      </c>
      <c r="M32" s="103">
        <v>0</v>
      </c>
      <c r="N32" s="104">
        <f>IF(D32&gt;0,M32/D32*100,"-")</f>
        <v>0</v>
      </c>
      <c r="O32" s="103">
        <v>2827</v>
      </c>
      <c r="P32" s="103">
        <v>1887</v>
      </c>
      <c r="Q32" s="104">
        <f>IF(D32&gt;0,O32/D32*100,"-")</f>
        <v>3.4531196560316606</v>
      </c>
      <c r="R32" s="103">
        <v>2361</v>
      </c>
      <c r="S32" s="101"/>
      <c r="T32" s="101" t="s">
        <v>256</v>
      </c>
      <c r="U32" s="101"/>
      <c r="V32" s="101"/>
      <c r="W32" s="101"/>
      <c r="X32" s="101" t="s">
        <v>256</v>
      </c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43</v>
      </c>
      <c r="B33" s="102" t="s">
        <v>330</v>
      </c>
      <c r="C33" s="101" t="s">
        <v>331</v>
      </c>
      <c r="D33" s="103">
        <f>+SUM(E33,+I33)</f>
        <v>165471</v>
      </c>
      <c r="E33" s="103">
        <f>+SUM(G33,+H33)</f>
        <v>137</v>
      </c>
      <c r="F33" s="104">
        <f>IF(D33&gt;0,E33/D33*100,"-")</f>
        <v>8.2793963896997058E-2</v>
      </c>
      <c r="G33" s="103">
        <v>137</v>
      </c>
      <c r="H33" s="103">
        <v>0</v>
      </c>
      <c r="I33" s="103">
        <f>+SUM(K33,+M33,+O33)</f>
        <v>165334</v>
      </c>
      <c r="J33" s="104">
        <f>IF(D33&gt;0,I33/D33*100,"-")</f>
        <v>99.917206036102996</v>
      </c>
      <c r="K33" s="103">
        <v>153900</v>
      </c>
      <c r="L33" s="104">
        <f>IF(D33&gt;0,K33/D33*100,"-")</f>
        <v>93.007233895969691</v>
      </c>
      <c r="M33" s="103">
        <v>0</v>
      </c>
      <c r="N33" s="104">
        <f>IF(D33&gt;0,M33/D33*100,"-")</f>
        <v>0</v>
      </c>
      <c r="O33" s="103">
        <v>11434</v>
      </c>
      <c r="P33" s="103">
        <v>2067</v>
      </c>
      <c r="Q33" s="104">
        <f>IF(D33&gt;0,O33/D33*100,"-")</f>
        <v>6.9099721401333163</v>
      </c>
      <c r="R33" s="103">
        <v>3118</v>
      </c>
      <c r="S33" s="101"/>
      <c r="T33" s="101"/>
      <c r="U33" s="101"/>
      <c r="V33" s="101" t="s">
        <v>256</v>
      </c>
      <c r="W33" s="101"/>
      <c r="X33" s="101"/>
      <c r="Y33" s="101"/>
      <c r="Z33" s="101" t="s">
        <v>256</v>
      </c>
      <c r="AA33" s="189" t="s">
        <v>332</v>
      </c>
      <c r="AB33" s="190"/>
    </row>
    <row r="34" spans="1:28" s="105" customFormat="1" ht="13.5" customHeight="1">
      <c r="A34" s="101" t="s">
        <v>43</v>
      </c>
      <c r="B34" s="102" t="s">
        <v>333</v>
      </c>
      <c r="C34" s="101" t="s">
        <v>334</v>
      </c>
      <c r="D34" s="103">
        <f>+SUM(E34,+I34)</f>
        <v>75234</v>
      </c>
      <c r="E34" s="103">
        <f>+SUM(G34,+H34)</f>
        <v>632</v>
      </c>
      <c r="F34" s="104">
        <f>IF(D34&gt;0,E34/D34*100,"-")</f>
        <v>0.84004572400776245</v>
      </c>
      <c r="G34" s="103">
        <v>632</v>
      </c>
      <c r="H34" s="103">
        <v>0</v>
      </c>
      <c r="I34" s="103">
        <f>+SUM(K34,+M34,+O34)</f>
        <v>74602</v>
      </c>
      <c r="J34" s="104">
        <f>IF(D34&gt;0,I34/D34*100,"-")</f>
        <v>99.159954275992234</v>
      </c>
      <c r="K34" s="103">
        <v>55768</v>
      </c>
      <c r="L34" s="104">
        <f>IF(D34&gt;0,K34/D34*100,"-")</f>
        <v>74.126060026052059</v>
      </c>
      <c r="M34" s="103">
        <v>0</v>
      </c>
      <c r="N34" s="104">
        <f>IF(D34&gt;0,M34/D34*100,"-")</f>
        <v>0</v>
      </c>
      <c r="O34" s="103">
        <v>18834</v>
      </c>
      <c r="P34" s="103">
        <v>15826</v>
      </c>
      <c r="Q34" s="104">
        <f>IF(D34&gt;0,O34/D34*100,"-")</f>
        <v>25.033894249940186</v>
      </c>
      <c r="R34" s="103">
        <v>651</v>
      </c>
      <c r="S34" s="101"/>
      <c r="T34" s="101" t="s">
        <v>256</v>
      </c>
      <c r="U34" s="101"/>
      <c r="V34" s="101"/>
      <c r="W34" s="101"/>
      <c r="X34" s="101"/>
      <c r="Y34" s="101"/>
      <c r="Z34" s="101" t="s">
        <v>256</v>
      </c>
      <c r="AA34" s="189" t="s">
        <v>335</v>
      </c>
      <c r="AB34" s="190"/>
    </row>
    <row r="35" spans="1:28" s="105" customFormat="1" ht="13.5" customHeight="1">
      <c r="A35" s="101" t="s">
        <v>43</v>
      </c>
      <c r="B35" s="102" t="s">
        <v>336</v>
      </c>
      <c r="C35" s="101" t="s">
        <v>337</v>
      </c>
      <c r="D35" s="103">
        <f>+SUM(E35,+I35)</f>
        <v>153994</v>
      </c>
      <c r="E35" s="103">
        <f>+SUM(G35,+H35)</f>
        <v>3080</v>
      </c>
      <c r="F35" s="104">
        <f>IF(D35&gt;0,E35/D35*100,"-")</f>
        <v>2.0000779251139655</v>
      </c>
      <c r="G35" s="103">
        <v>3080</v>
      </c>
      <c r="H35" s="103">
        <v>0</v>
      </c>
      <c r="I35" s="103">
        <f>+SUM(K35,+M35,+O35)</f>
        <v>150914</v>
      </c>
      <c r="J35" s="104">
        <f>IF(D35&gt;0,I35/D35*100,"-")</f>
        <v>97.99992207488603</v>
      </c>
      <c r="K35" s="103">
        <v>100712</v>
      </c>
      <c r="L35" s="104">
        <f>IF(D35&gt;0,K35/D35*100,"-")</f>
        <v>65.399950647427815</v>
      </c>
      <c r="M35" s="103">
        <v>0</v>
      </c>
      <c r="N35" s="104">
        <f>IF(D35&gt;0,M35/D35*100,"-")</f>
        <v>0</v>
      </c>
      <c r="O35" s="103">
        <v>50202</v>
      </c>
      <c r="P35" s="103">
        <v>28643</v>
      </c>
      <c r="Q35" s="104">
        <f>IF(D35&gt;0,O35/D35*100,"-")</f>
        <v>32.599971427458215</v>
      </c>
      <c r="R35" s="103">
        <v>2415</v>
      </c>
      <c r="S35" s="101"/>
      <c r="T35" s="101" t="s">
        <v>256</v>
      </c>
      <c r="U35" s="101"/>
      <c r="V35" s="101"/>
      <c r="W35" s="101"/>
      <c r="X35" s="101"/>
      <c r="Y35" s="101"/>
      <c r="Z35" s="101" t="s">
        <v>256</v>
      </c>
      <c r="AA35" s="189" t="s">
        <v>338</v>
      </c>
      <c r="AB35" s="190"/>
    </row>
    <row r="36" spans="1:28" s="105" customFormat="1" ht="13.5" customHeight="1">
      <c r="A36" s="101" t="s">
        <v>43</v>
      </c>
      <c r="B36" s="102" t="s">
        <v>339</v>
      </c>
      <c r="C36" s="101" t="s">
        <v>340</v>
      </c>
      <c r="D36" s="103">
        <f>+SUM(E36,+I36)</f>
        <v>67144</v>
      </c>
      <c r="E36" s="103">
        <f>+SUM(G36,+H36)</f>
        <v>159</v>
      </c>
      <c r="F36" s="104">
        <f>IF(D36&gt;0,E36/D36*100,"-")</f>
        <v>0.23680447992374598</v>
      </c>
      <c r="G36" s="103">
        <v>159</v>
      </c>
      <c r="H36" s="103">
        <v>0</v>
      </c>
      <c r="I36" s="103">
        <f>+SUM(K36,+M36,+O36)</f>
        <v>66985</v>
      </c>
      <c r="J36" s="104">
        <f>IF(D36&gt;0,I36/D36*100,"-")</f>
        <v>99.763195520076252</v>
      </c>
      <c r="K36" s="103">
        <v>53100</v>
      </c>
      <c r="L36" s="104">
        <f>IF(D36&gt;0,K36/D36*100,"-")</f>
        <v>79.083760276420819</v>
      </c>
      <c r="M36" s="103">
        <v>0</v>
      </c>
      <c r="N36" s="104">
        <f>IF(D36&gt;0,M36/D36*100,"-")</f>
        <v>0</v>
      </c>
      <c r="O36" s="103">
        <v>13885</v>
      </c>
      <c r="P36" s="103">
        <v>3726</v>
      </c>
      <c r="Q36" s="104">
        <f>IF(D36&gt;0,O36/D36*100,"-")</f>
        <v>20.679435243655426</v>
      </c>
      <c r="R36" s="103">
        <v>420</v>
      </c>
      <c r="S36" s="101"/>
      <c r="T36" s="101" t="s">
        <v>256</v>
      </c>
      <c r="U36" s="101"/>
      <c r="V36" s="101"/>
      <c r="W36" s="101"/>
      <c r="X36" s="101"/>
      <c r="Y36" s="101"/>
      <c r="Z36" s="101" t="s">
        <v>256</v>
      </c>
      <c r="AA36" s="189" t="s">
        <v>341</v>
      </c>
      <c r="AB36" s="190"/>
    </row>
    <row r="37" spans="1:28" s="105" customFormat="1" ht="13.5" customHeight="1">
      <c r="A37" s="101" t="s">
        <v>43</v>
      </c>
      <c r="B37" s="102" t="s">
        <v>342</v>
      </c>
      <c r="C37" s="101" t="s">
        <v>343</v>
      </c>
      <c r="D37" s="103">
        <f>+SUM(E37,+I37)</f>
        <v>88639</v>
      </c>
      <c r="E37" s="103">
        <f>+SUM(G37,+H37)</f>
        <v>821</v>
      </c>
      <c r="F37" s="104">
        <f>IF(D37&gt;0,E37/D37*100,"-")</f>
        <v>0.92622886088516343</v>
      </c>
      <c r="G37" s="103">
        <v>821</v>
      </c>
      <c r="H37" s="103">
        <v>0</v>
      </c>
      <c r="I37" s="103">
        <f>+SUM(K37,+M37,+O37)</f>
        <v>87818</v>
      </c>
      <c r="J37" s="104">
        <f>IF(D37&gt;0,I37/D37*100,"-")</f>
        <v>99.073771139114839</v>
      </c>
      <c r="K37" s="103">
        <v>62178</v>
      </c>
      <c r="L37" s="104">
        <f>IF(D37&gt;0,K37/D37*100,"-")</f>
        <v>70.147452024503892</v>
      </c>
      <c r="M37" s="103">
        <v>0</v>
      </c>
      <c r="N37" s="104">
        <f>IF(D37&gt;0,M37/D37*100,"-")</f>
        <v>0</v>
      </c>
      <c r="O37" s="103">
        <v>25640</v>
      </c>
      <c r="P37" s="103">
        <v>14165</v>
      </c>
      <c r="Q37" s="104">
        <f>IF(D37&gt;0,O37/D37*100,"-")</f>
        <v>28.926319114610948</v>
      </c>
      <c r="R37" s="103">
        <v>3117</v>
      </c>
      <c r="S37" s="101"/>
      <c r="T37" s="101" t="s">
        <v>256</v>
      </c>
      <c r="U37" s="101"/>
      <c r="V37" s="101"/>
      <c r="W37" s="101"/>
      <c r="X37" s="101"/>
      <c r="Y37" s="101"/>
      <c r="Z37" s="101" t="s">
        <v>256</v>
      </c>
      <c r="AA37" s="189" t="s">
        <v>344</v>
      </c>
      <c r="AB37" s="190"/>
    </row>
    <row r="38" spans="1:28" s="105" customFormat="1" ht="13.5" customHeight="1">
      <c r="A38" s="101" t="s">
        <v>43</v>
      </c>
      <c r="B38" s="102" t="s">
        <v>345</v>
      </c>
      <c r="C38" s="101" t="s">
        <v>346</v>
      </c>
      <c r="D38" s="103">
        <f>+SUM(E38,+I38)</f>
        <v>110772</v>
      </c>
      <c r="E38" s="103">
        <f>+SUM(G38,+H38)</f>
        <v>313</v>
      </c>
      <c r="F38" s="104">
        <f>IF(D38&gt;0,E38/D38*100,"-")</f>
        <v>0.28256238038493486</v>
      </c>
      <c r="G38" s="103">
        <v>313</v>
      </c>
      <c r="H38" s="103">
        <v>0</v>
      </c>
      <c r="I38" s="103">
        <f>+SUM(K38,+M38,+O38)</f>
        <v>110459</v>
      </c>
      <c r="J38" s="104">
        <f>IF(D38&gt;0,I38/D38*100,"-")</f>
        <v>99.717437619615069</v>
      </c>
      <c r="K38" s="103">
        <v>104588</v>
      </c>
      <c r="L38" s="104">
        <f>IF(D38&gt;0,K38/D38*100,"-")</f>
        <v>94.417361788177516</v>
      </c>
      <c r="M38" s="103">
        <v>0</v>
      </c>
      <c r="N38" s="104">
        <f>IF(D38&gt;0,M38/D38*100,"-")</f>
        <v>0</v>
      </c>
      <c r="O38" s="103">
        <v>5871</v>
      </c>
      <c r="P38" s="103">
        <v>1456</v>
      </c>
      <c r="Q38" s="104">
        <f>IF(D38&gt;0,O38/D38*100,"-")</f>
        <v>5.3000758314375469</v>
      </c>
      <c r="R38" s="103">
        <v>2172</v>
      </c>
      <c r="S38" s="101"/>
      <c r="T38" s="101"/>
      <c r="U38" s="101"/>
      <c r="V38" s="101" t="s">
        <v>256</v>
      </c>
      <c r="W38" s="101"/>
      <c r="X38" s="101"/>
      <c r="Y38" s="101"/>
      <c r="Z38" s="101" t="s">
        <v>256</v>
      </c>
      <c r="AA38" s="189" t="s">
        <v>347</v>
      </c>
      <c r="AB38" s="190"/>
    </row>
    <row r="39" spans="1:28" s="105" customFormat="1" ht="13.5" customHeight="1">
      <c r="A39" s="101" t="s">
        <v>43</v>
      </c>
      <c r="B39" s="102" t="s">
        <v>348</v>
      </c>
      <c r="C39" s="101" t="s">
        <v>349</v>
      </c>
      <c r="D39" s="103">
        <f>+SUM(E39,+I39)</f>
        <v>139912</v>
      </c>
      <c r="E39" s="103">
        <f>+SUM(G39,+H39)</f>
        <v>2927</v>
      </c>
      <c r="F39" s="104">
        <f>IF(D39&gt;0,E39/D39*100,"-")</f>
        <v>2.0920292755446281</v>
      </c>
      <c r="G39" s="103">
        <v>2927</v>
      </c>
      <c r="H39" s="103">
        <v>0</v>
      </c>
      <c r="I39" s="103">
        <f>+SUM(K39,+M39,+O39)</f>
        <v>136985</v>
      </c>
      <c r="J39" s="104">
        <f>IF(D39&gt;0,I39/D39*100,"-")</f>
        <v>97.907970724455367</v>
      </c>
      <c r="K39" s="103">
        <v>99328</v>
      </c>
      <c r="L39" s="104">
        <f>IF(D39&gt;0,K39/D39*100,"-")</f>
        <v>70.993195723025906</v>
      </c>
      <c r="M39" s="103">
        <v>0</v>
      </c>
      <c r="N39" s="104">
        <f>IF(D39&gt;0,M39/D39*100,"-")</f>
        <v>0</v>
      </c>
      <c r="O39" s="103">
        <v>37657</v>
      </c>
      <c r="P39" s="103">
        <v>10559</v>
      </c>
      <c r="Q39" s="104">
        <f>IF(D39&gt;0,O39/D39*100,"-")</f>
        <v>26.914775001429469</v>
      </c>
      <c r="R39" s="103">
        <v>3691</v>
      </c>
      <c r="S39" s="101"/>
      <c r="T39" s="101" t="s">
        <v>256</v>
      </c>
      <c r="U39" s="101"/>
      <c r="V39" s="101"/>
      <c r="W39" s="101"/>
      <c r="X39" s="101"/>
      <c r="Y39" s="101"/>
      <c r="Z39" s="101" t="s">
        <v>256</v>
      </c>
      <c r="AA39" s="189" t="s">
        <v>350</v>
      </c>
      <c r="AB39" s="190"/>
    </row>
    <row r="40" spans="1:28" s="105" customFormat="1" ht="13.5" customHeight="1">
      <c r="A40" s="101" t="s">
        <v>43</v>
      </c>
      <c r="B40" s="102" t="s">
        <v>351</v>
      </c>
      <c r="C40" s="101" t="s">
        <v>352</v>
      </c>
      <c r="D40" s="103">
        <f>+SUM(E40,+I40)</f>
        <v>62266</v>
      </c>
      <c r="E40" s="103">
        <f>+SUM(G40,+H40)</f>
        <v>1044</v>
      </c>
      <c r="F40" s="104">
        <f>IF(D40&gt;0,E40/D40*100,"-")</f>
        <v>1.6766774804869429</v>
      </c>
      <c r="G40" s="103">
        <v>1044</v>
      </c>
      <c r="H40" s="103">
        <v>0</v>
      </c>
      <c r="I40" s="103">
        <f>+SUM(K40,+M40,+O40)</f>
        <v>61222</v>
      </c>
      <c r="J40" s="104">
        <f>IF(D40&gt;0,I40/D40*100,"-")</f>
        <v>98.323322519513056</v>
      </c>
      <c r="K40" s="103">
        <v>45532</v>
      </c>
      <c r="L40" s="104">
        <f>IF(D40&gt;0,K40/D40*100,"-")</f>
        <v>73.124979924838598</v>
      </c>
      <c r="M40" s="103">
        <v>0</v>
      </c>
      <c r="N40" s="104">
        <f>IF(D40&gt;0,M40/D40*100,"-")</f>
        <v>0</v>
      </c>
      <c r="O40" s="103">
        <v>15690</v>
      </c>
      <c r="P40" s="103">
        <v>6092</v>
      </c>
      <c r="Q40" s="104">
        <f>IF(D40&gt;0,O40/D40*100,"-")</f>
        <v>25.198342594674461</v>
      </c>
      <c r="R40" s="103">
        <v>563</v>
      </c>
      <c r="S40" s="101"/>
      <c r="T40" s="101" t="s">
        <v>256</v>
      </c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>
      <c r="A41" s="101" t="s">
        <v>43</v>
      </c>
      <c r="B41" s="102" t="s">
        <v>354</v>
      </c>
      <c r="C41" s="101" t="s">
        <v>355</v>
      </c>
      <c r="D41" s="103">
        <f>+SUM(E41,+I41)</f>
        <v>101457</v>
      </c>
      <c r="E41" s="103">
        <f>+SUM(G41,+H41)</f>
        <v>828</v>
      </c>
      <c r="F41" s="104">
        <f>IF(D41&gt;0,E41/D41*100,"-")</f>
        <v>0.81610928767852398</v>
      </c>
      <c r="G41" s="103">
        <v>828</v>
      </c>
      <c r="H41" s="103">
        <v>0</v>
      </c>
      <c r="I41" s="103">
        <f>+SUM(K41,+M41,+O41)</f>
        <v>100629</v>
      </c>
      <c r="J41" s="104">
        <f>IF(D41&gt;0,I41/D41*100,"-")</f>
        <v>99.183890712321471</v>
      </c>
      <c r="K41" s="103">
        <v>70241</v>
      </c>
      <c r="L41" s="104">
        <f>IF(D41&gt;0,K41/D41*100,"-")</f>
        <v>69.232285598825115</v>
      </c>
      <c r="M41" s="103">
        <v>0</v>
      </c>
      <c r="N41" s="104">
        <f>IF(D41&gt;0,M41/D41*100,"-")</f>
        <v>0</v>
      </c>
      <c r="O41" s="103">
        <v>30388</v>
      </c>
      <c r="P41" s="103">
        <v>20086</v>
      </c>
      <c r="Q41" s="104">
        <f>IF(D41&gt;0,O41/D41*100,"-")</f>
        <v>29.95160511349636</v>
      </c>
      <c r="R41" s="103">
        <v>2618</v>
      </c>
      <c r="S41" s="101"/>
      <c r="T41" s="101"/>
      <c r="U41" s="101"/>
      <c r="V41" s="101" t="s">
        <v>256</v>
      </c>
      <c r="W41" s="101"/>
      <c r="X41" s="101"/>
      <c r="Y41" s="101"/>
      <c r="Z41" s="101" t="s">
        <v>256</v>
      </c>
      <c r="AA41" s="189" t="s">
        <v>356</v>
      </c>
      <c r="AB41" s="190"/>
    </row>
    <row r="42" spans="1:28" s="105" customFormat="1" ht="13.5" customHeight="1">
      <c r="A42" s="101" t="s">
        <v>43</v>
      </c>
      <c r="B42" s="102" t="s">
        <v>357</v>
      </c>
      <c r="C42" s="101" t="s">
        <v>358</v>
      </c>
      <c r="D42" s="103">
        <f>+SUM(E42,+I42)</f>
        <v>52059</v>
      </c>
      <c r="E42" s="103">
        <f>+SUM(G42,+H42)</f>
        <v>962</v>
      </c>
      <c r="F42" s="104">
        <f>IF(D42&gt;0,E42/D42*100,"-")</f>
        <v>1.8479033404406537</v>
      </c>
      <c r="G42" s="103">
        <v>962</v>
      </c>
      <c r="H42" s="103">
        <v>0</v>
      </c>
      <c r="I42" s="103">
        <f>+SUM(K42,+M42,+O42)</f>
        <v>51097</v>
      </c>
      <c r="J42" s="104">
        <f>IF(D42&gt;0,I42/D42*100,"-")</f>
        <v>98.152096659559348</v>
      </c>
      <c r="K42" s="103">
        <v>19652</v>
      </c>
      <c r="L42" s="104">
        <f>IF(D42&gt;0,K42/D42*100,"-")</f>
        <v>37.749476555446705</v>
      </c>
      <c r="M42" s="103">
        <v>0</v>
      </c>
      <c r="N42" s="104">
        <f>IF(D42&gt;0,M42/D42*100,"-")</f>
        <v>0</v>
      </c>
      <c r="O42" s="103">
        <v>31445</v>
      </c>
      <c r="P42" s="103">
        <v>17909</v>
      </c>
      <c r="Q42" s="104">
        <f>IF(D42&gt;0,O42/D42*100,"-")</f>
        <v>60.402620104112636</v>
      </c>
      <c r="R42" s="103">
        <v>939</v>
      </c>
      <c r="S42" s="101"/>
      <c r="T42" s="101"/>
      <c r="U42" s="101"/>
      <c r="V42" s="101" t="s">
        <v>256</v>
      </c>
      <c r="W42" s="101"/>
      <c r="X42" s="101"/>
      <c r="Y42" s="101"/>
      <c r="Z42" s="101" t="s">
        <v>256</v>
      </c>
      <c r="AA42" s="189" t="s">
        <v>359</v>
      </c>
      <c r="AB42" s="190"/>
    </row>
    <row r="43" spans="1:28" s="105" customFormat="1" ht="13.5" customHeight="1">
      <c r="A43" s="101" t="s">
        <v>43</v>
      </c>
      <c r="B43" s="102" t="s">
        <v>360</v>
      </c>
      <c r="C43" s="101" t="s">
        <v>361</v>
      </c>
      <c r="D43" s="103">
        <f>+SUM(E43,+I43)</f>
        <v>70092</v>
      </c>
      <c r="E43" s="103">
        <f>+SUM(G43,+H43)</f>
        <v>527</v>
      </c>
      <c r="F43" s="104">
        <f>IF(D43&gt;0,E43/D43*100,"-")</f>
        <v>0.75186897220795523</v>
      </c>
      <c r="G43" s="103">
        <v>527</v>
      </c>
      <c r="H43" s="103">
        <v>0</v>
      </c>
      <c r="I43" s="103">
        <f>+SUM(K43,+M43,+O43)</f>
        <v>69565</v>
      </c>
      <c r="J43" s="104">
        <f>IF(D43&gt;0,I43/D43*100,"-")</f>
        <v>99.248131027792041</v>
      </c>
      <c r="K43" s="103">
        <v>57512</v>
      </c>
      <c r="L43" s="104">
        <f>IF(D43&gt;0,K43/D43*100,"-")</f>
        <v>82.052160018261716</v>
      </c>
      <c r="M43" s="103">
        <v>0</v>
      </c>
      <c r="N43" s="104">
        <f>IF(D43&gt;0,M43/D43*100,"-")</f>
        <v>0</v>
      </c>
      <c r="O43" s="103">
        <v>12053</v>
      </c>
      <c r="P43" s="103">
        <v>6312</v>
      </c>
      <c r="Q43" s="104">
        <f>IF(D43&gt;0,O43/D43*100,"-")</f>
        <v>17.195971009530332</v>
      </c>
      <c r="R43" s="103">
        <v>1124</v>
      </c>
      <c r="S43" s="101"/>
      <c r="T43" s="101"/>
      <c r="U43" s="101"/>
      <c r="V43" s="101" t="s">
        <v>256</v>
      </c>
      <c r="W43" s="101"/>
      <c r="X43" s="101"/>
      <c r="Y43" s="101"/>
      <c r="Z43" s="101" t="s">
        <v>256</v>
      </c>
      <c r="AA43" s="189" t="s">
        <v>362</v>
      </c>
      <c r="AB43" s="190"/>
    </row>
    <row r="44" spans="1:28" s="105" customFormat="1" ht="13.5" customHeight="1">
      <c r="A44" s="101" t="s">
        <v>43</v>
      </c>
      <c r="B44" s="102" t="s">
        <v>363</v>
      </c>
      <c r="C44" s="101" t="s">
        <v>364</v>
      </c>
      <c r="D44" s="103">
        <f>+SUM(E44,+I44)</f>
        <v>56384</v>
      </c>
      <c r="E44" s="103">
        <f>+SUM(G44,+H44)</f>
        <v>608</v>
      </c>
      <c r="F44" s="104">
        <f>IF(D44&gt;0,E44/D44*100,"-")</f>
        <v>1.0783200908059023</v>
      </c>
      <c r="G44" s="103">
        <v>608</v>
      </c>
      <c r="H44" s="103">
        <v>0</v>
      </c>
      <c r="I44" s="103">
        <f>+SUM(K44,+M44,+O44)</f>
        <v>55776</v>
      </c>
      <c r="J44" s="104">
        <f>IF(D44&gt;0,I44/D44*100,"-")</f>
        <v>98.921679909194097</v>
      </c>
      <c r="K44" s="103">
        <v>31614</v>
      </c>
      <c r="L44" s="104">
        <f>IF(D44&gt;0,K44/D44*100,"-")</f>
        <v>56.069097616345061</v>
      </c>
      <c r="M44" s="103">
        <v>0</v>
      </c>
      <c r="N44" s="104">
        <f>IF(D44&gt;0,M44/D44*100,"-")</f>
        <v>0</v>
      </c>
      <c r="O44" s="103">
        <v>24162</v>
      </c>
      <c r="P44" s="103">
        <v>19297</v>
      </c>
      <c r="Q44" s="104">
        <f>IF(D44&gt;0,O44/D44*100,"-")</f>
        <v>42.852582292849036</v>
      </c>
      <c r="R44" s="103">
        <v>793</v>
      </c>
      <c r="S44" s="101"/>
      <c r="T44" s="101"/>
      <c r="U44" s="101"/>
      <c r="V44" s="101" t="s">
        <v>256</v>
      </c>
      <c r="W44" s="101"/>
      <c r="X44" s="101"/>
      <c r="Y44" s="101"/>
      <c r="Z44" s="101" t="s">
        <v>256</v>
      </c>
      <c r="AA44" s="189" t="s">
        <v>365</v>
      </c>
      <c r="AB44" s="190"/>
    </row>
    <row r="45" spans="1:28" s="105" customFormat="1" ht="13.5" customHeight="1">
      <c r="A45" s="101" t="s">
        <v>43</v>
      </c>
      <c r="B45" s="102" t="s">
        <v>366</v>
      </c>
      <c r="C45" s="101" t="s">
        <v>367</v>
      </c>
      <c r="D45" s="103">
        <f>+SUM(E45,+I45)</f>
        <v>72212</v>
      </c>
      <c r="E45" s="103">
        <f>+SUM(G45,+H45)</f>
        <v>455</v>
      </c>
      <c r="F45" s="104">
        <f>IF(D45&gt;0,E45/D45*100,"-")</f>
        <v>0.63008918185343155</v>
      </c>
      <c r="G45" s="103">
        <v>455</v>
      </c>
      <c r="H45" s="103">
        <v>0</v>
      </c>
      <c r="I45" s="103">
        <f>+SUM(K45,+M45,+O45)</f>
        <v>71757</v>
      </c>
      <c r="J45" s="104">
        <f>IF(D45&gt;0,I45/D45*100,"-")</f>
        <v>99.369910818146565</v>
      </c>
      <c r="K45" s="103">
        <v>56834</v>
      </c>
      <c r="L45" s="104">
        <f>IF(D45&gt;0,K45/D45*100,"-")</f>
        <v>78.704370464742695</v>
      </c>
      <c r="M45" s="103">
        <v>0</v>
      </c>
      <c r="N45" s="104">
        <f>IF(D45&gt;0,M45/D45*100,"-")</f>
        <v>0</v>
      </c>
      <c r="O45" s="103">
        <v>14923</v>
      </c>
      <c r="P45" s="103">
        <v>6600</v>
      </c>
      <c r="Q45" s="104">
        <f>IF(D45&gt;0,O45/D45*100,"-")</f>
        <v>20.665540353403866</v>
      </c>
      <c r="R45" s="103">
        <v>1425</v>
      </c>
      <c r="S45" s="101"/>
      <c r="T45" s="101" t="s">
        <v>256</v>
      </c>
      <c r="U45" s="101"/>
      <c r="V45" s="101"/>
      <c r="W45" s="101"/>
      <c r="X45" s="101"/>
      <c r="Y45" s="101"/>
      <c r="Z45" s="101" t="s">
        <v>256</v>
      </c>
      <c r="AA45" s="189" t="s">
        <v>368</v>
      </c>
      <c r="AB45" s="190"/>
    </row>
    <row r="46" spans="1:28" s="105" customFormat="1" ht="13.5" customHeight="1">
      <c r="A46" s="101" t="s">
        <v>43</v>
      </c>
      <c r="B46" s="102" t="s">
        <v>369</v>
      </c>
      <c r="C46" s="101" t="s">
        <v>370</v>
      </c>
      <c r="D46" s="103">
        <f>+SUM(E46,+I46)</f>
        <v>113954</v>
      </c>
      <c r="E46" s="103">
        <f>+SUM(G46,+H46)</f>
        <v>291</v>
      </c>
      <c r="F46" s="104">
        <f>IF(D46&gt;0,E46/D46*100,"-")</f>
        <v>0.25536620039665126</v>
      </c>
      <c r="G46" s="103">
        <v>291</v>
      </c>
      <c r="H46" s="103">
        <v>0</v>
      </c>
      <c r="I46" s="103">
        <f>+SUM(K46,+M46,+O46)</f>
        <v>113663</v>
      </c>
      <c r="J46" s="104">
        <f>IF(D46&gt;0,I46/D46*100,"-")</f>
        <v>99.744633799603349</v>
      </c>
      <c r="K46" s="103">
        <v>101232</v>
      </c>
      <c r="L46" s="104">
        <f>IF(D46&gt;0,K46/D46*100,"-")</f>
        <v>88.835846043140208</v>
      </c>
      <c r="M46" s="103">
        <v>0</v>
      </c>
      <c r="N46" s="104">
        <f>IF(D46&gt;0,M46/D46*100,"-")</f>
        <v>0</v>
      </c>
      <c r="O46" s="103">
        <v>12431</v>
      </c>
      <c r="P46" s="103">
        <v>4037</v>
      </c>
      <c r="Q46" s="104">
        <f>IF(D46&gt;0,O46/D46*100,"-")</f>
        <v>10.908787756463134</v>
      </c>
      <c r="R46" s="103">
        <v>2433</v>
      </c>
      <c r="S46" s="101"/>
      <c r="T46" s="101"/>
      <c r="U46" s="101"/>
      <c r="V46" s="101" t="s">
        <v>256</v>
      </c>
      <c r="W46" s="101"/>
      <c r="X46" s="101"/>
      <c r="Y46" s="101"/>
      <c r="Z46" s="101" t="s">
        <v>256</v>
      </c>
      <c r="AA46" s="189" t="s">
        <v>371</v>
      </c>
      <c r="AB46" s="190"/>
    </row>
    <row r="47" spans="1:28" s="105" customFormat="1" ht="13.5" customHeight="1">
      <c r="A47" s="101" t="s">
        <v>43</v>
      </c>
      <c r="B47" s="102" t="s">
        <v>372</v>
      </c>
      <c r="C47" s="101" t="s">
        <v>373</v>
      </c>
      <c r="D47" s="103">
        <f>+SUM(E47,+I47)</f>
        <v>52464</v>
      </c>
      <c r="E47" s="103">
        <f>+SUM(G47,+H47)</f>
        <v>931</v>
      </c>
      <c r="F47" s="104">
        <f>IF(D47&gt;0,E47/D47*100,"-")</f>
        <v>1.7745501677340654</v>
      </c>
      <c r="G47" s="103">
        <v>931</v>
      </c>
      <c r="H47" s="103">
        <v>0</v>
      </c>
      <c r="I47" s="103">
        <f>+SUM(K47,+M47,+O47)</f>
        <v>51533</v>
      </c>
      <c r="J47" s="104">
        <f>IF(D47&gt;0,I47/D47*100,"-")</f>
        <v>98.225449832265937</v>
      </c>
      <c r="K47" s="103">
        <v>33038</v>
      </c>
      <c r="L47" s="104">
        <f>IF(D47&gt;0,K47/D47*100,"-")</f>
        <v>62.972705093016167</v>
      </c>
      <c r="M47" s="103">
        <v>0</v>
      </c>
      <c r="N47" s="104">
        <f>IF(D47&gt;0,M47/D47*100,"-")</f>
        <v>0</v>
      </c>
      <c r="O47" s="103">
        <v>18495</v>
      </c>
      <c r="P47" s="103">
        <v>7218</v>
      </c>
      <c r="Q47" s="104">
        <f>IF(D47&gt;0,O47/D47*100,"-")</f>
        <v>35.252744739249771</v>
      </c>
      <c r="R47" s="103">
        <v>395</v>
      </c>
      <c r="S47" s="101"/>
      <c r="T47" s="101" t="s">
        <v>256</v>
      </c>
      <c r="U47" s="101"/>
      <c r="V47" s="101"/>
      <c r="W47" s="101" t="s">
        <v>256</v>
      </c>
      <c r="X47" s="101"/>
      <c r="Y47" s="101"/>
      <c r="Z47" s="101"/>
      <c r="AA47" s="189" t="s">
        <v>374</v>
      </c>
      <c r="AB47" s="190"/>
    </row>
    <row r="48" spans="1:28" s="105" customFormat="1" ht="13.5" customHeight="1">
      <c r="A48" s="101" t="s">
        <v>43</v>
      </c>
      <c r="B48" s="102" t="s">
        <v>375</v>
      </c>
      <c r="C48" s="101" t="s">
        <v>376</v>
      </c>
      <c r="D48" s="103">
        <f>+SUM(E48,+I48)</f>
        <v>44670</v>
      </c>
      <c r="E48" s="103">
        <f>+SUM(G48,+H48)</f>
        <v>609</v>
      </c>
      <c r="F48" s="104">
        <f>IF(D48&gt;0,E48/D48*100,"-")</f>
        <v>1.3633310946944259</v>
      </c>
      <c r="G48" s="103">
        <v>609</v>
      </c>
      <c r="H48" s="103">
        <v>0</v>
      </c>
      <c r="I48" s="103">
        <f>+SUM(K48,+M48,+O48)</f>
        <v>44061</v>
      </c>
      <c r="J48" s="104">
        <f>IF(D48&gt;0,I48/D48*100,"-")</f>
        <v>98.636668905305569</v>
      </c>
      <c r="K48" s="103">
        <v>31431</v>
      </c>
      <c r="L48" s="104">
        <f>IF(D48&gt;0,K48/D48*100,"-")</f>
        <v>70.362659503022158</v>
      </c>
      <c r="M48" s="103">
        <v>0</v>
      </c>
      <c r="N48" s="104">
        <f>IF(D48&gt;0,M48/D48*100,"-")</f>
        <v>0</v>
      </c>
      <c r="O48" s="103">
        <v>12630</v>
      </c>
      <c r="P48" s="103">
        <v>5197</v>
      </c>
      <c r="Q48" s="104">
        <f>IF(D48&gt;0,O48/D48*100,"-")</f>
        <v>28.274009402283411</v>
      </c>
      <c r="R48" s="103">
        <v>384</v>
      </c>
      <c r="S48" s="101"/>
      <c r="T48" s="101" t="s">
        <v>256</v>
      </c>
      <c r="U48" s="101"/>
      <c r="V48" s="101"/>
      <c r="W48" s="101"/>
      <c r="X48" s="101"/>
      <c r="Y48" s="101"/>
      <c r="Z48" s="101" t="s">
        <v>256</v>
      </c>
      <c r="AA48" s="189" t="s">
        <v>377</v>
      </c>
      <c r="AB48" s="190"/>
    </row>
    <row r="49" spans="1:28" s="105" customFormat="1" ht="13.5" customHeight="1">
      <c r="A49" s="101" t="s">
        <v>43</v>
      </c>
      <c r="B49" s="102" t="s">
        <v>378</v>
      </c>
      <c r="C49" s="101" t="s">
        <v>379</v>
      </c>
      <c r="D49" s="103">
        <f>+SUM(E49,+I49)</f>
        <v>38461</v>
      </c>
      <c r="E49" s="103">
        <f>+SUM(G49,+H49)</f>
        <v>81</v>
      </c>
      <c r="F49" s="104">
        <f>IF(D49&gt;0,E49/D49*100,"-")</f>
        <v>0.21060294844127816</v>
      </c>
      <c r="G49" s="103">
        <v>81</v>
      </c>
      <c r="H49" s="103">
        <v>0</v>
      </c>
      <c r="I49" s="103">
        <f>+SUM(K49,+M49,+O49)</f>
        <v>38380</v>
      </c>
      <c r="J49" s="104">
        <f>IF(D49&gt;0,I49/D49*100,"-")</f>
        <v>99.789397051558723</v>
      </c>
      <c r="K49" s="103">
        <v>35239</v>
      </c>
      <c r="L49" s="104">
        <f>IF(D49&gt;0,K49/D49*100,"-")</f>
        <v>91.62268271755805</v>
      </c>
      <c r="M49" s="103">
        <v>0</v>
      </c>
      <c r="N49" s="104">
        <f>IF(D49&gt;0,M49/D49*100,"-")</f>
        <v>0</v>
      </c>
      <c r="O49" s="103">
        <v>3141</v>
      </c>
      <c r="P49" s="103">
        <v>927</v>
      </c>
      <c r="Q49" s="104">
        <f>IF(D49&gt;0,O49/D49*100,"-")</f>
        <v>8.1667143340006749</v>
      </c>
      <c r="R49" s="103">
        <v>706</v>
      </c>
      <c r="S49" s="101"/>
      <c r="T49" s="101" t="s">
        <v>256</v>
      </c>
      <c r="U49" s="101"/>
      <c r="V49" s="101"/>
      <c r="W49" s="101"/>
      <c r="X49" s="101"/>
      <c r="Y49" s="101"/>
      <c r="Z49" s="101" t="s">
        <v>256</v>
      </c>
      <c r="AA49" s="189" t="s">
        <v>380</v>
      </c>
      <c r="AB49" s="190"/>
    </row>
    <row r="50" spans="1:28" s="105" customFormat="1" ht="13.5" customHeight="1">
      <c r="A50" s="101" t="s">
        <v>43</v>
      </c>
      <c r="B50" s="102" t="s">
        <v>381</v>
      </c>
      <c r="C50" s="101" t="s">
        <v>382</v>
      </c>
      <c r="D50" s="103">
        <f>+SUM(E50,+I50)</f>
        <v>34307</v>
      </c>
      <c r="E50" s="103">
        <f>+SUM(G50,+H50)</f>
        <v>752</v>
      </c>
      <c r="F50" s="104">
        <f>IF(D50&gt;0,E50/D50*100,"-")</f>
        <v>2.1919724837496721</v>
      </c>
      <c r="G50" s="103">
        <v>752</v>
      </c>
      <c r="H50" s="103">
        <v>0</v>
      </c>
      <c r="I50" s="103">
        <f>+SUM(K50,+M50,+O50)</f>
        <v>33555</v>
      </c>
      <c r="J50" s="104">
        <f>IF(D50&gt;0,I50/D50*100,"-")</f>
        <v>97.808027516250334</v>
      </c>
      <c r="K50" s="103">
        <v>20765</v>
      </c>
      <c r="L50" s="104">
        <f>IF(D50&gt;0,K50/D50*100,"-")</f>
        <v>60.527006150348328</v>
      </c>
      <c r="M50" s="103">
        <v>0</v>
      </c>
      <c r="N50" s="104">
        <f>IF(D50&gt;0,M50/D50*100,"-")</f>
        <v>0</v>
      </c>
      <c r="O50" s="103">
        <v>12790</v>
      </c>
      <c r="P50" s="103">
        <v>9467</v>
      </c>
      <c r="Q50" s="104">
        <f>IF(D50&gt;0,O50/D50*100,"-")</f>
        <v>37.281021365901999</v>
      </c>
      <c r="R50" s="103">
        <v>455</v>
      </c>
      <c r="S50" s="101"/>
      <c r="T50" s="101"/>
      <c r="U50" s="101"/>
      <c r="V50" s="101" t="s">
        <v>256</v>
      </c>
      <c r="W50" s="101"/>
      <c r="X50" s="101"/>
      <c r="Y50" s="101"/>
      <c r="Z50" s="101" t="s">
        <v>256</v>
      </c>
      <c r="AA50" s="189" t="s">
        <v>383</v>
      </c>
      <c r="AB50" s="190"/>
    </row>
    <row r="51" spans="1:28" s="105" customFormat="1" ht="13.5" customHeight="1">
      <c r="A51" s="101" t="s">
        <v>43</v>
      </c>
      <c r="B51" s="102" t="s">
        <v>384</v>
      </c>
      <c r="C51" s="101" t="s">
        <v>385</v>
      </c>
      <c r="D51" s="103">
        <f>+SUM(E51,+I51)</f>
        <v>11796</v>
      </c>
      <c r="E51" s="103">
        <f>+SUM(G51,+H51)</f>
        <v>230</v>
      </c>
      <c r="F51" s="104">
        <f>IF(D51&gt;0,E51/D51*100,"-")</f>
        <v>1.9498134961003732</v>
      </c>
      <c r="G51" s="103">
        <v>230</v>
      </c>
      <c r="H51" s="103">
        <v>0</v>
      </c>
      <c r="I51" s="103">
        <f>+SUM(K51,+M51,+O51)</f>
        <v>11566</v>
      </c>
      <c r="J51" s="104">
        <f>IF(D51&gt;0,I51/D51*100,"-")</f>
        <v>98.050186503899624</v>
      </c>
      <c r="K51" s="103">
        <v>5151</v>
      </c>
      <c r="L51" s="104">
        <f>IF(D51&gt;0,K51/D51*100,"-")</f>
        <v>43.66734486266531</v>
      </c>
      <c r="M51" s="103">
        <v>0</v>
      </c>
      <c r="N51" s="104">
        <f>IF(D51&gt;0,M51/D51*100,"-")</f>
        <v>0</v>
      </c>
      <c r="O51" s="103">
        <v>6415</v>
      </c>
      <c r="P51" s="103">
        <v>4282</v>
      </c>
      <c r="Q51" s="104">
        <f>IF(D51&gt;0,O51/D51*100,"-")</f>
        <v>54.382841641234315</v>
      </c>
      <c r="R51" s="103">
        <v>115</v>
      </c>
      <c r="S51" s="101"/>
      <c r="T51" s="101"/>
      <c r="U51" s="101"/>
      <c r="V51" s="101" t="s">
        <v>256</v>
      </c>
      <c r="W51" s="101"/>
      <c r="X51" s="101"/>
      <c r="Y51" s="101"/>
      <c r="Z51" s="101" t="s">
        <v>256</v>
      </c>
      <c r="AA51" s="189" t="s">
        <v>386</v>
      </c>
      <c r="AB51" s="190"/>
    </row>
    <row r="52" spans="1:28" s="105" customFormat="1" ht="13.5" customHeight="1">
      <c r="A52" s="101" t="s">
        <v>43</v>
      </c>
      <c r="B52" s="102" t="s">
        <v>387</v>
      </c>
      <c r="C52" s="101" t="s">
        <v>388</v>
      </c>
      <c r="D52" s="103">
        <f>+SUM(E52,+I52)</f>
        <v>18506</v>
      </c>
      <c r="E52" s="103">
        <f>+SUM(G52,+H52)</f>
        <v>524</v>
      </c>
      <c r="F52" s="104">
        <f>IF(D52&gt;0,E52/D52*100,"-")</f>
        <v>2.8315141035339888</v>
      </c>
      <c r="G52" s="103">
        <v>524</v>
      </c>
      <c r="H52" s="103">
        <v>0</v>
      </c>
      <c r="I52" s="103">
        <f>+SUM(K52,+M52,+O52)</f>
        <v>17982</v>
      </c>
      <c r="J52" s="104">
        <f>IF(D52&gt;0,I52/D52*100,"-")</f>
        <v>97.168485896466009</v>
      </c>
      <c r="K52" s="103">
        <v>9577</v>
      </c>
      <c r="L52" s="104">
        <f>IF(D52&gt;0,K52/D52*100,"-")</f>
        <v>51.750783529666059</v>
      </c>
      <c r="M52" s="103">
        <v>0</v>
      </c>
      <c r="N52" s="104">
        <f>IF(D52&gt;0,M52/D52*100,"-")</f>
        <v>0</v>
      </c>
      <c r="O52" s="103">
        <v>8405</v>
      </c>
      <c r="P52" s="103">
        <v>6906</v>
      </c>
      <c r="Q52" s="104">
        <f>IF(D52&gt;0,O52/D52*100,"-")</f>
        <v>45.417702366799958</v>
      </c>
      <c r="R52" s="103">
        <v>437</v>
      </c>
      <c r="S52" s="101" t="s">
        <v>256</v>
      </c>
      <c r="T52" s="101"/>
      <c r="U52" s="101"/>
      <c r="V52" s="101"/>
      <c r="W52" s="101"/>
      <c r="X52" s="101"/>
      <c r="Y52" s="101"/>
      <c r="Z52" s="101" t="s">
        <v>256</v>
      </c>
      <c r="AA52" s="189" t="s">
        <v>389</v>
      </c>
      <c r="AB52" s="190"/>
    </row>
    <row r="53" spans="1:28" s="105" customFormat="1" ht="13.5" customHeight="1">
      <c r="A53" s="101" t="s">
        <v>43</v>
      </c>
      <c r="B53" s="102" t="s">
        <v>390</v>
      </c>
      <c r="C53" s="101" t="s">
        <v>391</v>
      </c>
      <c r="D53" s="103">
        <f>+SUM(E53,+I53)</f>
        <v>17976</v>
      </c>
      <c r="E53" s="103">
        <f>+SUM(G53,+H53)</f>
        <v>494</v>
      </c>
      <c r="F53" s="104">
        <f>IF(D53&gt;0,E53/D53*100,"-")</f>
        <v>2.7481085892300845</v>
      </c>
      <c r="G53" s="103">
        <v>494</v>
      </c>
      <c r="H53" s="103">
        <v>0</v>
      </c>
      <c r="I53" s="103">
        <f>+SUM(K53,+M53,+O53)</f>
        <v>17482</v>
      </c>
      <c r="J53" s="104">
        <f>IF(D53&gt;0,I53/D53*100,"-")</f>
        <v>97.251891410769915</v>
      </c>
      <c r="K53" s="103">
        <v>10299</v>
      </c>
      <c r="L53" s="104">
        <f>IF(D53&gt;0,K53/D53*100,"-")</f>
        <v>57.293057409879843</v>
      </c>
      <c r="M53" s="103">
        <v>0</v>
      </c>
      <c r="N53" s="104">
        <f>IF(D53&gt;0,M53/D53*100,"-")</f>
        <v>0</v>
      </c>
      <c r="O53" s="103">
        <v>7183</v>
      </c>
      <c r="P53" s="103">
        <v>4442</v>
      </c>
      <c r="Q53" s="104">
        <f>IF(D53&gt;0,O53/D53*100,"-")</f>
        <v>39.958834000890079</v>
      </c>
      <c r="R53" s="103">
        <v>403</v>
      </c>
      <c r="S53" s="101" t="s">
        <v>256</v>
      </c>
      <c r="T53" s="101"/>
      <c r="U53" s="101"/>
      <c r="V53" s="101"/>
      <c r="W53" s="101" t="s">
        <v>256</v>
      </c>
      <c r="X53" s="101"/>
      <c r="Y53" s="101"/>
      <c r="Z53" s="101"/>
      <c r="AA53" s="189" t="s">
        <v>392</v>
      </c>
      <c r="AB53" s="190"/>
    </row>
    <row r="54" spans="1:28" s="105" customFormat="1" ht="13.5" customHeight="1">
      <c r="A54" s="101" t="s">
        <v>43</v>
      </c>
      <c r="B54" s="102" t="s">
        <v>393</v>
      </c>
      <c r="C54" s="101" t="s">
        <v>394</v>
      </c>
      <c r="D54" s="103">
        <f>+SUM(E54,+I54)</f>
        <v>30776</v>
      </c>
      <c r="E54" s="103">
        <f>+SUM(G54,+H54)</f>
        <v>3632</v>
      </c>
      <c r="F54" s="104">
        <f>IF(D54&gt;0,E54/D54*100,"-")</f>
        <v>11.801403691187938</v>
      </c>
      <c r="G54" s="103">
        <v>3632</v>
      </c>
      <c r="H54" s="103">
        <v>0</v>
      </c>
      <c r="I54" s="103">
        <f>+SUM(K54,+M54,+O54)</f>
        <v>27144</v>
      </c>
      <c r="J54" s="104">
        <f>IF(D54&gt;0,I54/D54*100,"-")</f>
        <v>88.198596308812057</v>
      </c>
      <c r="K54" s="103">
        <v>12793</v>
      </c>
      <c r="L54" s="104">
        <f>IF(D54&gt;0,K54/D54*100,"-")</f>
        <v>41.568105016896283</v>
      </c>
      <c r="M54" s="103">
        <v>0</v>
      </c>
      <c r="N54" s="104">
        <f>IF(D54&gt;0,M54/D54*100,"-")</f>
        <v>0</v>
      </c>
      <c r="O54" s="103">
        <v>14351</v>
      </c>
      <c r="P54" s="103">
        <v>7689</v>
      </c>
      <c r="Q54" s="104">
        <f>IF(D54&gt;0,O54/D54*100,"-")</f>
        <v>46.630491291915774</v>
      </c>
      <c r="R54" s="103">
        <v>245</v>
      </c>
      <c r="S54" s="101" t="s">
        <v>256</v>
      </c>
      <c r="T54" s="101"/>
      <c r="U54" s="101"/>
      <c r="V54" s="101"/>
      <c r="W54" s="101"/>
      <c r="X54" s="101"/>
      <c r="Y54" s="101"/>
      <c r="Z54" s="101" t="s">
        <v>256</v>
      </c>
      <c r="AA54" s="189" t="s">
        <v>395</v>
      </c>
      <c r="AB54" s="190"/>
    </row>
    <row r="55" spans="1:28" s="105" customFormat="1" ht="13.5" customHeight="1">
      <c r="A55" s="101" t="s">
        <v>43</v>
      </c>
      <c r="B55" s="102" t="s">
        <v>396</v>
      </c>
      <c r="C55" s="101" t="s">
        <v>397</v>
      </c>
      <c r="D55" s="103">
        <f>+SUM(E55,+I55)</f>
        <v>20597</v>
      </c>
      <c r="E55" s="103">
        <f>+SUM(G55,+H55)</f>
        <v>236</v>
      </c>
      <c r="F55" s="104">
        <f>IF(D55&gt;0,E55/D55*100,"-")</f>
        <v>1.1457979317376317</v>
      </c>
      <c r="G55" s="103">
        <v>236</v>
      </c>
      <c r="H55" s="103">
        <v>0</v>
      </c>
      <c r="I55" s="103">
        <f>+SUM(K55,+M55,+O55)</f>
        <v>20361</v>
      </c>
      <c r="J55" s="104">
        <f>IF(D55&gt;0,I55/D55*100,"-")</f>
        <v>98.854202068262367</v>
      </c>
      <c r="K55" s="103">
        <v>10257</v>
      </c>
      <c r="L55" s="104">
        <f>IF(D55&gt;0,K55/D55*100,"-")</f>
        <v>49.798514346749528</v>
      </c>
      <c r="M55" s="103">
        <v>0</v>
      </c>
      <c r="N55" s="104">
        <f>IF(D55&gt;0,M55/D55*100,"-")</f>
        <v>0</v>
      </c>
      <c r="O55" s="103">
        <v>10104</v>
      </c>
      <c r="P55" s="103">
        <v>7181</v>
      </c>
      <c r="Q55" s="104">
        <f>IF(D55&gt;0,O55/D55*100,"-")</f>
        <v>49.05568772151284</v>
      </c>
      <c r="R55" s="103">
        <v>280</v>
      </c>
      <c r="S55" s="101"/>
      <c r="T55" s="101" t="s">
        <v>256</v>
      </c>
      <c r="U55" s="101"/>
      <c r="V55" s="101"/>
      <c r="W55" s="101" t="s">
        <v>256</v>
      </c>
      <c r="X55" s="101"/>
      <c r="Y55" s="101"/>
      <c r="Z55" s="101"/>
      <c r="AA55" s="189" t="s">
        <v>398</v>
      </c>
      <c r="AB55" s="190"/>
    </row>
    <row r="56" spans="1:28" s="105" customFormat="1" ht="13.5" customHeight="1">
      <c r="A56" s="101" t="s">
        <v>43</v>
      </c>
      <c r="B56" s="102" t="s">
        <v>399</v>
      </c>
      <c r="C56" s="101" t="s">
        <v>400</v>
      </c>
      <c r="D56" s="103">
        <f>+SUM(E56,+I56)</f>
        <v>19498</v>
      </c>
      <c r="E56" s="103">
        <f>+SUM(G56,+H56)</f>
        <v>518</v>
      </c>
      <c r="F56" s="104">
        <f>IF(D56&gt;0,E56/D56*100,"-")</f>
        <v>2.6566827366909429</v>
      </c>
      <c r="G56" s="103">
        <v>518</v>
      </c>
      <c r="H56" s="103">
        <v>0</v>
      </c>
      <c r="I56" s="103">
        <f>+SUM(K56,+M56,+O56)</f>
        <v>18980</v>
      </c>
      <c r="J56" s="104">
        <f>IF(D56&gt;0,I56/D56*100,"-")</f>
        <v>97.343317263309061</v>
      </c>
      <c r="K56" s="103">
        <v>4085</v>
      </c>
      <c r="L56" s="104">
        <f>IF(D56&gt;0,K56/D56*100,"-")</f>
        <v>20.950866755564672</v>
      </c>
      <c r="M56" s="103">
        <v>0</v>
      </c>
      <c r="N56" s="104">
        <f>IF(D56&gt;0,M56/D56*100,"-")</f>
        <v>0</v>
      </c>
      <c r="O56" s="103">
        <v>14895</v>
      </c>
      <c r="P56" s="103">
        <v>11588</v>
      </c>
      <c r="Q56" s="104">
        <f>IF(D56&gt;0,O56/D56*100,"-")</f>
        <v>76.392450507744385</v>
      </c>
      <c r="R56" s="103">
        <v>136</v>
      </c>
      <c r="S56" s="101"/>
      <c r="T56" s="101"/>
      <c r="U56" s="101"/>
      <c r="V56" s="101" t="s">
        <v>256</v>
      </c>
      <c r="W56" s="101"/>
      <c r="X56" s="101"/>
      <c r="Y56" s="101"/>
      <c r="Z56" s="101" t="s">
        <v>256</v>
      </c>
      <c r="AA56" s="189" t="s">
        <v>401</v>
      </c>
      <c r="AB56" s="190"/>
    </row>
    <row r="57" spans="1:28" s="105" customFormat="1" ht="13.5" customHeight="1">
      <c r="A57" s="101" t="s">
        <v>43</v>
      </c>
      <c r="B57" s="102" t="s">
        <v>402</v>
      </c>
      <c r="C57" s="101" t="s">
        <v>403</v>
      </c>
      <c r="D57" s="103">
        <f>+SUM(E57,+I57)</f>
        <v>13835</v>
      </c>
      <c r="E57" s="103">
        <f>+SUM(G57,+H57)</f>
        <v>83</v>
      </c>
      <c r="F57" s="104">
        <f>IF(D57&gt;0,E57/D57*100,"-")</f>
        <v>0.5999277195518613</v>
      </c>
      <c r="G57" s="103">
        <v>83</v>
      </c>
      <c r="H57" s="103">
        <v>0</v>
      </c>
      <c r="I57" s="103">
        <f>+SUM(K57,+M57,+O57)</f>
        <v>13752</v>
      </c>
      <c r="J57" s="104">
        <f>IF(D57&gt;0,I57/D57*100,"-")</f>
        <v>99.400072280448143</v>
      </c>
      <c r="K57" s="103">
        <v>8818</v>
      </c>
      <c r="L57" s="104">
        <f>IF(D57&gt;0,K57/D57*100,"-")</f>
        <v>63.736899168774841</v>
      </c>
      <c r="M57" s="103">
        <v>0</v>
      </c>
      <c r="N57" s="104">
        <f>IF(D57&gt;0,M57/D57*100,"-")</f>
        <v>0</v>
      </c>
      <c r="O57" s="103">
        <v>4934</v>
      </c>
      <c r="P57" s="103">
        <v>3277</v>
      </c>
      <c r="Q57" s="104">
        <f>IF(D57&gt;0,O57/D57*100,"-")</f>
        <v>35.663173111673288</v>
      </c>
      <c r="R57" s="103">
        <v>98</v>
      </c>
      <c r="S57" s="101"/>
      <c r="T57" s="101"/>
      <c r="U57" s="101"/>
      <c r="V57" s="101" t="s">
        <v>256</v>
      </c>
      <c r="W57" s="101"/>
      <c r="X57" s="101"/>
      <c r="Y57" s="101"/>
      <c r="Z57" s="101" t="s">
        <v>256</v>
      </c>
      <c r="AA57" s="189" t="s">
        <v>404</v>
      </c>
      <c r="AB57" s="190"/>
    </row>
    <row r="58" spans="1:28" s="105" customFormat="1" ht="13.5" customHeight="1">
      <c r="A58" s="101" t="s">
        <v>43</v>
      </c>
      <c r="B58" s="102" t="s">
        <v>405</v>
      </c>
      <c r="C58" s="101" t="s">
        <v>406</v>
      </c>
      <c r="D58" s="103">
        <f>+SUM(E58,+I58)</f>
        <v>11521</v>
      </c>
      <c r="E58" s="103">
        <f>+SUM(G58,+H58)</f>
        <v>1092</v>
      </c>
      <c r="F58" s="104">
        <f>IF(D58&gt;0,E58/D58*100,"-")</f>
        <v>9.4783438937592219</v>
      </c>
      <c r="G58" s="103">
        <v>1092</v>
      </c>
      <c r="H58" s="103">
        <v>0</v>
      </c>
      <c r="I58" s="103">
        <f>+SUM(K58,+M58,+O58)</f>
        <v>10429</v>
      </c>
      <c r="J58" s="104">
        <f>IF(D58&gt;0,I58/D58*100,"-")</f>
        <v>90.521656106240783</v>
      </c>
      <c r="K58" s="103">
        <v>0</v>
      </c>
      <c r="L58" s="104">
        <f>IF(D58&gt;0,K58/D58*100,"-")</f>
        <v>0</v>
      </c>
      <c r="M58" s="103">
        <v>0</v>
      </c>
      <c r="N58" s="104">
        <f>IF(D58&gt;0,M58/D58*100,"-")</f>
        <v>0</v>
      </c>
      <c r="O58" s="103">
        <v>10429</v>
      </c>
      <c r="P58" s="103">
        <v>8298</v>
      </c>
      <c r="Q58" s="104">
        <f>IF(D58&gt;0,O58/D58*100,"-")</f>
        <v>90.521656106240783</v>
      </c>
      <c r="R58" s="103">
        <v>134</v>
      </c>
      <c r="S58" s="101" t="s">
        <v>256</v>
      </c>
      <c r="T58" s="101"/>
      <c r="U58" s="101"/>
      <c r="V58" s="101"/>
      <c r="W58" s="101" t="s">
        <v>256</v>
      </c>
      <c r="X58" s="101"/>
      <c r="Y58" s="101"/>
      <c r="Z58" s="101"/>
      <c r="AA58" s="189" t="s">
        <v>407</v>
      </c>
      <c r="AB58" s="190"/>
    </row>
    <row r="59" spans="1:28" s="105" customFormat="1" ht="13.5" customHeight="1">
      <c r="A59" s="101" t="s">
        <v>43</v>
      </c>
      <c r="B59" s="102" t="s">
        <v>408</v>
      </c>
      <c r="C59" s="101" t="s">
        <v>409</v>
      </c>
      <c r="D59" s="103">
        <f>+SUM(E59,+I59)</f>
        <v>8451</v>
      </c>
      <c r="E59" s="103">
        <f>+SUM(G59,+H59)</f>
        <v>363</v>
      </c>
      <c r="F59" s="104">
        <f>IF(D59&gt;0,E59/D59*100,"-")</f>
        <v>4.2953496627618035</v>
      </c>
      <c r="G59" s="103">
        <v>362</v>
      </c>
      <c r="H59" s="103">
        <v>1</v>
      </c>
      <c r="I59" s="103">
        <f>+SUM(K59,+M59,+O59)</f>
        <v>8088</v>
      </c>
      <c r="J59" s="104">
        <f>IF(D59&gt;0,I59/D59*100,"-")</f>
        <v>95.704650337238192</v>
      </c>
      <c r="K59" s="103">
        <v>2645</v>
      </c>
      <c r="L59" s="104">
        <f>IF(D59&gt;0,K59/D59*100,"-")</f>
        <v>31.29807123417347</v>
      </c>
      <c r="M59" s="103">
        <v>0</v>
      </c>
      <c r="N59" s="104">
        <f>IF(D59&gt;0,M59/D59*100,"-")</f>
        <v>0</v>
      </c>
      <c r="O59" s="103">
        <v>5443</v>
      </c>
      <c r="P59" s="103">
        <v>3624</v>
      </c>
      <c r="Q59" s="104">
        <f>IF(D59&gt;0,O59/D59*100,"-")</f>
        <v>64.406579103064715</v>
      </c>
      <c r="R59" s="103">
        <v>58</v>
      </c>
      <c r="S59" s="101" t="s">
        <v>256</v>
      </c>
      <c r="T59" s="101"/>
      <c r="U59" s="101"/>
      <c r="V59" s="101"/>
      <c r="W59" s="101"/>
      <c r="X59" s="101"/>
      <c r="Y59" s="101"/>
      <c r="Z59" s="101" t="s">
        <v>256</v>
      </c>
      <c r="AA59" s="189" t="s">
        <v>410</v>
      </c>
      <c r="AB59" s="190"/>
    </row>
    <row r="60" spans="1:28" s="105" customFormat="1" ht="13.5" customHeight="1">
      <c r="A60" s="101" t="s">
        <v>43</v>
      </c>
      <c r="B60" s="102" t="s">
        <v>411</v>
      </c>
      <c r="C60" s="101" t="s">
        <v>412</v>
      </c>
      <c r="D60" s="103">
        <f>+SUM(E60,+I60)</f>
        <v>10004</v>
      </c>
      <c r="E60" s="103">
        <f>+SUM(G60,+H60)</f>
        <v>180</v>
      </c>
      <c r="F60" s="104">
        <f>IF(D60&gt;0,E60/D60*100,"-")</f>
        <v>1.7992802878848462</v>
      </c>
      <c r="G60" s="103">
        <v>180</v>
      </c>
      <c r="H60" s="103">
        <v>0</v>
      </c>
      <c r="I60" s="103">
        <f>+SUM(K60,+M60,+O60)</f>
        <v>9824</v>
      </c>
      <c r="J60" s="104">
        <f>IF(D60&gt;0,I60/D60*100,"-")</f>
        <v>98.200719712115159</v>
      </c>
      <c r="K60" s="103">
        <v>4821</v>
      </c>
      <c r="L60" s="104">
        <f>IF(D60&gt;0,K60/D60*100,"-")</f>
        <v>48.19072371051579</v>
      </c>
      <c r="M60" s="103">
        <v>0</v>
      </c>
      <c r="N60" s="104">
        <f>IF(D60&gt;0,M60/D60*100,"-")</f>
        <v>0</v>
      </c>
      <c r="O60" s="103">
        <v>5003</v>
      </c>
      <c r="P60" s="103">
        <v>2761</v>
      </c>
      <c r="Q60" s="104">
        <f>IF(D60&gt;0,O60/D60*100,"-")</f>
        <v>50.009996001599355</v>
      </c>
      <c r="R60" s="103">
        <v>67</v>
      </c>
      <c r="S60" s="101" t="s">
        <v>256</v>
      </c>
      <c r="T60" s="101"/>
      <c r="U60" s="101"/>
      <c r="V60" s="101"/>
      <c r="W60" s="101"/>
      <c r="X60" s="101"/>
      <c r="Y60" s="101"/>
      <c r="Z60" s="101" t="s">
        <v>256</v>
      </c>
      <c r="AA60" s="189" t="s">
        <v>413</v>
      </c>
      <c r="AB60" s="190"/>
    </row>
    <row r="61" spans="1:28" s="105" customFormat="1" ht="13.5" customHeight="1">
      <c r="A61" s="101" t="s">
        <v>43</v>
      </c>
      <c r="B61" s="102" t="s">
        <v>414</v>
      </c>
      <c r="C61" s="101" t="s">
        <v>415</v>
      </c>
      <c r="D61" s="103">
        <f>+SUM(E61,+I61)</f>
        <v>7276</v>
      </c>
      <c r="E61" s="103">
        <f>+SUM(G61,+H61)</f>
        <v>95</v>
      </c>
      <c r="F61" s="104">
        <f>IF(D61&gt;0,E61/D61*100,"-")</f>
        <v>1.3056624518966464</v>
      </c>
      <c r="G61" s="103">
        <v>95</v>
      </c>
      <c r="H61" s="103">
        <v>0</v>
      </c>
      <c r="I61" s="103">
        <f>+SUM(K61,+M61,+O61)</f>
        <v>7181</v>
      </c>
      <c r="J61" s="104">
        <f>IF(D61&gt;0,I61/D61*100,"-")</f>
        <v>98.694337548103348</v>
      </c>
      <c r="K61" s="103">
        <v>4739</v>
      </c>
      <c r="L61" s="104">
        <f>IF(D61&gt;0,K61/D61*100,"-")</f>
        <v>65.131940626717977</v>
      </c>
      <c r="M61" s="103">
        <v>0</v>
      </c>
      <c r="N61" s="104">
        <f>IF(D61&gt;0,M61/D61*100,"-")</f>
        <v>0</v>
      </c>
      <c r="O61" s="103">
        <v>2442</v>
      </c>
      <c r="P61" s="103">
        <v>1613</v>
      </c>
      <c r="Q61" s="104">
        <f>IF(D61&gt;0,O61/D61*100,"-")</f>
        <v>33.562396921385378</v>
      </c>
      <c r="R61" s="103">
        <v>40</v>
      </c>
      <c r="S61" s="101" t="s">
        <v>256</v>
      </c>
      <c r="T61" s="101"/>
      <c r="U61" s="101"/>
      <c r="V61" s="101"/>
      <c r="W61" s="101"/>
      <c r="X61" s="101"/>
      <c r="Y61" s="101"/>
      <c r="Z61" s="101" t="s">
        <v>256</v>
      </c>
      <c r="AA61" s="189" t="s">
        <v>416</v>
      </c>
      <c r="AB61" s="190"/>
    </row>
    <row r="62" spans="1:28" s="105" customFormat="1" ht="13.5" customHeight="1">
      <c r="A62" s="101" t="s">
        <v>43</v>
      </c>
      <c r="B62" s="102" t="s">
        <v>417</v>
      </c>
      <c r="C62" s="101" t="s">
        <v>418</v>
      </c>
      <c r="D62" s="103">
        <f>+SUM(E62,+I62)</f>
        <v>12030</v>
      </c>
      <c r="E62" s="103">
        <f>+SUM(G62,+H62)</f>
        <v>746</v>
      </c>
      <c r="F62" s="104">
        <f>IF(D62&gt;0,E62/D62*100,"-")</f>
        <v>6.2011637572734823</v>
      </c>
      <c r="G62" s="103">
        <v>615</v>
      </c>
      <c r="H62" s="103">
        <v>131</v>
      </c>
      <c r="I62" s="103">
        <f>+SUM(K62,+M62,+O62)</f>
        <v>11284</v>
      </c>
      <c r="J62" s="104">
        <f>IF(D62&gt;0,I62/D62*100,"-")</f>
        <v>93.798836242726509</v>
      </c>
      <c r="K62" s="103">
        <v>0</v>
      </c>
      <c r="L62" s="104">
        <f>IF(D62&gt;0,K62/D62*100,"-")</f>
        <v>0</v>
      </c>
      <c r="M62" s="103">
        <v>0</v>
      </c>
      <c r="N62" s="104">
        <f>IF(D62&gt;0,M62/D62*100,"-")</f>
        <v>0</v>
      </c>
      <c r="O62" s="103">
        <v>11284</v>
      </c>
      <c r="P62" s="103">
        <v>7685</v>
      </c>
      <c r="Q62" s="104">
        <f>IF(D62&gt;0,O62/D62*100,"-")</f>
        <v>93.798836242726509</v>
      </c>
      <c r="R62" s="103">
        <v>99</v>
      </c>
      <c r="S62" s="101" t="s">
        <v>256</v>
      </c>
      <c r="T62" s="101"/>
      <c r="U62" s="101"/>
      <c r="V62" s="101"/>
      <c r="W62" s="101" t="s">
        <v>256</v>
      </c>
      <c r="X62" s="101"/>
      <c r="Y62" s="101"/>
      <c r="Z62" s="101"/>
      <c r="AA62" s="189" t="s">
        <v>419</v>
      </c>
      <c r="AB62" s="190"/>
    </row>
    <row r="63" spans="1:28" s="105" customFormat="1" ht="13.5" customHeight="1">
      <c r="A63" s="101" t="s">
        <v>43</v>
      </c>
      <c r="B63" s="102" t="s">
        <v>420</v>
      </c>
      <c r="C63" s="101" t="s">
        <v>421</v>
      </c>
      <c r="D63" s="103">
        <f>+SUM(E63,+I63)</f>
        <v>2924</v>
      </c>
      <c r="E63" s="103">
        <f>+SUM(G63,+H63)</f>
        <v>227</v>
      </c>
      <c r="F63" s="104">
        <f>IF(D63&gt;0,E63/D63*100,"-")</f>
        <v>7.7633378932968542</v>
      </c>
      <c r="G63" s="103">
        <v>199</v>
      </c>
      <c r="H63" s="103">
        <v>28</v>
      </c>
      <c r="I63" s="103">
        <f>+SUM(K63,+M63,+O63)</f>
        <v>2697</v>
      </c>
      <c r="J63" s="104">
        <f>IF(D63&gt;0,I63/D63*100,"-")</f>
        <v>92.23666210670315</v>
      </c>
      <c r="K63" s="103">
        <v>0</v>
      </c>
      <c r="L63" s="104">
        <f>IF(D63&gt;0,K63/D63*100,"-")</f>
        <v>0</v>
      </c>
      <c r="M63" s="103">
        <v>0</v>
      </c>
      <c r="N63" s="104">
        <f>IF(D63&gt;0,M63/D63*100,"-")</f>
        <v>0</v>
      </c>
      <c r="O63" s="103">
        <v>2697</v>
      </c>
      <c r="P63" s="103">
        <v>1511</v>
      </c>
      <c r="Q63" s="104">
        <f>IF(D63&gt;0,O63/D63*100,"-")</f>
        <v>92.23666210670315</v>
      </c>
      <c r="R63" s="103">
        <v>11</v>
      </c>
      <c r="S63" s="101" t="s">
        <v>256</v>
      </c>
      <c r="T63" s="101"/>
      <c r="U63" s="101"/>
      <c r="V63" s="101"/>
      <c r="W63" s="101" t="s">
        <v>256</v>
      </c>
      <c r="X63" s="101"/>
      <c r="Y63" s="101"/>
      <c r="Z63" s="101"/>
      <c r="AA63" s="189" t="s">
        <v>422</v>
      </c>
      <c r="AB63" s="190"/>
    </row>
    <row r="64" spans="1:28" s="105" customFormat="1" ht="13.5" customHeight="1">
      <c r="A64" s="101" t="s">
        <v>43</v>
      </c>
      <c r="B64" s="102" t="s">
        <v>423</v>
      </c>
      <c r="C64" s="101" t="s">
        <v>424</v>
      </c>
      <c r="D64" s="103">
        <f>+SUM(E64,+I64)</f>
        <v>11274</v>
      </c>
      <c r="E64" s="103">
        <f>+SUM(G64,+H64)</f>
        <v>481</v>
      </c>
      <c r="F64" s="104">
        <f>IF(D64&gt;0,E64/D64*100,"-")</f>
        <v>4.2664537874756077</v>
      </c>
      <c r="G64" s="103">
        <v>481</v>
      </c>
      <c r="H64" s="103">
        <v>0</v>
      </c>
      <c r="I64" s="103">
        <f>+SUM(K64,+M64,+O64)</f>
        <v>10793</v>
      </c>
      <c r="J64" s="104">
        <f>IF(D64&gt;0,I64/D64*100,"-")</f>
        <v>95.733546212524388</v>
      </c>
      <c r="K64" s="103">
        <v>146</v>
      </c>
      <c r="L64" s="104">
        <f>IF(D64&gt;0,K64/D64*100,"-")</f>
        <v>1.2950150789427</v>
      </c>
      <c r="M64" s="103">
        <v>0</v>
      </c>
      <c r="N64" s="104">
        <f>IF(D64&gt;0,M64/D64*100,"-")</f>
        <v>0</v>
      </c>
      <c r="O64" s="103">
        <v>10647</v>
      </c>
      <c r="P64" s="103">
        <v>7294</v>
      </c>
      <c r="Q64" s="104">
        <f>IF(D64&gt;0,O64/D64*100,"-")</f>
        <v>94.438531133581691</v>
      </c>
      <c r="R64" s="103">
        <v>106</v>
      </c>
      <c r="S64" s="101" t="s">
        <v>256</v>
      </c>
      <c r="T64" s="101"/>
      <c r="U64" s="101"/>
      <c r="V64" s="101"/>
      <c r="W64" s="101" t="s">
        <v>256</v>
      </c>
      <c r="X64" s="101"/>
      <c r="Y64" s="101"/>
      <c r="Z64" s="101"/>
      <c r="AA64" s="189" t="s">
        <v>425</v>
      </c>
      <c r="AB64" s="190"/>
    </row>
    <row r="65" spans="1:28" s="105" customFormat="1" ht="13.5" customHeight="1">
      <c r="A65" s="101" t="s">
        <v>43</v>
      </c>
      <c r="B65" s="102" t="s">
        <v>426</v>
      </c>
      <c r="C65" s="101" t="s">
        <v>427</v>
      </c>
      <c r="D65" s="103">
        <f>+SUM(E65,+I65)</f>
        <v>13813</v>
      </c>
      <c r="E65" s="103">
        <f>+SUM(G65,+H65)</f>
        <v>1470</v>
      </c>
      <c r="F65" s="104">
        <f>IF(D65&gt;0,E65/D65*100,"-")</f>
        <v>10.642148700499529</v>
      </c>
      <c r="G65" s="103">
        <v>1470</v>
      </c>
      <c r="H65" s="103">
        <v>0</v>
      </c>
      <c r="I65" s="103">
        <f>+SUM(K65,+M65,+O65)</f>
        <v>12343</v>
      </c>
      <c r="J65" s="104">
        <f>IF(D65&gt;0,I65/D65*100,"-")</f>
        <v>89.357851299500467</v>
      </c>
      <c r="K65" s="103">
        <v>964</v>
      </c>
      <c r="L65" s="104">
        <f>IF(D65&gt;0,K65/D65*100,"-")</f>
        <v>6.978932889307174</v>
      </c>
      <c r="M65" s="103">
        <v>0</v>
      </c>
      <c r="N65" s="104">
        <f>IF(D65&gt;0,M65/D65*100,"-")</f>
        <v>0</v>
      </c>
      <c r="O65" s="103">
        <v>11379</v>
      </c>
      <c r="P65" s="103">
        <v>7497</v>
      </c>
      <c r="Q65" s="104">
        <f>IF(D65&gt;0,O65/D65*100,"-")</f>
        <v>82.378918410193293</v>
      </c>
      <c r="R65" s="103">
        <v>294</v>
      </c>
      <c r="S65" s="101" t="s">
        <v>256</v>
      </c>
      <c r="T65" s="101"/>
      <c r="U65" s="101"/>
      <c r="V65" s="101"/>
      <c r="W65" s="101"/>
      <c r="X65" s="101"/>
      <c r="Y65" s="101"/>
      <c r="Z65" s="101" t="s">
        <v>256</v>
      </c>
      <c r="AA65" s="189" t="s">
        <v>428</v>
      </c>
      <c r="AB65" s="190"/>
    </row>
    <row r="66" spans="1:28" s="105" customFormat="1" ht="13.5" customHeight="1">
      <c r="A66" s="101" t="s">
        <v>43</v>
      </c>
      <c r="B66" s="102" t="s">
        <v>429</v>
      </c>
      <c r="C66" s="101" t="s">
        <v>430</v>
      </c>
      <c r="D66" s="103">
        <f>+SUM(E66,+I66)</f>
        <v>31219</v>
      </c>
      <c r="E66" s="103">
        <f>+SUM(G66,+H66)</f>
        <v>1633</v>
      </c>
      <c r="F66" s="104">
        <f>IF(D66&gt;0,E66/D66*100,"-")</f>
        <v>5.2307889426310901</v>
      </c>
      <c r="G66" s="103">
        <v>1633</v>
      </c>
      <c r="H66" s="103">
        <v>0</v>
      </c>
      <c r="I66" s="103">
        <f>+SUM(K66,+M66,+O66)</f>
        <v>29586</v>
      </c>
      <c r="J66" s="104">
        <f>IF(D66&gt;0,I66/D66*100,"-")</f>
        <v>94.769211057368906</v>
      </c>
      <c r="K66" s="103">
        <v>2018</v>
      </c>
      <c r="L66" s="104">
        <f>IF(D66&gt;0,K66/D66*100,"-")</f>
        <v>6.4640123002018006</v>
      </c>
      <c r="M66" s="103">
        <v>0</v>
      </c>
      <c r="N66" s="104">
        <f>IF(D66&gt;0,M66/D66*100,"-")</f>
        <v>0</v>
      </c>
      <c r="O66" s="103">
        <v>27568</v>
      </c>
      <c r="P66" s="103">
        <v>20121</v>
      </c>
      <c r="Q66" s="104">
        <f>IF(D66&gt;0,O66/D66*100,"-")</f>
        <v>88.305198757167119</v>
      </c>
      <c r="R66" s="103">
        <v>1151</v>
      </c>
      <c r="S66" s="101"/>
      <c r="T66" s="101"/>
      <c r="U66" s="101"/>
      <c r="V66" s="101" t="s">
        <v>256</v>
      </c>
      <c r="W66" s="101"/>
      <c r="X66" s="101"/>
      <c r="Y66" s="101"/>
      <c r="Z66" s="101" t="s">
        <v>256</v>
      </c>
      <c r="AA66" s="189" t="s">
        <v>431</v>
      </c>
      <c r="AB66" s="190"/>
    </row>
    <row r="67" spans="1:28" s="105" customFormat="1" ht="13.5" customHeight="1">
      <c r="A67" s="101" t="s">
        <v>43</v>
      </c>
      <c r="B67" s="102" t="s">
        <v>432</v>
      </c>
      <c r="C67" s="101" t="s">
        <v>433</v>
      </c>
      <c r="D67" s="103">
        <f>+SUM(E67,+I67)</f>
        <v>34170</v>
      </c>
      <c r="E67" s="103">
        <f>+SUM(G67,+H67)</f>
        <v>2157</v>
      </c>
      <c r="F67" s="104">
        <f>IF(D67&gt;0,E67/D67*100,"-")</f>
        <v>6.3125548726953475</v>
      </c>
      <c r="G67" s="103">
        <v>2157</v>
      </c>
      <c r="H67" s="103">
        <v>0</v>
      </c>
      <c r="I67" s="103">
        <f>+SUM(K67,+M67,+O67)</f>
        <v>32013</v>
      </c>
      <c r="J67" s="104">
        <f>IF(D67&gt;0,I67/D67*100,"-")</f>
        <v>93.687445127304656</v>
      </c>
      <c r="K67" s="103">
        <v>6641</v>
      </c>
      <c r="L67" s="104">
        <f>IF(D67&gt;0,K67/D67*100,"-")</f>
        <v>19.435177055896986</v>
      </c>
      <c r="M67" s="103">
        <v>0</v>
      </c>
      <c r="N67" s="104">
        <f>IF(D67&gt;0,M67/D67*100,"-")</f>
        <v>0</v>
      </c>
      <c r="O67" s="103">
        <v>25372</v>
      </c>
      <c r="P67" s="103">
        <v>17092</v>
      </c>
      <c r="Q67" s="104">
        <f>IF(D67&gt;0,O67/D67*100,"-")</f>
        <v>74.25226807140767</v>
      </c>
      <c r="R67" s="103">
        <v>429</v>
      </c>
      <c r="S67" s="101" t="s">
        <v>256</v>
      </c>
      <c r="T67" s="101"/>
      <c r="U67" s="101"/>
      <c r="V67" s="101"/>
      <c r="W67" s="101" t="s">
        <v>256</v>
      </c>
      <c r="X67" s="101"/>
      <c r="Y67" s="101"/>
      <c r="Z67" s="101"/>
      <c r="AA67" s="189" t="s">
        <v>434</v>
      </c>
      <c r="AB67" s="190"/>
    </row>
    <row r="68" spans="1:28" s="105" customFormat="1" ht="13.5" customHeight="1">
      <c r="A68" s="101" t="s">
        <v>43</v>
      </c>
      <c r="B68" s="102" t="s">
        <v>435</v>
      </c>
      <c r="C68" s="101" t="s">
        <v>436</v>
      </c>
      <c r="D68" s="103">
        <f>+SUM(E68,+I68)</f>
        <v>33937</v>
      </c>
      <c r="E68" s="103">
        <f>+SUM(G68,+H68)</f>
        <v>678</v>
      </c>
      <c r="F68" s="104">
        <f>IF(D68&gt;0,E68/D68*100,"-")</f>
        <v>1.9978194890532457</v>
      </c>
      <c r="G68" s="103">
        <v>678</v>
      </c>
      <c r="H68" s="103">
        <v>0</v>
      </c>
      <c r="I68" s="103">
        <f>+SUM(K68,+M68,+O68)</f>
        <v>33259</v>
      </c>
      <c r="J68" s="104">
        <f>IF(D68&gt;0,I68/D68*100,"-")</f>
        <v>98.002180510946758</v>
      </c>
      <c r="K68" s="103">
        <v>23620</v>
      </c>
      <c r="L68" s="104">
        <f>IF(D68&gt;0,K68/D68*100,"-")</f>
        <v>69.599552111264998</v>
      </c>
      <c r="M68" s="103">
        <v>0</v>
      </c>
      <c r="N68" s="104">
        <f>IF(D68&gt;0,M68/D68*100,"-")</f>
        <v>0</v>
      </c>
      <c r="O68" s="103">
        <v>9639</v>
      </c>
      <c r="P68" s="103">
        <v>5193</v>
      </c>
      <c r="Q68" s="104">
        <f>IF(D68&gt;0,O68/D68*100,"-")</f>
        <v>28.402628399681763</v>
      </c>
      <c r="R68" s="103">
        <v>390</v>
      </c>
      <c r="S68" s="101"/>
      <c r="T68" s="101" t="s">
        <v>256</v>
      </c>
      <c r="U68" s="101"/>
      <c r="V68" s="101"/>
      <c r="W68" s="101"/>
      <c r="X68" s="101"/>
      <c r="Y68" s="101"/>
      <c r="Z68" s="101" t="s">
        <v>256</v>
      </c>
      <c r="AA68" s="189" t="s">
        <v>437</v>
      </c>
      <c r="AB68" s="190"/>
    </row>
    <row r="69" spans="1:28" s="105" customFormat="1" ht="13.5" customHeight="1">
      <c r="A69" s="101" t="s">
        <v>43</v>
      </c>
      <c r="B69" s="102" t="s">
        <v>438</v>
      </c>
      <c r="C69" s="101" t="s">
        <v>439</v>
      </c>
      <c r="D69" s="103">
        <f>+SUM(E69,+I69)</f>
        <v>45555</v>
      </c>
      <c r="E69" s="103">
        <f>+SUM(G69,+H69)</f>
        <v>830</v>
      </c>
      <c r="F69" s="104">
        <f>IF(D69&gt;0,E69/D69*100,"-")</f>
        <v>1.8219734387004722</v>
      </c>
      <c r="G69" s="103">
        <v>830</v>
      </c>
      <c r="H69" s="103">
        <v>0</v>
      </c>
      <c r="I69" s="103">
        <f>+SUM(K69,+M69,+O69)</f>
        <v>44725</v>
      </c>
      <c r="J69" s="104">
        <f>IF(D69&gt;0,I69/D69*100,"-")</f>
        <v>98.178026561299532</v>
      </c>
      <c r="K69" s="103">
        <v>28875</v>
      </c>
      <c r="L69" s="104">
        <f>IF(D69&gt;0,K69/D69*100,"-")</f>
        <v>63.384919328284496</v>
      </c>
      <c r="M69" s="103">
        <v>0</v>
      </c>
      <c r="N69" s="104">
        <f>IF(D69&gt;0,M69/D69*100,"-")</f>
        <v>0</v>
      </c>
      <c r="O69" s="103">
        <v>15850</v>
      </c>
      <c r="P69" s="103">
        <v>9603</v>
      </c>
      <c r="Q69" s="104">
        <f>IF(D69&gt;0,O69/D69*100,"-")</f>
        <v>34.793107233015036</v>
      </c>
      <c r="R69" s="103">
        <v>492</v>
      </c>
      <c r="S69" s="101"/>
      <c r="T69" s="101" t="s">
        <v>256</v>
      </c>
      <c r="U69" s="101"/>
      <c r="V69" s="101"/>
      <c r="W69" s="101"/>
      <c r="X69" s="101"/>
      <c r="Y69" s="101"/>
      <c r="Z69" s="101" t="s">
        <v>256</v>
      </c>
      <c r="AA69" s="189" t="s">
        <v>440</v>
      </c>
      <c r="AB69" s="190"/>
    </row>
    <row r="70" spans="1:28" s="105" customFormat="1" ht="13.5" customHeight="1">
      <c r="A70" s="101" t="s">
        <v>43</v>
      </c>
      <c r="B70" s="102" t="s">
        <v>441</v>
      </c>
      <c r="C70" s="101" t="s">
        <v>442</v>
      </c>
      <c r="D70" s="103">
        <f>+SUM(E70,+I70)</f>
        <v>29907</v>
      </c>
      <c r="E70" s="103">
        <f>+SUM(G70,+H70)</f>
        <v>1101</v>
      </c>
      <c r="F70" s="104">
        <f>IF(D70&gt;0,E70/D70*100,"-")</f>
        <v>3.6814123783729564</v>
      </c>
      <c r="G70" s="103">
        <v>1101</v>
      </c>
      <c r="H70" s="103">
        <v>0</v>
      </c>
      <c r="I70" s="103">
        <f>+SUM(K70,+M70,+O70)</f>
        <v>28806</v>
      </c>
      <c r="J70" s="104">
        <f>IF(D70&gt;0,I70/D70*100,"-")</f>
        <v>96.318587621627046</v>
      </c>
      <c r="K70" s="103">
        <v>20430</v>
      </c>
      <c r="L70" s="104">
        <f>IF(D70&gt;0,K70/D70*100,"-")</f>
        <v>68.311766476075832</v>
      </c>
      <c r="M70" s="103">
        <v>0</v>
      </c>
      <c r="N70" s="104">
        <f>IF(D70&gt;0,M70/D70*100,"-")</f>
        <v>0</v>
      </c>
      <c r="O70" s="103">
        <v>8376</v>
      </c>
      <c r="P70" s="103">
        <v>4007</v>
      </c>
      <c r="Q70" s="104">
        <f>IF(D70&gt;0,O70/D70*100,"-")</f>
        <v>28.006821145551207</v>
      </c>
      <c r="R70" s="103">
        <v>305</v>
      </c>
      <c r="S70" s="101" t="s">
        <v>256</v>
      </c>
      <c r="T70" s="101"/>
      <c r="U70" s="101"/>
      <c r="V70" s="101"/>
      <c r="W70" s="101"/>
      <c r="X70" s="101"/>
      <c r="Y70" s="101"/>
      <c r="Z70" s="101" t="s">
        <v>256</v>
      </c>
      <c r="AA70" s="189" t="s">
        <v>443</v>
      </c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70">
    <sortCondition ref="A8:A70"/>
    <sortCondition ref="B8:B70"/>
    <sortCondition ref="C8:C7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埼玉県</v>
      </c>
      <c r="B7" s="107" t="str">
        <f>水洗化人口等!B7</f>
        <v>11000</v>
      </c>
      <c r="C7" s="106" t="s">
        <v>200</v>
      </c>
      <c r="D7" s="108">
        <f>SUM(E7,+H7,+K7)</f>
        <v>804952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67531</v>
      </c>
      <c r="I7" s="108">
        <f>SUM(I$8:I$207)</f>
        <v>46064</v>
      </c>
      <c r="J7" s="108">
        <f>SUM(J$8:J$207)</f>
        <v>21467</v>
      </c>
      <c r="K7" s="108">
        <f>SUM(L7:M7)</f>
        <v>737421</v>
      </c>
      <c r="L7" s="108">
        <f>SUM(L$8:L$207)</f>
        <v>53609</v>
      </c>
      <c r="M7" s="108">
        <f>SUM(M$8:M$207)</f>
        <v>683812</v>
      </c>
      <c r="N7" s="108">
        <f>SUM(O7,+V7,+AC7)</f>
        <v>808130</v>
      </c>
      <c r="O7" s="108">
        <f>SUM(P7:U7)</f>
        <v>99673</v>
      </c>
      <c r="P7" s="108">
        <f t="shared" ref="P7:U7" si="0">SUM(P$8:P$207)</f>
        <v>99673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705279</v>
      </c>
      <c r="W7" s="108">
        <f t="shared" ref="W7:AB7" si="1">SUM(W$8:W$207)</f>
        <v>705279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3178</v>
      </c>
      <c r="AD7" s="108">
        <f>SUM(AD$8:AD$207)</f>
        <v>486</v>
      </c>
      <c r="AE7" s="108">
        <f>SUM(AE$8:AE$207)</f>
        <v>2692</v>
      </c>
      <c r="AF7" s="108">
        <f>SUM(AG7:AI7)</f>
        <v>22490</v>
      </c>
      <c r="AG7" s="108">
        <f>SUM(AG$8:AG$207)</f>
        <v>22490</v>
      </c>
      <c r="AH7" s="108">
        <f>SUM(AH$8:AH$207)</f>
        <v>0</v>
      </c>
      <c r="AI7" s="108">
        <f>SUM(AI$8:AI$207)</f>
        <v>0</v>
      </c>
      <c r="AJ7" s="108">
        <f>SUM(AK7:AS7)</f>
        <v>26341</v>
      </c>
      <c r="AK7" s="108">
        <f t="shared" ref="AK7:AS7" si="2">SUM(AK$8:AK$207)</f>
        <v>4033</v>
      </c>
      <c r="AL7" s="108">
        <f t="shared" si="2"/>
        <v>109</v>
      </c>
      <c r="AM7" s="108">
        <f t="shared" si="2"/>
        <v>9189</v>
      </c>
      <c r="AN7" s="108">
        <f t="shared" si="2"/>
        <v>4631</v>
      </c>
      <c r="AO7" s="108">
        <f t="shared" si="2"/>
        <v>0</v>
      </c>
      <c r="AP7" s="108">
        <f t="shared" si="2"/>
        <v>0</v>
      </c>
      <c r="AQ7" s="108">
        <f t="shared" si="2"/>
        <v>1285</v>
      </c>
      <c r="AR7" s="108">
        <f t="shared" si="2"/>
        <v>76</v>
      </c>
      <c r="AS7" s="108">
        <f t="shared" si="2"/>
        <v>7018</v>
      </c>
      <c r="AT7" s="108">
        <f>SUM(AU7:AY7)</f>
        <v>325</v>
      </c>
      <c r="AU7" s="108">
        <f>SUM(AU$8:AU$207)</f>
        <v>291</v>
      </c>
      <c r="AV7" s="108">
        <f>SUM(AV$8:AV$207)</f>
        <v>0</v>
      </c>
      <c r="AW7" s="108">
        <f>SUM(AW$8:AW$207)</f>
        <v>34</v>
      </c>
      <c r="AX7" s="108">
        <f>SUM(AX$8:AX$207)</f>
        <v>0</v>
      </c>
      <c r="AY7" s="108">
        <f>SUM(AY$8:AY$207)</f>
        <v>0</v>
      </c>
      <c r="AZ7" s="108">
        <f>SUM(BA7:BC7)</f>
        <v>321</v>
      </c>
      <c r="BA7" s="108">
        <f>SUM(BA$8:BA$207)</f>
        <v>321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43</v>
      </c>
      <c r="B8" s="113" t="s">
        <v>254</v>
      </c>
      <c r="C8" s="101" t="s">
        <v>255</v>
      </c>
      <c r="D8" s="103">
        <f>SUM(E8,+H8,+K8)</f>
        <v>59730</v>
      </c>
      <c r="E8" s="103">
        <f>SUM(F8:G8)</f>
        <v>0</v>
      </c>
      <c r="F8" s="103">
        <v>0</v>
      </c>
      <c r="G8" s="103">
        <v>0</v>
      </c>
      <c r="H8" s="103">
        <f>SUM(I8:J8)</f>
        <v>16100</v>
      </c>
      <c r="I8" s="103">
        <v>8870</v>
      </c>
      <c r="J8" s="103">
        <v>7230</v>
      </c>
      <c r="K8" s="103">
        <f>SUM(L8:M8)</f>
        <v>43630</v>
      </c>
      <c r="L8" s="103">
        <v>0</v>
      </c>
      <c r="M8" s="103">
        <v>43630</v>
      </c>
      <c r="N8" s="103">
        <f>SUM(O8,+V8,+AC8)</f>
        <v>59730</v>
      </c>
      <c r="O8" s="103">
        <f>SUM(P8:U8)</f>
        <v>8870</v>
      </c>
      <c r="P8" s="103">
        <v>8870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50860</v>
      </c>
      <c r="W8" s="103">
        <v>50860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1706</v>
      </c>
      <c r="AG8" s="103">
        <v>1706</v>
      </c>
      <c r="AH8" s="103">
        <v>0</v>
      </c>
      <c r="AI8" s="103">
        <v>0</v>
      </c>
      <c r="AJ8" s="103">
        <f>SUM(AK8:AS8)</f>
        <v>1799</v>
      </c>
      <c r="AK8" s="103">
        <v>0</v>
      </c>
      <c r="AL8" s="103">
        <v>93</v>
      </c>
      <c r="AM8" s="103">
        <v>1706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93</v>
      </c>
      <c r="BA8" s="103">
        <v>93</v>
      </c>
      <c r="BB8" s="103">
        <v>0</v>
      </c>
      <c r="BC8" s="103">
        <v>0</v>
      </c>
    </row>
    <row r="9" spans="1:55" s="105" customFormat="1" ht="13.5" customHeight="1">
      <c r="A9" s="115" t="s">
        <v>43</v>
      </c>
      <c r="B9" s="113" t="s">
        <v>258</v>
      </c>
      <c r="C9" s="101" t="s">
        <v>259</v>
      </c>
      <c r="D9" s="103">
        <f>SUM(E9,+H9,+K9)</f>
        <v>34936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34936</v>
      </c>
      <c r="L9" s="103">
        <v>2968</v>
      </c>
      <c r="M9" s="103">
        <v>31968</v>
      </c>
      <c r="N9" s="103">
        <f>SUM(O9,+V9,+AC9)</f>
        <v>34961</v>
      </c>
      <c r="O9" s="103">
        <f>SUM(P9:U9)</f>
        <v>2968</v>
      </c>
      <c r="P9" s="103">
        <v>2968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31968</v>
      </c>
      <c r="W9" s="103">
        <v>31968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25</v>
      </c>
      <c r="AD9" s="103">
        <v>25</v>
      </c>
      <c r="AE9" s="103">
        <v>0</v>
      </c>
      <c r="AF9" s="103">
        <f>SUM(AG9:AI9)</f>
        <v>1102</v>
      </c>
      <c r="AG9" s="103">
        <v>1102</v>
      </c>
      <c r="AH9" s="103">
        <v>0</v>
      </c>
      <c r="AI9" s="103">
        <v>0</v>
      </c>
      <c r="AJ9" s="103">
        <f>SUM(AK9:AS9)</f>
        <v>1102</v>
      </c>
      <c r="AK9" s="103">
        <v>0</v>
      </c>
      <c r="AL9" s="103">
        <v>0</v>
      </c>
      <c r="AM9" s="103">
        <v>1102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43</v>
      </c>
      <c r="B10" s="113" t="s">
        <v>261</v>
      </c>
      <c r="C10" s="101" t="s">
        <v>262</v>
      </c>
      <c r="D10" s="103">
        <f>SUM(E10,+H10,+K10)</f>
        <v>78706</v>
      </c>
      <c r="E10" s="103">
        <f>SUM(F10:G10)</f>
        <v>0</v>
      </c>
      <c r="F10" s="103">
        <v>0</v>
      </c>
      <c r="G10" s="103">
        <v>0</v>
      </c>
      <c r="H10" s="103">
        <f>SUM(I10:J10)</f>
        <v>66</v>
      </c>
      <c r="I10" s="103">
        <v>66</v>
      </c>
      <c r="J10" s="103">
        <v>0</v>
      </c>
      <c r="K10" s="103">
        <f>SUM(L10:M10)</f>
        <v>78640</v>
      </c>
      <c r="L10" s="103">
        <v>20162</v>
      </c>
      <c r="M10" s="103">
        <v>58478</v>
      </c>
      <c r="N10" s="103">
        <f>SUM(O10,+V10,+AC10)</f>
        <v>78706</v>
      </c>
      <c r="O10" s="103">
        <f>SUM(P10:U10)</f>
        <v>20228</v>
      </c>
      <c r="P10" s="103">
        <v>20228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58478</v>
      </c>
      <c r="W10" s="103">
        <v>58478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1465</v>
      </c>
      <c r="AG10" s="103">
        <v>1465</v>
      </c>
      <c r="AH10" s="103">
        <v>0</v>
      </c>
      <c r="AI10" s="103">
        <v>0</v>
      </c>
      <c r="AJ10" s="103">
        <f>SUM(AK10:AS10)</f>
        <v>1618</v>
      </c>
      <c r="AK10" s="103">
        <v>137</v>
      </c>
      <c r="AL10" s="103">
        <v>16</v>
      </c>
      <c r="AM10" s="103">
        <v>31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1434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16</v>
      </c>
      <c r="BA10" s="103">
        <v>16</v>
      </c>
      <c r="BB10" s="103">
        <v>0</v>
      </c>
      <c r="BC10" s="103">
        <v>0</v>
      </c>
    </row>
    <row r="11" spans="1:55" s="105" customFormat="1" ht="13.5" customHeight="1">
      <c r="A11" s="115" t="s">
        <v>43</v>
      </c>
      <c r="B11" s="113" t="s">
        <v>264</v>
      </c>
      <c r="C11" s="101" t="s">
        <v>265</v>
      </c>
      <c r="D11" s="103">
        <f>SUM(E11,+H11,+K11)</f>
        <v>38590</v>
      </c>
      <c r="E11" s="103">
        <f>SUM(F11:G11)</f>
        <v>0</v>
      </c>
      <c r="F11" s="103">
        <v>0</v>
      </c>
      <c r="G11" s="103">
        <v>0</v>
      </c>
      <c r="H11" s="103">
        <f>SUM(I11:J11)</f>
        <v>991</v>
      </c>
      <c r="I11" s="103">
        <v>991</v>
      </c>
      <c r="J11" s="103">
        <v>0</v>
      </c>
      <c r="K11" s="103">
        <f>SUM(L11:M11)</f>
        <v>37599</v>
      </c>
      <c r="L11" s="103">
        <v>3461</v>
      </c>
      <c r="M11" s="103">
        <v>34138</v>
      </c>
      <c r="N11" s="103">
        <f>SUM(O11,+V11,+AC11)</f>
        <v>38590</v>
      </c>
      <c r="O11" s="103">
        <f>SUM(P11:U11)</f>
        <v>4452</v>
      </c>
      <c r="P11" s="103">
        <v>4452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34138</v>
      </c>
      <c r="W11" s="103">
        <v>34138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1093</v>
      </c>
      <c r="AG11" s="103">
        <v>1093</v>
      </c>
      <c r="AH11" s="103">
        <v>0</v>
      </c>
      <c r="AI11" s="103">
        <v>0</v>
      </c>
      <c r="AJ11" s="103">
        <f>SUM(AK11:AS11)</f>
        <v>1093</v>
      </c>
      <c r="AK11" s="103">
        <v>0</v>
      </c>
      <c r="AL11" s="103">
        <v>0</v>
      </c>
      <c r="AM11" s="103">
        <v>46</v>
      </c>
      <c r="AN11" s="103">
        <v>1047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43</v>
      </c>
      <c r="B12" s="113" t="s">
        <v>267</v>
      </c>
      <c r="C12" s="101" t="s">
        <v>268</v>
      </c>
      <c r="D12" s="103">
        <f>SUM(E12,+H12,+K12)</f>
        <v>21431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21431</v>
      </c>
      <c r="L12" s="103">
        <v>2056</v>
      </c>
      <c r="M12" s="103">
        <v>19375</v>
      </c>
      <c r="N12" s="103">
        <f>SUM(O12,+V12,+AC12)</f>
        <v>21431</v>
      </c>
      <c r="O12" s="103">
        <f>SUM(P12:U12)</f>
        <v>2056</v>
      </c>
      <c r="P12" s="103">
        <v>2056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19375</v>
      </c>
      <c r="W12" s="103">
        <v>19375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70</v>
      </c>
      <c r="AG12" s="103">
        <v>70</v>
      </c>
      <c r="AH12" s="103">
        <v>0</v>
      </c>
      <c r="AI12" s="103">
        <v>0</v>
      </c>
      <c r="AJ12" s="103">
        <f>SUM(AK12:AS12)</f>
        <v>70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70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43</v>
      </c>
      <c r="B13" s="113" t="s">
        <v>270</v>
      </c>
      <c r="C13" s="101" t="s">
        <v>271</v>
      </c>
      <c r="D13" s="103">
        <f>SUM(E13,+H13,+K13)</f>
        <v>10422</v>
      </c>
      <c r="E13" s="103">
        <f>SUM(F13:G13)</f>
        <v>0</v>
      </c>
      <c r="F13" s="103">
        <v>0</v>
      </c>
      <c r="G13" s="103">
        <v>0</v>
      </c>
      <c r="H13" s="103">
        <f>SUM(I13:J13)</f>
        <v>1624</v>
      </c>
      <c r="I13" s="103">
        <v>1624</v>
      </c>
      <c r="J13" s="103">
        <v>0</v>
      </c>
      <c r="K13" s="103">
        <f>SUM(L13:M13)</f>
        <v>8798</v>
      </c>
      <c r="L13" s="103">
        <v>0</v>
      </c>
      <c r="M13" s="103">
        <v>8798</v>
      </c>
      <c r="N13" s="103">
        <f>SUM(O13,+V13,+AC13)</f>
        <v>10422</v>
      </c>
      <c r="O13" s="103">
        <f>SUM(P13:U13)</f>
        <v>1624</v>
      </c>
      <c r="P13" s="103">
        <v>1624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8798</v>
      </c>
      <c r="W13" s="103">
        <v>8798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13</v>
      </c>
      <c r="AG13" s="103">
        <v>13</v>
      </c>
      <c r="AH13" s="103">
        <v>0</v>
      </c>
      <c r="AI13" s="103">
        <v>0</v>
      </c>
      <c r="AJ13" s="103">
        <f>SUM(AK13:AS13)</f>
        <v>13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13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118</v>
      </c>
      <c r="BA13" s="103">
        <v>118</v>
      </c>
      <c r="BB13" s="103">
        <v>0</v>
      </c>
      <c r="BC13" s="103">
        <v>0</v>
      </c>
    </row>
    <row r="14" spans="1:55" s="105" customFormat="1" ht="13.5" customHeight="1">
      <c r="A14" s="115" t="s">
        <v>43</v>
      </c>
      <c r="B14" s="113" t="s">
        <v>273</v>
      </c>
      <c r="C14" s="101" t="s">
        <v>274</v>
      </c>
      <c r="D14" s="103">
        <f>SUM(E14,+H14,+K14)</f>
        <v>18344</v>
      </c>
      <c r="E14" s="103">
        <f>SUM(F14:G14)</f>
        <v>0</v>
      </c>
      <c r="F14" s="103">
        <v>0</v>
      </c>
      <c r="G14" s="103">
        <v>0</v>
      </c>
      <c r="H14" s="103">
        <f>SUM(I14:J14)</f>
        <v>891</v>
      </c>
      <c r="I14" s="103">
        <v>891</v>
      </c>
      <c r="J14" s="103">
        <v>0</v>
      </c>
      <c r="K14" s="103">
        <f>SUM(L14:M14)</f>
        <v>17453</v>
      </c>
      <c r="L14" s="103">
        <v>832</v>
      </c>
      <c r="M14" s="103">
        <v>16621</v>
      </c>
      <c r="N14" s="103">
        <f>SUM(O14,+V14,+AC14)</f>
        <v>18344</v>
      </c>
      <c r="O14" s="103">
        <f>SUM(P14:U14)</f>
        <v>1723</v>
      </c>
      <c r="P14" s="103">
        <v>1723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16621</v>
      </c>
      <c r="W14" s="103">
        <v>16621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381</v>
      </c>
      <c r="AG14" s="103">
        <v>381</v>
      </c>
      <c r="AH14" s="103">
        <v>0</v>
      </c>
      <c r="AI14" s="103">
        <v>0</v>
      </c>
      <c r="AJ14" s="103">
        <f>SUM(AK14:AS14)</f>
        <v>381</v>
      </c>
      <c r="AK14" s="103">
        <v>0</v>
      </c>
      <c r="AL14" s="103">
        <v>0</v>
      </c>
      <c r="AM14" s="103">
        <v>381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43</v>
      </c>
      <c r="B15" s="113" t="s">
        <v>276</v>
      </c>
      <c r="C15" s="101" t="s">
        <v>277</v>
      </c>
      <c r="D15" s="103">
        <f>SUM(E15,+H15,+K15)</f>
        <v>21846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21846</v>
      </c>
      <c r="L15" s="103">
        <v>2709</v>
      </c>
      <c r="M15" s="103">
        <v>19137</v>
      </c>
      <c r="N15" s="103">
        <f>SUM(O15,+V15,+AC15)</f>
        <v>21846</v>
      </c>
      <c r="O15" s="103">
        <f>SUM(P15:U15)</f>
        <v>2709</v>
      </c>
      <c r="P15" s="103">
        <v>2709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19137</v>
      </c>
      <c r="W15" s="103">
        <v>19137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600</v>
      </c>
      <c r="AG15" s="103">
        <v>600</v>
      </c>
      <c r="AH15" s="103">
        <v>0</v>
      </c>
      <c r="AI15" s="103">
        <v>0</v>
      </c>
      <c r="AJ15" s="103">
        <f>SUM(AK15:AS15)</f>
        <v>600</v>
      </c>
      <c r="AK15" s="103">
        <v>0</v>
      </c>
      <c r="AL15" s="103">
        <v>0</v>
      </c>
      <c r="AM15" s="103">
        <v>39</v>
      </c>
      <c r="AN15" s="103">
        <v>559</v>
      </c>
      <c r="AO15" s="103">
        <v>0</v>
      </c>
      <c r="AP15" s="103">
        <v>0</v>
      </c>
      <c r="AQ15" s="103">
        <v>0</v>
      </c>
      <c r="AR15" s="103">
        <v>2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43</v>
      </c>
      <c r="B16" s="113" t="s">
        <v>279</v>
      </c>
      <c r="C16" s="101" t="s">
        <v>280</v>
      </c>
      <c r="D16" s="103">
        <f>SUM(E16,+H16,+K16)</f>
        <v>29905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29905</v>
      </c>
      <c r="L16" s="103">
        <v>1382</v>
      </c>
      <c r="M16" s="103">
        <v>28523</v>
      </c>
      <c r="N16" s="103">
        <f>SUM(O16,+V16,+AC16)</f>
        <v>29905</v>
      </c>
      <c r="O16" s="103">
        <f>SUM(P16:U16)</f>
        <v>1382</v>
      </c>
      <c r="P16" s="103">
        <v>1382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28523</v>
      </c>
      <c r="W16" s="103">
        <v>28523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99</v>
      </c>
      <c r="AG16" s="103">
        <v>99</v>
      </c>
      <c r="AH16" s="103">
        <v>0</v>
      </c>
      <c r="AI16" s="103">
        <v>0</v>
      </c>
      <c r="AJ16" s="103">
        <f>SUM(AK16:AS16)</f>
        <v>1700</v>
      </c>
      <c r="AK16" s="103">
        <v>1601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99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43</v>
      </c>
      <c r="B17" s="113" t="s">
        <v>282</v>
      </c>
      <c r="C17" s="101" t="s">
        <v>283</v>
      </c>
      <c r="D17" s="103">
        <f>SUM(E17,+H17,+K17)</f>
        <v>17265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17265</v>
      </c>
      <c r="L17" s="103">
        <v>1773</v>
      </c>
      <c r="M17" s="103">
        <v>15492</v>
      </c>
      <c r="N17" s="103">
        <f>SUM(O17,+V17,+AC17)</f>
        <v>17265</v>
      </c>
      <c r="O17" s="103">
        <f>SUM(P17:U17)</f>
        <v>1773</v>
      </c>
      <c r="P17" s="103">
        <v>1773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15492</v>
      </c>
      <c r="W17" s="103">
        <v>15492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142</v>
      </c>
      <c r="AG17" s="103">
        <v>142</v>
      </c>
      <c r="AH17" s="103">
        <v>0</v>
      </c>
      <c r="AI17" s="103">
        <v>0</v>
      </c>
      <c r="AJ17" s="103">
        <f>SUM(AK17:AS17)</f>
        <v>1034</v>
      </c>
      <c r="AK17" s="103">
        <v>981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53</v>
      </c>
      <c r="AT17" s="103">
        <f>SUM(AU17:AY17)</f>
        <v>89</v>
      </c>
      <c r="AU17" s="103">
        <v>89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43</v>
      </c>
      <c r="B18" s="113" t="s">
        <v>285</v>
      </c>
      <c r="C18" s="101" t="s">
        <v>286</v>
      </c>
      <c r="D18" s="103">
        <f>SUM(E18,+H18,+K18)</f>
        <v>19486</v>
      </c>
      <c r="E18" s="103">
        <f>SUM(F18:G18)</f>
        <v>0</v>
      </c>
      <c r="F18" s="103">
        <v>0</v>
      </c>
      <c r="G18" s="103">
        <v>0</v>
      </c>
      <c r="H18" s="103">
        <f>SUM(I18:J18)</f>
        <v>1435</v>
      </c>
      <c r="I18" s="103">
        <v>1435</v>
      </c>
      <c r="J18" s="103">
        <v>0</v>
      </c>
      <c r="K18" s="103">
        <f>SUM(L18:M18)</f>
        <v>18051</v>
      </c>
      <c r="L18" s="103">
        <v>0</v>
      </c>
      <c r="M18" s="103">
        <v>18051</v>
      </c>
      <c r="N18" s="103">
        <f>SUM(O18,+V18,+AC18)</f>
        <v>19486</v>
      </c>
      <c r="O18" s="103">
        <f>SUM(P18:U18)</f>
        <v>1435</v>
      </c>
      <c r="P18" s="103">
        <v>1435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18051</v>
      </c>
      <c r="W18" s="103">
        <v>18051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595</v>
      </c>
      <c r="AG18" s="103">
        <v>595</v>
      </c>
      <c r="AH18" s="103">
        <v>0</v>
      </c>
      <c r="AI18" s="103">
        <v>0</v>
      </c>
      <c r="AJ18" s="103">
        <f>SUM(AK18:AS18)</f>
        <v>595</v>
      </c>
      <c r="AK18" s="103">
        <v>0</v>
      </c>
      <c r="AL18" s="103">
        <v>0</v>
      </c>
      <c r="AM18" s="103">
        <v>21</v>
      </c>
      <c r="AN18" s="103">
        <v>572</v>
      </c>
      <c r="AO18" s="103">
        <v>0</v>
      </c>
      <c r="AP18" s="103">
        <v>0</v>
      </c>
      <c r="AQ18" s="103">
        <v>0</v>
      </c>
      <c r="AR18" s="103">
        <v>2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43</v>
      </c>
      <c r="B19" s="113" t="s">
        <v>288</v>
      </c>
      <c r="C19" s="101" t="s">
        <v>289</v>
      </c>
      <c r="D19" s="103">
        <f>SUM(E19,+H19,+K19)</f>
        <v>21795</v>
      </c>
      <c r="E19" s="103">
        <f>SUM(F19:G19)</f>
        <v>0</v>
      </c>
      <c r="F19" s="103">
        <v>0</v>
      </c>
      <c r="G19" s="103">
        <v>0</v>
      </c>
      <c r="H19" s="103">
        <f>SUM(I19:J19)</f>
        <v>2379</v>
      </c>
      <c r="I19" s="103">
        <v>2379</v>
      </c>
      <c r="J19" s="103">
        <v>0</v>
      </c>
      <c r="K19" s="103">
        <f>SUM(L19:M19)</f>
        <v>19416</v>
      </c>
      <c r="L19" s="103">
        <v>767</v>
      </c>
      <c r="M19" s="103">
        <v>18649</v>
      </c>
      <c r="N19" s="103">
        <f>SUM(O19,+V19,+AC19)</f>
        <v>21795</v>
      </c>
      <c r="O19" s="103">
        <f>SUM(P19:U19)</f>
        <v>3146</v>
      </c>
      <c r="P19" s="103">
        <v>3146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18649</v>
      </c>
      <c r="W19" s="103">
        <v>18649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1068</v>
      </c>
      <c r="AG19" s="103">
        <v>1068</v>
      </c>
      <c r="AH19" s="103">
        <v>0</v>
      </c>
      <c r="AI19" s="103">
        <v>0</v>
      </c>
      <c r="AJ19" s="103">
        <f>SUM(AK19:AS19)</f>
        <v>1068</v>
      </c>
      <c r="AK19" s="103">
        <v>0</v>
      </c>
      <c r="AL19" s="103">
        <v>0</v>
      </c>
      <c r="AM19" s="103">
        <v>719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349</v>
      </c>
      <c r="AT19" s="103">
        <f>SUM(AU19:AY19)</f>
        <v>26</v>
      </c>
      <c r="AU19" s="103">
        <v>0</v>
      </c>
      <c r="AV19" s="103">
        <v>0</v>
      </c>
      <c r="AW19" s="103">
        <v>26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43</v>
      </c>
      <c r="B20" s="113" t="s">
        <v>291</v>
      </c>
      <c r="C20" s="101" t="s">
        <v>292</v>
      </c>
      <c r="D20" s="103">
        <f>SUM(E20,+H20,+K20)</f>
        <v>8512</v>
      </c>
      <c r="E20" s="103">
        <f>SUM(F20:G20)</f>
        <v>0</v>
      </c>
      <c r="F20" s="103">
        <v>0</v>
      </c>
      <c r="G20" s="103">
        <v>0</v>
      </c>
      <c r="H20" s="103">
        <f>SUM(I20:J20)</f>
        <v>399</v>
      </c>
      <c r="I20" s="103">
        <v>399</v>
      </c>
      <c r="J20" s="103">
        <v>0</v>
      </c>
      <c r="K20" s="103">
        <f>SUM(L20:M20)</f>
        <v>8113</v>
      </c>
      <c r="L20" s="103">
        <v>934</v>
      </c>
      <c r="M20" s="103">
        <v>7179</v>
      </c>
      <c r="N20" s="103">
        <f>SUM(O20,+V20,+AC20)</f>
        <v>8512</v>
      </c>
      <c r="O20" s="103">
        <f>SUM(P20:U20)</f>
        <v>1333</v>
      </c>
      <c r="P20" s="103">
        <v>1333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7179</v>
      </c>
      <c r="W20" s="103">
        <v>7179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350</v>
      </c>
      <c r="AG20" s="103">
        <v>350</v>
      </c>
      <c r="AH20" s="103">
        <v>0</v>
      </c>
      <c r="AI20" s="103">
        <v>0</v>
      </c>
      <c r="AJ20" s="103">
        <f>SUM(AK20:AS20)</f>
        <v>350</v>
      </c>
      <c r="AK20" s="103">
        <v>0</v>
      </c>
      <c r="AL20" s="103">
        <v>0</v>
      </c>
      <c r="AM20" s="103">
        <v>77</v>
      </c>
      <c r="AN20" s="103">
        <v>273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4</v>
      </c>
      <c r="AU20" s="103">
        <v>0</v>
      </c>
      <c r="AV20" s="103">
        <v>0</v>
      </c>
      <c r="AW20" s="103">
        <v>4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43</v>
      </c>
      <c r="B21" s="113" t="s">
        <v>294</v>
      </c>
      <c r="C21" s="101" t="s">
        <v>295</v>
      </c>
      <c r="D21" s="103">
        <f>SUM(E21,+H21,+K21)</f>
        <v>19218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19218</v>
      </c>
      <c r="L21" s="103">
        <v>1730</v>
      </c>
      <c r="M21" s="103">
        <v>17488</v>
      </c>
      <c r="N21" s="103">
        <f>SUM(O21,+V21,+AC21)</f>
        <v>19218</v>
      </c>
      <c r="O21" s="103">
        <f>SUM(P21:U21)</f>
        <v>1730</v>
      </c>
      <c r="P21" s="103">
        <v>1730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17488</v>
      </c>
      <c r="W21" s="103">
        <v>17488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12</v>
      </c>
      <c r="AG21" s="103">
        <v>12</v>
      </c>
      <c r="AH21" s="103">
        <v>0</v>
      </c>
      <c r="AI21" s="103">
        <v>0</v>
      </c>
      <c r="AJ21" s="103">
        <f>SUM(AK21:AS21)</f>
        <v>12</v>
      </c>
      <c r="AK21" s="103">
        <v>0</v>
      </c>
      <c r="AL21" s="103">
        <v>0</v>
      </c>
      <c r="AM21" s="103">
        <v>12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43</v>
      </c>
      <c r="B22" s="113" t="s">
        <v>297</v>
      </c>
      <c r="C22" s="101" t="s">
        <v>298</v>
      </c>
      <c r="D22" s="103">
        <f>SUM(E22,+H22,+K22)</f>
        <v>11975</v>
      </c>
      <c r="E22" s="103">
        <f>SUM(F22:G22)</f>
        <v>0</v>
      </c>
      <c r="F22" s="103">
        <v>0</v>
      </c>
      <c r="G22" s="103">
        <v>0</v>
      </c>
      <c r="H22" s="103">
        <f>SUM(I22:J22)</f>
        <v>1611</v>
      </c>
      <c r="I22" s="103">
        <v>1611</v>
      </c>
      <c r="J22" s="103">
        <v>0</v>
      </c>
      <c r="K22" s="103">
        <f>SUM(L22:M22)</f>
        <v>10364</v>
      </c>
      <c r="L22" s="103">
        <v>0</v>
      </c>
      <c r="M22" s="103">
        <v>10364</v>
      </c>
      <c r="N22" s="103">
        <f>SUM(O22,+V22,+AC22)</f>
        <v>11975</v>
      </c>
      <c r="O22" s="103">
        <f>SUM(P22:U22)</f>
        <v>1611</v>
      </c>
      <c r="P22" s="103">
        <v>1611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10364</v>
      </c>
      <c r="W22" s="103">
        <v>10364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773</v>
      </c>
      <c r="AG22" s="103">
        <v>773</v>
      </c>
      <c r="AH22" s="103">
        <v>0</v>
      </c>
      <c r="AI22" s="103">
        <v>0</v>
      </c>
      <c r="AJ22" s="103">
        <f>SUM(AK22:AS22)</f>
        <v>773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729</v>
      </c>
      <c r="AR22" s="103">
        <v>0</v>
      </c>
      <c r="AS22" s="103">
        <v>44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43</v>
      </c>
      <c r="B23" s="113" t="s">
        <v>300</v>
      </c>
      <c r="C23" s="101" t="s">
        <v>301</v>
      </c>
      <c r="D23" s="103">
        <f>SUM(E23,+H23,+K23)</f>
        <v>37602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37602</v>
      </c>
      <c r="L23" s="103">
        <v>3948</v>
      </c>
      <c r="M23" s="103">
        <v>33654</v>
      </c>
      <c r="N23" s="103">
        <f>SUM(O23,+V23,+AC23)</f>
        <v>37602</v>
      </c>
      <c r="O23" s="103">
        <f>SUM(P23:U23)</f>
        <v>3948</v>
      </c>
      <c r="P23" s="103">
        <v>3948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33654</v>
      </c>
      <c r="W23" s="103">
        <v>33654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1525</v>
      </c>
      <c r="AG23" s="103">
        <v>1525</v>
      </c>
      <c r="AH23" s="103">
        <v>0</v>
      </c>
      <c r="AI23" s="103">
        <v>0</v>
      </c>
      <c r="AJ23" s="103">
        <f>SUM(AK23:AS23)</f>
        <v>1525</v>
      </c>
      <c r="AK23" s="103">
        <v>0</v>
      </c>
      <c r="AL23" s="103">
        <v>0</v>
      </c>
      <c r="AM23" s="103">
        <v>41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1484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43</v>
      </c>
      <c r="B24" s="113" t="s">
        <v>303</v>
      </c>
      <c r="C24" s="101" t="s">
        <v>304</v>
      </c>
      <c r="D24" s="103">
        <f>SUM(E24,+H24,+K24)</f>
        <v>16939</v>
      </c>
      <c r="E24" s="103">
        <f>SUM(F24:G24)</f>
        <v>0</v>
      </c>
      <c r="F24" s="103">
        <v>0</v>
      </c>
      <c r="G24" s="103">
        <v>0</v>
      </c>
      <c r="H24" s="103">
        <f>SUM(I24:J24)</f>
        <v>1722</v>
      </c>
      <c r="I24" s="103">
        <v>1722</v>
      </c>
      <c r="J24" s="103">
        <v>0</v>
      </c>
      <c r="K24" s="103">
        <f>SUM(L24:M24)</f>
        <v>15217</v>
      </c>
      <c r="L24" s="103">
        <v>0</v>
      </c>
      <c r="M24" s="103">
        <v>15217</v>
      </c>
      <c r="N24" s="103">
        <f>SUM(O24,+V24,+AC24)</f>
        <v>16939</v>
      </c>
      <c r="O24" s="103">
        <f>SUM(P24:U24)</f>
        <v>1722</v>
      </c>
      <c r="P24" s="103">
        <v>1722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15217</v>
      </c>
      <c r="W24" s="103">
        <v>15217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850</v>
      </c>
      <c r="AG24" s="103">
        <v>850</v>
      </c>
      <c r="AH24" s="103">
        <v>0</v>
      </c>
      <c r="AI24" s="103">
        <v>0</v>
      </c>
      <c r="AJ24" s="103">
        <f>SUM(AK24:AS24)</f>
        <v>850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42</v>
      </c>
      <c r="AS24" s="103">
        <v>808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43</v>
      </c>
      <c r="B25" s="113" t="s">
        <v>306</v>
      </c>
      <c r="C25" s="101" t="s">
        <v>307</v>
      </c>
      <c r="D25" s="103">
        <f>SUM(E25,+H25,+K25)</f>
        <v>7350</v>
      </c>
      <c r="E25" s="103">
        <f>SUM(F25:G25)</f>
        <v>0</v>
      </c>
      <c r="F25" s="103">
        <v>0</v>
      </c>
      <c r="G25" s="103">
        <v>0</v>
      </c>
      <c r="H25" s="103">
        <f>SUM(I25:J25)</f>
        <v>1374</v>
      </c>
      <c r="I25" s="103">
        <v>1374</v>
      </c>
      <c r="J25" s="103">
        <v>0</v>
      </c>
      <c r="K25" s="103">
        <f>SUM(L25:M25)</f>
        <v>5976</v>
      </c>
      <c r="L25" s="103">
        <v>0</v>
      </c>
      <c r="M25" s="103">
        <v>5976</v>
      </c>
      <c r="N25" s="103">
        <f>SUM(O25,+V25,+AC25)</f>
        <v>7350</v>
      </c>
      <c r="O25" s="103">
        <f>SUM(P25:U25)</f>
        <v>1374</v>
      </c>
      <c r="P25" s="103">
        <v>1374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5976</v>
      </c>
      <c r="W25" s="103">
        <v>5976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438</v>
      </c>
      <c r="AG25" s="103">
        <v>438</v>
      </c>
      <c r="AH25" s="103">
        <v>0</v>
      </c>
      <c r="AI25" s="103">
        <v>0</v>
      </c>
      <c r="AJ25" s="103">
        <f>SUM(AK25:AS25)</f>
        <v>438</v>
      </c>
      <c r="AK25" s="103">
        <v>0</v>
      </c>
      <c r="AL25" s="103">
        <v>0</v>
      </c>
      <c r="AM25" s="103">
        <v>438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43</v>
      </c>
      <c r="B26" s="113" t="s">
        <v>309</v>
      </c>
      <c r="C26" s="101" t="s">
        <v>310</v>
      </c>
      <c r="D26" s="103">
        <f>SUM(E26,+H26,+K26)</f>
        <v>28430</v>
      </c>
      <c r="E26" s="103">
        <f>SUM(F26:G26)</f>
        <v>0</v>
      </c>
      <c r="F26" s="103">
        <v>0</v>
      </c>
      <c r="G26" s="103">
        <v>0</v>
      </c>
      <c r="H26" s="103">
        <f>SUM(I26:J26)</f>
        <v>5901</v>
      </c>
      <c r="I26" s="103">
        <v>5901</v>
      </c>
      <c r="J26" s="103">
        <v>0</v>
      </c>
      <c r="K26" s="103">
        <f>SUM(L26:M26)</f>
        <v>22529</v>
      </c>
      <c r="L26" s="103">
        <v>0</v>
      </c>
      <c r="M26" s="103">
        <v>22529</v>
      </c>
      <c r="N26" s="103">
        <f>SUM(O26,+V26,+AC26)</f>
        <v>28430</v>
      </c>
      <c r="O26" s="103">
        <f>SUM(P26:U26)</f>
        <v>5901</v>
      </c>
      <c r="P26" s="103">
        <v>5901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22529</v>
      </c>
      <c r="W26" s="103">
        <v>22529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1202</v>
      </c>
      <c r="AG26" s="103">
        <v>1202</v>
      </c>
      <c r="AH26" s="103">
        <v>0</v>
      </c>
      <c r="AI26" s="103">
        <v>0</v>
      </c>
      <c r="AJ26" s="103">
        <f>SUM(AK26:AS26)</f>
        <v>1202</v>
      </c>
      <c r="AK26" s="103">
        <v>0</v>
      </c>
      <c r="AL26" s="103">
        <v>0</v>
      </c>
      <c r="AM26" s="103">
        <v>1202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43</v>
      </c>
      <c r="B27" s="113" t="s">
        <v>312</v>
      </c>
      <c r="C27" s="101" t="s">
        <v>313</v>
      </c>
      <c r="D27" s="103">
        <f>SUM(E27,+H27,+K27)</f>
        <v>825</v>
      </c>
      <c r="E27" s="103">
        <f>SUM(F27:G27)</f>
        <v>0</v>
      </c>
      <c r="F27" s="103">
        <v>0</v>
      </c>
      <c r="G27" s="103">
        <v>0</v>
      </c>
      <c r="H27" s="103">
        <f>SUM(I27:J27)</f>
        <v>386</v>
      </c>
      <c r="I27" s="103">
        <v>386</v>
      </c>
      <c r="J27" s="103">
        <v>0</v>
      </c>
      <c r="K27" s="103">
        <f>SUM(L27:M27)</f>
        <v>439</v>
      </c>
      <c r="L27" s="103">
        <v>0</v>
      </c>
      <c r="M27" s="103">
        <v>439</v>
      </c>
      <c r="N27" s="103">
        <f>SUM(O27,+V27,+AC27)</f>
        <v>825</v>
      </c>
      <c r="O27" s="103">
        <f>SUM(P27:U27)</f>
        <v>386</v>
      </c>
      <c r="P27" s="103">
        <v>386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439</v>
      </c>
      <c r="W27" s="103">
        <v>439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23</v>
      </c>
      <c r="AG27" s="103">
        <v>23</v>
      </c>
      <c r="AH27" s="103">
        <v>0</v>
      </c>
      <c r="AI27" s="103">
        <v>0</v>
      </c>
      <c r="AJ27" s="103">
        <f>SUM(AK27:AS27)</f>
        <v>23</v>
      </c>
      <c r="AK27" s="103">
        <v>0</v>
      </c>
      <c r="AL27" s="103">
        <v>0</v>
      </c>
      <c r="AM27" s="103">
        <v>23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43</v>
      </c>
      <c r="B28" s="113" t="s">
        <v>315</v>
      </c>
      <c r="C28" s="101" t="s">
        <v>316</v>
      </c>
      <c r="D28" s="103">
        <f>SUM(E28,+H28,+K28)</f>
        <v>5939</v>
      </c>
      <c r="E28" s="103">
        <f>SUM(F28:G28)</f>
        <v>0</v>
      </c>
      <c r="F28" s="103">
        <v>0</v>
      </c>
      <c r="G28" s="103">
        <v>0</v>
      </c>
      <c r="H28" s="103">
        <f>SUM(I28:J28)</f>
        <v>276</v>
      </c>
      <c r="I28" s="103">
        <v>276</v>
      </c>
      <c r="J28" s="103">
        <v>0</v>
      </c>
      <c r="K28" s="103">
        <f>SUM(L28:M28)</f>
        <v>5663</v>
      </c>
      <c r="L28" s="103">
        <v>0</v>
      </c>
      <c r="M28" s="103">
        <v>5663</v>
      </c>
      <c r="N28" s="103">
        <f>SUM(O28,+V28,+AC28)</f>
        <v>5939</v>
      </c>
      <c r="O28" s="103">
        <f>SUM(P28:U28)</f>
        <v>276</v>
      </c>
      <c r="P28" s="103">
        <v>276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5663</v>
      </c>
      <c r="W28" s="103">
        <v>5663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168</v>
      </c>
      <c r="AG28" s="103">
        <v>168</v>
      </c>
      <c r="AH28" s="103">
        <v>0</v>
      </c>
      <c r="AI28" s="103">
        <v>0</v>
      </c>
      <c r="AJ28" s="103">
        <f>SUM(AK28:AS28)</f>
        <v>168</v>
      </c>
      <c r="AK28" s="103">
        <v>0</v>
      </c>
      <c r="AL28" s="103">
        <v>0</v>
      </c>
      <c r="AM28" s="103">
        <v>168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43</v>
      </c>
      <c r="B29" s="113" t="s">
        <v>318</v>
      </c>
      <c r="C29" s="101" t="s">
        <v>319</v>
      </c>
      <c r="D29" s="103">
        <f>SUM(E29,+H29,+K29)</f>
        <v>12477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12477</v>
      </c>
      <c r="L29" s="103">
        <v>1014</v>
      </c>
      <c r="M29" s="103">
        <v>11463</v>
      </c>
      <c r="N29" s="103">
        <f>SUM(O29,+V29,+AC29)</f>
        <v>12477</v>
      </c>
      <c r="O29" s="103">
        <f>SUM(P29:U29)</f>
        <v>1014</v>
      </c>
      <c r="P29" s="103">
        <v>1014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11463</v>
      </c>
      <c r="W29" s="103">
        <v>11463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507</v>
      </c>
      <c r="AG29" s="103">
        <v>507</v>
      </c>
      <c r="AH29" s="103">
        <v>0</v>
      </c>
      <c r="AI29" s="103">
        <v>0</v>
      </c>
      <c r="AJ29" s="103">
        <f>SUM(AK29:AS29)</f>
        <v>507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507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43</v>
      </c>
      <c r="B30" s="113" t="s">
        <v>321</v>
      </c>
      <c r="C30" s="101" t="s">
        <v>322</v>
      </c>
      <c r="D30" s="103">
        <f>SUM(E30,+H30,+K30)</f>
        <v>2713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2713</v>
      </c>
      <c r="L30" s="103">
        <v>476</v>
      </c>
      <c r="M30" s="103">
        <v>2237</v>
      </c>
      <c r="N30" s="103">
        <f>SUM(O30,+V30,+AC30)</f>
        <v>2713</v>
      </c>
      <c r="O30" s="103">
        <f>SUM(P30:U30)</f>
        <v>476</v>
      </c>
      <c r="P30" s="103">
        <v>476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2237</v>
      </c>
      <c r="W30" s="103">
        <v>2237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33</v>
      </c>
      <c r="AG30" s="103">
        <v>33</v>
      </c>
      <c r="AH30" s="103">
        <v>0</v>
      </c>
      <c r="AI30" s="103">
        <v>0</v>
      </c>
      <c r="AJ30" s="103">
        <f>SUM(AK30:AS30)</f>
        <v>33</v>
      </c>
      <c r="AK30" s="103">
        <v>0</v>
      </c>
      <c r="AL30" s="103">
        <v>0</v>
      </c>
      <c r="AM30" s="103">
        <v>4</v>
      </c>
      <c r="AN30" s="103">
        <v>0</v>
      </c>
      <c r="AO30" s="103">
        <v>0</v>
      </c>
      <c r="AP30" s="103">
        <v>0</v>
      </c>
      <c r="AQ30" s="103">
        <v>29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43</v>
      </c>
      <c r="B31" s="113" t="s">
        <v>324</v>
      </c>
      <c r="C31" s="101" t="s">
        <v>325</v>
      </c>
      <c r="D31" s="103">
        <f>SUM(E31,+H31,+K31)</f>
        <v>1043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1043</v>
      </c>
      <c r="L31" s="103">
        <v>181</v>
      </c>
      <c r="M31" s="103">
        <v>862</v>
      </c>
      <c r="N31" s="103">
        <f>SUM(O31,+V31,+AC31)</f>
        <v>1043</v>
      </c>
      <c r="O31" s="103">
        <f>SUM(P31:U31)</f>
        <v>181</v>
      </c>
      <c r="P31" s="103">
        <v>181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862</v>
      </c>
      <c r="W31" s="103">
        <v>862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15</v>
      </c>
      <c r="AG31" s="103">
        <v>15</v>
      </c>
      <c r="AH31" s="103">
        <v>0</v>
      </c>
      <c r="AI31" s="103">
        <v>0</v>
      </c>
      <c r="AJ31" s="103">
        <f>SUM(AK31:AS31)</f>
        <v>15</v>
      </c>
      <c r="AK31" s="103">
        <v>0</v>
      </c>
      <c r="AL31" s="103">
        <v>0</v>
      </c>
      <c r="AM31" s="103">
        <v>2</v>
      </c>
      <c r="AN31" s="103">
        <v>0</v>
      </c>
      <c r="AO31" s="103">
        <v>0</v>
      </c>
      <c r="AP31" s="103">
        <v>0</v>
      </c>
      <c r="AQ31" s="103">
        <v>13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43</v>
      </c>
      <c r="B32" s="113" t="s">
        <v>327</v>
      </c>
      <c r="C32" s="101" t="s">
        <v>328</v>
      </c>
      <c r="D32" s="103">
        <f>SUM(E32,+H32,+K32)</f>
        <v>2135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2135</v>
      </c>
      <c r="L32" s="103">
        <v>373</v>
      </c>
      <c r="M32" s="103">
        <v>1762</v>
      </c>
      <c r="N32" s="103">
        <f>SUM(O32,+V32,+AC32)</f>
        <v>2135</v>
      </c>
      <c r="O32" s="103">
        <f>SUM(P32:U32)</f>
        <v>373</v>
      </c>
      <c r="P32" s="103">
        <v>373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1762</v>
      </c>
      <c r="W32" s="103">
        <v>1762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26</v>
      </c>
      <c r="AG32" s="103">
        <v>26</v>
      </c>
      <c r="AH32" s="103">
        <v>0</v>
      </c>
      <c r="AI32" s="103">
        <v>0</v>
      </c>
      <c r="AJ32" s="103">
        <f>SUM(AK32:AS32)</f>
        <v>26</v>
      </c>
      <c r="AK32" s="103">
        <v>0</v>
      </c>
      <c r="AL32" s="103">
        <v>0</v>
      </c>
      <c r="AM32" s="103">
        <v>3</v>
      </c>
      <c r="AN32" s="103">
        <v>0</v>
      </c>
      <c r="AO32" s="103">
        <v>0</v>
      </c>
      <c r="AP32" s="103">
        <v>0</v>
      </c>
      <c r="AQ32" s="103">
        <v>23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43</v>
      </c>
      <c r="B33" s="113" t="s">
        <v>330</v>
      </c>
      <c r="C33" s="101" t="s">
        <v>331</v>
      </c>
      <c r="D33" s="103">
        <f>SUM(E33,+H33,+K33)</f>
        <v>5996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5996</v>
      </c>
      <c r="L33" s="103">
        <v>1045</v>
      </c>
      <c r="M33" s="103">
        <v>4951</v>
      </c>
      <c r="N33" s="103">
        <f>SUM(O33,+V33,+AC33)</f>
        <v>5996</v>
      </c>
      <c r="O33" s="103">
        <f>SUM(P33:U33)</f>
        <v>1045</v>
      </c>
      <c r="P33" s="103">
        <v>1045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4951</v>
      </c>
      <c r="W33" s="103">
        <v>4951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64</v>
      </c>
      <c r="AG33" s="103">
        <v>64</v>
      </c>
      <c r="AH33" s="103">
        <v>0</v>
      </c>
      <c r="AI33" s="103">
        <v>0</v>
      </c>
      <c r="AJ33" s="103">
        <f>SUM(AK33:AS33)</f>
        <v>64</v>
      </c>
      <c r="AK33" s="103">
        <v>0</v>
      </c>
      <c r="AL33" s="103">
        <v>0</v>
      </c>
      <c r="AM33" s="103">
        <v>8</v>
      </c>
      <c r="AN33" s="103">
        <v>0</v>
      </c>
      <c r="AO33" s="103">
        <v>0</v>
      </c>
      <c r="AP33" s="103">
        <v>0</v>
      </c>
      <c r="AQ33" s="103">
        <v>56</v>
      </c>
      <c r="AR33" s="103">
        <v>0</v>
      </c>
      <c r="AS33" s="103">
        <v>0</v>
      </c>
      <c r="AT33" s="103">
        <f>SUM(AU33:AY33)</f>
        <v>1</v>
      </c>
      <c r="AU33" s="103">
        <v>0</v>
      </c>
      <c r="AV33" s="103">
        <v>0</v>
      </c>
      <c r="AW33" s="103">
        <v>1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43</v>
      </c>
      <c r="B34" s="113" t="s">
        <v>333</v>
      </c>
      <c r="C34" s="101" t="s">
        <v>334</v>
      </c>
      <c r="D34" s="103">
        <f>SUM(E34,+H34,+K34)</f>
        <v>7729</v>
      </c>
      <c r="E34" s="103">
        <f>SUM(F34:G34)</f>
        <v>0</v>
      </c>
      <c r="F34" s="103">
        <v>0</v>
      </c>
      <c r="G34" s="103">
        <v>0</v>
      </c>
      <c r="H34" s="103">
        <f>SUM(I34:J34)</f>
        <v>377</v>
      </c>
      <c r="I34" s="103">
        <v>377</v>
      </c>
      <c r="J34" s="103">
        <v>0</v>
      </c>
      <c r="K34" s="103">
        <f>SUM(L34:M34)</f>
        <v>7352</v>
      </c>
      <c r="L34" s="103">
        <v>0</v>
      </c>
      <c r="M34" s="103">
        <v>7352</v>
      </c>
      <c r="N34" s="103">
        <f>SUM(O34,+V34,+AC34)</f>
        <v>7729</v>
      </c>
      <c r="O34" s="103">
        <f>SUM(P34:U34)</f>
        <v>377</v>
      </c>
      <c r="P34" s="103">
        <v>377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7352</v>
      </c>
      <c r="W34" s="103">
        <v>7352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389</v>
      </c>
      <c r="AG34" s="103">
        <v>389</v>
      </c>
      <c r="AH34" s="103">
        <v>0</v>
      </c>
      <c r="AI34" s="103">
        <v>0</v>
      </c>
      <c r="AJ34" s="103">
        <f>SUM(AK34:AS34)</f>
        <v>389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19</v>
      </c>
      <c r="AS34" s="103">
        <v>370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43</v>
      </c>
      <c r="B35" s="113" t="s">
        <v>336</v>
      </c>
      <c r="C35" s="101" t="s">
        <v>337</v>
      </c>
      <c r="D35" s="103">
        <f>SUM(E35,+H35,+K35)</f>
        <v>22234</v>
      </c>
      <c r="E35" s="103">
        <f>SUM(F35:G35)</f>
        <v>0</v>
      </c>
      <c r="F35" s="103">
        <v>0</v>
      </c>
      <c r="G35" s="103">
        <v>0</v>
      </c>
      <c r="H35" s="103">
        <f>SUM(I35:J35)</f>
        <v>955</v>
      </c>
      <c r="I35" s="103">
        <v>955</v>
      </c>
      <c r="J35" s="103">
        <v>0</v>
      </c>
      <c r="K35" s="103">
        <f>SUM(L35:M35)</f>
        <v>21279</v>
      </c>
      <c r="L35" s="103">
        <v>330</v>
      </c>
      <c r="M35" s="103">
        <v>20949</v>
      </c>
      <c r="N35" s="103">
        <f>SUM(O35,+V35,+AC35)</f>
        <v>22234</v>
      </c>
      <c r="O35" s="103">
        <f>SUM(P35:U35)</f>
        <v>1285</v>
      </c>
      <c r="P35" s="103">
        <v>1285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20949</v>
      </c>
      <c r="W35" s="103">
        <v>20949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639</v>
      </c>
      <c r="AG35" s="103">
        <v>639</v>
      </c>
      <c r="AH35" s="103">
        <v>0</v>
      </c>
      <c r="AI35" s="103">
        <v>0</v>
      </c>
      <c r="AJ35" s="103">
        <f>SUM(AK35:AS35)</f>
        <v>779</v>
      </c>
      <c r="AK35" s="103">
        <v>170</v>
      </c>
      <c r="AL35" s="103">
        <v>0</v>
      </c>
      <c r="AM35" s="103">
        <v>0</v>
      </c>
      <c r="AN35" s="103">
        <v>593</v>
      </c>
      <c r="AO35" s="103">
        <v>0</v>
      </c>
      <c r="AP35" s="103">
        <v>0</v>
      </c>
      <c r="AQ35" s="103">
        <v>0</v>
      </c>
      <c r="AR35" s="103">
        <v>0</v>
      </c>
      <c r="AS35" s="103">
        <v>16</v>
      </c>
      <c r="AT35" s="103">
        <f>SUM(AU35:AY35)</f>
        <v>30</v>
      </c>
      <c r="AU35" s="103">
        <v>30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43</v>
      </c>
      <c r="B36" s="113" t="s">
        <v>339</v>
      </c>
      <c r="C36" s="101" t="s">
        <v>340</v>
      </c>
      <c r="D36" s="103">
        <f>SUM(E36,+H36,+K36)</f>
        <v>5162</v>
      </c>
      <c r="E36" s="103">
        <f>SUM(F36:G36)</f>
        <v>0</v>
      </c>
      <c r="F36" s="103">
        <v>0</v>
      </c>
      <c r="G36" s="103">
        <v>0</v>
      </c>
      <c r="H36" s="103">
        <f>SUM(I36:J36)</f>
        <v>398</v>
      </c>
      <c r="I36" s="103">
        <v>398</v>
      </c>
      <c r="J36" s="103">
        <v>0</v>
      </c>
      <c r="K36" s="103">
        <f>SUM(L36:M36)</f>
        <v>4764</v>
      </c>
      <c r="L36" s="103">
        <v>0</v>
      </c>
      <c r="M36" s="103">
        <v>4764</v>
      </c>
      <c r="N36" s="103">
        <f>SUM(O36,+V36,+AC36)</f>
        <v>5162</v>
      </c>
      <c r="O36" s="103">
        <f>SUM(P36:U36)</f>
        <v>398</v>
      </c>
      <c r="P36" s="103">
        <v>398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4764</v>
      </c>
      <c r="W36" s="103">
        <v>4764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333</v>
      </c>
      <c r="AG36" s="103">
        <v>333</v>
      </c>
      <c r="AH36" s="103">
        <v>0</v>
      </c>
      <c r="AI36" s="103">
        <v>0</v>
      </c>
      <c r="AJ36" s="103">
        <f>SUM(AK36:AS36)</f>
        <v>333</v>
      </c>
      <c r="AK36" s="103">
        <v>0</v>
      </c>
      <c r="AL36" s="103">
        <v>0</v>
      </c>
      <c r="AM36" s="103">
        <v>0</v>
      </c>
      <c r="AN36" s="103">
        <v>314</v>
      </c>
      <c r="AO36" s="103">
        <v>0</v>
      </c>
      <c r="AP36" s="103">
        <v>0</v>
      </c>
      <c r="AQ36" s="103">
        <v>0</v>
      </c>
      <c r="AR36" s="103">
        <v>0</v>
      </c>
      <c r="AS36" s="103">
        <v>19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43</v>
      </c>
      <c r="B37" s="113" t="s">
        <v>342</v>
      </c>
      <c r="C37" s="101" t="s">
        <v>343</v>
      </c>
      <c r="D37" s="103">
        <f>SUM(E37,+H37,+K37)</f>
        <v>13963</v>
      </c>
      <c r="E37" s="103">
        <f>SUM(F37:G37)</f>
        <v>0</v>
      </c>
      <c r="F37" s="103">
        <v>0</v>
      </c>
      <c r="G37" s="103">
        <v>0</v>
      </c>
      <c r="H37" s="103">
        <f>SUM(I37:J37)</f>
        <v>1565</v>
      </c>
      <c r="I37" s="103">
        <v>1565</v>
      </c>
      <c r="J37" s="103">
        <v>0</v>
      </c>
      <c r="K37" s="103">
        <f>SUM(L37:M37)</f>
        <v>12398</v>
      </c>
      <c r="L37" s="103">
        <v>0</v>
      </c>
      <c r="M37" s="103">
        <v>12398</v>
      </c>
      <c r="N37" s="103">
        <f>SUM(O37,+V37,+AC37)</f>
        <v>13963</v>
      </c>
      <c r="O37" s="103">
        <f>SUM(P37:U37)</f>
        <v>1565</v>
      </c>
      <c r="P37" s="103">
        <v>1565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12398</v>
      </c>
      <c r="W37" s="103">
        <v>12398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658</v>
      </c>
      <c r="AG37" s="103">
        <v>658</v>
      </c>
      <c r="AH37" s="103">
        <v>0</v>
      </c>
      <c r="AI37" s="103">
        <v>0</v>
      </c>
      <c r="AJ37" s="103">
        <f>SUM(AK37:AS37)</f>
        <v>658</v>
      </c>
      <c r="AK37" s="103">
        <v>0</v>
      </c>
      <c r="AL37" s="103">
        <v>0</v>
      </c>
      <c r="AM37" s="103">
        <v>658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43</v>
      </c>
      <c r="B38" s="113" t="s">
        <v>345</v>
      </c>
      <c r="C38" s="101" t="s">
        <v>346</v>
      </c>
      <c r="D38" s="103">
        <f>SUM(E38,+H38,+K38)</f>
        <v>2745</v>
      </c>
      <c r="E38" s="103">
        <f>SUM(F38:G38)</f>
        <v>0</v>
      </c>
      <c r="F38" s="103">
        <v>0</v>
      </c>
      <c r="G38" s="103">
        <v>0</v>
      </c>
      <c r="H38" s="103">
        <f>SUM(I38:J38)</f>
        <v>354</v>
      </c>
      <c r="I38" s="103">
        <v>354</v>
      </c>
      <c r="J38" s="103">
        <v>0</v>
      </c>
      <c r="K38" s="103">
        <f>SUM(L38:M38)</f>
        <v>2391</v>
      </c>
      <c r="L38" s="103">
        <v>397</v>
      </c>
      <c r="M38" s="103">
        <v>1994</v>
      </c>
      <c r="N38" s="103">
        <f>SUM(O38,+V38,+AC38)</f>
        <v>2745</v>
      </c>
      <c r="O38" s="103">
        <f>SUM(P38:U38)</f>
        <v>751</v>
      </c>
      <c r="P38" s="103">
        <v>751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1994</v>
      </c>
      <c r="W38" s="103">
        <v>1994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2</v>
      </c>
      <c r="AG38" s="103">
        <v>2</v>
      </c>
      <c r="AH38" s="103">
        <v>0</v>
      </c>
      <c r="AI38" s="103">
        <v>0</v>
      </c>
      <c r="AJ38" s="103">
        <f>SUM(AK38:AS38)</f>
        <v>2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2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43</v>
      </c>
      <c r="B39" s="113" t="s">
        <v>348</v>
      </c>
      <c r="C39" s="101" t="s">
        <v>349</v>
      </c>
      <c r="D39" s="103">
        <f>SUM(E39,+H39,+K39)</f>
        <v>15997</v>
      </c>
      <c r="E39" s="103">
        <f>SUM(F39:G39)</f>
        <v>0</v>
      </c>
      <c r="F39" s="103">
        <v>0</v>
      </c>
      <c r="G39" s="103">
        <v>0</v>
      </c>
      <c r="H39" s="103">
        <f>SUM(I39:J39)</f>
        <v>2554</v>
      </c>
      <c r="I39" s="103">
        <v>2554</v>
      </c>
      <c r="J39" s="103">
        <v>0</v>
      </c>
      <c r="K39" s="103">
        <f>SUM(L39:M39)</f>
        <v>13443</v>
      </c>
      <c r="L39" s="103">
        <v>0</v>
      </c>
      <c r="M39" s="103">
        <v>13443</v>
      </c>
      <c r="N39" s="103">
        <f>SUM(O39,+V39,+AC39)</f>
        <v>15997</v>
      </c>
      <c r="O39" s="103">
        <f>SUM(P39:U39)</f>
        <v>2554</v>
      </c>
      <c r="P39" s="103">
        <v>2554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13443</v>
      </c>
      <c r="W39" s="103">
        <v>13443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715</v>
      </c>
      <c r="AG39" s="103">
        <v>715</v>
      </c>
      <c r="AH39" s="103">
        <v>0</v>
      </c>
      <c r="AI39" s="103">
        <v>0</v>
      </c>
      <c r="AJ39" s="103">
        <f>SUM(AK39:AS39)</f>
        <v>715</v>
      </c>
      <c r="AK39" s="103">
        <v>0</v>
      </c>
      <c r="AL39" s="103">
        <v>0</v>
      </c>
      <c r="AM39" s="103">
        <v>715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2</v>
      </c>
      <c r="AU39" s="103">
        <v>0</v>
      </c>
      <c r="AV39" s="103">
        <v>0</v>
      </c>
      <c r="AW39" s="103">
        <v>2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43</v>
      </c>
      <c r="B40" s="113" t="s">
        <v>351</v>
      </c>
      <c r="C40" s="101" t="s">
        <v>352</v>
      </c>
      <c r="D40" s="103">
        <f>SUM(E40,+H40,+K40)</f>
        <v>8566</v>
      </c>
      <c r="E40" s="103">
        <f>SUM(F40:G40)</f>
        <v>0</v>
      </c>
      <c r="F40" s="103">
        <v>0</v>
      </c>
      <c r="G40" s="103">
        <v>0</v>
      </c>
      <c r="H40" s="103">
        <f>SUM(I40:J40)</f>
        <v>920</v>
      </c>
      <c r="I40" s="103">
        <v>920</v>
      </c>
      <c r="J40" s="103">
        <v>0</v>
      </c>
      <c r="K40" s="103">
        <f>SUM(L40:M40)</f>
        <v>7646</v>
      </c>
      <c r="L40" s="103">
        <v>0</v>
      </c>
      <c r="M40" s="103">
        <v>7646</v>
      </c>
      <c r="N40" s="103">
        <f>SUM(O40,+V40,+AC40)</f>
        <v>8566</v>
      </c>
      <c r="O40" s="103">
        <f>SUM(P40:U40)</f>
        <v>920</v>
      </c>
      <c r="P40" s="103">
        <v>920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7646</v>
      </c>
      <c r="W40" s="103">
        <v>7646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551</v>
      </c>
      <c r="AG40" s="103">
        <v>551</v>
      </c>
      <c r="AH40" s="103">
        <v>0</v>
      </c>
      <c r="AI40" s="103">
        <v>0</v>
      </c>
      <c r="AJ40" s="103">
        <f>SUM(AK40:AS40)</f>
        <v>551</v>
      </c>
      <c r="AK40" s="103">
        <v>0</v>
      </c>
      <c r="AL40" s="103">
        <v>0</v>
      </c>
      <c r="AM40" s="103">
        <v>0</v>
      </c>
      <c r="AN40" s="103">
        <v>551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43</v>
      </c>
      <c r="B41" s="113" t="s">
        <v>354</v>
      </c>
      <c r="C41" s="101" t="s">
        <v>355</v>
      </c>
      <c r="D41" s="103">
        <f>SUM(E41,+H41,+K41)</f>
        <v>16459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16459</v>
      </c>
      <c r="L41" s="103">
        <v>1326</v>
      </c>
      <c r="M41" s="103">
        <v>15133</v>
      </c>
      <c r="N41" s="103">
        <f>SUM(O41,+V41,+AC41)</f>
        <v>16459</v>
      </c>
      <c r="O41" s="103">
        <f>SUM(P41:U41)</f>
        <v>1326</v>
      </c>
      <c r="P41" s="103">
        <v>1326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15133</v>
      </c>
      <c r="W41" s="103">
        <v>15133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36</v>
      </c>
      <c r="AG41" s="103">
        <v>36</v>
      </c>
      <c r="AH41" s="103">
        <v>0</v>
      </c>
      <c r="AI41" s="103">
        <v>0</v>
      </c>
      <c r="AJ41" s="103">
        <f>SUM(AK41:AS41)</f>
        <v>36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36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43</v>
      </c>
      <c r="B42" s="113" t="s">
        <v>357</v>
      </c>
      <c r="C42" s="101" t="s">
        <v>358</v>
      </c>
      <c r="D42" s="103">
        <f>SUM(E42,+H42,+K42)</f>
        <v>14335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14335</v>
      </c>
      <c r="L42" s="103">
        <v>539</v>
      </c>
      <c r="M42" s="103">
        <v>13796</v>
      </c>
      <c r="N42" s="103">
        <f>SUM(O42,+V42,+AC42)</f>
        <v>14335</v>
      </c>
      <c r="O42" s="103">
        <f>SUM(P42:U42)</f>
        <v>539</v>
      </c>
      <c r="P42" s="103">
        <v>539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13796</v>
      </c>
      <c r="W42" s="103">
        <v>13796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492</v>
      </c>
      <c r="AG42" s="103">
        <v>492</v>
      </c>
      <c r="AH42" s="103">
        <v>0</v>
      </c>
      <c r="AI42" s="103">
        <v>0</v>
      </c>
      <c r="AJ42" s="103">
        <f>SUM(AK42:AS42)</f>
        <v>492</v>
      </c>
      <c r="AK42" s="103">
        <v>0</v>
      </c>
      <c r="AL42" s="103">
        <v>0</v>
      </c>
      <c r="AM42" s="103">
        <v>16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476</v>
      </c>
      <c r="AT42" s="103">
        <f>SUM(AU42:AY42)</f>
        <v>1</v>
      </c>
      <c r="AU42" s="103">
        <v>0</v>
      </c>
      <c r="AV42" s="103">
        <v>0</v>
      </c>
      <c r="AW42" s="103">
        <v>1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43</v>
      </c>
      <c r="B43" s="113" t="s">
        <v>360</v>
      </c>
      <c r="C43" s="101" t="s">
        <v>361</v>
      </c>
      <c r="D43" s="103">
        <f>SUM(E43,+H43,+K43)</f>
        <v>10043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10043</v>
      </c>
      <c r="L43" s="103">
        <v>683</v>
      </c>
      <c r="M43" s="103">
        <v>9360</v>
      </c>
      <c r="N43" s="103">
        <f>SUM(O43,+V43,+AC43)</f>
        <v>10043</v>
      </c>
      <c r="O43" s="103">
        <f>SUM(P43:U43)</f>
        <v>683</v>
      </c>
      <c r="P43" s="103">
        <v>683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9360</v>
      </c>
      <c r="W43" s="103">
        <v>9360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15</v>
      </c>
      <c r="AG43" s="103">
        <v>15</v>
      </c>
      <c r="AH43" s="103">
        <v>0</v>
      </c>
      <c r="AI43" s="103">
        <v>0</v>
      </c>
      <c r="AJ43" s="103">
        <f>SUM(AK43:AS43)</f>
        <v>0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15</v>
      </c>
      <c r="AU43" s="103">
        <v>15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43</v>
      </c>
      <c r="B44" s="113" t="s">
        <v>363</v>
      </c>
      <c r="C44" s="101" t="s">
        <v>364</v>
      </c>
      <c r="D44" s="103">
        <f>SUM(E44,+H44,+K44)</f>
        <v>11540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11540</v>
      </c>
      <c r="L44" s="103">
        <v>1203</v>
      </c>
      <c r="M44" s="103">
        <v>10337</v>
      </c>
      <c r="N44" s="103">
        <f>SUM(O44,+V44,+AC44)</f>
        <v>11540</v>
      </c>
      <c r="O44" s="103">
        <f>SUM(P44:U44)</f>
        <v>1203</v>
      </c>
      <c r="P44" s="103">
        <v>1203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10337</v>
      </c>
      <c r="W44" s="103">
        <v>10337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467</v>
      </c>
      <c r="AG44" s="103">
        <v>467</v>
      </c>
      <c r="AH44" s="103">
        <v>0</v>
      </c>
      <c r="AI44" s="103">
        <v>0</v>
      </c>
      <c r="AJ44" s="103">
        <f>SUM(AK44:AS44)</f>
        <v>467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467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43</v>
      </c>
      <c r="B45" s="113" t="s">
        <v>366</v>
      </c>
      <c r="C45" s="101" t="s">
        <v>367</v>
      </c>
      <c r="D45" s="103">
        <f>SUM(E45,+H45,+K45)</f>
        <v>6564</v>
      </c>
      <c r="E45" s="103">
        <f>SUM(F45:G45)</f>
        <v>0</v>
      </c>
      <c r="F45" s="103">
        <v>0</v>
      </c>
      <c r="G45" s="103">
        <v>0</v>
      </c>
      <c r="H45" s="103">
        <f>SUM(I45:J45)</f>
        <v>712</v>
      </c>
      <c r="I45" s="103">
        <v>712</v>
      </c>
      <c r="J45" s="103">
        <v>0</v>
      </c>
      <c r="K45" s="103">
        <f>SUM(L45:M45)</f>
        <v>5852</v>
      </c>
      <c r="L45" s="103">
        <v>0</v>
      </c>
      <c r="M45" s="103">
        <v>5852</v>
      </c>
      <c r="N45" s="103">
        <f>SUM(O45,+V45,+AC45)</f>
        <v>6564</v>
      </c>
      <c r="O45" s="103">
        <f>SUM(P45:U45)</f>
        <v>712</v>
      </c>
      <c r="P45" s="103">
        <v>712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5852</v>
      </c>
      <c r="W45" s="103">
        <v>5852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311</v>
      </c>
      <c r="AG45" s="103">
        <v>311</v>
      </c>
      <c r="AH45" s="103">
        <v>0</v>
      </c>
      <c r="AI45" s="103">
        <v>0</v>
      </c>
      <c r="AJ45" s="103">
        <f>SUM(AK45:AS45)</f>
        <v>311</v>
      </c>
      <c r="AK45" s="103">
        <v>0</v>
      </c>
      <c r="AL45" s="103">
        <v>0</v>
      </c>
      <c r="AM45" s="103">
        <v>311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43</v>
      </c>
      <c r="B46" s="113" t="s">
        <v>369</v>
      </c>
      <c r="C46" s="101" t="s">
        <v>370</v>
      </c>
      <c r="D46" s="103">
        <f>SUM(E46,+H46,+K46)</f>
        <v>3502</v>
      </c>
      <c r="E46" s="103">
        <f>SUM(F46:G46)</f>
        <v>0</v>
      </c>
      <c r="F46" s="103">
        <v>0</v>
      </c>
      <c r="G46" s="103">
        <v>0</v>
      </c>
      <c r="H46" s="103">
        <f>SUM(I46:J46)</f>
        <v>166</v>
      </c>
      <c r="I46" s="103">
        <v>166</v>
      </c>
      <c r="J46" s="103">
        <v>0</v>
      </c>
      <c r="K46" s="103">
        <f>SUM(L46:M46)</f>
        <v>3336</v>
      </c>
      <c r="L46" s="103">
        <v>236</v>
      </c>
      <c r="M46" s="103">
        <v>3100</v>
      </c>
      <c r="N46" s="103">
        <f>SUM(O46,+V46,+AC46)</f>
        <v>3502</v>
      </c>
      <c r="O46" s="103">
        <f>SUM(P46:U46)</f>
        <v>402</v>
      </c>
      <c r="P46" s="103">
        <v>402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3100</v>
      </c>
      <c r="W46" s="103">
        <v>3100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3</v>
      </c>
      <c r="AG46" s="103">
        <v>3</v>
      </c>
      <c r="AH46" s="103">
        <v>0</v>
      </c>
      <c r="AI46" s="103">
        <v>0</v>
      </c>
      <c r="AJ46" s="103">
        <f>SUM(AK46:AS46)</f>
        <v>3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3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43</v>
      </c>
      <c r="B47" s="113" t="s">
        <v>372</v>
      </c>
      <c r="C47" s="101" t="s">
        <v>373</v>
      </c>
      <c r="D47" s="103">
        <f>SUM(E47,+H47,+K47)</f>
        <v>7488</v>
      </c>
      <c r="E47" s="103">
        <f>SUM(F47:G47)</f>
        <v>0</v>
      </c>
      <c r="F47" s="103">
        <v>0</v>
      </c>
      <c r="G47" s="103">
        <v>0</v>
      </c>
      <c r="H47" s="103">
        <f>SUM(I47:J47)</f>
        <v>724</v>
      </c>
      <c r="I47" s="103">
        <v>724</v>
      </c>
      <c r="J47" s="103">
        <v>0</v>
      </c>
      <c r="K47" s="103">
        <f>SUM(L47:M47)</f>
        <v>6764</v>
      </c>
      <c r="L47" s="103">
        <v>0</v>
      </c>
      <c r="M47" s="103">
        <v>6764</v>
      </c>
      <c r="N47" s="103">
        <f>SUM(O47,+V47,+AC47)</f>
        <v>7488</v>
      </c>
      <c r="O47" s="103">
        <f>SUM(P47:U47)</f>
        <v>724</v>
      </c>
      <c r="P47" s="103">
        <v>724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6764</v>
      </c>
      <c r="W47" s="103">
        <v>6764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489</v>
      </c>
      <c r="AG47" s="103">
        <v>489</v>
      </c>
      <c r="AH47" s="103">
        <v>0</v>
      </c>
      <c r="AI47" s="103">
        <v>0</v>
      </c>
      <c r="AJ47" s="103">
        <f>SUM(AK47:AS47)</f>
        <v>489</v>
      </c>
      <c r="AK47" s="103">
        <v>0</v>
      </c>
      <c r="AL47" s="103">
        <v>0</v>
      </c>
      <c r="AM47" s="103">
        <v>0</v>
      </c>
      <c r="AN47" s="103">
        <v>489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43</v>
      </c>
      <c r="B48" s="113" t="s">
        <v>375</v>
      </c>
      <c r="C48" s="101" t="s">
        <v>376</v>
      </c>
      <c r="D48" s="103">
        <f>SUM(E48,+H48,+K48)</f>
        <v>4462</v>
      </c>
      <c r="E48" s="103">
        <f>SUM(F48:G48)</f>
        <v>0</v>
      </c>
      <c r="F48" s="103">
        <v>0</v>
      </c>
      <c r="G48" s="103">
        <v>0</v>
      </c>
      <c r="H48" s="103">
        <f>SUM(I48:J48)</f>
        <v>625</v>
      </c>
      <c r="I48" s="103">
        <v>625</v>
      </c>
      <c r="J48" s="103">
        <v>0</v>
      </c>
      <c r="K48" s="103">
        <f>SUM(L48:M48)</f>
        <v>3837</v>
      </c>
      <c r="L48" s="103">
        <v>0</v>
      </c>
      <c r="M48" s="103">
        <v>3837</v>
      </c>
      <c r="N48" s="103">
        <f>SUM(O48,+V48,+AC48)</f>
        <v>4462</v>
      </c>
      <c r="O48" s="103">
        <f>SUM(P48:U48)</f>
        <v>625</v>
      </c>
      <c r="P48" s="103">
        <v>625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3837</v>
      </c>
      <c r="W48" s="103">
        <v>3837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223</v>
      </c>
      <c r="AG48" s="103">
        <v>223</v>
      </c>
      <c r="AH48" s="103">
        <v>0</v>
      </c>
      <c r="AI48" s="103">
        <v>0</v>
      </c>
      <c r="AJ48" s="103">
        <f>SUM(AK48:AS48)</f>
        <v>223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11</v>
      </c>
      <c r="AS48" s="103">
        <v>212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43</v>
      </c>
      <c r="B49" s="113" t="s">
        <v>378</v>
      </c>
      <c r="C49" s="101" t="s">
        <v>379</v>
      </c>
      <c r="D49" s="103">
        <f>SUM(E49,+H49,+K49)</f>
        <v>2909</v>
      </c>
      <c r="E49" s="103">
        <f>SUM(F49:G49)</f>
        <v>0</v>
      </c>
      <c r="F49" s="103">
        <v>0</v>
      </c>
      <c r="G49" s="103">
        <v>0</v>
      </c>
      <c r="H49" s="103">
        <f>SUM(I49:J49)</f>
        <v>54</v>
      </c>
      <c r="I49" s="103">
        <v>54</v>
      </c>
      <c r="J49" s="103">
        <v>0</v>
      </c>
      <c r="K49" s="103">
        <f>SUM(L49:M49)</f>
        <v>2855</v>
      </c>
      <c r="L49" s="103">
        <v>163</v>
      </c>
      <c r="M49" s="103">
        <v>2692</v>
      </c>
      <c r="N49" s="103">
        <f>SUM(O49,+V49,+AC49)</f>
        <v>5818</v>
      </c>
      <c r="O49" s="103">
        <f>SUM(P49:U49)</f>
        <v>217</v>
      </c>
      <c r="P49" s="103">
        <v>217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2692</v>
      </c>
      <c r="W49" s="103">
        <v>2692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2909</v>
      </c>
      <c r="AD49" s="103">
        <v>217</v>
      </c>
      <c r="AE49" s="103">
        <v>2692</v>
      </c>
      <c r="AF49" s="103">
        <f>SUM(AG49:AI49)</f>
        <v>2</v>
      </c>
      <c r="AG49" s="103">
        <v>2</v>
      </c>
      <c r="AH49" s="103">
        <v>0</v>
      </c>
      <c r="AI49" s="103">
        <v>0</v>
      </c>
      <c r="AJ49" s="103">
        <f>SUM(AK49:AS49)</f>
        <v>2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2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43</v>
      </c>
      <c r="B50" s="113" t="s">
        <v>381</v>
      </c>
      <c r="C50" s="101" t="s">
        <v>382</v>
      </c>
      <c r="D50" s="103">
        <f>SUM(E50,+H50,+K50)</f>
        <v>7108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7108</v>
      </c>
      <c r="L50" s="103">
        <v>687</v>
      </c>
      <c r="M50" s="103">
        <v>6421</v>
      </c>
      <c r="N50" s="103">
        <f>SUM(O50,+V50,+AC50)</f>
        <v>7108</v>
      </c>
      <c r="O50" s="103">
        <f>SUM(P50:U50)</f>
        <v>687</v>
      </c>
      <c r="P50" s="103">
        <v>687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6421</v>
      </c>
      <c r="W50" s="103">
        <v>6421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17</v>
      </c>
      <c r="AG50" s="103">
        <v>17</v>
      </c>
      <c r="AH50" s="103">
        <v>0</v>
      </c>
      <c r="AI50" s="103">
        <v>0</v>
      </c>
      <c r="AJ50" s="103">
        <f>SUM(AK50:AS50)</f>
        <v>0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17</v>
      </c>
      <c r="AU50" s="103">
        <v>17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43</v>
      </c>
      <c r="B51" s="113" t="s">
        <v>384</v>
      </c>
      <c r="C51" s="101" t="s">
        <v>385</v>
      </c>
      <c r="D51" s="103">
        <f>SUM(E51,+H51,+K51)</f>
        <v>3216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3216</v>
      </c>
      <c r="L51" s="103">
        <v>229</v>
      </c>
      <c r="M51" s="103">
        <v>2987</v>
      </c>
      <c r="N51" s="103">
        <f>SUM(O51,+V51,+AC51)</f>
        <v>3216</v>
      </c>
      <c r="O51" s="103">
        <f>SUM(P51:U51)</f>
        <v>229</v>
      </c>
      <c r="P51" s="103">
        <v>229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2987</v>
      </c>
      <c r="W51" s="103">
        <v>2987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8</v>
      </c>
      <c r="AG51" s="103">
        <v>8</v>
      </c>
      <c r="AH51" s="103">
        <v>0</v>
      </c>
      <c r="AI51" s="103">
        <v>0</v>
      </c>
      <c r="AJ51" s="103">
        <f>SUM(AK51:AS51)</f>
        <v>0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>SUM(AU51:AY51)</f>
        <v>8</v>
      </c>
      <c r="AU51" s="103">
        <v>8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43</v>
      </c>
      <c r="B52" s="113" t="s">
        <v>387</v>
      </c>
      <c r="C52" s="101" t="s">
        <v>388</v>
      </c>
      <c r="D52" s="103">
        <f>SUM(E52,+H52,+K52)</f>
        <v>5063</v>
      </c>
      <c r="E52" s="103">
        <f>SUM(F52:G52)</f>
        <v>0</v>
      </c>
      <c r="F52" s="103">
        <v>0</v>
      </c>
      <c r="G52" s="103">
        <v>0</v>
      </c>
      <c r="H52" s="103">
        <f>SUM(I52:J52)</f>
        <v>311</v>
      </c>
      <c r="I52" s="103">
        <v>311</v>
      </c>
      <c r="J52" s="103">
        <v>0</v>
      </c>
      <c r="K52" s="103">
        <f>SUM(L52:M52)</f>
        <v>4752</v>
      </c>
      <c r="L52" s="103">
        <v>0</v>
      </c>
      <c r="M52" s="103">
        <v>4752</v>
      </c>
      <c r="N52" s="103">
        <f>SUM(O52,+V52,+AC52)</f>
        <v>5063</v>
      </c>
      <c r="O52" s="103">
        <f>SUM(P52:U52)</f>
        <v>311</v>
      </c>
      <c r="P52" s="103">
        <v>311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4752</v>
      </c>
      <c r="W52" s="103">
        <v>4752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203</v>
      </c>
      <c r="AG52" s="103">
        <v>203</v>
      </c>
      <c r="AH52" s="103">
        <v>0</v>
      </c>
      <c r="AI52" s="103">
        <v>0</v>
      </c>
      <c r="AJ52" s="103">
        <f>SUM(AK52:AS52)</f>
        <v>203</v>
      </c>
      <c r="AK52" s="103">
        <v>0</v>
      </c>
      <c r="AL52" s="103">
        <v>0</v>
      </c>
      <c r="AM52" s="103">
        <v>201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2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43</v>
      </c>
      <c r="B53" s="113" t="s">
        <v>390</v>
      </c>
      <c r="C53" s="101" t="s">
        <v>391</v>
      </c>
      <c r="D53" s="103">
        <f>SUM(E53,+H53,+K53)</f>
        <v>5848</v>
      </c>
      <c r="E53" s="103">
        <f>SUM(F53:G53)</f>
        <v>0</v>
      </c>
      <c r="F53" s="103">
        <v>0</v>
      </c>
      <c r="G53" s="103">
        <v>0</v>
      </c>
      <c r="H53" s="103">
        <f>SUM(I53:J53)</f>
        <v>231</v>
      </c>
      <c r="I53" s="103">
        <v>231</v>
      </c>
      <c r="J53" s="103">
        <v>0</v>
      </c>
      <c r="K53" s="103">
        <f>SUM(L53:M53)</f>
        <v>5617</v>
      </c>
      <c r="L53" s="103">
        <v>0</v>
      </c>
      <c r="M53" s="103">
        <v>5617</v>
      </c>
      <c r="N53" s="103">
        <f>SUM(O53,+V53,+AC53)</f>
        <v>5848</v>
      </c>
      <c r="O53" s="103">
        <f>SUM(P53:U53)</f>
        <v>231</v>
      </c>
      <c r="P53" s="103">
        <v>231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5617</v>
      </c>
      <c r="W53" s="103">
        <v>5617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228</v>
      </c>
      <c r="AG53" s="103">
        <v>228</v>
      </c>
      <c r="AH53" s="103">
        <v>0</v>
      </c>
      <c r="AI53" s="103">
        <v>0</v>
      </c>
      <c r="AJ53" s="103">
        <f>SUM(AK53:AS53)</f>
        <v>228</v>
      </c>
      <c r="AK53" s="103">
        <v>0</v>
      </c>
      <c r="AL53" s="103">
        <v>0</v>
      </c>
      <c r="AM53" s="103">
        <v>225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3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43</v>
      </c>
      <c r="B54" s="113" t="s">
        <v>393</v>
      </c>
      <c r="C54" s="101" t="s">
        <v>394</v>
      </c>
      <c r="D54" s="103">
        <f>SUM(E54,+H54,+K54)</f>
        <v>9616</v>
      </c>
      <c r="E54" s="103">
        <f>SUM(F54:G54)</f>
        <v>0</v>
      </c>
      <c r="F54" s="103">
        <v>0</v>
      </c>
      <c r="G54" s="103">
        <v>0</v>
      </c>
      <c r="H54" s="103">
        <f>SUM(I54:J54)</f>
        <v>921</v>
      </c>
      <c r="I54" s="103">
        <v>921</v>
      </c>
      <c r="J54" s="103">
        <v>0</v>
      </c>
      <c r="K54" s="103">
        <f>SUM(L54:M54)</f>
        <v>8695</v>
      </c>
      <c r="L54" s="103">
        <v>0</v>
      </c>
      <c r="M54" s="103">
        <v>8695</v>
      </c>
      <c r="N54" s="103">
        <f>SUM(O54,+V54,+AC54)</f>
        <v>9616</v>
      </c>
      <c r="O54" s="103">
        <f>SUM(P54:U54)</f>
        <v>921</v>
      </c>
      <c r="P54" s="103">
        <v>921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8695</v>
      </c>
      <c r="W54" s="103">
        <v>8695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420</v>
      </c>
      <c r="AG54" s="103">
        <v>420</v>
      </c>
      <c r="AH54" s="103">
        <v>0</v>
      </c>
      <c r="AI54" s="103">
        <v>0</v>
      </c>
      <c r="AJ54" s="103">
        <f>SUM(AK54:AS54)</f>
        <v>420</v>
      </c>
      <c r="AK54" s="103">
        <v>0</v>
      </c>
      <c r="AL54" s="103">
        <v>0</v>
      </c>
      <c r="AM54" s="103">
        <v>415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5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43</v>
      </c>
      <c r="B55" s="113" t="s">
        <v>396</v>
      </c>
      <c r="C55" s="101" t="s">
        <v>397</v>
      </c>
      <c r="D55" s="103">
        <f>SUM(E55,+H55,+K55)</f>
        <v>5995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5995</v>
      </c>
      <c r="L55" s="103">
        <v>257</v>
      </c>
      <c r="M55" s="103">
        <v>5738</v>
      </c>
      <c r="N55" s="103">
        <f>SUM(O55,+V55,+AC55)</f>
        <v>5995</v>
      </c>
      <c r="O55" s="103">
        <f>SUM(P55:U55)</f>
        <v>257</v>
      </c>
      <c r="P55" s="103">
        <v>257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5738</v>
      </c>
      <c r="W55" s="103">
        <v>5738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5</v>
      </c>
      <c r="AG55" s="103">
        <v>5</v>
      </c>
      <c r="AH55" s="103">
        <v>0</v>
      </c>
      <c r="AI55" s="103">
        <v>0</v>
      </c>
      <c r="AJ55" s="103">
        <f>SUM(AK55:AS55)</f>
        <v>5</v>
      </c>
      <c r="AK55" s="103">
        <v>0</v>
      </c>
      <c r="AL55" s="103">
        <v>0</v>
      </c>
      <c r="AM55" s="103">
        <v>5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43</v>
      </c>
      <c r="B56" s="113" t="s">
        <v>399</v>
      </c>
      <c r="C56" s="101" t="s">
        <v>400</v>
      </c>
      <c r="D56" s="103">
        <f>SUM(E56,+H56,+K56)</f>
        <v>5748</v>
      </c>
      <c r="E56" s="103">
        <f>SUM(F56:G56)</f>
        <v>0</v>
      </c>
      <c r="F56" s="103">
        <v>0</v>
      </c>
      <c r="G56" s="103">
        <v>0</v>
      </c>
      <c r="H56" s="103">
        <f>SUM(I56:J56)</f>
        <v>0</v>
      </c>
      <c r="I56" s="103">
        <v>0</v>
      </c>
      <c r="J56" s="103">
        <v>0</v>
      </c>
      <c r="K56" s="103">
        <f>SUM(L56:M56)</f>
        <v>5748</v>
      </c>
      <c r="L56" s="103">
        <v>862</v>
      </c>
      <c r="M56" s="103">
        <v>4886</v>
      </c>
      <c r="N56" s="103">
        <f>SUM(O56,+V56,+AC56)</f>
        <v>5748</v>
      </c>
      <c r="O56" s="103">
        <f>SUM(P56:U56)</f>
        <v>862</v>
      </c>
      <c r="P56" s="103">
        <v>862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4886</v>
      </c>
      <c r="W56" s="103">
        <v>4886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371</v>
      </c>
      <c r="AG56" s="103">
        <v>371</v>
      </c>
      <c r="AH56" s="103">
        <v>0</v>
      </c>
      <c r="AI56" s="103">
        <v>0</v>
      </c>
      <c r="AJ56" s="103">
        <f>SUM(AK56:AS56)</f>
        <v>371</v>
      </c>
      <c r="AK56" s="103">
        <v>0</v>
      </c>
      <c r="AL56" s="103">
        <v>0</v>
      </c>
      <c r="AM56" s="103">
        <v>0</v>
      </c>
      <c r="AN56" s="103">
        <v>0</v>
      </c>
      <c r="AO56" s="103">
        <v>0</v>
      </c>
      <c r="AP56" s="103">
        <v>0</v>
      </c>
      <c r="AQ56" s="103">
        <v>350</v>
      </c>
      <c r="AR56" s="103">
        <v>0</v>
      </c>
      <c r="AS56" s="103">
        <v>21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43</v>
      </c>
      <c r="B57" s="113" t="s">
        <v>402</v>
      </c>
      <c r="C57" s="101" t="s">
        <v>403</v>
      </c>
      <c r="D57" s="103">
        <f>SUM(E57,+H57,+K57)</f>
        <v>3284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3284</v>
      </c>
      <c r="L57" s="103">
        <v>216</v>
      </c>
      <c r="M57" s="103">
        <v>3068</v>
      </c>
      <c r="N57" s="103">
        <f>SUM(O57,+V57,+AC57)</f>
        <v>3284</v>
      </c>
      <c r="O57" s="103">
        <f>SUM(P57:U57)</f>
        <v>216</v>
      </c>
      <c r="P57" s="103">
        <v>216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3068</v>
      </c>
      <c r="W57" s="103">
        <v>3068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6</v>
      </c>
      <c r="AG57" s="103">
        <v>6</v>
      </c>
      <c r="AH57" s="103">
        <v>0</v>
      </c>
      <c r="AI57" s="103">
        <v>0</v>
      </c>
      <c r="AJ57" s="103">
        <f>SUM(AK57:AS57)</f>
        <v>0</v>
      </c>
      <c r="AK57" s="103">
        <v>0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6</v>
      </c>
      <c r="AU57" s="103">
        <v>6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43</v>
      </c>
      <c r="B58" s="113" t="s">
        <v>405</v>
      </c>
      <c r="C58" s="101" t="s">
        <v>406</v>
      </c>
      <c r="D58" s="103">
        <f>SUM(E58,+H58,+K58)</f>
        <v>6847</v>
      </c>
      <c r="E58" s="103">
        <f>SUM(F58:G58)</f>
        <v>0</v>
      </c>
      <c r="F58" s="103">
        <v>0</v>
      </c>
      <c r="G58" s="103">
        <v>0</v>
      </c>
      <c r="H58" s="103">
        <f>SUM(I58:J58)</f>
        <v>626</v>
      </c>
      <c r="I58" s="103">
        <v>626</v>
      </c>
      <c r="J58" s="103">
        <v>0</v>
      </c>
      <c r="K58" s="103">
        <f>SUM(L58:M58)</f>
        <v>6221</v>
      </c>
      <c r="L58" s="103">
        <v>0</v>
      </c>
      <c r="M58" s="103">
        <v>6221</v>
      </c>
      <c r="N58" s="103">
        <f>SUM(O58,+V58,+AC58)</f>
        <v>6847</v>
      </c>
      <c r="O58" s="103">
        <f>SUM(P58:U58)</f>
        <v>626</v>
      </c>
      <c r="P58" s="103">
        <v>626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6221</v>
      </c>
      <c r="W58" s="103">
        <v>6221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275</v>
      </c>
      <c r="AG58" s="103">
        <v>275</v>
      </c>
      <c r="AH58" s="103">
        <v>0</v>
      </c>
      <c r="AI58" s="103">
        <v>0</v>
      </c>
      <c r="AJ58" s="103">
        <f>SUM(AK58:AS58)</f>
        <v>275</v>
      </c>
      <c r="AK58" s="103">
        <v>0</v>
      </c>
      <c r="AL58" s="103">
        <v>0</v>
      </c>
      <c r="AM58" s="103">
        <v>272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3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43</v>
      </c>
      <c r="B59" s="113" t="s">
        <v>408</v>
      </c>
      <c r="C59" s="101" t="s">
        <v>409</v>
      </c>
      <c r="D59" s="103">
        <f>SUM(E59,+H59,+K59)</f>
        <v>2114</v>
      </c>
      <c r="E59" s="103">
        <f>SUM(F59:G59)</f>
        <v>0</v>
      </c>
      <c r="F59" s="103">
        <v>0</v>
      </c>
      <c r="G59" s="103">
        <v>0</v>
      </c>
      <c r="H59" s="103">
        <f>SUM(I59:J59)</f>
        <v>235</v>
      </c>
      <c r="I59" s="103">
        <v>235</v>
      </c>
      <c r="J59" s="103">
        <v>0</v>
      </c>
      <c r="K59" s="103">
        <f>SUM(L59:M59)</f>
        <v>1879</v>
      </c>
      <c r="L59" s="103">
        <v>0</v>
      </c>
      <c r="M59" s="103">
        <v>1879</v>
      </c>
      <c r="N59" s="103">
        <f>SUM(O59,+V59,+AC59)</f>
        <v>2115</v>
      </c>
      <c r="O59" s="103">
        <f>SUM(P59:U59)</f>
        <v>235</v>
      </c>
      <c r="P59" s="103">
        <v>235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1879</v>
      </c>
      <c r="W59" s="103">
        <v>1879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1</v>
      </c>
      <c r="AD59" s="103">
        <v>1</v>
      </c>
      <c r="AE59" s="103">
        <v>0</v>
      </c>
      <c r="AF59" s="103">
        <f>SUM(AG59:AI59)</f>
        <v>3</v>
      </c>
      <c r="AG59" s="103">
        <v>3</v>
      </c>
      <c r="AH59" s="103">
        <v>0</v>
      </c>
      <c r="AI59" s="103">
        <v>0</v>
      </c>
      <c r="AJ59" s="103">
        <f>SUM(AK59:AS59)</f>
        <v>3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3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24</v>
      </c>
      <c r="BA59" s="103">
        <v>24</v>
      </c>
      <c r="BB59" s="103">
        <v>0</v>
      </c>
      <c r="BC59" s="103">
        <v>0</v>
      </c>
    </row>
    <row r="60" spans="1:55" s="105" customFormat="1" ht="13.5" customHeight="1">
      <c r="A60" s="115" t="s">
        <v>43</v>
      </c>
      <c r="B60" s="113" t="s">
        <v>411</v>
      </c>
      <c r="C60" s="101" t="s">
        <v>412</v>
      </c>
      <c r="D60" s="103">
        <f>SUM(E60,+H60,+K60)</f>
        <v>1917</v>
      </c>
      <c r="E60" s="103">
        <f>SUM(F60:G60)</f>
        <v>0</v>
      </c>
      <c r="F60" s="103">
        <v>0</v>
      </c>
      <c r="G60" s="103">
        <v>0</v>
      </c>
      <c r="H60" s="103">
        <f>SUM(I60:J60)</f>
        <v>539</v>
      </c>
      <c r="I60" s="103">
        <v>539</v>
      </c>
      <c r="J60" s="103">
        <v>0</v>
      </c>
      <c r="K60" s="103">
        <f>SUM(L60:M60)</f>
        <v>1378</v>
      </c>
      <c r="L60" s="103">
        <v>0</v>
      </c>
      <c r="M60" s="103">
        <v>1378</v>
      </c>
      <c r="N60" s="103">
        <f>SUM(O60,+V60,+AC60)</f>
        <v>1917</v>
      </c>
      <c r="O60" s="103">
        <f>SUM(P60:U60)</f>
        <v>539</v>
      </c>
      <c r="P60" s="103">
        <v>539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1378</v>
      </c>
      <c r="W60" s="103">
        <v>1378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124</v>
      </c>
      <c r="AG60" s="103">
        <v>124</v>
      </c>
      <c r="AH60" s="103">
        <v>0</v>
      </c>
      <c r="AI60" s="103">
        <v>0</v>
      </c>
      <c r="AJ60" s="103">
        <f>SUM(AK60:AS60)</f>
        <v>124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50</v>
      </c>
      <c r="AR60" s="103">
        <v>0</v>
      </c>
      <c r="AS60" s="103">
        <v>74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43</v>
      </c>
      <c r="B61" s="113" t="s">
        <v>414</v>
      </c>
      <c r="C61" s="101" t="s">
        <v>415</v>
      </c>
      <c r="D61" s="103">
        <f>SUM(E61,+H61,+K61)</f>
        <v>1313</v>
      </c>
      <c r="E61" s="103">
        <f>SUM(F61:G61)</f>
        <v>0</v>
      </c>
      <c r="F61" s="103">
        <v>0</v>
      </c>
      <c r="G61" s="103">
        <v>0</v>
      </c>
      <c r="H61" s="103">
        <f>SUM(I61:J61)</f>
        <v>326</v>
      </c>
      <c r="I61" s="103">
        <v>326</v>
      </c>
      <c r="J61" s="103">
        <v>0</v>
      </c>
      <c r="K61" s="103">
        <f>SUM(L61:M61)</f>
        <v>987</v>
      </c>
      <c r="L61" s="103">
        <v>0</v>
      </c>
      <c r="M61" s="103">
        <v>987</v>
      </c>
      <c r="N61" s="103">
        <f>SUM(O61,+V61,+AC61)</f>
        <v>1313</v>
      </c>
      <c r="O61" s="103">
        <f>SUM(P61:U61)</f>
        <v>326</v>
      </c>
      <c r="P61" s="103">
        <v>326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987</v>
      </c>
      <c r="W61" s="103">
        <v>987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85</v>
      </c>
      <c r="AG61" s="103">
        <v>85</v>
      </c>
      <c r="AH61" s="103">
        <v>0</v>
      </c>
      <c r="AI61" s="103">
        <v>0</v>
      </c>
      <c r="AJ61" s="103">
        <f>SUM(AK61:AS61)</f>
        <v>85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35</v>
      </c>
      <c r="AR61" s="103">
        <v>0</v>
      </c>
      <c r="AS61" s="103">
        <v>50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43</v>
      </c>
      <c r="B62" s="113" t="s">
        <v>417</v>
      </c>
      <c r="C62" s="101" t="s">
        <v>418</v>
      </c>
      <c r="D62" s="103">
        <f>SUM(E62,+H62,+K62)</f>
        <v>4649</v>
      </c>
      <c r="E62" s="103">
        <f>SUM(F62:G62)</f>
        <v>0</v>
      </c>
      <c r="F62" s="103">
        <v>0</v>
      </c>
      <c r="G62" s="103">
        <v>0</v>
      </c>
      <c r="H62" s="103">
        <f>SUM(I62:J62)</f>
        <v>1091</v>
      </c>
      <c r="I62" s="103">
        <v>1091</v>
      </c>
      <c r="J62" s="103">
        <v>0</v>
      </c>
      <c r="K62" s="103">
        <f>SUM(L62:M62)</f>
        <v>3558</v>
      </c>
      <c r="L62" s="103">
        <v>0</v>
      </c>
      <c r="M62" s="103">
        <v>3558</v>
      </c>
      <c r="N62" s="103">
        <f>SUM(O62,+V62,+AC62)</f>
        <v>4881</v>
      </c>
      <c r="O62" s="103">
        <f>SUM(P62:U62)</f>
        <v>1091</v>
      </c>
      <c r="P62" s="103">
        <v>1091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3558</v>
      </c>
      <c r="W62" s="103">
        <v>3558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232</v>
      </c>
      <c r="AD62" s="103">
        <v>232</v>
      </c>
      <c r="AE62" s="103">
        <v>0</v>
      </c>
      <c r="AF62" s="103">
        <f>SUM(AG62:AI62)</f>
        <v>25</v>
      </c>
      <c r="AG62" s="103">
        <v>25</v>
      </c>
      <c r="AH62" s="103">
        <v>0</v>
      </c>
      <c r="AI62" s="103">
        <v>0</v>
      </c>
      <c r="AJ62" s="103">
        <f>SUM(AK62:AS62)</f>
        <v>25</v>
      </c>
      <c r="AK62" s="103">
        <v>25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25</v>
      </c>
      <c r="AU62" s="103">
        <v>25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21</v>
      </c>
      <c r="BA62" s="103">
        <v>21</v>
      </c>
      <c r="BB62" s="103">
        <v>0</v>
      </c>
      <c r="BC62" s="103">
        <v>0</v>
      </c>
    </row>
    <row r="63" spans="1:55" s="105" customFormat="1" ht="13.5" customHeight="1">
      <c r="A63" s="115" t="s">
        <v>43</v>
      </c>
      <c r="B63" s="113" t="s">
        <v>420</v>
      </c>
      <c r="C63" s="101" t="s">
        <v>421</v>
      </c>
      <c r="D63" s="103">
        <f>SUM(E63,+H63,+K63)</f>
        <v>1883</v>
      </c>
      <c r="E63" s="103">
        <f>SUM(F63:G63)</f>
        <v>0</v>
      </c>
      <c r="F63" s="103">
        <v>0</v>
      </c>
      <c r="G63" s="103">
        <v>0</v>
      </c>
      <c r="H63" s="103">
        <f>SUM(I63:J63)</f>
        <v>120</v>
      </c>
      <c r="I63" s="103">
        <v>120</v>
      </c>
      <c r="J63" s="103">
        <v>0</v>
      </c>
      <c r="K63" s="103">
        <f>SUM(L63:M63)</f>
        <v>1763</v>
      </c>
      <c r="L63" s="103">
        <v>0</v>
      </c>
      <c r="M63" s="103">
        <v>1763</v>
      </c>
      <c r="N63" s="103">
        <f>SUM(O63,+V63,+AC63)</f>
        <v>1894</v>
      </c>
      <c r="O63" s="103">
        <f>SUM(P63:U63)</f>
        <v>120</v>
      </c>
      <c r="P63" s="103">
        <v>120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1763</v>
      </c>
      <c r="W63" s="103">
        <v>1763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11</v>
      </c>
      <c r="AD63" s="103">
        <v>11</v>
      </c>
      <c r="AE63" s="103">
        <v>0</v>
      </c>
      <c r="AF63" s="103">
        <f>SUM(AG63:AI63)</f>
        <v>72</v>
      </c>
      <c r="AG63" s="103">
        <v>72</v>
      </c>
      <c r="AH63" s="103">
        <v>0</v>
      </c>
      <c r="AI63" s="103">
        <v>0</v>
      </c>
      <c r="AJ63" s="103">
        <f>SUM(AK63:AS63)</f>
        <v>72</v>
      </c>
      <c r="AK63" s="103">
        <v>0</v>
      </c>
      <c r="AL63" s="103">
        <v>0</v>
      </c>
      <c r="AM63" s="103">
        <v>71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1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43</v>
      </c>
      <c r="B64" s="113" t="s">
        <v>423</v>
      </c>
      <c r="C64" s="101" t="s">
        <v>424</v>
      </c>
      <c r="D64" s="103">
        <f>SUM(E64,+H64,+K64)</f>
        <v>3791</v>
      </c>
      <c r="E64" s="103">
        <f>SUM(F64:G64)</f>
        <v>0</v>
      </c>
      <c r="F64" s="103">
        <v>0</v>
      </c>
      <c r="G64" s="103">
        <v>0</v>
      </c>
      <c r="H64" s="103">
        <f>SUM(I64:J64)</f>
        <v>174</v>
      </c>
      <c r="I64" s="103">
        <v>174</v>
      </c>
      <c r="J64" s="103">
        <v>0</v>
      </c>
      <c r="K64" s="103">
        <f>SUM(L64:M64)</f>
        <v>3617</v>
      </c>
      <c r="L64" s="103">
        <v>0</v>
      </c>
      <c r="M64" s="103">
        <v>3617</v>
      </c>
      <c r="N64" s="103">
        <f>SUM(O64,+V64,+AC64)</f>
        <v>3791</v>
      </c>
      <c r="O64" s="103">
        <f>SUM(P64:U64)</f>
        <v>174</v>
      </c>
      <c r="P64" s="103">
        <v>174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3617</v>
      </c>
      <c r="W64" s="103">
        <v>3617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0</v>
      </c>
      <c r="AD64" s="103">
        <v>0</v>
      </c>
      <c r="AE64" s="103">
        <v>0</v>
      </c>
      <c r="AF64" s="103">
        <f>SUM(AG64:AI64)</f>
        <v>31</v>
      </c>
      <c r="AG64" s="103">
        <v>31</v>
      </c>
      <c r="AH64" s="103">
        <v>0</v>
      </c>
      <c r="AI64" s="103">
        <v>0</v>
      </c>
      <c r="AJ64" s="103">
        <f>SUM(AK64:AS64)</f>
        <v>227</v>
      </c>
      <c r="AK64" s="103">
        <v>215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12</v>
      </c>
      <c r="AT64" s="103">
        <f>SUM(AU64:AY64)</f>
        <v>19</v>
      </c>
      <c r="AU64" s="103">
        <v>19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43</v>
      </c>
      <c r="B65" s="113" t="s">
        <v>426</v>
      </c>
      <c r="C65" s="101" t="s">
        <v>427</v>
      </c>
      <c r="D65" s="103">
        <f>SUM(E65,+H65,+K65)</f>
        <v>4331</v>
      </c>
      <c r="E65" s="103">
        <f>SUM(F65:G65)</f>
        <v>0</v>
      </c>
      <c r="F65" s="103">
        <v>0</v>
      </c>
      <c r="G65" s="103">
        <v>0</v>
      </c>
      <c r="H65" s="103">
        <f>SUM(I65:J65)</f>
        <v>179</v>
      </c>
      <c r="I65" s="103">
        <v>179</v>
      </c>
      <c r="J65" s="103">
        <v>0</v>
      </c>
      <c r="K65" s="103">
        <f>SUM(L65:M65)</f>
        <v>4152</v>
      </c>
      <c r="L65" s="103">
        <v>0</v>
      </c>
      <c r="M65" s="103">
        <v>4152</v>
      </c>
      <c r="N65" s="103">
        <f>SUM(O65,+V65,+AC65)</f>
        <v>4331</v>
      </c>
      <c r="O65" s="103">
        <f>SUM(P65:U65)</f>
        <v>179</v>
      </c>
      <c r="P65" s="103">
        <v>179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4152</v>
      </c>
      <c r="W65" s="103">
        <v>4152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36</v>
      </c>
      <c r="AG65" s="103">
        <v>36</v>
      </c>
      <c r="AH65" s="103">
        <v>0</v>
      </c>
      <c r="AI65" s="103">
        <v>0</v>
      </c>
      <c r="AJ65" s="103">
        <f>SUM(AK65:AS65)</f>
        <v>260</v>
      </c>
      <c r="AK65" s="103">
        <v>246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14</v>
      </c>
      <c r="AT65" s="103">
        <f>SUM(AU65:AY65)</f>
        <v>22</v>
      </c>
      <c r="AU65" s="103">
        <v>22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43</v>
      </c>
      <c r="B66" s="113" t="s">
        <v>429</v>
      </c>
      <c r="C66" s="101" t="s">
        <v>430</v>
      </c>
      <c r="D66" s="103">
        <f>SUM(E66,+H66,+K66)</f>
        <v>11578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11578</v>
      </c>
      <c r="L66" s="103">
        <v>670</v>
      </c>
      <c r="M66" s="103">
        <v>10908</v>
      </c>
      <c r="N66" s="103">
        <f>SUM(O66,+V66,+AC66)</f>
        <v>11578</v>
      </c>
      <c r="O66" s="103">
        <f>SUM(P66:U66)</f>
        <v>670</v>
      </c>
      <c r="P66" s="103">
        <v>670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10908</v>
      </c>
      <c r="W66" s="103">
        <v>10908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95</v>
      </c>
      <c r="AG66" s="103">
        <v>95</v>
      </c>
      <c r="AH66" s="103">
        <v>0</v>
      </c>
      <c r="AI66" s="103">
        <v>0</v>
      </c>
      <c r="AJ66" s="103">
        <f>SUM(AK66:AS66)</f>
        <v>693</v>
      </c>
      <c r="AK66" s="103">
        <v>658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35</v>
      </c>
      <c r="AT66" s="103">
        <f>SUM(AU66:AY66)</f>
        <v>60</v>
      </c>
      <c r="AU66" s="103">
        <v>60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43</v>
      </c>
      <c r="B67" s="113" t="s">
        <v>432</v>
      </c>
      <c r="C67" s="101" t="s">
        <v>433</v>
      </c>
      <c r="D67" s="103">
        <f>SUM(E67,+H67,+K67)</f>
        <v>16310</v>
      </c>
      <c r="E67" s="103">
        <f>SUM(F67:G67)</f>
        <v>0</v>
      </c>
      <c r="F67" s="103">
        <v>0</v>
      </c>
      <c r="G67" s="103">
        <v>0</v>
      </c>
      <c r="H67" s="103">
        <f>SUM(I67:J67)</f>
        <v>16310</v>
      </c>
      <c r="I67" s="103">
        <v>2073</v>
      </c>
      <c r="J67" s="103">
        <v>14237</v>
      </c>
      <c r="K67" s="103">
        <f>SUM(L67:M67)</f>
        <v>0</v>
      </c>
      <c r="L67" s="103">
        <v>0</v>
      </c>
      <c r="M67" s="103">
        <v>0</v>
      </c>
      <c r="N67" s="103">
        <f>SUM(O67,+V67,+AC67)</f>
        <v>16310</v>
      </c>
      <c r="O67" s="103">
        <f>SUM(P67:U67)</f>
        <v>2073</v>
      </c>
      <c r="P67" s="103">
        <v>2073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14237</v>
      </c>
      <c r="W67" s="103">
        <v>14237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0</v>
      </c>
      <c r="AD67" s="103">
        <v>0</v>
      </c>
      <c r="AE67" s="103">
        <v>0</v>
      </c>
      <c r="AF67" s="103">
        <f>SUM(AG67:AI67)</f>
        <v>81</v>
      </c>
      <c r="AG67" s="103">
        <v>81</v>
      </c>
      <c r="AH67" s="103">
        <v>0</v>
      </c>
      <c r="AI67" s="103">
        <v>0</v>
      </c>
      <c r="AJ67" s="103">
        <f>SUM(AK67:AS67)</f>
        <v>81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0</v>
      </c>
      <c r="AR67" s="103">
        <v>0</v>
      </c>
      <c r="AS67" s="103">
        <v>81</v>
      </c>
      <c r="AT67" s="103">
        <f>SUM(AU67:AY67)</f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>SUM(BA67:BC67)</f>
        <v>49</v>
      </c>
      <c r="BA67" s="103">
        <v>49</v>
      </c>
      <c r="BB67" s="103">
        <v>0</v>
      </c>
      <c r="BC67" s="103">
        <v>0</v>
      </c>
    </row>
    <row r="68" spans="1:55" s="105" customFormat="1" ht="13.5" customHeight="1">
      <c r="A68" s="115" t="s">
        <v>43</v>
      </c>
      <c r="B68" s="113" t="s">
        <v>435</v>
      </c>
      <c r="C68" s="101" t="s">
        <v>436</v>
      </c>
      <c r="D68" s="103">
        <f>SUM(E68,+H68,+K68)</f>
        <v>3939</v>
      </c>
      <c r="E68" s="103">
        <f>SUM(F68:G68)</f>
        <v>0</v>
      </c>
      <c r="F68" s="103">
        <v>0</v>
      </c>
      <c r="G68" s="103">
        <v>0</v>
      </c>
      <c r="H68" s="103">
        <f>SUM(I68:J68)</f>
        <v>438</v>
      </c>
      <c r="I68" s="103">
        <v>438</v>
      </c>
      <c r="J68" s="103">
        <v>0</v>
      </c>
      <c r="K68" s="103">
        <f>SUM(L68:M68)</f>
        <v>3501</v>
      </c>
      <c r="L68" s="103">
        <v>0</v>
      </c>
      <c r="M68" s="103">
        <v>3501</v>
      </c>
      <c r="N68" s="103">
        <f>SUM(O68,+V68,+AC68)</f>
        <v>3939</v>
      </c>
      <c r="O68" s="103">
        <f>SUM(P68:U68)</f>
        <v>438</v>
      </c>
      <c r="P68" s="103">
        <v>438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>SUM(W68:AB68)</f>
        <v>3501</v>
      </c>
      <c r="W68" s="103">
        <v>3501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>SUM(AD68:AE68)</f>
        <v>0</v>
      </c>
      <c r="AD68" s="103">
        <v>0</v>
      </c>
      <c r="AE68" s="103">
        <v>0</v>
      </c>
      <c r="AF68" s="103">
        <f>SUM(AG68:AI68)</f>
        <v>233</v>
      </c>
      <c r="AG68" s="103">
        <v>233</v>
      </c>
      <c r="AH68" s="103">
        <v>0</v>
      </c>
      <c r="AI68" s="103">
        <v>0</v>
      </c>
      <c r="AJ68" s="103">
        <f>SUM(AK68:AS68)</f>
        <v>233</v>
      </c>
      <c r="AK68" s="103">
        <v>0</v>
      </c>
      <c r="AL68" s="103">
        <v>0</v>
      </c>
      <c r="AM68" s="103">
        <v>0</v>
      </c>
      <c r="AN68" s="103">
        <v>233</v>
      </c>
      <c r="AO68" s="103">
        <v>0</v>
      </c>
      <c r="AP68" s="103">
        <v>0</v>
      </c>
      <c r="AQ68" s="103">
        <v>0</v>
      </c>
      <c r="AR68" s="103">
        <v>0</v>
      </c>
      <c r="AS68" s="103">
        <v>0</v>
      </c>
      <c r="AT68" s="103">
        <f>SUM(AU68:AY68)</f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>SUM(BA68:BC68)</f>
        <v>0</v>
      </c>
      <c r="BA68" s="103">
        <v>0</v>
      </c>
      <c r="BB68" s="103">
        <v>0</v>
      </c>
      <c r="BC68" s="103">
        <v>0</v>
      </c>
    </row>
    <row r="69" spans="1:55" s="105" customFormat="1" ht="13.5" customHeight="1">
      <c r="A69" s="115" t="s">
        <v>43</v>
      </c>
      <c r="B69" s="113" t="s">
        <v>438</v>
      </c>
      <c r="C69" s="101" t="s">
        <v>439</v>
      </c>
      <c r="D69" s="103">
        <f>SUM(E69,+H69,+K69)</f>
        <v>7531</v>
      </c>
      <c r="E69" s="103">
        <f>SUM(F69:G69)</f>
        <v>0</v>
      </c>
      <c r="F69" s="103">
        <v>0</v>
      </c>
      <c r="G69" s="103">
        <v>0</v>
      </c>
      <c r="H69" s="103">
        <f>SUM(I69:J69)</f>
        <v>605</v>
      </c>
      <c r="I69" s="103">
        <v>605</v>
      </c>
      <c r="J69" s="103">
        <v>0</v>
      </c>
      <c r="K69" s="103">
        <f>SUM(L69:M69)</f>
        <v>6926</v>
      </c>
      <c r="L69" s="103">
        <v>0</v>
      </c>
      <c r="M69" s="103">
        <v>6926</v>
      </c>
      <c r="N69" s="103">
        <f>SUM(O69,+V69,+AC69)</f>
        <v>7531</v>
      </c>
      <c r="O69" s="103">
        <f>SUM(P69:U69)</f>
        <v>605</v>
      </c>
      <c r="P69" s="103">
        <v>605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>SUM(W69:AB69)</f>
        <v>6926</v>
      </c>
      <c r="W69" s="103">
        <v>6926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>SUM(AD69:AE69)</f>
        <v>0</v>
      </c>
      <c r="AD69" s="103">
        <v>0</v>
      </c>
      <c r="AE69" s="103">
        <v>0</v>
      </c>
      <c r="AF69" s="103">
        <f>SUM(AG69:AI69)</f>
        <v>258</v>
      </c>
      <c r="AG69" s="103">
        <v>258</v>
      </c>
      <c r="AH69" s="103">
        <v>0</v>
      </c>
      <c r="AI69" s="103">
        <v>0</v>
      </c>
      <c r="AJ69" s="103">
        <f>SUM(AK69:AS69)</f>
        <v>258</v>
      </c>
      <c r="AK69" s="103">
        <v>0</v>
      </c>
      <c r="AL69" s="103">
        <v>0</v>
      </c>
      <c r="AM69" s="103">
        <v>8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250</v>
      </c>
      <c r="AT69" s="103">
        <f>SUM(AU69:AY69)</f>
        <v>0</v>
      </c>
      <c r="AU69" s="103">
        <v>0</v>
      </c>
      <c r="AV69" s="103">
        <v>0</v>
      </c>
      <c r="AW69" s="103">
        <v>0</v>
      </c>
      <c r="AX69" s="103">
        <v>0</v>
      </c>
      <c r="AY69" s="103">
        <v>0</v>
      </c>
      <c r="AZ69" s="103">
        <f>SUM(BA69:BC69)</f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>
      <c r="A70" s="115" t="s">
        <v>43</v>
      </c>
      <c r="B70" s="113" t="s">
        <v>441</v>
      </c>
      <c r="C70" s="101" t="s">
        <v>442</v>
      </c>
      <c r="D70" s="103">
        <f>SUM(E70,+H70,+K70)</f>
        <v>5563</v>
      </c>
      <c r="E70" s="103">
        <f>SUM(F70:G70)</f>
        <v>0</v>
      </c>
      <c r="F70" s="103">
        <v>0</v>
      </c>
      <c r="G70" s="103">
        <v>0</v>
      </c>
      <c r="H70" s="103">
        <f>SUM(I70:J70)</f>
        <v>866</v>
      </c>
      <c r="I70" s="103">
        <v>866</v>
      </c>
      <c r="J70" s="103">
        <v>0</v>
      </c>
      <c r="K70" s="103">
        <f>SUM(L70:M70)</f>
        <v>4697</v>
      </c>
      <c r="L70" s="103">
        <v>0</v>
      </c>
      <c r="M70" s="103">
        <v>4697</v>
      </c>
      <c r="N70" s="103">
        <f>SUM(O70,+V70,+AC70)</f>
        <v>5563</v>
      </c>
      <c r="O70" s="103">
        <f>SUM(P70:U70)</f>
        <v>866</v>
      </c>
      <c r="P70" s="103">
        <v>866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3">
        <f>SUM(W70:AB70)</f>
        <v>4697</v>
      </c>
      <c r="W70" s="103">
        <v>4697</v>
      </c>
      <c r="X70" s="103">
        <v>0</v>
      </c>
      <c r="Y70" s="103">
        <v>0</v>
      </c>
      <c r="Z70" s="103">
        <v>0</v>
      </c>
      <c r="AA70" s="103">
        <v>0</v>
      </c>
      <c r="AB70" s="103">
        <v>0</v>
      </c>
      <c r="AC70" s="103">
        <f>SUM(AD70:AE70)</f>
        <v>0</v>
      </c>
      <c r="AD70" s="103">
        <v>0</v>
      </c>
      <c r="AE70" s="103">
        <v>0</v>
      </c>
      <c r="AF70" s="103">
        <f>SUM(AG70:AI70)</f>
        <v>269</v>
      </c>
      <c r="AG70" s="103">
        <v>269</v>
      </c>
      <c r="AH70" s="103">
        <v>0</v>
      </c>
      <c r="AI70" s="103">
        <v>0</v>
      </c>
      <c r="AJ70" s="103">
        <f>SUM(AK70:AS70)</f>
        <v>269</v>
      </c>
      <c r="AK70" s="103">
        <v>0</v>
      </c>
      <c r="AL70" s="103">
        <v>0</v>
      </c>
      <c r="AM70" s="103">
        <v>269</v>
      </c>
      <c r="AN70" s="103">
        <v>0</v>
      </c>
      <c r="AO70" s="103">
        <v>0</v>
      </c>
      <c r="AP70" s="103">
        <v>0</v>
      </c>
      <c r="AQ70" s="103">
        <v>0</v>
      </c>
      <c r="AR70" s="103">
        <v>0</v>
      </c>
      <c r="AS70" s="103">
        <v>0</v>
      </c>
      <c r="AT70" s="103">
        <f>SUM(AU70:AY70)</f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f>SUM(BA70:BC70)</f>
        <v>0</v>
      </c>
      <c r="BA70" s="103">
        <v>0</v>
      </c>
      <c r="BB70" s="103">
        <v>0</v>
      </c>
      <c r="BC70" s="103">
        <v>0</v>
      </c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70">
    <sortCondition ref="A8:A70"/>
    <sortCondition ref="B8:B70"/>
    <sortCondition ref="C8:C7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69" man="1"/>
    <brk id="31" min="1" max="69" man="1"/>
    <brk id="45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11000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11100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11201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11202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11203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11206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11207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11208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11209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11210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11211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11212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11214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11215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11216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11217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11218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11219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11221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11222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11223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11224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11225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11227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11228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11229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11230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11231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11232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11233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11234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11235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11237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11238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11239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11240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11241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11242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11243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11245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11246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11301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11324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11326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11327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11341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11342</v>
      </c>
      <c r="AG53" s="11">
        <v>53</v>
      </c>
    </row>
    <row r="54" spans="27:36">
      <c r="AF54" s="11" t="str">
        <f>+水洗化人口等!B54</f>
        <v>11343</v>
      </c>
      <c r="AG54" s="11">
        <v>54</v>
      </c>
    </row>
    <row r="55" spans="27:36">
      <c r="AF55" s="11" t="str">
        <f>+水洗化人口等!B55</f>
        <v>11346</v>
      </c>
      <c r="AG55" s="11">
        <v>55</v>
      </c>
    </row>
    <row r="56" spans="27:36">
      <c r="AF56" s="11" t="str">
        <f>+水洗化人口等!B56</f>
        <v>11347</v>
      </c>
      <c r="AG56" s="11">
        <v>56</v>
      </c>
    </row>
    <row r="57" spans="27:36">
      <c r="AF57" s="11" t="str">
        <f>+水洗化人口等!B57</f>
        <v>11348</v>
      </c>
      <c r="AG57" s="11">
        <v>57</v>
      </c>
    </row>
    <row r="58" spans="27:36">
      <c r="AF58" s="11" t="str">
        <f>+水洗化人口等!B58</f>
        <v>11349</v>
      </c>
      <c r="AG58" s="11">
        <v>58</v>
      </c>
    </row>
    <row r="59" spans="27:36">
      <c r="AF59" s="11" t="str">
        <f>+水洗化人口等!B59</f>
        <v>11361</v>
      </c>
      <c r="AG59" s="11">
        <v>59</v>
      </c>
    </row>
    <row r="60" spans="27:36">
      <c r="AF60" s="11" t="str">
        <f>+水洗化人口等!B60</f>
        <v>11362</v>
      </c>
      <c r="AG60" s="11">
        <v>60</v>
      </c>
    </row>
    <row r="61" spans="27:36">
      <c r="AF61" s="11" t="str">
        <f>+水洗化人口等!B61</f>
        <v>11363</v>
      </c>
      <c r="AG61" s="11">
        <v>61</v>
      </c>
    </row>
    <row r="62" spans="27:36">
      <c r="AF62" s="11" t="str">
        <f>+水洗化人口等!B62</f>
        <v>11365</v>
      </c>
      <c r="AG62" s="11">
        <v>62</v>
      </c>
    </row>
    <row r="63" spans="27:36">
      <c r="AF63" s="11" t="str">
        <f>+水洗化人口等!B63</f>
        <v>11369</v>
      </c>
      <c r="AG63" s="11">
        <v>63</v>
      </c>
    </row>
    <row r="64" spans="27:36">
      <c r="AF64" s="11" t="str">
        <f>+水洗化人口等!B64</f>
        <v>11381</v>
      </c>
      <c r="AG64" s="11">
        <v>64</v>
      </c>
    </row>
    <row r="65" spans="32:33">
      <c r="AF65" s="11" t="str">
        <f>+水洗化人口等!B65</f>
        <v>11383</v>
      </c>
      <c r="AG65" s="11">
        <v>65</v>
      </c>
    </row>
    <row r="66" spans="32:33">
      <c r="AF66" s="11" t="str">
        <f>+水洗化人口等!B66</f>
        <v>11385</v>
      </c>
      <c r="AG66" s="11">
        <v>66</v>
      </c>
    </row>
    <row r="67" spans="32:33">
      <c r="AF67" s="11" t="str">
        <f>+水洗化人口等!B67</f>
        <v>11408</v>
      </c>
      <c r="AG67" s="11">
        <v>67</v>
      </c>
    </row>
    <row r="68" spans="32:33">
      <c r="AF68" s="11" t="str">
        <f>+水洗化人口等!B68</f>
        <v>11442</v>
      </c>
      <c r="AG68" s="11">
        <v>68</v>
      </c>
    </row>
    <row r="69" spans="32:33">
      <c r="AF69" s="11" t="str">
        <f>+水洗化人口等!B69</f>
        <v>11464</v>
      </c>
      <c r="AG69" s="11">
        <v>69</v>
      </c>
    </row>
    <row r="70" spans="32:33">
      <c r="AF70" s="11" t="str">
        <f>+水洗化人口等!B70</f>
        <v>11465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entrystaff03</cp:lastModifiedBy>
  <cp:lastPrinted>2016-10-24T05:42:31Z</cp:lastPrinted>
  <dcterms:created xsi:type="dcterms:W3CDTF">2008-01-06T09:25:24Z</dcterms:created>
  <dcterms:modified xsi:type="dcterms:W3CDTF">2019-02-28T07:23:26Z</dcterms:modified>
</cp:coreProperties>
</file>