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ごみ処理概要!$A$6:$AQ$69</definedName>
    <definedName name="_xlnm._FilterDatabase" localSheetId="5" hidden="1">施設資源化量内訳!$A$6:$FO$70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ごみ処理概要!$2:$70</definedName>
    <definedName name="_xlnm.Print_Area" localSheetId="3">ごみ処理量内訳!$2:$70</definedName>
    <definedName name="_xlnm.Print_Area" localSheetId="1">ごみ搬入量内訳!$2:$70</definedName>
    <definedName name="_xlnm.Print_Area" localSheetId="6">災害廃棄物搬入量!$2:$70</definedName>
    <definedName name="_xlnm.Print_Area" localSheetId="2">施設区分別搬入量内訳!$2:$70</definedName>
    <definedName name="_xlnm.Print_Area" localSheetId="5">施設資源化量内訳!$2:$70</definedName>
    <definedName name="_xlnm.Print_Area" localSheetId="4">資源化量内訳!$2:$70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1" i="5"/>
  <c r="CY52" i="5"/>
  <c r="CY53" i="5"/>
  <c r="CY54" i="5"/>
  <c r="CY55" i="5"/>
  <c r="CY56" i="5"/>
  <c r="CY57" i="5"/>
  <c r="CY58" i="5"/>
  <c r="CY59" i="5"/>
  <c r="CY60" i="5"/>
  <c r="CY61" i="5"/>
  <c r="CY62" i="5"/>
  <c r="CY63" i="5"/>
  <c r="CY64" i="5"/>
  <c r="CY65" i="5"/>
  <c r="CY66" i="5"/>
  <c r="CY67" i="5"/>
  <c r="CY68" i="5"/>
  <c r="CY69" i="5"/>
  <c r="CY70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X51" i="5"/>
  <c r="CX52" i="5"/>
  <c r="CX53" i="5"/>
  <c r="CX54" i="5"/>
  <c r="CX55" i="5"/>
  <c r="CX56" i="5"/>
  <c r="CX57" i="5"/>
  <c r="CX58" i="5"/>
  <c r="CX59" i="5"/>
  <c r="CX60" i="5"/>
  <c r="CX61" i="5"/>
  <c r="CX62" i="5"/>
  <c r="CX63" i="5"/>
  <c r="CX64" i="5"/>
  <c r="CX65" i="5"/>
  <c r="CX66" i="5"/>
  <c r="CX67" i="5"/>
  <c r="CX68" i="5"/>
  <c r="CX69" i="5"/>
  <c r="CX70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W51" i="5"/>
  <c r="CW52" i="5"/>
  <c r="CW53" i="5"/>
  <c r="CW54" i="5"/>
  <c r="CW55" i="5"/>
  <c r="CW56" i="5"/>
  <c r="CW57" i="5"/>
  <c r="CW58" i="5"/>
  <c r="CW59" i="5"/>
  <c r="CW60" i="5"/>
  <c r="CW61" i="5"/>
  <c r="CW62" i="5"/>
  <c r="CW63" i="5"/>
  <c r="CW64" i="5"/>
  <c r="CW65" i="5"/>
  <c r="CW66" i="5"/>
  <c r="CW67" i="5"/>
  <c r="CW68" i="5"/>
  <c r="CW69" i="5"/>
  <c r="CW70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V49" i="5"/>
  <c r="CV50" i="5"/>
  <c r="CV51" i="5"/>
  <c r="CV52" i="5"/>
  <c r="CV53" i="5"/>
  <c r="CV54" i="5"/>
  <c r="CV55" i="5"/>
  <c r="CV56" i="5"/>
  <c r="CV57" i="5"/>
  <c r="CV58" i="5"/>
  <c r="CV59" i="5"/>
  <c r="CV60" i="5"/>
  <c r="CV61" i="5"/>
  <c r="CV62" i="5"/>
  <c r="CV63" i="5"/>
  <c r="CV64" i="5"/>
  <c r="CV65" i="5"/>
  <c r="CV66" i="5"/>
  <c r="CV67" i="5"/>
  <c r="CV68" i="5"/>
  <c r="CV69" i="5"/>
  <c r="CV70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U49" i="5"/>
  <c r="CU50" i="5"/>
  <c r="CU51" i="5"/>
  <c r="CU52" i="5"/>
  <c r="CU53" i="5"/>
  <c r="CU54" i="5"/>
  <c r="CU55" i="5"/>
  <c r="CU56" i="5"/>
  <c r="CU57" i="5"/>
  <c r="CU58" i="5"/>
  <c r="CU59" i="5"/>
  <c r="CU60" i="5"/>
  <c r="CU61" i="5"/>
  <c r="CU62" i="5"/>
  <c r="CU63" i="5"/>
  <c r="CU64" i="5"/>
  <c r="CU65" i="5"/>
  <c r="CU66" i="5"/>
  <c r="CU67" i="5"/>
  <c r="CU68" i="5"/>
  <c r="CU69" i="5"/>
  <c r="CU70" i="5"/>
  <c r="CT8" i="5"/>
  <c r="CT9" i="5"/>
  <c r="CT10" i="5"/>
  <c r="CR10" i="5" s="1"/>
  <c r="CT11" i="5"/>
  <c r="CT12" i="5"/>
  <c r="CR12" i="5" s="1"/>
  <c r="O12" i="5" s="1"/>
  <c r="CT13" i="5"/>
  <c r="CT14" i="5"/>
  <c r="CR14" i="5" s="1"/>
  <c r="CT15" i="5"/>
  <c r="CT16" i="5"/>
  <c r="CR16" i="5" s="1"/>
  <c r="O16" i="5" s="1"/>
  <c r="CT17" i="5"/>
  <c r="CT18" i="5"/>
  <c r="CR18" i="5" s="1"/>
  <c r="CT19" i="5"/>
  <c r="CT20" i="5"/>
  <c r="CR20" i="5" s="1"/>
  <c r="O20" i="5" s="1"/>
  <c r="CT21" i="5"/>
  <c r="CT22" i="5"/>
  <c r="CR22" i="5" s="1"/>
  <c r="CT23" i="5"/>
  <c r="CT24" i="5"/>
  <c r="CT25" i="5"/>
  <c r="CT26" i="5"/>
  <c r="CR26" i="5" s="1"/>
  <c r="CT27" i="5"/>
  <c r="CT28" i="5"/>
  <c r="CR28" i="5" s="1"/>
  <c r="O28" i="5" s="1"/>
  <c r="CT29" i="5"/>
  <c r="CT30" i="5"/>
  <c r="CR30" i="5" s="1"/>
  <c r="CT31" i="5"/>
  <c r="CT32" i="5"/>
  <c r="CR32" i="5" s="1"/>
  <c r="O32" i="5" s="1"/>
  <c r="CT33" i="5"/>
  <c r="CT34" i="5"/>
  <c r="CR34" i="5" s="1"/>
  <c r="CT35" i="5"/>
  <c r="CT36" i="5"/>
  <c r="CR36" i="5" s="1"/>
  <c r="O36" i="5" s="1"/>
  <c r="CT37" i="5"/>
  <c r="CT38" i="5"/>
  <c r="CR38" i="5" s="1"/>
  <c r="CT39" i="5"/>
  <c r="CT40" i="5"/>
  <c r="CT41" i="5"/>
  <c r="CT42" i="5"/>
  <c r="CR42" i="5" s="1"/>
  <c r="CT43" i="5"/>
  <c r="CT44" i="5"/>
  <c r="CR44" i="5" s="1"/>
  <c r="O44" i="5" s="1"/>
  <c r="CT45" i="5"/>
  <c r="CT46" i="5"/>
  <c r="CR46" i="5" s="1"/>
  <c r="CT47" i="5"/>
  <c r="CT48" i="5"/>
  <c r="CR48" i="5" s="1"/>
  <c r="O48" i="5" s="1"/>
  <c r="CT49" i="5"/>
  <c r="CT50" i="5"/>
  <c r="CR50" i="5" s="1"/>
  <c r="CT51" i="5"/>
  <c r="CT52" i="5"/>
  <c r="CR52" i="5" s="1"/>
  <c r="O52" i="5" s="1"/>
  <c r="CT53" i="5"/>
  <c r="CT54" i="5"/>
  <c r="CR54" i="5" s="1"/>
  <c r="CT55" i="5"/>
  <c r="CT56" i="5"/>
  <c r="CT57" i="5"/>
  <c r="CT58" i="5"/>
  <c r="CR58" i="5" s="1"/>
  <c r="CT59" i="5"/>
  <c r="CT60" i="5"/>
  <c r="CR60" i="5" s="1"/>
  <c r="O60" i="5" s="1"/>
  <c r="CT61" i="5"/>
  <c r="CT62" i="5"/>
  <c r="CR62" i="5" s="1"/>
  <c r="CT63" i="5"/>
  <c r="CT64" i="5"/>
  <c r="CR64" i="5" s="1"/>
  <c r="O64" i="5" s="1"/>
  <c r="CT65" i="5"/>
  <c r="CT66" i="5"/>
  <c r="CR66" i="5" s="1"/>
  <c r="CT67" i="5"/>
  <c r="CT68" i="5"/>
  <c r="CR68" i="5" s="1"/>
  <c r="O68" i="5" s="1"/>
  <c r="CT69" i="5"/>
  <c r="CT70" i="5"/>
  <c r="CR70" i="5" s="1"/>
  <c r="CS8" i="5"/>
  <c r="CS9" i="5"/>
  <c r="CR9" i="5" s="1"/>
  <c r="O9" i="5" s="1"/>
  <c r="CS10" i="5"/>
  <c r="CS11" i="5"/>
  <c r="CR11" i="5" s="1"/>
  <c r="O11" i="5" s="1"/>
  <c r="CS12" i="5"/>
  <c r="CS13" i="5"/>
  <c r="CR13" i="5" s="1"/>
  <c r="O13" i="5" s="1"/>
  <c r="CS14" i="5"/>
  <c r="CS15" i="5"/>
  <c r="CR15" i="5" s="1"/>
  <c r="O15" i="5" s="1"/>
  <c r="CS16" i="5"/>
  <c r="CS17" i="5"/>
  <c r="CR17" i="5" s="1"/>
  <c r="O17" i="5" s="1"/>
  <c r="CS18" i="5"/>
  <c r="CS19" i="5"/>
  <c r="CR19" i="5" s="1"/>
  <c r="O19" i="5" s="1"/>
  <c r="CS20" i="5"/>
  <c r="CS21" i="5"/>
  <c r="CR21" i="5" s="1"/>
  <c r="O21" i="5" s="1"/>
  <c r="CS22" i="5"/>
  <c r="CS23" i="5"/>
  <c r="CR23" i="5" s="1"/>
  <c r="O23" i="5" s="1"/>
  <c r="CS24" i="5"/>
  <c r="CS25" i="5"/>
  <c r="CR25" i="5" s="1"/>
  <c r="O25" i="5" s="1"/>
  <c r="CS26" i="5"/>
  <c r="CS27" i="5"/>
  <c r="CR27" i="5" s="1"/>
  <c r="O27" i="5" s="1"/>
  <c r="CS28" i="5"/>
  <c r="CS29" i="5"/>
  <c r="CR29" i="5" s="1"/>
  <c r="O29" i="5" s="1"/>
  <c r="CS30" i="5"/>
  <c r="CS31" i="5"/>
  <c r="CR31" i="5" s="1"/>
  <c r="O31" i="5" s="1"/>
  <c r="CS32" i="5"/>
  <c r="CS33" i="5"/>
  <c r="CR33" i="5" s="1"/>
  <c r="O33" i="5" s="1"/>
  <c r="CS34" i="5"/>
  <c r="CS35" i="5"/>
  <c r="CR35" i="5" s="1"/>
  <c r="O35" i="5" s="1"/>
  <c r="CS36" i="5"/>
  <c r="CS37" i="5"/>
  <c r="CR37" i="5" s="1"/>
  <c r="O37" i="5" s="1"/>
  <c r="CS38" i="5"/>
  <c r="CS39" i="5"/>
  <c r="CR39" i="5" s="1"/>
  <c r="O39" i="5" s="1"/>
  <c r="CS40" i="5"/>
  <c r="CS41" i="5"/>
  <c r="CR41" i="5" s="1"/>
  <c r="O41" i="5" s="1"/>
  <c r="CS42" i="5"/>
  <c r="CS43" i="5"/>
  <c r="CR43" i="5" s="1"/>
  <c r="O43" i="5" s="1"/>
  <c r="CS44" i="5"/>
  <c r="CS45" i="5"/>
  <c r="CR45" i="5" s="1"/>
  <c r="O45" i="5" s="1"/>
  <c r="CS46" i="5"/>
  <c r="CS47" i="5"/>
  <c r="CR47" i="5" s="1"/>
  <c r="O47" i="5" s="1"/>
  <c r="CS48" i="5"/>
  <c r="CS49" i="5"/>
  <c r="CR49" i="5" s="1"/>
  <c r="O49" i="5" s="1"/>
  <c r="CS50" i="5"/>
  <c r="CS51" i="5"/>
  <c r="CR51" i="5" s="1"/>
  <c r="O51" i="5" s="1"/>
  <c r="CS52" i="5"/>
  <c r="CS53" i="5"/>
  <c r="CR53" i="5" s="1"/>
  <c r="O53" i="5" s="1"/>
  <c r="CS54" i="5"/>
  <c r="CS55" i="5"/>
  <c r="CR55" i="5" s="1"/>
  <c r="O55" i="5" s="1"/>
  <c r="CS56" i="5"/>
  <c r="CS57" i="5"/>
  <c r="CR57" i="5" s="1"/>
  <c r="O57" i="5" s="1"/>
  <c r="CS58" i="5"/>
  <c r="CS59" i="5"/>
  <c r="CR59" i="5" s="1"/>
  <c r="O59" i="5" s="1"/>
  <c r="CS60" i="5"/>
  <c r="CS61" i="5"/>
  <c r="CR61" i="5" s="1"/>
  <c r="O61" i="5" s="1"/>
  <c r="CS62" i="5"/>
  <c r="CS63" i="5"/>
  <c r="CR63" i="5" s="1"/>
  <c r="O63" i="5" s="1"/>
  <c r="CS64" i="5"/>
  <c r="CS65" i="5"/>
  <c r="CR65" i="5" s="1"/>
  <c r="O65" i="5" s="1"/>
  <c r="CS66" i="5"/>
  <c r="CS67" i="5"/>
  <c r="CR67" i="5" s="1"/>
  <c r="O67" i="5" s="1"/>
  <c r="CS68" i="5"/>
  <c r="CS69" i="5"/>
  <c r="CR69" i="5" s="1"/>
  <c r="O69" i="5" s="1"/>
  <c r="CS70" i="5"/>
  <c r="CR8" i="5"/>
  <c r="O8" i="5" s="1"/>
  <c r="CR24" i="5"/>
  <c r="O24" i="5" s="1"/>
  <c r="CR40" i="5"/>
  <c r="O40" i="5" s="1"/>
  <c r="CR56" i="5"/>
  <c r="O56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Q52" i="5"/>
  <c r="CQ53" i="5"/>
  <c r="CQ54" i="5"/>
  <c r="CQ55" i="5"/>
  <c r="CQ56" i="5"/>
  <c r="CQ57" i="5"/>
  <c r="CQ58" i="5"/>
  <c r="CQ59" i="5"/>
  <c r="CQ60" i="5"/>
  <c r="CQ61" i="5"/>
  <c r="CQ62" i="5"/>
  <c r="CQ63" i="5"/>
  <c r="CQ64" i="5"/>
  <c r="CQ65" i="5"/>
  <c r="CQ66" i="5"/>
  <c r="CQ67" i="5"/>
  <c r="CQ68" i="5"/>
  <c r="CQ69" i="5"/>
  <c r="CQ70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P52" i="5"/>
  <c r="CP53" i="5"/>
  <c r="CP54" i="5"/>
  <c r="CP55" i="5"/>
  <c r="CP56" i="5"/>
  <c r="CP57" i="5"/>
  <c r="CP58" i="5"/>
  <c r="CP59" i="5"/>
  <c r="CP60" i="5"/>
  <c r="CP61" i="5"/>
  <c r="CP62" i="5"/>
  <c r="CP63" i="5"/>
  <c r="CP64" i="5"/>
  <c r="CP65" i="5"/>
  <c r="CP66" i="5"/>
  <c r="CP67" i="5"/>
  <c r="CP68" i="5"/>
  <c r="CP69" i="5"/>
  <c r="CP70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O52" i="5"/>
  <c r="CO53" i="5"/>
  <c r="CO54" i="5"/>
  <c r="CO55" i="5"/>
  <c r="CO56" i="5"/>
  <c r="CO57" i="5"/>
  <c r="CO58" i="5"/>
  <c r="CO59" i="5"/>
  <c r="CO60" i="5"/>
  <c r="CO61" i="5"/>
  <c r="CO62" i="5"/>
  <c r="CO63" i="5"/>
  <c r="CO64" i="5"/>
  <c r="CO65" i="5"/>
  <c r="CO66" i="5"/>
  <c r="CO67" i="5"/>
  <c r="CO68" i="5"/>
  <c r="CO69" i="5"/>
  <c r="CO70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L62" i="5"/>
  <c r="CL63" i="5"/>
  <c r="CL64" i="5"/>
  <c r="CL65" i="5"/>
  <c r="CL66" i="5"/>
  <c r="CL67" i="5"/>
  <c r="CL68" i="5"/>
  <c r="CL69" i="5"/>
  <c r="CL70" i="5"/>
  <c r="CK8" i="5"/>
  <c r="CK9" i="5"/>
  <c r="CJ9" i="5" s="1"/>
  <c r="CK10" i="5"/>
  <c r="CK11" i="5"/>
  <c r="CJ11" i="5" s="1"/>
  <c r="CK12" i="5"/>
  <c r="CK13" i="5"/>
  <c r="CJ13" i="5" s="1"/>
  <c r="CK14" i="5"/>
  <c r="CK15" i="5"/>
  <c r="CJ15" i="5" s="1"/>
  <c r="CK16" i="5"/>
  <c r="CK17" i="5"/>
  <c r="CJ17" i="5" s="1"/>
  <c r="CK18" i="5"/>
  <c r="CK19" i="5"/>
  <c r="CJ19" i="5" s="1"/>
  <c r="CK20" i="5"/>
  <c r="CK21" i="5"/>
  <c r="CJ21" i="5" s="1"/>
  <c r="CK22" i="5"/>
  <c r="CK23" i="5"/>
  <c r="CJ23" i="5" s="1"/>
  <c r="CK24" i="5"/>
  <c r="CK25" i="5"/>
  <c r="CJ25" i="5" s="1"/>
  <c r="CK26" i="5"/>
  <c r="CK27" i="5"/>
  <c r="CJ27" i="5" s="1"/>
  <c r="CK28" i="5"/>
  <c r="CK29" i="5"/>
  <c r="CJ29" i="5" s="1"/>
  <c r="CK30" i="5"/>
  <c r="CK31" i="5"/>
  <c r="CJ31" i="5" s="1"/>
  <c r="CK32" i="5"/>
  <c r="CK33" i="5"/>
  <c r="CJ33" i="5" s="1"/>
  <c r="CK34" i="5"/>
  <c r="CK35" i="5"/>
  <c r="CJ35" i="5" s="1"/>
  <c r="CK36" i="5"/>
  <c r="CK37" i="5"/>
  <c r="CJ37" i="5" s="1"/>
  <c r="CK38" i="5"/>
  <c r="CK39" i="5"/>
  <c r="CJ39" i="5" s="1"/>
  <c r="CK40" i="5"/>
  <c r="CK41" i="5"/>
  <c r="CJ41" i="5" s="1"/>
  <c r="CK42" i="5"/>
  <c r="CK43" i="5"/>
  <c r="CJ43" i="5" s="1"/>
  <c r="CK44" i="5"/>
  <c r="CK45" i="5"/>
  <c r="CJ45" i="5" s="1"/>
  <c r="CK46" i="5"/>
  <c r="CK47" i="5"/>
  <c r="CJ47" i="5" s="1"/>
  <c r="CK48" i="5"/>
  <c r="CK49" i="5"/>
  <c r="CJ49" i="5" s="1"/>
  <c r="CK50" i="5"/>
  <c r="CK51" i="5"/>
  <c r="CJ51" i="5" s="1"/>
  <c r="CK52" i="5"/>
  <c r="CK53" i="5"/>
  <c r="CJ53" i="5" s="1"/>
  <c r="CK54" i="5"/>
  <c r="CK55" i="5"/>
  <c r="CJ55" i="5" s="1"/>
  <c r="CK56" i="5"/>
  <c r="CK57" i="5"/>
  <c r="CJ57" i="5" s="1"/>
  <c r="CK58" i="5"/>
  <c r="CK59" i="5"/>
  <c r="CJ59" i="5" s="1"/>
  <c r="CK60" i="5"/>
  <c r="CK61" i="5"/>
  <c r="CJ61" i="5" s="1"/>
  <c r="CK62" i="5"/>
  <c r="CK63" i="5"/>
  <c r="CJ63" i="5" s="1"/>
  <c r="CK64" i="5"/>
  <c r="CK65" i="5"/>
  <c r="CJ65" i="5" s="1"/>
  <c r="CK66" i="5"/>
  <c r="CK67" i="5"/>
  <c r="CJ67" i="5" s="1"/>
  <c r="CK68" i="5"/>
  <c r="CK69" i="5"/>
  <c r="CJ69" i="5" s="1"/>
  <c r="CK70" i="5"/>
  <c r="CJ8" i="5"/>
  <c r="CJ10" i="5"/>
  <c r="N10" i="5" s="1"/>
  <c r="CJ12" i="5"/>
  <c r="CJ14" i="5"/>
  <c r="N14" i="5" s="1"/>
  <c r="CJ16" i="5"/>
  <c r="CJ18" i="5"/>
  <c r="N18" i="5" s="1"/>
  <c r="CJ20" i="5"/>
  <c r="CJ22" i="5"/>
  <c r="N22" i="5" s="1"/>
  <c r="CJ24" i="5"/>
  <c r="CJ26" i="5"/>
  <c r="N26" i="5" s="1"/>
  <c r="CJ28" i="5"/>
  <c r="CJ30" i="5"/>
  <c r="N30" i="5" s="1"/>
  <c r="CJ32" i="5"/>
  <c r="CJ34" i="5"/>
  <c r="N34" i="5" s="1"/>
  <c r="CJ36" i="5"/>
  <c r="CJ38" i="5"/>
  <c r="N38" i="5" s="1"/>
  <c r="CJ40" i="5"/>
  <c r="CJ42" i="5"/>
  <c r="N42" i="5" s="1"/>
  <c r="CJ44" i="5"/>
  <c r="CJ46" i="5"/>
  <c r="N46" i="5" s="1"/>
  <c r="CJ48" i="5"/>
  <c r="CJ50" i="5"/>
  <c r="N50" i="5" s="1"/>
  <c r="CJ52" i="5"/>
  <c r="CJ54" i="5"/>
  <c r="N54" i="5" s="1"/>
  <c r="CJ56" i="5"/>
  <c r="CJ58" i="5"/>
  <c r="N58" i="5" s="1"/>
  <c r="CJ60" i="5"/>
  <c r="CJ62" i="5"/>
  <c r="N62" i="5" s="1"/>
  <c r="CJ64" i="5"/>
  <c r="CJ66" i="5"/>
  <c r="N66" i="5" s="1"/>
  <c r="CJ68" i="5"/>
  <c r="CJ70" i="5"/>
  <c r="N70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I51" i="5"/>
  <c r="CI52" i="5"/>
  <c r="CI53" i="5"/>
  <c r="CI54" i="5"/>
  <c r="CI55" i="5"/>
  <c r="CI56" i="5"/>
  <c r="CI57" i="5"/>
  <c r="CI58" i="5"/>
  <c r="CI59" i="5"/>
  <c r="CI60" i="5"/>
  <c r="CI61" i="5"/>
  <c r="CI62" i="5"/>
  <c r="CI63" i="5"/>
  <c r="CI64" i="5"/>
  <c r="CI65" i="5"/>
  <c r="CI66" i="5"/>
  <c r="CI67" i="5"/>
  <c r="CI68" i="5"/>
  <c r="CI69" i="5"/>
  <c r="CI70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56" i="5"/>
  <c r="CH57" i="5"/>
  <c r="CH58" i="5"/>
  <c r="CH59" i="5"/>
  <c r="CH60" i="5"/>
  <c r="CH61" i="5"/>
  <c r="CH62" i="5"/>
  <c r="CH63" i="5"/>
  <c r="CH64" i="5"/>
  <c r="CH65" i="5"/>
  <c r="CH66" i="5"/>
  <c r="CH67" i="5"/>
  <c r="CH68" i="5"/>
  <c r="CH69" i="5"/>
  <c r="CH70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G62" i="5"/>
  <c r="CG63" i="5"/>
  <c r="CG64" i="5"/>
  <c r="CG65" i="5"/>
  <c r="CG66" i="5"/>
  <c r="CG67" i="5"/>
  <c r="CG68" i="5"/>
  <c r="CG69" i="5"/>
  <c r="CG70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F51" i="5"/>
  <c r="CF52" i="5"/>
  <c r="CF53" i="5"/>
  <c r="CF54" i="5"/>
  <c r="CF55" i="5"/>
  <c r="CF56" i="5"/>
  <c r="CF57" i="5"/>
  <c r="CF58" i="5"/>
  <c r="CF59" i="5"/>
  <c r="CF60" i="5"/>
  <c r="CF61" i="5"/>
  <c r="CF62" i="5"/>
  <c r="CF63" i="5"/>
  <c r="CF64" i="5"/>
  <c r="CF65" i="5"/>
  <c r="CF66" i="5"/>
  <c r="CF67" i="5"/>
  <c r="CF68" i="5"/>
  <c r="CF69" i="5"/>
  <c r="CF70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2" i="5"/>
  <c r="CE53" i="5"/>
  <c r="CE54" i="5"/>
  <c r="CE55" i="5"/>
  <c r="CE56" i="5"/>
  <c r="CE57" i="5"/>
  <c r="CE58" i="5"/>
  <c r="CE59" i="5"/>
  <c r="CE60" i="5"/>
  <c r="CE61" i="5"/>
  <c r="CE62" i="5"/>
  <c r="CE63" i="5"/>
  <c r="CE64" i="5"/>
  <c r="CE65" i="5"/>
  <c r="CE66" i="5"/>
  <c r="CE67" i="5"/>
  <c r="CE68" i="5"/>
  <c r="CE69" i="5"/>
  <c r="CE70" i="5"/>
  <c r="CD8" i="5"/>
  <c r="CD9" i="5"/>
  <c r="CD10" i="5"/>
  <c r="CB10" i="5" s="1"/>
  <c r="M10" i="5" s="1"/>
  <c r="CD11" i="5"/>
  <c r="CD12" i="5"/>
  <c r="CB12" i="5" s="1"/>
  <c r="CD13" i="5"/>
  <c r="CD14" i="5"/>
  <c r="CB14" i="5" s="1"/>
  <c r="M14" i="5" s="1"/>
  <c r="CD15" i="5"/>
  <c r="CD16" i="5"/>
  <c r="CB16" i="5" s="1"/>
  <c r="M16" i="5" s="1"/>
  <c r="CD17" i="5"/>
  <c r="CD18" i="5"/>
  <c r="CB18" i="5" s="1"/>
  <c r="M18" i="5" s="1"/>
  <c r="CD19" i="5"/>
  <c r="CD20" i="5"/>
  <c r="CB20" i="5" s="1"/>
  <c r="CD21" i="5"/>
  <c r="CD22" i="5"/>
  <c r="CB22" i="5" s="1"/>
  <c r="M22" i="5" s="1"/>
  <c r="CD23" i="5"/>
  <c r="CD24" i="5"/>
  <c r="CD25" i="5"/>
  <c r="CD26" i="5"/>
  <c r="CB26" i="5" s="1"/>
  <c r="M26" i="5" s="1"/>
  <c r="CD27" i="5"/>
  <c r="CD28" i="5"/>
  <c r="CB28" i="5" s="1"/>
  <c r="CD29" i="5"/>
  <c r="CD30" i="5"/>
  <c r="CB30" i="5" s="1"/>
  <c r="M30" i="5" s="1"/>
  <c r="CD31" i="5"/>
  <c r="CD32" i="5"/>
  <c r="CB32" i="5" s="1"/>
  <c r="M32" i="5" s="1"/>
  <c r="CD33" i="5"/>
  <c r="CD34" i="5"/>
  <c r="CB34" i="5" s="1"/>
  <c r="M34" i="5" s="1"/>
  <c r="CD35" i="5"/>
  <c r="CD36" i="5"/>
  <c r="CB36" i="5" s="1"/>
  <c r="CD37" i="5"/>
  <c r="CD38" i="5"/>
  <c r="CB38" i="5" s="1"/>
  <c r="M38" i="5" s="1"/>
  <c r="CD39" i="5"/>
  <c r="CD40" i="5"/>
  <c r="CD41" i="5"/>
  <c r="CD42" i="5"/>
  <c r="CB42" i="5" s="1"/>
  <c r="M42" i="5" s="1"/>
  <c r="CD43" i="5"/>
  <c r="CD44" i="5"/>
  <c r="CB44" i="5" s="1"/>
  <c r="CD45" i="5"/>
  <c r="CD46" i="5"/>
  <c r="CB46" i="5" s="1"/>
  <c r="M46" i="5" s="1"/>
  <c r="CD47" i="5"/>
  <c r="CD48" i="5"/>
  <c r="CB48" i="5" s="1"/>
  <c r="M48" i="5" s="1"/>
  <c r="CD49" i="5"/>
  <c r="CD50" i="5"/>
  <c r="CB50" i="5" s="1"/>
  <c r="M50" i="5" s="1"/>
  <c r="CD51" i="5"/>
  <c r="CD52" i="5"/>
  <c r="CB52" i="5" s="1"/>
  <c r="CD53" i="5"/>
  <c r="CD54" i="5"/>
  <c r="CB54" i="5" s="1"/>
  <c r="M54" i="5" s="1"/>
  <c r="CD55" i="5"/>
  <c r="CD56" i="5"/>
  <c r="CB56" i="5" s="1"/>
  <c r="CD57" i="5"/>
  <c r="CD58" i="5"/>
  <c r="CB58" i="5" s="1"/>
  <c r="M58" i="5" s="1"/>
  <c r="CD59" i="5"/>
  <c r="CD60" i="5"/>
  <c r="CB60" i="5" s="1"/>
  <c r="CD61" i="5"/>
  <c r="CD62" i="5"/>
  <c r="CB62" i="5" s="1"/>
  <c r="M62" i="5" s="1"/>
  <c r="CD63" i="5"/>
  <c r="CD64" i="5"/>
  <c r="CB64" i="5" s="1"/>
  <c r="CD65" i="5"/>
  <c r="CD66" i="5"/>
  <c r="CB66" i="5" s="1"/>
  <c r="M66" i="5" s="1"/>
  <c r="CD67" i="5"/>
  <c r="CD68" i="5"/>
  <c r="CB68" i="5" s="1"/>
  <c r="CD69" i="5"/>
  <c r="CD70" i="5"/>
  <c r="CB70" i="5" s="1"/>
  <c r="M70" i="5" s="1"/>
  <c r="CC8" i="5"/>
  <c r="CC9" i="5"/>
  <c r="CB9" i="5" s="1"/>
  <c r="M9" i="5" s="1"/>
  <c r="CC10" i="5"/>
  <c r="CC11" i="5"/>
  <c r="CB11" i="5" s="1"/>
  <c r="M11" i="5" s="1"/>
  <c r="CC12" i="5"/>
  <c r="CC13" i="5"/>
  <c r="CB13" i="5" s="1"/>
  <c r="M13" i="5" s="1"/>
  <c r="CC14" i="5"/>
  <c r="CC15" i="5"/>
  <c r="CB15" i="5" s="1"/>
  <c r="M15" i="5" s="1"/>
  <c r="CC16" i="5"/>
  <c r="CC17" i="5"/>
  <c r="CB17" i="5" s="1"/>
  <c r="M17" i="5" s="1"/>
  <c r="CC18" i="5"/>
  <c r="CC19" i="5"/>
  <c r="CB19" i="5" s="1"/>
  <c r="M19" i="5" s="1"/>
  <c r="CC20" i="5"/>
  <c r="CC21" i="5"/>
  <c r="CB21" i="5" s="1"/>
  <c r="M21" i="5" s="1"/>
  <c r="CC22" i="5"/>
  <c r="CC23" i="5"/>
  <c r="CB23" i="5" s="1"/>
  <c r="M23" i="5" s="1"/>
  <c r="CC24" i="5"/>
  <c r="CC25" i="5"/>
  <c r="CB25" i="5" s="1"/>
  <c r="M25" i="5" s="1"/>
  <c r="CC26" i="5"/>
  <c r="CC27" i="5"/>
  <c r="CB27" i="5" s="1"/>
  <c r="M27" i="5" s="1"/>
  <c r="CC28" i="5"/>
  <c r="CC29" i="5"/>
  <c r="CB29" i="5" s="1"/>
  <c r="M29" i="5" s="1"/>
  <c r="CC30" i="5"/>
  <c r="CC31" i="5"/>
  <c r="CB31" i="5" s="1"/>
  <c r="M31" i="5" s="1"/>
  <c r="CC32" i="5"/>
  <c r="CC33" i="5"/>
  <c r="CB33" i="5" s="1"/>
  <c r="M33" i="5" s="1"/>
  <c r="CC34" i="5"/>
  <c r="CC35" i="5"/>
  <c r="CB35" i="5" s="1"/>
  <c r="M35" i="5" s="1"/>
  <c r="CC36" i="5"/>
  <c r="CC37" i="5"/>
  <c r="CB37" i="5" s="1"/>
  <c r="M37" i="5" s="1"/>
  <c r="CC38" i="5"/>
  <c r="CC39" i="5"/>
  <c r="CB39" i="5" s="1"/>
  <c r="M39" i="5" s="1"/>
  <c r="CC40" i="5"/>
  <c r="CC41" i="5"/>
  <c r="CB41" i="5" s="1"/>
  <c r="M41" i="5" s="1"/>
  <c r="CC42" i="5"/>
  <c r="CC43" i="5"/>
  <c r="CB43" i="5" s="1"/>
  <c r="M43" i="5" s="1"/>
  <c r="CC44" i="5"/>
  <c r="CC45" i="5"/>
  <c r="CB45" i="5" s="1"/>
  <c r="M45" i="5" s="1"/>
  <c r="CC46" i="5"/>
  <c r="CC47" i="5"/>
  <c r="CB47" i="5" s="1"/>
  <c r="M47" i="5" s="1"/>
  <c r="CC48" i="5"/>
  <c r="CC49" i="5"/>
  <c r="CB49" i="5" s="1"/>
  <c r="M49" i="5" s="1"/>
  <c r="CC50" i="5"/>
  <c r="CC51" i="5"/>
  <c r="CB51" i="5" s="1"/>
  <c r="M51" i="5" s="1"/>
  <c r="CC52" i="5"/>
  <c r="CC53" i="5"/>
  <c r="CB53" i="5" s="1"/>
  <c r="M53" i="5" s="1"/>
  <c r="CC54" i="5"/>
  <c r="CC55" i="5"/>
  <c r="CC56" i="5"/>
  <c r="CC57" i="5"/>
  <c r="CB57" i="5" s="1"/>
  <c r="M57" i="5" s="1"/>
  <c r="CC58" i="5"/>
  <c r="CC59" i="5"/>
  <c r="CB59" i="5" s="1"/>
  <c r="M59" i="5" s="1"/>
  <c r="CC60" i="5"/>
  <c r="CC61" i="5"/>
  <c r="CB61" i="5" s="1"/>
  <c r="M61" i="5" s="1"/>
  <c r="CC62" i="5"/>
  <c r="CC63" i="5"/>
  <c r="CC64" i="5"/>
  <c r="CC65" i="5"/>
  <c r="CB65" i="5" s="1"/>
  <c r="M65" i="5" s="1"/>
  <c r="CC66" i="5"/>
  <c r="CC67" i="5"/>
  <c r="CB67" i="5" s="1"/>
  <c r="M67" i="5" s="1"/>
  <c r="CC68" i="5"/>
  <c r="CC69" i="5"/>
  <c r="CB69" i="5" s="1"/>
  <c r="M69" i="5" s="1"/>
  <c r="CC70" i="5"/>
  <c r="CB8" i="5"/>
  <c r="CB24" i="5"/>
  <c r="CB40" i="5"/>
  <c r="CB55" i="5"/>
  <c r="M55" i="5" s="1"/>
  <c r="CB63" i="5"/>
  <c r="M63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CA54" i="5"/>
  <c r="CA55" i="5"/>
  <c r="CA56" i="5"/>
  <c r="CA57" i="5"/>
  <c r="CA58" i="5"/>
  <c r="CA59" i="5"/>
  <c r="CA60" i="5"/>
  <c r="CA61" i="5"/>
  <c r="CA62" i="5"/>
  <c r="CA63" i="5"/>
  <c r="CA64" i="5"/>
  <c r="CA65" i="5"/>
  <c r="CA66" i="5"/>
  <c r="CA67" i="5"/>
  <c r="CA68" i="5"/>
  <c r="CA69" i="5"/>
  <c r="CA70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Z52" i="5"/>
  <c r="BZ53" i="5"/>
  <c r="BZ54" i="5"/>
  <c r="BZ55" i="5"/>
  <c r="BZ56" i="5"/>
  <c r="BZ57" i="5"/>
  <c r="BZ58" i="5"/>
  <c r="BZ59" i="5"/>
  <c r="BZ60" i="5"/>
  <c r="BZ61" i="5"/>
  <c r="BZ62" i="5"/>
  <c r="BZ63" i="5"/>
  <c r="BZ64" i="5"/>
  <c r="BZ65" i="5"/>
  <c r="BZ66" i="5"/>
  <c r="BZ67" i="5"/>
  <c r="BZ68" i="5"/>
  <c r="BZ69" i="5"/>
  <c r="BZ70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55" i="5"/>
  <c r="BY56" i="5"/>
  <c r="BY57" i="5"/>
  <c r="BY58" i="5"/>
  <c r="BY59" i="5"/>
  <c r="BY60" i="5"/>
  <c r="BY61" i="5"/>
  <c r="BY62" i="5"/>
  <c r="BY63" i="5"/>
  <c r="BY64" i="5"/>
  <c r="BY65" i="5"/>
  <c r="BY66" i="5"/>
  <c r="BY67" i="5"/>
  <c r="BY68" i="5"/>
  <c r="BY69" i="5"/>
  <c r="BY70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X50" i="5"/>
  <c r="BX51" i="5"/>
  <c r="BX52" i="5"/>
  <c r="BX53" i="5"/>
  <c r="BX54" i="5"/>
  <c r="BX55" i="5"/>
  <c r="BX56" i="5"/>
  <c r="BX57" i="5"/>
  <c r="BX58" i="5"/>
  <c r="BX59" i="5"/>
  <c r="BX60" i="5"/>
  <c r="BX61" i="5"/>
  <c r="BX62" i="5"/>
  <c r="BX63" i="5"/>
  <c r="BX64" i="5"/>
  <c r="BX65" i="5"/>
  <c r="BX66" i="5"/>
  <c r="BX67" i="5"/>
  <c r="BX68" i="5"/>
  <c r="BX69" i="5"/>
  <c r="BX70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W61" i="5"/>
  <c r="BW62" i="5"/>
  <c r="BW63" i="5"/>
  <c r="BW64" i="5"/>
  <c r="BW65" i="5"/>
  <c r="BW66" i="5"/>
  <c r="BW67" i="5"/>
  <c r="BW68" i="5"/>
  <c r="BW69" i="5"/>
  <c r="BW70" i="5"/>
  <c r="BV8" i="5"/>
  <c r="BV9" i="5"/>
  <c r="BT9" i="5" s="1"/>
  <c r="BV10" i="5"/>
  <c r="BV11" i="5"/>
  <c r="BT11" i="5" s="1"/>
  <c r="L11" i="5" s="1"/>
  <c r="BV12" i="5"/>
  <c r="BV13" i="5"/>
  <c r="BT13" i="5" s="1"/>
  <c r="BV14" i="5"/>
  <c r="BV15" i="5"/>
  <c r="BV16" i="5"/>
  <c r="BV17" i="5"/>
  <c r="BT17" i="5" s="1"/>
  <c r="BV18" i="5"/>
  <c r="BV19" i="5"/>
  <c r="BT19" i="5" s="1"/>
  <c r="L19" i="5" s="1"/>
  <c r="BV20" i="5"/>
  <c r="BV21" i="5"/>
  <c r="BT21" i="5" s="1"/>
  <c r="BV22" i="5"/>
  <c r="BV23" i="5"/>
  <c r="BV24" i="5"/>
  <c r="BV25" i="5"/>
  <c r="BT25" i="5" s="1"/>
  <c r="BV26" i="5"/>
  <c r="BV27" i="5"/>
  <c r="BT27" i="5" s="1"/>
  <c r="L27" i="5" s="1"/>
  <c r="BV28" i="5"/>
  <c r="BV29" i="5"/>
  <c r="BT29" i="5" s="1"/>
  <c r="BV30" i="5"/>
  <c r="BV31" i="5"/>
  <c r="BV32" i="5"/>
  <c r="BV33" i="5"/>
  <c r="BT33" i="5" s="1"/>
  <c r="BV34" i="5"/>
  <c r="BV35" i="5"/>
  <c r="BT35" i="5" s="1"/>
  <c r="L35" i="5" s="1"/>
  <c r="BV36" i="5"/>
  <c r="BV37" i="5"/>
  <c r="BT37" i="5" s="1"/>
  <c r="BV38" i="5"/>
  <c r="BV39" i="5"/>
  <c r="BV40" i="5"/>
  <c r="BV41" i="5"/>
  <c r="BT41" i="5" s="1"/>
  <c r="BV42" i="5"/>
  <c r="BV43" i="5"/>
  <c r="BT43" i="5" s="1"/>
  <c r="L43" i="5" s="1"/>
  <c r="BV44" i="5"/>
  <c r="BV45" i="5"/>
  <c r="BT45" i="5" s="1"/>
  <c r="BV46" i="5"/>
  <c r="BV47" i="5"/>
  <c r="BV48" i="5"/>
  <c r="BV49" i="5"/>
  <c r="BT49" i="5" s="1"/>
  <c r="BV50" i="5"/>
  <c r="BV51" i="5"/>
  <c r="BT51" i="5" s="1"/>
  <c r="L51" i="5" s="1"/>
  <c r="BV52" i="5"/>
  <c r="BV53" i="5"/>
  <c r="BT53" i="5" s="1"/>
  <c r="BV54" i="5"/>
  <c r="BV55" i="5"/>
  <c r="BV56" i="5"/>
  <c r="BV57" i="5"/>
  <c r="BT57" i="5" s="1"/>
  <c r="BV58" i="5"/>
  <c r="BV59" i="5"/>
  <c r="BT59" i="5" s="1"/>
  <c r="L59" i="5" s="1"/>
  <c r="BV60" i="5"/>
  <c r="BV61" i="5"/>
  <c r="BT61" i="5" s="1"/>
  <c r="BV62" i="5"/>
  <c r="BV63" i="5"/>
  <c r="BV64" i="5"/>
  <c r="BV65" i="5"/>
  <c r="BT65" i="5" s="1"/>
  <c r="BV66" i="5"/>
  <c r="BV67" i="5"/>
  <c r="BT67" i="5" s="1"/>
  <c r="L67" i="5" s="1"/>
  <c r="BV68" i="5"/>
  <c r="BV69" i="5"/>
  <c r="BT69" i="5" s="1"/>
  <c r="BV70" i="5"/>
  <c r="BU8" i="5"/>
  <c r="BT8" i="5" s="1"/>
  <c r="L8" i="5" s="1"/>
  <c r="BU9" i="5"/>
  <c r="BU10" i="5"/>
  <c r="BT10" i="5" s="1"/>
  <c r="L10" i="5" s="1"/>
  <c r="BU11" i="5"/>
  <c r="BU12" i="5"/>
  <c r="BT12" i="5" s="1"/>
  <c r="L12" i="5" s="1"/>
  <c r="BU13" i="5"/>
  <c r="BU14" i="5"/>
  <c r="BT14" i="5" s="1"/>
  <c r="L14" i="5" s="1"/>
  <c r="BU15" i="5"/>
  <c r="BU16" i="5"/>
  <c r="BT16" i="5" s="1"/>
  <c r="L16" i="5" s="1"/>
  <c r="BU17" i="5"/>
  <c r="BU18" i="5"/>
  <c r="BT18" i="5" s="1"/>
  <c r="L18" i="5" s="1"/>
  <c r="BU19" i="5"/>
  <c r="BU20" i="5"/>
  <c r="BT20" i="5" s="1"/>
  <c r="L20" i="5" s="1"/>
  <c r="BU21" i="5"/>
  <c r="BU22" i="5"/>
  <c r="BT22" i="5" s="1"/>
  <c r="L22" i="5" s="1"/>
  <c r="BU23" i="5"/>
  <c r="BU24" i="5"/>
  <c r="BT24" i="5" s="1"/>
  <c r="L24" i="5" s="1"/>
  <c r="BU25" i="5"/>
  <c r="BU26" i="5"/>
  <c r="BT26" i="5" s="1"/>
  <c r="L26" i="5" s="1"/>
  <c r="BU27" i="5"/>
  <c r="BU28" i="5"/>
  <c r="BT28" i="5" s="1"/>
  <c r="L28" i="5" s="1"/>
  <c r="BU29" i="5"/>
  <c r="BU30" i="5"/>
  <c r="BT30" i="5" s="1"/>
  <c r="L30" i="5" s="1"/>
  <c r="BU31" i="5"/>
  <c r="BU32" i="5"/>
  <c r="BT32" i="5" s="1"/>
  <c r="L32" i="5" s="1"/>
  <c r="BU33" i="5"/>
  <c r="BU34" i="5"/>
  <c r="BT34" i="5" s="1"/>
  <c r="L34" i="5" s="1"/>
  <c r="BU35" i="5"/>
  <c r="BU36" i="5"/>
  <c r="BT36" i="5" s="1"/>
  <c r="L36" i="5" s="1"/>
  <c r="BU37" i="5"/>
  <c r="BU38" i="5"/>
  <c r="BT38" i="5" s="1"/>
  <c r="L38" i="5" s="1"/>
  <c r="BU39" i="5"/>
  <c r="BU40" i="5"/>
  <c r="BT40" i="5" s="1"/>
  <c r="L40" i="5" s="1"/>
  <c r="BU41" i="5"/>
  <c r="BU42" i="5"/>
  <c r="BT42" i="5" s="1"/>
  <c r="L42" i="5" s="1"/>
  <c r="BU43" i="5"/>
  <c r="BU44" i="5"/>
  <c r="BT44" i="5" s="1"/>
  <c r="L44" i="5" s="1"/>
  <c r="BU45" i="5"/>
  <c r="BU46" i="5"/>
  <c r="BT46" i="5" s="1"/>
  <c r="L46" i="5" s="1"/>
  <c r="BU47" i="5"/>
  <c r="BU48" i="5"/>
  <c r="BT48" i="5" s="1"/>
  <c r="L48" i="5" s="1"/>
  <c r="BU49" i="5"/>
  <c r="BU50" i="5"/>
  <c r="BT50" i="5" s="1"/>
  <c r="L50" i="5" s="1"/>
  <c r="BU51" i="5"/>
  <c r="BU52" i="5"/>
  <c r="BT52" i="5" s="1"/>
  <c r="L52" i="5" s="1"/>
  <c r="BU53" i="5"/>
  <c r="BU54" i="5"/>
  <c r="BT54" i="5" s="1"/>
  <c r="L54" i="5" s="1"/>
  <c r="BU55" i="5"/>
  <c r="BU56" i="5"/>
  <c r="BT56" i="5" s="1"/>
  <c r="L56" i="5" s="1"/>
  <c r="BU57" i="5"/>
  <c r="BU58" i="5"/>
  <c r="BT58" i="5" s="1"/>
  <c r="L58" i="5" s="1"/>
  <c r="BU59" i="5"/>
  <c r="BU60" i="5"/>
  <c r="BT60" i="5" s="1"/>
  <c r="L60" i="5" s="1"/>
  <c r="BU61" i="5"/>
  <c r="BU62" i="5"/>
  <c r="BT62" i="5" s="1"/>
  <c r="L62" i="5" s="1"/>
  <c r="BU63" i="5"/>
  <c r="BU64" i="5"/>
  <c r="BT64" i="5" s="1"/>
  <c r="L64" i="5" s="1"/>
  <c r="BU65" i="5"/>
  <c r="BU66" i="5"/>
  <c r="BT66" i="5" s="1"/>
  <c r="L66" i="5" s="1"/>
  <c r="BU67" i="5"/>
  <c r="BU68" i="5"/>
  <c r="BT68" i="5" s="1"/>
  <c r="L68" i="5" s="1"/>
  <c r="BU69" i="5"/>
  <c r="BU70" i="5"/>
  <c r="BT70" i="5" s="1"/>
  <c r="L70" i="5" s="1"/>
  <c r="BT15" i="5"/>
  <c r="L15" i="5" s="1"/>
  <c r="BT23" i="5"/>
  <c r="L23" i="5" s="1"/>
  <c r="BT31" i="5"/>
  <c r="L31" i="5" s="1"/>
  <c r="BT39" i="5"/>
  <c r="L39" i="5" s="1"/>
  <c r="BT47" i="5"/>
  <c r="L47" i="5" s="1"/>
  <c r="BT55" i="5"/>
  <c r="L55" i="5" s="1"/>
  <c r="BT63" i="5"/>
  <c r="L63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S52" i="5"/>
  <c r="BS53" i="5"/>
  <c r="BS54" i="5"/>
  <c r="BS55" i="5"/>
  <c r="BS56" i="5"/>
  <c r="BS57" i="5"/>
  <c r="BS58" i="5"/>
  <c r="BS59" i="5"/>
  <c r="BS60" i="5"/>
  <c r="BS61" i="5"/>
  <c r="BS62" i="5"/>
  <c r="BS63" i="5"/>
  <c r="BS64" i="5"/>
  <c r="BS65" i="5"/>
  <c r="BS66" i="5"/>
  <c r="BS67" i="5"/>
  <c r="BS68" i="5"/>
  <c r="BS69" i="5"/>
  <c r="BS70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1" i="5"/>
  <c r="BR52" i="5"/>
  <c r="BR53" i="5"/>
  <c r="BR54" i="5"/>
  <c r="BR55" i="5"/>
  <c r="BR56" i="5"/>
  <c r="BR57" i="5"/>
  <c r="BR58" i="5"/>
  <c r="BR59" i="5"/>
  <c r="BR60" i="5"/>
  <c r="BR61" i="5"/>
  <c r="BR62" i="5"/>
  <c r="BR63" i="5"/>
  <c r="BR64" i="5"/>
  <c r="BR65" i="5"/>
  <c r="BR66" i="5"/>
  <c r="BR67" i="5"/>
  <c r="BR68" i="5"/>
  <c r="BR69" i="5"/>
  <c r="BR70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58" i="5"/>
  <c r="BQ59" i="5"/>
  <c r="BQ60" i="5"/>
  <c r="BQ61" i="5"/>
  <c r="BQ62" i="5"/>
  <c r="BQ63" i="5"/>
  <c r="BQ64" i="5"/>
  <c r="BQ65" i="5"/>
  <c r="BQ66" i="5"/>
  <c r="BQ67" i="5"/>
  <c r="BQ68" i="5"/>
  <c r="BQ69" i="5"/>
  <c r="BQ70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P51" i="5"/>
  <c r="BP52" i="5"/>
  <c r="BP53" i="5"/>
  <c r="BP54" i="5"/>
  <c r="BP55" i="5"/>
  <c r="BP56" i="5"/>
  <c r="BP57" i="5"/>
  <c r="BP58" i="5"/>
  <c r="BP59" i="5"/>
  <c r="BP60" i="5"/>
  <c r="BP61" i="5"/>
  <c r="BP62" i="5"/>
  <c r="BP63" i="5"/>
  <c r="BP64" i="5"/>
  <c r="BP65" i="5"/>
  <c r="BP66" i="5"/>
  <c r="BP67" i="5"/>
  <c r="BP68" i="5"/>
  <c r="BP69" i="5"/>
  <c r="BP70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O53" i="5"/>
  <c r="BO54" i="5"/>
  <c r="BO55" i="5"/>
  <c r="BO56" i="5"/>
  <c r="BO57" i="5"/>
  <c r="BO58" i="5"/>
  <c r="BO59" i="5"/>
  <c r="BO60" i="5"/>
  <c r="BO61" i="5"/>
  <c r="BO62" i="5"/>
  <c r="BO63" i="5"/>
  <c r="BO64" i="5"/>
  <c r="BO65" i="5"/>
  <c r="BO66" i="5"/>
  <c r="BO67" i="5"/>
  <c r="BO68" i="5"/>
  <c r="BO69" i="5"/>
  <c r="BO70" i="5"/>
  <c r="BN8" i="5"/>
  <c r="BN9" i="5"/>
  <c r="BL9" i="5" s="1"/>
  <c r="K9" i="5" s="1"/>
  <c r="BN10" i="5"/>
  <c r="BN11" i="5"/>
  <c r="BL11" i="5" s="1"/>
  <c r="K11" i="5" s="1"/>
  <c r="BN12" i="5"/>
  <c r="BN13" i="5"/>
  <c r="BL13" i="5" s="1"/>
  <c r="K13" i="5" s="1"/>
  <c r="BN14" i="5"/>
  <c r="BN15" i="5"/>
  <c r="BN16" i="5"/>
  <c r="BN17" i="5"/>
  <c r="BL17" i="5" s="1"/>
  <c r="K17" i="5" s="1"/>
  <c r="BN18" i="5"/>
  <c r="BN19" i="5"/>
  <c r="BL19" i="5" s="1"/>
  <c r="K19" i="5" s="1"/>
  <c r="BN20" i="5"/>
  <c r="BN21" i="5"/>
  <c r="BL21" i="5" s="1"/>
  <c r="K21" i="5" s="1"/>
  <c r="BN22" i="5"/>
  <c r="BN23" i="5"/>
  <c r="BN24" i="5"/>
  <c r="BN25" i="5"/>
  <c r="BL25" i="5" s="1"/>
  <c r="K25" i="5" s="1"/>
  <c r="BN26" i="5"/>
  <c r="BN27" i="5"/>
  <c r="BL27" i="5" s="1"/>
  <c r="K27" i="5" s="1"/>
  <c r="BN28" i="5"/>
  <c r="BN29" i="5"/>
  <c r="BL29" i="5" s="1"/>
  <c r="K29" i="5" s="1"/>
  <c r="BN30" i="5"/>
  <c r="BN31" i="5"/>
  <c r="BN32" i="5"/>
  <c r="BN33" i="5"/>
  <c r="BL33" i="5" s="1"/>
  <c r="K33" i="5" s="1"/>
  <c r="BN34" i="5"/>
  <c r="BN35" i="5"/>
  <c r="BL35" i="5" s="1"/>
  <c r="K35" i="5" s="1"/>
  <c r="BN36" i="5"/>
  <c r="BN37" i="5"/>
  <c r="BL37" i="5" s="1"/>
  <c r="K37" i="5" s="1"/>
  <c r="BN38" i="5"/>
  <c r="BN39" i="5"/>
  <c r="BN40" i="5"/>
  <c r="BN41" i="5"/>
  <c r="BL41" i="5" s="1"/>
  <c r="K41" i="5" s="1"/>
  <c r="BN42" i="5"/>
  <c r="BN43" i="5"/>
  <c r="BL43" i="5" s="1"/>
  <c r="K43" i="5" s="1"/>
  <c r="BN44" i="5"/>
  <c r="BN45" i="5"/>
  <c r="BL45" i="5" s="1"/>
  <c r="K45" i="5" s="1"/>
  <c r="BN46" i="5"/>
  <c r="BN47" i="5"/>
  <c r="BN48" i="5"/>
  <c r="BN49" i="5"/>
  <c r="BL49" i="5" s="1"/>
  <c r="K49" i="5" s="1"/>
  <c r="BN50" i="5"/>
  <c r="BN51" i="5"/>
  <c r="BL51" i="5" s="1"/>
  <c r="K51" i="5" s="1"/>
  <c r="BN52" i="5"/>
  <c r="BN53" i="5"/>
  <c r="BL53" i="5" s="1"/>
  <c r="K53" i="5" s="1"/>
  <c r="BN54" i="5"/>
  <c r="BN55" i="5"/>
  <c r="BN56" i="5"/>
  <c r="BN57" i="5"/>
  <c r="BL57" i="5" s="1"/>
  <c r="BN58" i="5"/>
  <c r="BN59" i="5"/>
  <c r="BL59" i="5" s="1"/>
  <c r="K59" i="5" s="1"/>
  <c r="BN60" i="5"/>
  <c r="BN61" i="5"/>
  <c r="BL61" i="5" s="1"/>
  <c r="BN62" i="5"/>
  <c r="BN63" i="5"/>
  <c r="BN64" i="5"/>
  <c r="BN65" i="5"/>
  <c r="BL65" i="5" s="1"/>
  <c r="BN66" i="5"/>
  <c r="BN67" i="5"/>
  <c r="BL67" i="5" s="1"/>
  <c r="K67" i="5" s="1"/>
  <c r="BN68" i="5"/>
  <c r="BN69" i="5"/>
  <c r="BL69" i="5" s="1"/>
  <c r="BN70" i="5"/>
  <c r="BM8" i="5"/>
  <c r="BL8" i="5" s="1"/>
  <c r="K8" i="5" s="1"/>
  <c r="BM9" i="5"/>
  <c r="BM10" i="5"/>
  <c r="BL10" i="5" s="1"/>
  <c r="BM11" i="5"/>
  <c r="BM12" i="5"/>
  <c r="BL12" i="5" s="1"/>
  <c r="K12" i="5" s="1"/>
  <c r="BM13" i="5"/>
  <c r="BM14" i="5"/>
  <c r="BL14" i="5" s="1"/>
  <c r="BM15" i="5"/>
  <c r="BM16" i="5"/>
  <c r="BL16" i="5" s="1"/>
  <c r="K16" i="5" s="1"/>
  <c r="BM17" i="5"/>
  <c r="BM18" i="5"/>
  <c r="BL18" i="5" s="1"/>
  <c r="BM19" i="5"/>
  <c r="BM20" i="5"/>
  <c r="BL20" i="5" s="1"/>
  <c r="K20" i="5" s="1"/>
  <c r="BM21" i="5"/>
  <c r="BM22" i="5"/>
  <c r="BL22" i="5" s="1"/>
  <c r="BM23" i="5"/>
  <c r="BM24" i="5"/>
  <c r="BL24" i="5" s="1"/>
  <c r="K24" i="5" s="1"/>
  <c r="BM25" i="5"/>
  <c r="BM26" i="5"/>
  <c r="BL26" i="5" s="1"/>
  <c r="BM27" i="5"/>
  <c r="BM28" i="5"/>
  <c r="BL28" i="5" s="1"/>
  <c r="K28" i="5" s="1"/>
  <c r="BM29" i="5"/>
  <c r="BM30" i="5"/>
  <c r="BL30" i="5" s="1"/>
  <c r="BM31" i="5"/>
  <c r="BM32" i="5"/>
  <c r="BL32" i="5" s="1"/>
  <c r="K32" i="5" s="1"/>
  <c r="BM33" i="5"/>
  <c r="BM34" i="5"/>
  <c r="BL34" i="5" s="1"/>
  <c r="BM35" i="5"/>
  <c r="BM36" i="5"/>
  <c r="BL36" i="5" s="1"/>
  <c r="K36" i="5" s="1"/>
  <c r="BM37" i="5"/>
  <c r="BM38" i="5"/>
  <c r="BL38" i="5" s="1"/>
  <c r="BM39" i="5"/>
  <c r="BM40" i="5"/>
  <c r="BL40" i="5" s="1"/>
  <c r="K40" i="5" s="1"/>
  <c r="BM41" i="5"/>
  <c r="BM42" i="5"/>
  <c r="BL42" i="5" s="1"/>
  <c r="BM43" i="5"/>
  <c r="BM44" i="5"/>
  <c r="BL44" i="5" s="1"/>
  <c r="K44" i="5" s="1"/>
  <c r="BM45" i="5"/>
  <c r="BM46" i="5"/>
  <c r="BL46" i="5" s="1"/>
  <c r="BM47" i="5"/>
  <c r="BM48" i="5"/>
  <c r="BL48" i="5" s="1"/>
  <c r="K48" i="5" s="1"/>
  <c r="BM49" i="5"/>
  <c r="BM50" i="5"/>
  <c r="BL50" i="5" s="1"/>
  <c r="BM51" i="5"/>
  <c r="BM52" i="5"/>
  <c r="BL52" i="5" s="1"/>
  <c r="K52" i="5" s="1"/>
  <c r="BM53" i="5"/>
  <c r="BM54" i="5"/>
  <c r="BL54" i="5" s="1"/>
  <c r="BM55" i="5"/>
  <c r="BM56" i="5"/>
  <c r="BL56" i="5" s="1"/>
  <c r="K56" i="5" s="1"/>
  <c r="BM57" i="5"/>
  <c r="BM58" i="5"/>
  <c r="BL58" i="5" s="1"/>
  <c r="K58" i="5" s="1"/>
  <c r="BM59" i="5"/>
  <c r="BM60" i="5"/>
  <c r="BL60" i="5" s="1"/>
  <c r="K60" i="5" s="1"/>
  <c r="BM61" i="5"/>
  <c r="BM62" i="5"/>
  <c r="BL62" i="5" s="1"/>
  <c r="K62" i="5" s="1"/>
  <c r="BM63" i="5"/>
  <c r="BM64" i="5"/>
  <c r="BL64" i="5" s="1"/>
  <c r="K64" i="5" s="1"/>
  <c r="BM65" i="5"/>
  <c r="BM66" i="5"/>
  <c r="BL66" i="5" s="1"/>
  <c r="K66" i="5" s="1"/>
  <c r="BM67" i="5"/>
  <c r="BM68" i="5"/>
  <c r="BL68" i="5" s="1"/>
  <c r="K68" i="5" s="1"/>
  <c r="BM69" i="5"/>
  <c r="BM70" i="5"/>
  <c r="BL70" i="5" s="1"/>
  <c r="K70" i="5" s="1"/>
  <c r="BL15" i="5"/>
  <c r="K15" i="5" s="1"/>
  <c r="BL23" i="5"/>
  <c r="K23" i="5" s="1"/>
  <c r="BL31" i="5"/>
  <c r="K31" i="5" s="1"/>
  <c r="BL39" i="5"/>
  <c r="K39" i="5" s="1"/>
  <c r="BL47" i="5"/>
  <c r="K47" i="5" s="1"/>
  <c r="BL55" i="5"/>
  <c r="K55" i="5" s="1"/>
  <c r="BL63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K62" i="5"/>
  <c r="BK63" i="5"/>
  <c r="BK64" i="5"/>
  <c r="BK65" i="5"/>
  <c r="BK66" i="5"/>
  <c r="BK67" i="5"/>
  <c r="BK68" i="5"/>
  <c r="BK69" i="5"/>
  <c r="BK70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J52" i="5"/>
  <c r="BJ53" i="5"/>
  <c r="BJ54" i="5"/>
  <c r="BJ55" i="5"/>
  <c r="BJ56" i="5"/>
  <c r="BJ57" i="5"/>
  <c r="BJ58" i="5"/>
  <c r="BJ59" i="5"/>
  <c r="BJ60" i="5"/>
  <c r="BJ61" i="5"/>
  <c r="BJ62" i="5"/>
  <c r="BJ63" i="5"/>
  <c r="BJ64" i="5"/>
  <c r="BJ65" i="5"/>
  <c r="BJ66" i="5"/>
  <c r="BJ67" i="5"/>
  <c r="BJ68" i="5"/>
  <c r="BJ69" i="5"/>
  <c r="BJ70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I58" i="5"/>
  <c r="BI59" i="5"/>
  <c r="BI60" i="5"/>
  <c r="BI61" i="5"/>
  <c r="BI62" i="5"/>
  <c r="BI63" i="5"/>
  <c r="BI64" i="5"/>
  <c r="BI65" i="5"/>
  <c r="BI66" i="5"/>
  <c r="BI67" i="5"/>
  <c r="BI68" i="5"/>
  <c r="BI69" i="5"/>
  <c r="BI70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H50" i="5"/>
  <c r="BH51" i="5"/>
  <c r="BH52" i="5"/>
  <c r="BH53" i="5"/>
  <c r="BH54" i="5"/>
  <c r="BH55" i="5"/>
  <c r="BH56" i="5"/>
  <c r="BH57" i="5"/>
  <c r="BH58" i="5"/>
  <c r="BH59" i="5"/>
  <c r="BH60" i="5"/>
  <c r="BH61" i="5"/>
  <c r="BH62" i="5"/>
  <c r="BH63" i="5"/>
  <c r="BH64" i="5"/>
  <c r="BH65" i="5"/>
  <c r="BH66" i="5"/>
  <c r="BH67" i="5"/>
  <c r="BH68" i="5"/>
  <c r="BH69" i="5"/>
  <c r="BH70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G51" i="5"/>
  <c r="BG52" i="5"/>
  <c r="BG53" i="5"/>
  <c r="BG54" i="5"/>
  <c r="BG55" i="5"/>
  <c r="BG56" i="5"/>
  <c r="BG57" i="5"/>
  <c r="BG58" i="5"/>
  <c r="BG59" i="5"/>
  <c r="BG60" i="5"/>
  <c r="BG61" i="5"/>
  <c r="BG62" i="5"/>
  <c r="BG63" i="5"/>
  <c r="BG64" i="5"/>
  <c r="BG65" i="5"/>
  <c r="BG66" i="5"/>
  <c r="BG67" i="5"/>
  <c r="BG68" i="5"/>
  <c r="BG69" i="5"/>
  <c r="BG70" i="5"/>
  <c r="BF8" i="5"/>
  <c r="BF9" i="5"/>
  <c r="BD9" i="5" s="1"/>
  <c r="J9" i="5" s="1"/>
  <c r="BF10" i="5"/>
  <c r="BF11" i="5"/>
  <c r="BD11" i="5" s="1"/>
  <c r="J11" i="5" s="1"/>
  <c r="BF12" i="5"/>
  <c r="BF13" i="5"/>
  <c r="BD13" i="5" s="1"/>
  <c r="J13" i="5" s="1"/>
  <c r="BF14" i="5"/>
  <c r="BF15" i="5"/>
  <c r="BF16" i="5"/>
  <c r="BF17" i="5"/>
  <c r="BD17" i="5" s="1"/>
  <c r="J17" i="5" s="1"/>
  <c r="BF18" i="5"/>
  <c r="BF19" i="5"/>
  <c r="BD19" i="5" s="1"/>
  <c r="J19" i="5" s="1"/>
  <c r="BF20" i="5"/>
  <c r="BF21" i="5"/>
  <c r="BD21" i="5" s="1"/>
  <c r="J21" i="5" s="1"/>
  <c r="BF22" i="5"/>
  <c r="BF23" i="5"/>
  <c r="BF24" i="5"/>
  <c r="BF25" i="5"/>
  <c r="BD25" i="5" s="1"/>
  <c r="J25" i="5" s="1"/>
  <c r="BF26" i="5"/>
  <c r="BF27" i="5"/>
  <c r="BD27" i="5" s="1"/>
  <c r="J27" i="5" s="1"/>
  <c r="BF28" i="5"/>
  <c r="BF29" i="5"/>
  <c r="BD29" i="5" s="1"/>
  <c r="J29" i="5" s="1"/>
  <c r="BF30" i="5"/>
  <c r="BF31" i="5"/>
  <c r="BF32" i="5"/>
  <c r="BF33" i="5"/>
  <c r="BD33" i="5" s="1"/>
  <c r="J33" i="5" s="1"/>
  <c r="BF34" i="5"/>
  <c r="BF35" i="5"/>
  <c r="BD35" i="5" s="1"/>
  <c r="J35" i="5" s="1"/>
  <c r="BF36" i="5"/>
  <c r="BF37" i="5"/>
  <c r="BD37" i="5" s="1"/>
  <c r="J37" i="5" s="1"/>
  <c r="BF38" i="5"/>
  <c r="BF39" i="5"/>
  <c r="BF40" i="5"/>
  <c r="BF41" i="5"/>
  <c r="BD41" i="5" s="1"/>
  <c r="J41" i="5" s="1"/>
  <c r="BF42" i="5"/>
  <c r="BF43" i="5"/>
  <c r="BD43" i="5" s="1"/>
  <c r="J43" i="5" s="1"/>
  <c r="BF44" i="5"/>
  <c r="BF45" i="5"/>
  <c r="BD45" i="5" s="1"/>
  <c r="J45" i="5" s="1"/>
  <c r="BF46" i="5"/>
  <c r="BF47" i="5"/>
  <c r="BF48" i="5"/>
  <c r="BF49" i="5"/>
  <c r="BD49" i="5" s="1"/>
  <c r="J49" i="5" s="1"/>
  <c r="BF50" i="5"/>
  <c r="BF51" i="5"/>
  <c r="BD51" i="5" s="1"/>
  <c r="J51" i="5" s="1"/>
  <c r="BF52" i="5"/>
  <c r="BF53" i="5"/>
  <c r="BD53" i="5" s="1"/>
  <c r="J53" i="5" s="1"/>
  <c r="BF54" i="5"/>
  <c r="BF55" i="5"/>
  <c r="BF56" i="5"/>
  <c r="BF57" i="5"/>
  <c r="BD57" i="5" s="1"/>
  <c r="J57" i="5" s="1"/>
  <c r="BF58" i="5"/>
  <c r="BF59" i="5"/>
  <c r="BD59" i="5" s="1"/>
  <c r="J59" i="5" s="1"/>
  <c r="BF60" i="5"/>
  <c r="BF61" i="5"/>
  <c r="BD61" i="5" s="1"/>
  <c r="J61" i="5" s="1"/>
  <c r="BF62" i="5"/>
  <c r="BF63" i="5"/>
  <c r="BF64" i="5"/>
  <c r="BF65" i="5"/>
  <c r="BD65" i="5" s="1"/>
  <c r="J65" i="5" s="1"/>
  <c r="BF66" i="5"/>
  <c r="BF67" i="5"/>
  <c r="BD67" i="5" s="1"/>
  <c r="J67" i="5" s="1"/>
  <c r="BF68" i="5"/>
  <c r="BF69" i="5"/>
  <c r="BD69" i="5" s="1"/>
  <c r="J69" i="5" s="1"/>
  <c r="BF70" i="5"/>
  <c r="BE8" i="5"/>
  <c r="BD8" i="5" s="1"/>
  <c r="BE9" i="5"/>
  <c r="BE10" i="5"/>
  <c r="BD10" i="5" s="1"/>
  <c r="BE11" i="5"/>
  <c r="BE12" i="5"/>
  <c r="BD12" i="5" s="1"/>
  <c r="BE13" i="5"/>
  <c r="BE14" i="5"/>
  <c r="BD14" i="5" s="1"/>
  <c r="BE15" i="5"/>
  <c r="BE16" i="5"/>
  <c r="BD16" i="5" s="1"/>
  <c r="BE17" i="5"/>
  <c r="BE18" i="5"/>
  <c r="BD18" i="5" s="1"/>
  <c r="BE19" i="5"/>
  <c r="BE20" i="5"/>
  <c r="BD20" i="5" s="1"/>
  <c r="BE21" i="5"/>
  <c r="BE22" i="5"/>
  <c r="BD22" i="5" s="1"/>
  <c r="BE23" i="5"/>
  <c r="BE24" i="5"/>
  <c r="BD24" i="5" s="1"/>
  <c r="BE25" i="5"/>
  <c r="BE26" i="5"/>
  <c r="BD26" i="5" s="1"/>
  <c r="BE27" i="5"/>
  <c r="BE28" i="5"/>
  <c r="BD28" i="5" s="1"/>
  <c r="BE29" i="5"/>
  <c r="BE30" i="5"/>
  <c r="BD30" i="5" s="1"/>
  <c r="BE31" i="5"/>
  <c r="BE32" i="5"/>
  <c r="BD32" i="5" s="1"/>
  <c r="BE33" i="5"/>
  <c r="BE34" i="5"/>
  <c r="BD34" i="5" s="1"/>
  <c r="BE35" i="5"/>
  <c r="BE36" i="5"/>
  <c r="BD36" i="5" s="1"/>
  <c r="BE37" i="5"/>
  <c r="BE38" i="5"/>
  <c r="BD38" i="5" s="1"/>
  <c r="BE39" i="5"/>
  <c r="BE40" i="5"/>
  <c r="BD40" i="5" s="1"/>
  <c r="BE41" i="5"/>
  <c r="BE42" i="5"/>
  <c r="BD42" i="5" s="1"/>
  <c r="BE43" i="5"/>
  <c r="BE44" i="5"/>
  <c r="BD44" i="5" s="1"/>
  <c r="BE45" i="5"/>
  <c r="BE46" i="5"/>
  <c r="BD46" i="5" s="1"/>
  <c r="BE47" i="5"/>
  <c r="BE48" i="5"/>
  <c r="BD48" i="5" s="1"/>
  <c r="BE49" i="5"/>
  <c r="BE50" i="5"/>
  <c r="BD50" i="5" s="1"/>
  <c r="BE51" i="5"/>
  <c r="BE52" i="5"/>
  <c r="BD52" i="5" s="1"/>
  <c r="BE53" i="5"/>
  <c r="BE54" i="5"/>
  <c r="BD54" i="5" s="1"/>
  <c r="BE55" i="5"/>
  <c r="BE56" i="5"/>
  <c r="BD56" i="5" s="1"/>
  <c r="BE57" i="5"/>
  <c r="BE58" i="5"/>
  <c r="BD58" i="5" s="1"/>
  <c r="BE59" i="5"/>
  <c r="BE60" i="5"/>
  <c r="BD60" i="5" s="1"/>
  <c r="BE61" i="5"/>
  <c r="BE62" i="5"/>
  <c r="BD62" i="5" s="1"/>
  <c r="BE63" i="5"/>
  <c r="BE64" i="5"/>
  <c r="BD64" i="5" s="1"/>
  <c r="BE65" i="5"/>
  <c r="BE66" i="5"/>
  <c r="BD66" i="5" s="1"/>
  <c r="BE67" i="5"/>
  <c r="BE68" i="5"/>
  <c r="BD68" i="5" s="1"/>
  <c r="BE69" i="5"/>
  <c r="BE70" i="5"/>
  <c r="BD70" i="5" s="1"/>
  <c r="BD15" i="5"/>
  <c r="J15" i="5" s="1"/>
  <c r="BD23" i="5"/>
  <c r="J23" i="5" s="1"/>
  <c r="BD31" i="5"/>
  <c r="J31" i="5" s="1"/>
  <c r="BD39" i="5"/>
  <c r="J39" i="5" s="1"/>
  <c r="BD47" i="5"/>
  <c r="J47" i="5" s="1"/>
  <c r="BD55" i="5"/>
  <c r="J55" i="5" s="1"/>
  <c r="BD63" i="5"/>
  <c r="J63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61" i="5"/>
  <c r="BC62" i="5"/>
  <c r="BC63" i="5"/>
  <c r="BC64" i="5"/>
  <c r="BC65" i="5"/>
  <c r="BC66" i="5"/>
  <c r="BC67" i="5"/>
  <c r="BC68" i="5"/>
  <c r="BC69" i="5"/>
  <c r="BC7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B68" i="5"/>
  <c r="BB69" i="5"/>
  <c r="BB70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Z50" i="5"/>
  <c r="AZ51" i="5"/>
  <c r="AZ52" i="5"/>
  <c r="AZ53" i="5"/>
  <c r="AZ54" i="5"/>
  <c r="AZ55" i="5"/>
  <c r="AZ56" i="5"/>
  <c r="AZ57" i="5"/>
  <c r="AZ58" i="5"/>
  <c r="AZ59" i="5"/>
  <c r="AZ60" i="5"/>
  <c r="AZ61" i="5"/>
  <c r="AZ62" i="5"/>
  <c r="AZ63" i="5"/>
  <c r="AZ64" i="5"/>
  <c r="AZ65" i="5"/>
  <c r="AZ66" i="5"/>
  <c r="AZ67" i="5"/>
  <c r="AZ68" i="5"/>
  <c r="AZ69" i="5"/>
  <c r="AZ70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Y62" i="5"/>
  <c r="AY63" i="5"/>
  <c r="AY64" i="5"/>
  <c r="AY65" i="5"/>
  <c r="AY66" i="5"/>
  <c r="AY67" i="5"/>
  <c r="AY68" i="5"/>
  <c r="AY69" i="5"/>
  <c r="AY70" i="5"/>
  <c r="AX8" i="5"/>
  <c r="AX9" i="5"/>
  <c r="AV9" i="5" s="1"/>
  <c r="AX10" i="5"/>
  <c r="AX11" i="5"/>
  <c r="AV11" i="5" s="1"/>
  <c r="I11" i="5" s="1"/>
  <c r="AX12" i="5"/>
  <c r="AX13" i="5"/>
  <c r="AV13" i="5" s="1"/>
  <c r="AX14" i="5"/>
  <c r="AX15" i="5"/>
  <c r="AX16" i="5"/>
  <c r="AX17" i="5"/>
  <c r="AV17" i="5" s="1"/>
  <c r="AX18" i="5"/>
  <c r="AX19" i="5"/>
  <c r="AV19" i="5" s="1"/>
  <c r="I19" i="5" s="1"/>
  <c r="AX20" i="5"/>
  <c r="AX21" i="5"/>
  <c r="AV21" i="5" s="1"/>
  <c r="AX22" i="5"/>
  <c r="AX23" i="5"/>
  <c r="AX24" i="5"/>
  <c r="AX25" i="5"/>
  <c r="AV25" i="5" s="1"/>
  <c r="AX26" i="5"/>
  <c r="AX27" i="5"/>
  <c r="AV27" i="5" s="1"/>
  <c r="I27" i="5" s="1"/>
  <c r="AX28" i="5"/>
  <c r="AX29" i="5"/>
  <c r="AV29" i="5" s="1"/>
  <c r="AX30" i="5"/>
  <c r="AX31" i="5"/>
  <c r="AX32" i="5"/>
  <c r="AX33" i="5"/>
  <c r="AV33" i="5" s="1"/>
  <c r="AX34" i="5"/>
  <c r="AX35" i="5"/>
  <c r="AV35" i="5" s="1"/>
  <c r="I35" i="5" s="1"/>
  <c r="AX36" i="5"/>
  <c r="AX37" i="5"/>
  <c r="AV37" i="5" s="1"/>
  <c r="AX38" i="5"/>
  <c r="AX39" i="5"/>
  <c r="AX40" i="5"/>
  <c r="AX41" i="5"/>
  <c r="AV41" i="5" s="1"/>
  <c r="AX42" i="5"/>
  <c r="AX43" i="5"/>
  <c r="AV43" i="5" s="1"/>
  <c r="I43" i="5" s="1"/>
  <c r="AX44" i="5"/>
  <c r="AX45" i="5"/>
  <c r="AV45" i="5" s="1"/>
  <c r="AX46" i="5"/>
  <c r="AX47" i="5"/>
  <c r="AX48" i="5"/>
  <c r="AX49" i="5"/>
  <c r="AV49" i="5" s="1"/>
  <c r="AX50" i="5"/>
  <c r="AX51" i="5"/>
  <c r="AV51" i="5" s="1"/>
  <c r="I51" i="5" s="1"/>
  <c r="AX52" i="5"/>
  <c r="AX53" i="5"/>
  <c r="AV53" i="5" s="1"/>
  <c r="AX54" i="5"/>
  <c r="AX55" i="5"/>
  <c r="AX56" i="5"/>
  <c r="AX57" i="5"/>
  <c r="AV57" i="5" s="1"/>
  <c r="AX58" i="5"/>
  <c r="AX59" i="5"/>
  <c r="AV59" i="5" s="1"/>
  <c r="I59" i="5" s="1"/>
  <c r="AX60" i="5"/>
  <c r="AX61" i="5"/>
  <c r="AV61" i="5" s="1"/>
  <c r="AX62" i="5"/>
  <c r="AX63" i="5"/>
  <c r="AX64" i="5"/>
  <c r="AX65" i="5"/>
  <c r="AV65" i="5" s="1"/>
  <c r="AX66" i="5"/>
  <c r="AX67" i="5"/>
  <c r="AV67" i="5" s="1"/>
  <c r="I67" i="5" s="1"/>
  <c r="AX68" i="5"/>
  <c r="AX69" i="5"/>
  <c r="AV69" i="5" s="1"/>
  <c r="AX70" i="5"/>
  <c r="AW8" i="5"/>
  <c r="AV8" i="5" s="1"/>
  <c r="I8" i="5" s="1"/>
  <c r="F8" i="5" s="1"/>
  <c r="D8" i="5" s="1"/>
  <c r="AW9" i="5"/>
  <c r="AW10" i="5"/>
  <c r="AV10" i="5" s="1"/>
  <c r="I10" i="5" s="1"/>
  <c r="F10" i="5" s="1"/>
  <c r="D10" i="5" s="1"/>
  <c r="AW11" i="5"/>
  <c r="AW12" i="5"/>
  <c r="AV12" i="5" s="1"/>
  <c r="I12" i="5" s="1"/>
  <c r="F12" i="5" s="1"/>
  <c r="D12" i="5" s="1"/>
  <c r="AW13" i="5"/>
  <c r="AW14" i="5"/>
  <c r="AV14" i="5" s="1"/>
  <c r="I14" i="5" s="1"/>
  <c r="F14" i="5" s="1"/>
  <c r="D14" i="5" s="1"/>
  <c r="AW15" i="5"/>
  <c r="AW16" i="5"/>
  <c r="AV16" i="5" s="1"/>
  <c r="I16" i="5" s="1"/>
  <c r="F16" i="5" s="1"/>
  <c r="D16" i="5" s="1"/>
  <c r="AW17" i="5"/>
  <c r="AW18" i="5"/>
  <c r="AV18" i="5" s="1"/>
  <c r="I18" i="5" s="1"/>
  <c r="F18" i="5" s="1"/>
  <c r="D18" i="5" s="1"/>
  <c r="AW19" i="5"/>
  <c r="AW20" i="5"/>
  <c r="AV20" i="5" s="1"/>
  <c r="I20" i="5" s="1"/>
  <c r="F20" i="5" s="1"/>
  <c r="D20" i="5" s="1"/>
  <c r="AW21" i="5"/>
  <c r="AW22" i="5"/>
  <c r="AV22" i="5" s="1"/>
  <c r="I22" i="5" s="1"/>
  <c r="F22" i="5" s="1"/>
  <c r="D22" i="5" s="1"/>
  <c r="AW23" i="5"/>
  <c r="AW24" i="5"/>
  <c r="AV24" i="5" s="1"/>
  <c r="I24" i="5" s="1"/>
  <c r="F24" i="5" s="1"/>
  <c r="D24" i="5" s="1"/>
  <c r="AW25" i="5"/>
  <c r="AW26" i="5"/>
  <c r="AV26" i="5" s="1"/>
  <c r="I26" i="5" s="1"/>
  <c r="F26" i="5" s="1"/>
  <c r="D26" i="5" s="1"/>
  <c r="AW27" i="5"/>
  <c r="AW28" i="5"/>
  <c r="AV28" i="5" s="1"/>
  <c r="I28" i="5" s="1"/>
  <c r="F28" i="5" s="1"/>
  <c r="D28" i="5" s="1"/>
  <c r="AW29" i="5"/>
  <c r="AW30" i="5"/>
  <c r="AV30" i="5" s="1"/>
  <c r="I30" i="5" s="1"/>
  <c r="F30" i="5" s="1"/>
  <c r="D30" i="5" s="1"/>
  <c r="AW31" i="5"/>
  <c r="AW32" i="5"/>
  <c r="AV32" i="5" s="1"/>
  <c r="I32" i="5" s="1"/>
  <c r="F32" i="5" s="1"/>
  <c r="D32" i="5" s="1"/>
  <c r="AW33" i="5"/>
  <c r="AW34" i="5"/>
  <c r="AV34" i="5" s="1"/>
  <c r="I34" i="5" s="1"/>
  <c r="F34" i="5" s="1"/>
  <c r="D34" i="5" s="1"/>
  <c r="AW35" i="5"/>
  <c r="AW36" i="5"/>
  <c r="AV36" i="5" s="1"/>
  <c r="I36" i="5" s="1"/>
  <c r="F36" i="5" s="1"/>
  <c r="D36" i="5" s="1"/>
  <c r="AW37" i="5"/>
  <c r="AW38" i="5"/>
  <c r="AV38" i="5" s="1"/>
  <c r="I38" i="5" s="1"/>
  <c r="F38" i="5" s="1"/>
  <c r="D38" i="5" s="1"/>
  <c r="AW39" i="5"/>
  <c r="AW40" i="5"/>
  <c r="AV40" i="5" s="1"/>
  <c r="I40" i="5" s="1"/>
  <c r="F40" i="5" s="1"/>
  <c r="D40" i="5" s="1"/>
  <c r="AW41" i="5"/>
  <c r="AW42" i="5"/>
  <c r="AV42" i="5" s="1"/>
  <c r="I42" i="5" s="1"/>
  <c r="F42" i="5" s="1"/>
  <c r="D42" i="5" s="1"/>
  <c r="AW43" i="5"/>
  <c r="AW44" i="5"/>
  <c r="AV44" i="5" s="1"/>
  <c r="I44" i="5" s="1"/>
  <c r="F44" i="5" s="1"/>
  <c r="D44" i="5" s="1"/>
  <c r="AW45" i="5"/>
  <c r="AW46" i="5"/>
  <c r="AV46" i="5" s="1"/>
  <c r="I46" i="5" s="1"/>
  <c r="F46" i="5" s="1"/>
  <c r="D46" i="5" s="1"/>
  <c r="AW47" i="5"/>
  <c r="AW48" i="5"/>
  <c r="AV48" i="5" s="1"/>
  <c r="I48" i="5" s="1"/>
  <c r="F48" i="5" s="1"/>
  <c r="D48" i="5" s="1"/>
  <c r="AW49" i="5"/>
  <c r="AW50" i="5"/>
  <c r="AV50" i="5" s="1"/>
  <c r="I50" i="5" s="1"/>
  <c r="F50" i="5" s="1"/>
  <c r="D50" i="5" s="1"/>
  <c r="AW51" i="5"/>
  <c r="AW52" i="5"/>
  <c r="AV52" i="5" s="1"/>
  <c r="I52" i="5" s="1"/>
  <c r="F52" i="5" s="1"/>
  <c r="D52" i="5" s="1"/>
  <c r="AW53" i="5"/>
  <c r="AW54" i="5"/>
  <c r="AV54" i="5" s="1"/>
  <c r="I54" i="5" s="1"/>
  <c r="F54" i="5" s="1"/>
  <c r="D54" i="5" s="1"/>
  <c r="AW55" i="5"/>
  <c r="AW56" i="5"/>
  <c r="AV56" i="5" s="1"/>
  <c r="I56" i="5" s="1"/>
  <c r="F56" i="5" s="1"/>
  <c r="D56" i="5" s="1"/>
  <c r="AW57" i="5"/>
  <c r="AW58" i="5"/>
  <c r="AV58" i="5" s="1"/>
  <c r="I58" i="5" s="1"/>
  <c r="F58" i="5" s="1"/>
  <c r="D58" i="5" s="1"/>
  <c r="AW59" i="5"/>
  <c r="AW60" i="5"/>
  <c r="AV60" i="5" s="1"/>
  <c r="I60" i="5" s="1"/>
  <c r="F60" i="5" s="1"/>
  <c r="D60" i="5" s="1"/>
  <c r="AW61" i="5"/>
  <c r="AW62" i="5"/>
  <c r="AV62" i="5" s="1"/>
  <c r="I62" i="5" s="1"/>
  <c r="F62" i="5" s="1"/>
  <c r="D62" i="5" s="1"/>
  <c r="AW63" i="5"/>
  <c r="AW64" i="5"/>
  <c r="AV64" i="5" s="1"/>
  <c r="I64" i="5" s="1"/>
  <c r="F64" i="5" s="1"/>
  <c r="D64" i="5" s="1"/>
  <c r="AW65" i="5"/>
  <c r="AW66" i="5"/>
  <c r="AV66" i="5" s="1"/>
  <c r="I66" i="5" s="1"/>
  <c r="F66" i="5" s="1"/>
  <c r="D66" i="5" s="1"/>
  <c r="AW67" i="5"/>
  <c r="AW68" i="5"/>
  <c r="AV68" i="5" s="1"/>
  <c r="I68" i="5" s="1"/>
  <c r="F68" i="5" s="1"/>
  <c r="D68" i="5" s="1"/>
  <c r="AW69" i="5"/>
  <c r="AW70" i="5"/>
  <c r="AV70" i="5" s="1"/>
  <c r="I70" i="5" s="1"/>
  <c r="F70" i="5" s="1"/>
  <c r="D70" i="5" s="1"/>
  <c r="AV15" i="5"/>
  <c r="AV23" i="5"/>
  <c r="AV31" i="5"/>
  <c r="AV39" i="5"/>
  <c r="AV47" i="5"/>
  <c r="AV55" i="5"/>
  <c r="AV63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U62" i="5"/>
  <c r="AU63" i="5"/>
  <c r="AU64" i="5"/>
  <c r="AU65" i="5"/>
  <c r="AU66" i="5"/>
  <c r="AU67" i="5"/>
  <c r="AU68" i="5"/>
  <c r="AU69" i="5"/>
  <c r="AU7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T68" i="5"/>
  <c r="AT69" i="5"/>
  <c r="AT70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S52" i="5"/>
  <c r="AS53" i="5"/>
  <c r="AS54" i="5"/>
  <c r="AS55" i="5"/>
  <c r="AS56" i="5"/>
  <c r="AS57" i="5"/>
  <c r="AS58" i="5"/>
  <c r="AS59" i="5"/>
  <c r="AS60" i="5"/>
  <c r="AS61" i="5"/>
  <c r="AS62" i="5"/>
  <c r="AS63" i="5"/>
  <c r="AS64" i="5"/>
  <c r="AS65" i="5"/>
  <c r="AS66" i="5"/>
  <c r="AS67" i="5"/>
  <c r="AS68" i="5"/>
  <c r="AS69" i="5"/>
  <c r="AS70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8" i="5"/>
  <c r="AR59" i="5"/>
  <c r="AR60" i="5"/>
  <c r="AR61" i="5"/>
  <c r="AR62" i="5"/>
  <c r="AR63" i="5"/>
  <c r="AR64" i="5"/>
  <c r="AR65" i="5"/>
  <c r="AR66" i="5"/>
  <c r="AR67" i="5"/>
  <c r="AR68" i="5"/>
  <c r="AR69" i="5"/>
  <c r="AR70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8" i="5"/>
  <c r="AQ59" i="5"/>
  <c r="AQ60" i="5"/>
  <c r="AQ61" i="5"/>
  <c r="AQ62" i="5"/>
  <c r="AQ63" i="5"/>
  <c r="AQ64" i="5"/>
  <c r="AQ65" i="5"/>
  <c r="AQ66" i="5"/>
  <c r="AQ67" i="5"/>
  <c r="AQ68" i="5"/>
  <c r="AQ69" i="5"/>
  <c r="AQ70" i="5"/>
  <c r="AP8" i="5"/>
  <c r="AP9" i="5"/>
  <c r="AN9" i="5" s="1"/>
  <c r="H9" i="5" s="1"/>
  <c r="AP10" i="5"/>
  <c r="AP11" i="5"/>
  <c r="AN11" i="5" s="1"/>
  <c r="H11" i="5" s="1"/>
  <c r="AP12" i="5"/>
  <c r="AP13" i="5"/>
  <c r="AN13" i="5" s="1"/>
  <c r="H13" i="5" s="1"/>
  <c r="AP14" i="5"/>
  <c r="AP15" i="5"/>
  <c r="AP16" i="5"/>
  <c r="AP17" i="5"/>
  <c r="AN17" i="5" s="1"/>
  <c r="H17" i="5" s="1"/>
  <c r="AP18" i="5"/>
  <c r="AP19" i="5"/>
  <c r="AN19" i="5" s="1"/>
  <c r="H19" i="5" s="1"/>
  <c r="AP20" i="5"/>
  <c r="AP21" i="5"/>
  <c r="AP22" i="5"/>
  <c r="AP23" i="5"/>
  <c r="AN23" i="5" s="1"/>
  <c r="H23" i="5" s="1"/>
  <c r="AP24" i="5"/>
  <c r="AP25" i="5"/>
  <c r="AP26" i="5"/>
  <c r="AP27" i="5"/>
  <c r="AN27" i="5" s="1"/>
  <c r="H27" i="5" s="1"/>
  <c r="AP28" i="5"/>
  <c r="AP29" i="5"/>
  <c r="AP30" i="5"/>
  <c r="AP31" i="5"/>
  <c r="AN31" i="5" s="1"/>
  <c r="H31" i="5" s="1"/>
  <c r="AP32" i="5"/>
  <c r="AP33" i="5"/>
  <c r="AP34" i="5"/>
  <c r="AP35" i="5"/>
  <c r="AN35" i="5" s="1"/>
  <c r="H35" i="5" s="1"/>
  <c r="AP36" i="5"/>
  <c r="AP37" i="5"/>
  <c r="AP38" i="5"/>
  <c r="AP39" i="5"/>
  <c r="AN39" i="5" s="1"/>
  <c r="H39" i="5" s="1"/>
  <c r="AP40" i="5"/>
  <c r="AP41" i="5"/>
  <c r="AP42" i="5"/>
  <c r="AP43" i="5"/>
  <c r="AN43" i="5" s="1"/>
  <c r="H43" i="5" s="1"/>
  <c r="AP44" i="5"/>
  <c r="AP45" i="5"/>
  <c r="AP46" i="5"/>
  <c r="AP47" i="5"/>
  <c r="AN47" i="5" s="1"/>
  <c r="H47" i="5" s="1"/>
  <c r="AP48" i="5"/>
  <c r="AP49" i="5"/>
  <c r="AP50" i="5"/>
  <c r="AP51" i="5"/>
  <c r="AN51" i="5" s="1"/>
  <c r="H51" i="5" s="1"/>
  <c r="AP52" i="5"/>
  <c r="AP53" i="5"/>
  <c r="AP54" i="5"/>
  <c r="AP55" i="5"/>
  <c r="AN55" i="5" s="1"/>
  <c r="H55" i="5" s="1"/>
  <c r="AP56" i="5"/>
  <c r="AP57" i="5"/>
  <c r="AP58" i="5"/>
  <c r="AP59" i="5"/>
  <c r="AN59" i="5" s="1"/>
  <c r="H59" i="5" s="1"/>
  <c r="AP60" i="5"/>
  <c r="AP61" i="5"/>
  <c r="AP62" i="5"/>
  <c r="AP63" i="5"/>
  <c r="AN63" i="5" s="1"/>
  <c r="H63" i="5" s="1"/>
  <c r="AP64" i="5"/>
  <c r="AP65" i="5"/>
  <c r="AP66" i="5"/>
  <c r="AP67" i="5"/>
  <c r="AN67" i="5" s="1"/>
  <c r="H67" i="5" s="1"/>
  <c r="AP68" i="5"/>
  <c r="AP69" i="5"/>
  <c r="AP70" i="5"/>
  <c r="AO8" i="5"/>
  <c r="AN8" i="5" s="1"/>
  <c r="AO9" i="5"/>
  <c r="AO10" i="5"/>
  <c r="AN10" i="5" s="1"/>
  <c r="AO11" i="5"/>
  <c r="AO12" i="5"/>
  <c r="AN12" i="5" s="1"/>
  <c r="AO13" i="5"/>
  <c r="AO14" i="5"/>
  <c r="AN14" i="5" s="1"/>
  <c r="AO15" i="5"/>
  <c r="AO16" i="5"/>
  <c r="AN16" i="5" s="1"/>
  <c r="AO17" i="5"/>
  <c r="AO18" i="5"/>
  <c r="AN18" i="5" s="1"/>
  <c r="AO19" i="5"/>
  <c r="AO20" i="5"/>
  <c r="AN20" i="5" s="1"/>
  <c r="AO21" i="5"/>
  <c r="AO22" i="5"/>
  <c r="AN22" i="5" s="1"/>
  <c r="AO23" i="5"/>
  <c r="AO24" i="5"/>
  <c r="AN24" i="5" s="1"/>
  <c r="AO25" i="5"/>
  <c r="AO26" i="5"/>
  <c r="AN26" i="5" s="1"/>
  <c r="AO27" i="5"/>
  <c r="AO28" i="5"/>
  <c r="AN28" i="5" s="1"/>
  <c r="AO29" i="5"/>
  <c r="AO30" i="5"/>
  <c r="AN30" i="5" s="1"/>
  <c r="AO31" i="5"/>
  <c r="AO32" i="5"/>
  <c r="AN32" i="5" s="1"/>
  <c r="AO33" i="5"/>
  <c r="AO34" i="5"/>
  <c r="AN34" i="5" s="1"/>
  <c r="AO35" i="5"/>
  <c r="AO36" i="5"/>
  <c r="AN36" i="5" s="1"/>
  <c r="AO37" i="5"/>
  <c r="AO38" i="5"/>
  <c r="AN38" i="5" s="1"/>
  <c r="AO39" i="5"/>
  <c r="AO40" i="5"/>
  <c r="AN40" i="5" s="1"/>
  <c r="AO41" i="5"/>
  <c r="AO42" i="5"/>
  <c r="AN42" i="5" s="1"/>
  <c r="AO43" i="5"/>
  <c r="AO44" i="5"/>
  <c r="AN44" i="5" s="1"/>
  <c r="AO45" i="5"/>
  <c r="AO46" i="5"/>
  <c r="AN46" i="5" s="1"/>
  <c r="AO47" i="5"/>
  <c r="AO48" i="5"/>
  <c r="AN48" i="5" s="1"/>
  <c r="AO49" i="5"/>
  <c r="AO50" i="5"/>
  <c r="AN50" i="5" s="1"/>
  <c r="AO51" i="5"/>
  <c r="AO52" i="5"/>
  <c r="AN52" i="5" s="1"/>
  <c r="AO53" i="5"/>
  <c r="AO54" i="5"/>
  <c r="AN54" i="5" s="1"/>
  <c r="AO55" i="5"/>
  <c r="AO56" i="5"/>
  <c r="AN56" i="5" s="1"/>
  <c r="AO57" i="5"/>
  <c r="AO58" i="5"/>
  <c r="AN58" i="5" s="1"/>
  <c r="AO59" i="5"/>
  <c r="AO60" i="5"/>
  <c r="AN60" i="5" s="1"/>
  <c r="AO61" i="5"/>
  <c r="AO62" i="5"/>
  <c r="AN62" i="5" s="1"/>
  <c r="AO63" i="5"/>
  <c r="AO64" i="5"/>
  <c r="AN64" i="5" s="1"/>
  <c r="AO65" i="5"/>
  <c r="AO66" i="5"/>
  <c r="AN66" i="5" s="1"/>
  <c r="AO67" i="5"/>
  <c r="AO68" i="5"/>
  <c r="AN68" i="5" s="1"/>
  <c r="AO69" i="5"/>
  <c r="AO70" i="5"/>
  <c r="AN70" i="5" s="1"/>
  <c r="AN15" i="5"/>
  <c r="H15" i="5" s="1"/>
  <c r="AN21" i="5"/>
  <c r="H21" i="5" s="1"/>
  <c r="AN25" i="5"/>
  <c r="H25" i="5" s="1"/>
  <c r="AN29" i="5"/>
  <c r="H29" i="5" s="1"/>
  <c r="AN33" i="5"/>
  <c r="H33" i="5" s="1"/>
  <c r="AN37" i="5"/>
  <c r="H37" i="5" s="1"/>
  <c r="AN41" i="5"/>
  <c r="H41" i="5" s="1"/>
  <c r="AN45" i="5"/>
  <c r="H45" i="5" s="1"/>
  <c r="AN49" i="5"/>
  <c r="H49" i="5" s="1"/>
  <c r="AN53" i="5"/>
  <c r="H53" i="5" s="1"/>
  <c r="AN57" i="5"/>
  <c r="H57" i="5" s="1"/>
  <c r="AN61" i="5"/>
  <c r="H61" i="5" s="1"/>
  <c r="AN65" i="5"/>
  <c r="H65" i="5" s="1"/>
  <c r="AN69" i="5"/>
  <c r="H69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M62" i="5"/>
  <c r="AM63" i="5"/>
  <c r="AM64" i="5"/>
  <c r="AM65" i="5"/>
  <c r="AM66" i="5"/>
  <c r="AM67" i="5"/>
  <c r="AM68" i="5"/>
  <c r="AM69" i="5"/>
  <c r="AM7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L68" i="5"/>
  <c r="AL69" i="5"/>
  <c r="AL70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K62" i="5"/>
  <c r="AK63" i="5"/>
  <c r="AK64" i="5"/>
  <c r="AK65" i="5"/>
  <c r="AK66" i="5"/>
  <c r="AK67" i="5"/>
  <c r="AK68" i="5"/>
  <c r="AK69" i="5"/>
  <c r="AK70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59" i="5"/>
  <c r="AJ60" i="5"/>
  <c r="AJ61" i="5"/>
  <c r="AJ62" i="5"/>
  <c r="AJ63" i="5"/>
  <c r="AJ64" i="5"/>
  <c r="AJ65" i="5"/>
  <c r="AJ66" i="5"/>
  <c r="AJ67" i="5"/>
  <c r="AJ68" i="5"/>
  <c r="AJ69" i="5"/>
  <c r="AJ70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I62" i="5"/>
  <c r="AI63" i="5"/>
  <c r="AI64" i="5"/>
  <c r="AI65" i="5"/>
  <c r="AI66" i="5"/>
  <c r="AI67" i="5"/>
  <c r="AI68" i="5"/>
  <c r="AI69" i="5"/>
  <c r="AI70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AH55" i="5"/>
  <c r="AH56" i="5"/>
  <c r="AH57" i="5"/>
  <c r="AH58" i="5"/>
  <c r="AH59" i="5"/>
  <c r="AH60" i="5"/>
  <c r="AH61" i="5"/>
  <c r="AH62" i="5"/>
  <c r="AH63" i="5"/>
  <c r="AH64" i="5"/>
  <c r="AH65" i="5"/>
  <c r="AH66" i="5"/>
  <c r="AH67" i="5"/>
  <c r="AH68" i="5"/>
  <c r="AH69" i="5"/>
  <c r="AH70" i="5"/>
  <c r="AG8" i="5"/>
  <c r="AF8" i="5" s="1"/>
  <c r="AG9" i="5"/>
  <c r="AG10" i="5"/>
  <c r="AF10" i="5" s="1"/>
  <c r="AG11" i="5"/>
  <c r="AG12" i="5"/>
  <c r="AF12" i="5" s="1"/>
  <c r="AG13" i="5"/>
  <c r="AG14" i="5"/>
  <c r="AF14" i="5" s="1"/>
  <c r="AG15" i="5"/>
  <c r="AG16" i="5"/>
  <c r="AF16" i="5" s="1"/>
  <c r="AG17" i="5"/>
  <c r="AG18" i="5"/>
  <c r="AF18" i="5" s="1"/>
  <c r="AG19" i="5"/>
  <c r="AG20" i="5"/>
  <c r="AF20" i="5" s="1"/>
  <c r="AG21" i="5"/>
  <c r="AG22" i="5"/>
  <c r="AF22" i="5" s="1"/>
  <c r="AG23" i="5"/>
  <c r="AG24" i="5"/>
  <c r="AF24" i="5" s="1"/>
  <c r="AG25" i="5"/>
  <c r="AG26" i="5"/>
  <c r="AF26" i="5" s="1"/>
  <c r="AG27" i="5"/>
  <c r="AG28" i="5"/>
  <c r="AF28" i="5" s="1"/>
  <c r="AG29" i="5"/>
  <c r="AG30" i="5"/>
  <c r="AF30" i="5" s="1"/>
  <c r="AG31" i="5"/>
  <c r="AG32" i="5"/>
  <c r="AF32" i="5" s="1"/>
  <c r="AG33" i="5"/>
  <c r="AG34" i="5"/>
  <c r="AF34" i="5" s="1"/>
  <c r="AG35" i="5"/>
  <c r="AG36" i="5"/>
  <c r="AF36" i="5" s="1"/>
  <c r="AG37" i="5"/>
  <c r="AG38" i="5"/>
  <c r="AF38" i="5" s="1"/>
  <c r="AG39" i="5"/>
  <c r="AG40" i="5"/>
  <c r="AF40" i="5" s="1"/>
  <c r="AG41" i="5"/>
  <c r="AG42" i="5"/>
  <c r="AF42" i="5" s="1"/>
  <c r="AG43" i="5"/>
  <c r="AG44" i="5"/>
  <c r="AF44" i="5" s="1"/>
  <c r="AG45" i="5"/>
  <c r="AG46" i="5"/>
  <c r="AF46" i="5" s="1"/>
  <c r="AG47" i="5"/>
  <c r="AG48" i="5"/>
  <c r="AF48" i="5" s="1"/>
  <c r="AG49" i="5"/>
  <c r="AG50" i="5"/>
  <c r="AF50" i="5" s="1"/>
  <c r="AG51" i="5"/>
  <c r="AG52" i="5"/>
  <c r="AF52" i="5" s="1"/>
  <c r="AG53" i="5"/>
  <c r="AG54" i="5"/>
  <c r="AF54" i="5" s="1"/>
  <c r="AG55" i="5"/>
  <c r="AG56" i="5"/>
  <c r="AF56" i="5" s="1"/>
  <c r="AG57" i="5"/>
  <c r="AG58" i="5"/>
  <c r="AF58" i="5" s="1"/>
  <c r="AG59" i="5"/>
  <c r="AG60" i="5"/>
  <c r="AF60" i="5" s="1"/>
  <c r="AG61" i="5"/>
  <c r="AG62" i="5"/>
  <c r="AF62" i="5" s="1"/>
  <c r="AG63" i="5"/>
  <c r="AG64" i="5"/>
  <c r="AF64" i="5" s="1"/>
  <c r="AG65" i="5"/>
  <c r="AG66" i="5"/>
  <c r="AF66" i="5" s="1"/>
  <c r="AG67" i="5"/>
  <c r="AG68" i="5"/>
  <c r="AF68" i="5" s="1"/>
  <c r="AG69" i="5"/>
  <c r="AG70" i="5"/>
  <c r="AF70" i="5" s="1"/>
  <c r="AF9" i="5"/>
  <c r="AF11" i="5"/>
  <c r="AF13" i="5"/>
  <c r="AF15" i="5"/>
  <c r="AF17" i="5"/>
  <c r="AF19" i="5"/>
  <c r="AF21" i="5"/>
  <c r="AF23" i="5"/>
  <c r="AF25" i="5"/>
  <c r="AF27" i="5"/>
  <c r="AF29" i="5"/>
  <c r="AF31" i="5"/>
  <c r="AF33" i="5"/>
  <c r="AF35" i="5"/>
  <c r="AF37" i="5"/>
  <c r="AF39" i="5"/>
  <c r="AF41" i="5"/>
  <c r="AF43" i="5"/>
  <c r="AF45" i="5"/>
  <c r="AF47" i="5"/>
  <c r="AF49" i="5"/>
  <c r="AF51" i="5"/>
  <c r="AF53" i="5"/>
  <c r="AF55" i="5"/>
  <c r="AF57" i="5"/>
  <c r="AF59" i="5"/>
  <c r="AF61" i="5"/>
  <c r="AF63" i="5"/>
  <c r="AF65" i="5"/>
  <c r="AF67" i="5"/>
  <c r="AF69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69" i="5"/>
  <c r="Z70" i="5"/>
  <c r="Y8" i="5"/>
  <c r="X8" i="5" s="1"/>
  <c r="Y9" i="5"/>
  <c r="Y10" i="5"/>
  <c r="X10" i="5" s="1"/>
  <c r="Y11" i="5"/>
  <c r="Y12" i="5"/>
  <c r="X12" i="5" s="1"/>
  <c r="Y13" i="5"/>
  <c r="Y14" i="5"/>
  <c r="X14" i="5" s="1"/>
  <c r="Y15" i="5"/>
  <c r="Y16" i="5"/>
  <c r="X16" i="5" s="1"/>
  <c r="Y17" i="5"/>
  <c r="Y18" i="5"/>
  <c r="X18" i="5" s="1"/>
  <c r="Y19" i="5"/>
  <c r="Y20" i="5"/>
  <c r="X20" i="5" s="1"/>
  <c r="Y21" i="5"/>
  <c r="Y22" i="5"/>
  <c r="X22" i="5" s="1"/>
  <c r="Y23" i="5"/>
  <c r="Y24" i="5"/>
  <c r="X24" i="5" s="1"/>
  <c r="Y25" i="5"/>
  <c r="Y26" i="5"/>
  <c r="X26" i="5" s="1"/>
  <c r="Y27" i="5"/>
  <c r="Y28" i="5"/>
  <c r="X28" i="5" s="1"/>
  <c r="Y29" i="5"/>
  <c r="Y30" i="5"/>
  <c r="X30" i="5" s="1"/>
  <c r="Y31" i="5"/>
  <c r="Y32" i="5"/>
  <c r="X32" i="5" s="1"/>
  <c r="Y33" i="5"/>
  <c r="Y34" i="5"/>
  <c r="X34" i="5" s="1"/>
  <c r="Y35" i="5"/>
  <c r="Y36" i="5"/>
  <c r="X36" i="5" s="1"/>
  <c r="Y37" i="5"/>
  <c r="Y38" i="5"/>
  <c r="X38" i="5" s="1"/>
  <c r="Y39" i="5"/>
  <c r="Y40" i="5"/>
  <c r="X40" i="5" s="1"/>
  <c r="Y41" i="5"/>
  <c r="Y42" i="5"/>
  <c r="X42" i="5" s="1"/>
  <c r="Y43" i="5"/>
  <c r="Y44" i="5"/>
  <c r="X44" i="5" s="1"/>
  <c r="Y45" i="5"/>
  <c r="Y46" i="5"/>
  <c r="X46" i="5" s="1"/>
  <c r="Y47" i="5"/>
  <c r="Y48" i="5"/>
  <c r="X48" i="5" s="1"/>
  <c r="Y49" i="5"/>
  <c r="Y50" i="5"/>
  <c r="X50" i="5" s="1"/>
  <c r="Y51" i="5"/>
  <c r="Y52" i="5"/>
  <c r="X52" i="5" s="1"/>
  <c r="Y53" i="5"/>
  <c r="Y54" i="5"/>
  <c r="X54" i="5" s="1"/>
  <c r="Y55" i="5"/>
  <c r="Y56" i="5"/>
  <c r="X56" i="5" s="1"/>
  <c r="Y57" i="5"/>
  <c r="Y58" i="5"/>
  <c r="X58" i="5" s="1"/>
  <c r="Y59" i="5"/>
  <c r="Y60" i="5"/>
  <c r="X60" i="5" s="1"/>
  <c r="Y61" i="5"/>
  <c r="Y62" i="5"/>
  <c r="X62" i="5" s="1"/>
  <c r="Y63" i="5"/>
  <c r="Y64" i="5"/>
  <c r="X64" i="5" s="1"/>
  <c r="Y65" i="5"/>
  <c r="Y66" i="5"/>
  <c r="X66" i="5" s="1"/>
  <c r="Y67" i="5"/>
  <c r="Y68" i="5"/>
  <c r="X68" i="5" s="1"/>
  <c r="Y69" i="5"/>
  <c r="Y70" i="5"/>
  <c r="X70" i="5" s="1"/>
  <c r="X9" i="5"/>
  <c r="X11" i="5"/>
  <c r="X13" i="5"/>
  <c r="X15" i="5"/>
  <c r="X17" i="5"/>
  <c r="X19" i="5"/>
  <c r="X21" i="5"/>
  <c r="X23" i="5"/>
  <c r="X25" i="5"/>
  <c r="X27" i="5"/>
  <c r="X29" i="5"/>
  <c r="X31" i="5"/>
  <c r="X33" i="5"/>
  <c r="X35" i="5"/>
  <c r="X37" i="5"/>
  <c r="X39" i="5"/>
  <c r="X41" i="5"/>
  <c r="X43" i="5"/>
  <c r="X45" i="5"/>
  <c r="X47" i="5"/>
  <c r="X49" i="5"/>
  <c r="X51" i="5"/>
  <c r="X53" i="5"/>
  <c r="X55" i="5"/>
  <c r="X57" i="5"/>
  <c r="X59" i="5"/>
  <c r="X61" i="5"/>
  <c r="X63" i="5"/>
  <c r="X65" i="5"/>
  <c r="X67" i="5"/>
  <c r="X69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Q8" i="5"/>
  <c r="P8" i="5" s="1"/>
  <c r="Q9" i="5"/>
  <c r="Q10" i="5"/>
  <c r="P10" i="5" s="1"/>
  <c r="Q11" i="5"/>
  <c r="Q12" i="5"/>
  <c r="P12" i="5" s="1"/>
  <c r="Q13" i="5"/>
  <c r="Q14" i="5"/>
  <c r="P14" i="5" s="1"/>
  <c r="Q15" i="5"/>
  <c r="Q16" i="5"/>
  <c r="P16" i="5" s="1"/>
  <c r="Q17" i="5"/>
  <c r="Q18" i="5"/>
  <c r="P18" i="5" s="1"/>
  <c r="Q19" i="5"/>
  <c r="Q20" i="5"/>
  <c r="P20" i="5" s="1"/>
  <c r="Q21" i="5"/>
  <c r="Q22" i="5"/>
  <c r="P22" i="5" s="1"/>
  <c r="Q23" i="5"/>
  <c r="Q24" i="5"/>
  <c r="P24" i="5" s="1"/>
  <c r="Q25" i="5"/>
  <c r="Q26" i="5"/>
  <c r="P26" i="5" s="1"/>
  <c r="Q27" i="5"/>
  <c r="Q28" i="5"/>
  <c r="P28" i="5" s="1"/>
  <c r="Q29" i="5"/>
  <c r="Q30" i="5"/>
  <c r="P30" i="5" s="1"/>
  <c r="Q31" i="5"/>
  <c r="Q32" i="5"/>
  <c r="P32" i="5" s="1"/>
  <c r="Q33" i="5"/>
  <c r="Q34" i="5"/>
  <c r="P34" i="5" s="1"/>
  <c r="Q35" i="5"/>
  <c r="Q36" i="5"/>
  <c r="P36" i="5" s="1"/>
  <c r="Q37" i="5"/>
  <c r="Q38" i="5"/>
  <c r="P38" i="5" s="1"/>
  <c r="Q39" i="5"/>
  <c r="Q40" i="5"/>
  <c r="P40" i="5" s="1"/>
  <c r="Q41" i="5"/>
  <c r="Q42" i="5"/>
  <c r="P42" i="5" s="1"/>
  <c r="Q43" i="5"/>
  <c r="Q44" i="5"/>
  <c r="P44" i="5" s="1"/>
  <c r="Q45" i="5"/>
  <c r="Q46" i="5"/>
  <c r="P46" i="5" s="1"/>
  <c r="Q47" i="5"/>
  <c r="Q48" i="5"/>
  <c r="P48" i="5" s="1"/>
  <c r="Q49" i="5"/>
  <c r="Q50" i="5"/>
  <c r="P50" i="5" s="1"/>
  <c r="Q51" i="5"/>
  <c r="Q52" i="5"/>
  <c r="P52" i="5" s="1"/>
  <c r="Q53" i="5"/>
  <c r="Q54" i="5"/>
  <c r="P54" i="5" s="1"/>
  <c r="Q55" i="5"/>
  <c r="Q56" i="5"/>
  <c r="P56" i="5" s="1"/>
  <c r="Q57" i="5"/>
  <c r="Q58" i="5"/>
  <c r="P58" i="5" s="1"/>
  <c r="Q59" i="5"/>
  <c r="Q60" i="5"/>
  <c r="P60" i="5" s="1"/>
  <c r="Q61" i="5"/>
  <c r="Q62" i="5"/>
  <c r="P62" i="5" s="1"/>
  <c r="Q63" i="5"/>
  <c r="Q64" i="5"/>
  <c r="P64" i="5" s="1"/>
  <c r="Q65" i="5"/>
  <c r="Q66" i="5"/>
  <c r="P66" i="5" s="1"/>
  <c r="Q67" i="5"/>
  <c r="Q68" i="5"/>
  <c r="P68" i="5" s="1"/>
  <c r="Q69" i="5"/>
  <c r="Q70" i="5"/>
  <c r="P70" i="5" s="1"/>
  <c r="P9" i="5"/>
  <c r="P11" i="5"/>
  <c r="P13" i="5"/>
  <c r="P15" i="5"/>
  <c r="P17" i="5"/>
  <c r="P19" i="5"/>
  <c r="P21" i="5"/>
  <c r="P23" i="5"/>
  <c r="P25" i="5"/>
  <c r="P27" i="5"/>
  <c r="P29" i="5"/>
  <c r="P31" i="5"/>
  <c r="P33" i="5"/>
  <c r="P35" i="5"/>
  <c r="P37" i="5"/>
  <c r="P39" i="5"/>
  <c r="P41" i="5"/>
  <c r="P43" i="5"/>
  <c r="P45" i="5"/>
  <c r="P47" i="5"/>
  <c r="P49" i="5"/>
  <c r="P51" i="5"/>
  <c r="P53" i="5"/>
  <c r="P55" i="5"/>
  <c r="P57" i="5"/>
  <c r="P59" i="5"/>
  <c r="P61" i="5"/>
  <c r="P63" i="5"/>
  <c r="P65" i="5"/>
  <c r="P67" i="5"/>
  <c r="P69" i="5"/>
  <c r="O10" i="5"/>
  <c r="O14" i="5"/>
  <c r="O18" i="5"/>
  <c r="O22" i="5"/>
  <c r="O26" i="5"/>
  <c r="O30" i="5"/>
  <c r="O34" i="5"/>
  <c r="O38" i="5"/>
  <c r="O42" i="5"/>
  <c r="O46" i="5"/>
  <c r="O50" i="5"/>
  <c r="O54" i="5"/>
  <c r="O58" i="5"/>
  <c r="O62" i="5"/>
  <c r="O66" i="5"/>
  <c r="O70" i="5"/>
  <c r="N8" i="5"/>
  <c r="N9" i="5"/>
  <c r="N11" i="5"/>
  <c r="N12" i="5"/>
  <c r="N13" i="5"/>
  <c r="N15" i="5"/>
  <c r="N16" i="5"/>
  <c r="N17" i="5"/>
  <c r="N19" i="5"/>
  <c r="N20" i="5"/>
  <c r="N21" i="5"/>
  <c r="N23" i="5"/>
  <c r="N24" i="5"/>
  <c r="N25" i="5"/>
  <c r="N27" i="5"/>
  <c r="N28" i="5"/>
  <c r="N29" i="5"/>
  <c r="N31" i="5"/>
  <c r="N32" i="5"/>
  <c r="N33" i="5"/>
  <c r="N35" i="5"/>
  <c r="N36" i="5"/>
  <c r="N37" i="5"/>
  <c r="N39" i="5"/>
  <c r="N40" i="5"/>
  <c r="N41" i="5"/>
  <c r="N43" i="5"/>
  <c r="N44" i="5"/>
  <c r="N45" i="5"/>
  <c r="N47" i="5"/>
  <c r="N48" i="5"/>
  <c r="N49" i="5"/>
  <c r="N51" i="5"/>
  <c r="N52" i="5"/>
  <c r="N53" i="5"/>
  <c r="N55" i="5"/>
  <c r="N56" i="5"/>
  <c r="N57" i="5"/>
  <c r="N59" i="5"/>
  <c r="N60" i="5"/>
  <c r="N61" i="5"/>
  <c r="N63" i="5"/>
  <c r="N64" i="5"/>
  <c r="N65" i="5"/>
  <c r="N67" i="5"/>
  <c r="N68" i="5"/>
  <c r="N69" i="5"/>
  <c r="M8" i="5"/>
  <c r="M12" i="5"/>
  <c r="M20" i="5"/>
  <c r="M24" i="5"/>
  <c r="M28" i="5"/>
  <c r="M36" i="5"/>
  <c r="M40" i="5"/>
  <c r="M44" i="5"/>
  <c r="M52" i="5"/>
  <c r="M56" i="5"/>
  <c r="M60" i="5"/>
  <c r="M64" i="5"/>
  <c r="M68" i="5"/>
  <c r="L9" i="5"/>
  <c r="L13" i="5"/>
  <c r="L17" i="5"/>
  <c r="L21" i="5"/>
  <c r="L25" i="5"/>
  <c r="L29" i="5"/>
  <c r="L33" i="5"/>
  <c r="L37" i="5"/>
  <c r="L41" i="5"/>
  <c r="L45" i="5"/>
  <c r="L49" i="5"/>
  <c r="L53" i="5"/>
  <c r="L57" i="5"/>
  <c r="L61" i="5"/>
  <c r="L65" i="5"/>
  <c r="L69" i="5"/>
  <c r="K10" i="5"/>
  <c r="K14" i="5"/>
  <c r="K18" i="5"/>
  <c r="K22" i="5"/>
  <c r="K26" i="5"/>
  <c r="K30" i="5"/>
  <c r="K34" i="5"/>
  <c r="K38" i="5"/>
  <c r="K42" i="5"/>
  <c r="K46" i="5"/>
  <c r="K50" i="5"/>
  <c r="K54" i="5"/>
  <c r="K57" i="5"/>
  <c r="K61" i="5"/>
  <c r="K63" i="5"/>
  <c r="K65" i="5"/>
  <c r="K69" i="5"/>
  <c r="J8" i="5"/>
  <c r="J10" i="5"/>
  <c r="J12" i="5"/>
  <c r="J14" i="5"/>
  <c r="J16" i="5"/>
  <c r="J18" i="5"/>
  <c r="J20" i="5"/>
  <c r="J22" i="5"/>
  <c r="J24" i="5"/>
  <c r="J26" i="5"/>
  <c r="J28" i="5"/>
  <c r="J30" i="5"/>
  <c r="J32" i="5"/>
  <c r="J34" i="5"/>
  <c r="J36" i="5"/>
  <c r="J38" i="5"/>
  <c r="J40" i="5"/>
  <c r="J42" i="5"/>
  <c r="J44" i="5"/>
  <c r="J46" i="5"/>
  <c r="J48" i="5"/>
  <c r="J50" i="5"/>
  <c r="J52" i="5"/>
  <c r="J54" i="5"/>
  <c r="J56" i="5"/>
  <c r="J58" i="5"/>
  <c r="J60" i="5"/>
  <c r="J62" i="5"/>
  <c r="J64" i="5"/>
  <c r="J66" i="5"/>
  <c r="J68" i="5"/>
  <c r="J70" i="5"/>
  <c r="I9" i="5"/>
  <c r="I13" i="5"/>
  <c r="I15" i="5"/>
  <c r="I17" i="5"/>
  <c r="I21" i="5"/>
  <c r="I23" i="5"/>
  <c r="I25" i="5"/>
  <c r="I29" i="5"/>
  <c r="I31" i="5"/>
  <c r="I33" i="5"/>
  <c r="I37" i="5"/>
  <c r="I39" i="5"/>
  <c r="I41" i="5"/>
  <c r="I45" i="5"/>
  <c r="I47" i="5"/>
  <c r="I49" i="5"/>
  <c r="I53" i="5"/>
  <c r="I55" i="5"/>
  <c r="I57" i="5"/>
  <c r="I61" i="5"/>
  <c r="I63" i="5"/>
  <c r="I65" i="5"/>
  <c r="I69" i="5"/>
  <c r="H8" i="5"/>
  <c r="H10" i="5"/>
  <c r="H12" i="5"/>
  <c r="H14" i="5"/>
  <c r="H16" i="5"/>
  <c r="H18" i="5"/>
  <c r="H20" i="5"/>
  <c r="H22" i="5"/>
  <c r="H24" i="5"/>
  <c r="H26" i="5"/>
  <c r="H28" i="5"/>
  <c r="H30" i="5"/>
  <c r="H32" i="5"/>
  <c r="H34" i="5"/>
  <c r="H36" i="5"/>
  <c r="H38" i="5"/>
  <c r="H40" i="5"/>
  <c r="H42" i="5"/>
  <c r="H44" i="5"/>
  <c r="H46" i="5"/>
  <c r="H48" i="5"/>
  <c r="H50" i="5"/>
  <c r="H52" i="5"/>
  <c r="H54" i="5"/>
  <c r="H56" i="5"/>
  <c r="H58" i="5"/>
  <c r="H60" i="5"/>
  <c r="H62" i="5"/>
  <c r="H64" i="5"/>
  <c r="H66" i="5"/>
  <c r="H68" i="5"/>
  <c r="H70" i="5"/>
  <c r="G8" i="5"/>
  <c r="G9" i="5"/>
  <c r="F9" i="5" s="1"/>
  <c r="G10" i="5"/>
  <c r="G11" i="5"/>
  <c r="F11" i="5" s="1"/>
  <c r="G12" i="5"/>
  <c r="G13" i="5"/>
  <c r="F13" i="5" s="1"/>
  <c r="G14" i="5"/>
  <c r="G15" i="5"/>
  <c r="F15" i="5" s="1"/>
  <c r="G16" i="5"/>
  <c r="G17" i="5"/>
  <c r="F17" i="5" s="1"/>
  <c r="G18" i="5"/>
  <c r="G19" i="5"/>
  <c r="F19" i="5" s="1"/>
  <c r="G20" i="5"/>
  <c r="G21" i="5"/>
  <c r="F21" i="5" s="1"/>
  <c r="G22" i="5"/>
  <c r="G23" i="5"/>
  <c r="F23" i="5" s="1"/>
  <c r="G24" i="5"/>
  <c r="G25" i="5"/>
  <c r="F25" i="5" s="1"/>
  <c r="G26" i="5"/>
  <c r="G27" i="5"/>
  <c r="F27" i="5" s="1"/>
  <c r="G28" i="5"/>
  <c r="G29" i="5"/>
  <c r="F29" i="5" s="1"/>
  <c r="G30" i="5"/>
  <c r="G31" i="5"/>
  <c r="F31" i="5" s="1"/>
  <c r="G32" i="5"/>
  <c r="G33" i="5"/>
  <c r="F33" i="5" s="1"/>
  <c r="G34" i="5"/>
  <c r="G35" i="5"/>
  <c r="F35" i="5" s="1"/>
  <c r="G36" i="5"/>
  <c r="G37" i="5"/>
  <c r="F37" i="5" s="1"/>
  <c r="G38" i="5"/>
  <c r="G39" i="5"/>
  <c r="F39" i="5" s="1"/>
  <c r="G40" i="5"/>
  <c r="G41" i="5"/>
  <c r="F41" i="5" s="1"/>
  <c r="G42" i="5"/>
  <c r="G43" i="5"/>
  <c r="F43" i="5" s="1"/>
  <c r="G44" i="5"/>
  <c r="G45" i="5"/>
  <c r="F45" i="5" s="1"/>
  <c r="G46" i="5"/>
  <c r="G47" i="5"/>
  <c r="F47" i="5" s="1"/>
  <c r="G48" i="5"/>
  <c r="G49" i="5"/>
  <c r="F49" i="5" s="1"/>
  <c r="G50" i="5"/>
  <c r="G51" i="5"/>
  <c r="F51" i="5" s="1"/>
  <c r="G52" i="5"/>
  <c r="G53" i="5"/>
  <c r="F53" i="5" s="1"/>
  <c r="G54" i="5"/>
  <c r="G55" i="5"/>
  <c r="F55" i="5" s="1"/>
  <c r="G56" i="5"/>
  <c r="G57" i="5"/>
  <c r="F57" i="5" s="1"/>
  <c r="G58" i="5"/>
  <c r="G59" i="5"/>
  <c r="F59" i="5" s="1"/>
  <c r="G60" i="5"/>
  <c r="G61" i="5"/>
  <c r="F61" i="5" s="1"/>
  <c r="G62" i="5"/>
  <c r="G63" i="5"/>
  <c r="F63" i="5" s="1"/>
  <c r="G64" i="5"/>
  <c r="G65" i="5"/>
  <c r="F65" i="5" s="1"/>
  <c r="G66" i="5"/>
  <c r="G67" i="5"/>
  <c r="F67" i="5" s="1"/>
  <c r="G68" i="5"/>
  <c r="G69" i="5"/>
  <c r="F69" i="5" s="1"/>
  <c r="G70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EU43" i="9"/>
  <c r="EU44" i="9"/>
  <c r="EU45" i="9"/>
  <c r="EU46" i="9"/>
  <c r="EU47" i="9"/>
  <c r="EU48" i="9"/>
  <c r="EU49" i="9"/>
  <c r="EU50" i="9"/>
  <c r="EU51" i="9"/>
  <c r="EU52" i="9"/>
  <c r="EU53" i="9"/>
  <c r="EU54" i="9"/>
  <c r="EU55" i="9"/>
  <c r="EU56" i="9"/>
  <c r="EU57" i="9"/>
  <c r="EU58" i="9"/>
  <c r="EU59" i="9"/>
  <c r="EU60" i="9"/>
  <c r="EU61" i="9"/>
  <c r="EU62" i="9"/>
  <c r="EU63" i="9"/>
  <c r="EU64" i="9"/>
  <c r="EU65" i="9"/>
  <c r="EU66" i="9"/>
  <c r="EU67" i="9"/>
  <c r="EU68" i="9"/>
  <c r="EU69" i="9"/>
  <c r="EU70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Z43" i="9"/>
  <c r="DZ44" i="9"/>
  <c r="DZ45" i="9"/>
  <c r="DZ46" i="9"/>
  <c r="DZ47" i="9"/>
  <c r="DZ48" i="9"/>
  <c r="DZ49" i="9"/>
  <c r="DZ50" i="9"/>
  <c r="DZ51" i="9"/>
  <c r="DZ52" i="9"/>
  <c r="DZ53" i="9"/>
  <c r="DZ54" i="9"/>
  <c r="DZ55" i="9"/>
  <c r="DZ56" i="9"/>
  <c r="DZ57" i="9"/>
  <c r="DZ58" i="9"/>
  <c r="DZ59" i="9"/>
  <c r="DZ60" i="9"/>
  <c r="DZ61" i="9"/>
  <c r="DZ62" i="9"/>
  <c r="DZ63" i="9"/>
  <c r="DZ64" i="9"/>
  <c r="DZ65" i="9"/>
  <c r="DZ66" i="9"/>
  <c r="DZ67" i="9"/>
  <c r="DZ68" i="9"/>
  <c r="DZ69" i="9"/>
  <c r="DZ70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DE43" i="9"/>
  <c r="DE44" i="9"/>
  <c r="DE45" i="9"/>
  <c r="DE46" i="9"/>
  <c r="DE47" i="9"/>
  <c r="DE48" i="9"/>
  <c r="DE49" i="9"/>
  <c r="DE50" i="9"/>
  <c r="DE51" i="9"/>
  <c r="DE52" i="9"/>
  <c r="DE53" i="9"/>
  <c r="DE54" i="9"/>
  <c r="DE55" i="9"/>
  <c r="DE56" i="9"/>
  <c r="DE57" i="9"/>
  <c r="DE58" i="9"/>
  <c r="DE59" i="9"/>
  <c r="DE60" i="9"/>
  <c r="DE61" i="9"/>
  <c r="DE62" i="9"/>
  <c r="DE63" i="9"/>
  <c r="DE64" i="9"/>
  <c r="DE65" i="9"/>
  <c r="DE66" i="9"/>
  <c r="DE67" i="9"/>
  <c r="DE68" i="9"/>
  <c r="DE69" i="9"/>
  <c r="DE70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CJ48" i="9"/>
  <c r="CJ49" i="9"/>
  <c r="CJ50" i="9"/>
  <c r="CJ51" i="9"/>
  <c r="CJ52" i="9"/>
  <c r="CJ53" i="9"/>
  <c r="CJ54" i="9"/>
  <c r="CJ55" i="9"/>
  <c r="CJ56" i="9"/>
  <c r="CJ57" i="9"/>
  <c r="CJ58" i="9"/>
  <c r="CJ59" i="9"/>
  <c r="CJ60" i="9"/>
  <c r="CJ61" i="9"/>
  <c r="CJ62" i="9"/>
  <c r="CJ63" i="9"/>
  <c r="CJ64" i="9"/>
  <c r="CJ65" i="9"/>
  <c r="CJ66" i="9"/>
  <c r="CJ67" i="9"/>
  <c r="CJ68" i="9"/>
  <c r="CJ69" i="9"/>
  <c r="CJ70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BO62" i="9"/>
  <c r="BO63" i="9"/>
  <c r="BO64" i="9"/>
  <c r="BO65" i="9"/>
  <c r="BO66" i="9"/>
  <c r="BO67" i="9"/>
  <c r="BO68" i="9"/>
  <c r="BO69" i="9"/>
  <c r="BO70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AT35" i="9"/>
  <c r="AT36" i="9"/>
  <c r="AT37" i="9"/>
  <c r="AT38" i="9"/>
  <c r="AT39" i="9"/>
  <c r="AT40" i="9"/>
  <c r="AT41" i="9"/>
  <c r="AT42" i="9"/>
  <c r="AT43" i="9"/>
  <c r="AT44" i="9"/>
  <c r="AT45" i="9"/>
  <c r="AT46" i="9"/>
  <c r="AT47" i="9"/>
  <c r="AT48" i="9"/>
  <c r="AT49" i="9"/>
  <c r="AT50" i="9"/>
  <c r="AT51" i="9"/>
  <c r="AT52" i="9"/>
  <c r="AT53" i="9"/>
  <c r="AT54" i="9"/>
  <c r="AT55" i="9"/>
  <c r="AT56" i="9"/>
  <c r="AT57" i="9"/>
  <c r="AT58" i="9"/>
  <c r="AT59" i="9"/>
  <c r="AT60" i="9"/>
  <c r="AT61" i="9"/>
  <c r="AT62" i="9"/>
  <c r="AT63" i="9"/>
  <c r="AT64" i="9"/>
  <c r="AT65" i="9"/>
  <c r="AT66" i="9"/>
  <c r="AT67" i="9"/>
  <c r="AT68" i="9"/>
  <c r="AT69" i="9"/>
  <c r="AT70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Y47" i="9"/>
  <c r="Y48" i="9"/>
  <c r="Y49" i="9"/>
  <c r="Y50" i="9"/>
  <c r="Y51" i="9"/>
  <c r="Y52" i="9"/>
  <c r="Y53" i="9"/>
  <c r="Y54" i="9"/>
  <c r="Y55" i="9"/>
  <c r="Y56" i="9"/>
  <c r="Y57" i="9"/>
  <c r="Y58" i="9"/>
  <c r="Y59" i="9"/>
  <c r="Y60" i="9"/>
  <c r="Y61" i="9"/>
  <c r="Y62" i="9"/>
  <c r="Y63" i="9"/>
  <c r="Y64" i="9"/>
  <c r="Y65" i="9"/>
  <c r="Y66" i="9"/>
  <c r="Y67" i="9"/>
  <c r="Y68" i="9"/>
  <c r="Y69" i="9"/>
  <c r="Y70" i="9"/>
  <c r="X8" i="9"/>
  <c r="X9" i="9"/>
  <c r="BN9" i="4" s="1"/>
  <c r="X9" i="4" s="1"/>
  <c r="X10" i="9"/>
  <c r="X11" i="9"/>
  <c r="X12" i="9"/>
  <c r="X13" i="9"/>
  <c r="BN13" i="4" s="1"/>
  <c r="X13" i="4" s="1"/>
  <c r="X14" i="9"/>
  <c r="X15" i="9"/>
  <c r="X16" i="9"/>
  <c r="X17" i="9"/>
  <c r="BN17" i="4" s="1"/>
  <c r="X18" i="9"/>
  <c r="X19" i="9"/>
  <c r="X20" i="9"/>
  <c r="X21" i="9"/>
  <c r="BN21" i="4" s="1"/>
  <c r="X21" i="4" s="1"/>
  <c r="X22" i="9"/>
  <c r="X23" i="9"/>
  <c r="X24" i="9"/>
  <c r="X25" i="9"/>
  <c r="BN25" i="4" s="1"/>
  <c r="X25" i="4" s="1"/>
  <c r="X26" i="9"/>
  <c r="X27" i="9"/>
  <c r="X28" i="9"/>
  <c r="X29" i="9"/>
  <c r="BN29" i="4" s="1"/>
  <c r="X30" i="9"/>
  <c r="X31" i="9"/>
  <c r="X32" i="9"/>
  <c r="X33" i="9"/>
  <c r="BN33" i="4" s="1"/>
  <c r="X33" i="4" s="1"/>
  <c r="X34" i="9"/>
  <c r="X35" i="9"/>
  <c r="X36" i="9"/>
  <c r="X37" i="9"/>
  <c r="BN37" i="4" s="1"/>
  <c r="X37" i="4" s="1"/>
  <c r="X38" i="9"/>
  <c r="X39" i="9"/>
  <c r="X40" i="9"/>
  <c r="X41" i="9"/>
  <c r="BN41" i="4" s="1"/>
  <c r="X41" i="4" s="1"/>
  <c r="X42" i="9"/>
  <c r="X43" i="9"/>
  <c r="X44" i="9"/>
  <c r="X45" i="9"/>
  <c r="BN45" i="4" s="1"/>
  <c r="X45" i="4" s="1"/>
  <c r="X46" i="9"/>
  <c r="X47" i="9"/>
  <c r="X48" i="9"/>
  <c r="X49" i="9"/>
  <c r="BN49" i="4" s="1"/>
  <c r="X49" i="4" s="1"/>
  <c r="X50" i="9"/>
  <c r="X51" i="9"/>
  <c r="X52" i="9"/>
  <c r="X53" i="9"/>
  <c r="BN53" i="4" s="1"/>
  <c r="X53" i="4" s="1"/>
  <c r="X54" i="9"/>
  <c r="X55" i="9"/>
  <c r="X56" i="9"/>
  <c r="X57" i="9"/>
  <c r="BN57" i="4" s="1"/>
  <c r="X58" i="9"/>
  <c r="X59" i="9"/>
  <c r="X60" i="9"/>
  <c r="X61" i="9"/>
  <c r="BN61" i="4" s="1"/>
  <c r="X61" i="4" s="1"/>
  <c r="X62" i="9"/>
  <c r="X63" i="9"/>
  <c r="X64" i="9"/>
  <c r="X65" i="9"/>
  <c r="BN65" i="4" s="1"/>
  <c r="X65" i="4" s="1"/>
  <c r="X66" i="9"/>
  <c r="X67" i="9"/>
  <c r="X68" i="9"/>
  <c r="X69" i="9"/>
  <c r="BN69" i="4" s="1"/>
  <c r="X70" i="9"/>
  <c r="W8" i="9"/>
  <c r="W9" i="9"/>
  <c r="W10" i="9"/>
  <c r="BM10" i="4" s="1"/>
  <c r="W10" i="4" s="1"/>
  <c r="W11" i="9"/>
  <c r="W12" i="9"/>
  <c r="W13" i="9"/>
  <c r="W14" i="9"/>
  <c r="BM14" i="4" s="1"/>
  <c r="W14" i="4" s="1"/>
  <c r="W15" i="9"/>
  <c r="W16" i="9"/>
  <c r="W17" i="9"/>
  <c r="W18" i="9"/>
  <c r="BM18" i="4" s="1"/>
  <c r="W19" i="9"/>
  <c r="W20" i="9"/>
  <c r="W21" i="9"/>
  <c r="W22" i="9"/>
  <c r="BM22" i="4" s="1"/>
  <c r="W22" i="4" s="1"/>
  <c r="W23" i="9"/>
  <c r="W24" i="9"/>
  <c r="W25" i="9"/>
  <c r="W26" i="9"/>
  <c r="BM26" i="4" s="1"/>
  <c r="W26" i="4" s="1"/>
  <c r="W27" i="9"/>
  <c r="W28" i="9"/>
  <c r="W29" i="9"/>
  <c r="W30" i="9"/>
  <c r="BM30" i="4" s="1"/>
  <c r="W31" i="9"/>
  <c r="W32" i="9"/>
  <c r="W33" i="9"/>
  <c r="W34" i="9"/>
  <c r="BM34" i="4" s="1"/>
  <c r="W34" i="4" s="1"/>
  <c r="W35" i="9"/>
  <c r="W36" i="9"/>
  <c r="W37" i="9"/>
  <c r="W38" i="9"/>
  <c r="BM38" i="4" s="1"/>
  <c r="W38" i="4" s="1"/>
  <c r="W39" i="9"/>
  <c r="W40" i="9"/>
  <c r="W41" i="9"/>
  <c r="W42" i="9"/>
  <c r="BM42" i="4" s="1"/>
  <c r="W42" i="4" s="1"/>
  <c r="W43" i="9"/>
  <c r="W44" i="9"/>
  <c r="W45" i="9"/>
  <c r="W46" i="9"/>
  <c r="BM46" i="4" s="1"/>
  <c r="W46" i="4" s="1"/>
  <c r="W47" i="9"/>
  <c r="W48" i="9"/>
  <c r="W49" i="9"/>
  <c r="W50" i="9"/>
  <c r="BM50" i="4" s="1"/>
  <c r="W50" i="4" s="1"/>
  <c r="W51" i="9"/>
  <c r="W52" i="9"/>
  <c r="W53" i="9"/>
  <c r="W54" i="9"/>
  <c r="BM54" i="4" s="1"/>
  <c r="W54" i="4" s="1"/>
  <c r="W55" i="9"/>
  <c r="W56" i="9"/>
  <c r="W57" i="9"/>
  <c r="W58" i="9"/>
  <c r="BM58" i="4" s="1"/>
  <c r="W59" i="9"/>
  <c r="W60" i="9"/>
  <c r="W61" i="9"/>
  <c r="W62" i="9"/>
  <c r="BM62" i="4" s="1"/>
  <c r="W62" i="4" s="1"/>
  <c r="W63" i="9"/>
  <c r="W64" i="9"/>
  <c r="W65" i="9"/>
  <c r="W66" i="9"/>
  <c r="BM66" i="4" s="1"/>
  <c r="W66" i="4" s="1"/>
  <c r="W67" i="9"/>
  <c r="W68" i="9"/>
  <c r="W69" i="9"/>
  <c r="W70" i="9"/>
  <c r="BM70" i="4" s="1"/>
  <c r="V8" i="9"/>
  <c r="V9" i="9"/>
  <c r="V10" i="9"/>
  <c r="V11" i="9"/>
  <c r="BL11" i="4" s="1"/>
  <c r="V11" i="4" s="1"/>
  <c r="V12" i="9"/>
  <c r="V13" i="9"/>
  <c r="V14" i="9"/>
  <c r="V15" i="9"/>
  <c r="BL15" i="4" s="1"/>
  <c r="V15" i="4" s="1"/>
  <c r="V16" i="9"/>
  <c r="V17" i="9"/>
  <c r="V18" i="9"/>
  <c r="V19" i="9"/>
  <c r="BL19" i="4" s="1"/>
  <c r="V20" i="9"/>
  <c r="V21" i="9"/>
  <c r="V22" i="9"/>
  <c r="V23" i="9"/>
  <c r="BL23" i="4" s="1"/>
  <c r="V23" i="4" s="1"/>
  <c r="V24" i="9"/>
  <c r="V25" i="9"/>
  <c r="V26" i="9"/>
  <c r="V27" i="9"/>
  <c r="BL27" i="4" s="1"/>
  <c r="V27" i="4" s="1"/>
  <c r="V28" i="9"/>
  <c r="V29" i="9"/>
  <c r="V30" i="9"/>
  <c r="V31" i="9"/>
  <c r="BL31" i="4" s="1"/>
  <c r="V32" i="9"/>
  <c r="V33" i="9"/>
  <c r="V34" i="9"/>
  <c r="V35" i="9"/>
  <c r="BL35" i="4" s="1"/>
  <c r="V35" i="4" s="1"/>
  <c r="V36" i="9"/>
  <c r="V37" i="9"/>
  <c r="V38" i="9"/>
  <c r="V39" i="9"/>
  <c r="BL39" i="4" s="1"/>
  <c r="V39" i="4" s="1"/>
  <c r="V40" i="9"/>
  <c r="V41" i="9"/>
  <c r="V42" i="9"/>
  <c r="V43" i="9"/>
  <c r="BL43" i="4" s="1"/>
  <c r="V43" i="4" s="1"/>
  <c r="V44" i="9"/>
  <c r="V45" i="9"/>
  <c r="V46" i="9"/>
  <c r="V47" i="9"/>
  <c r="BL47" i="4" s="1"/>
  <c r="V47" i="4" s="1"/>
  <c r="V48" i="9"/>
  <c r="V49" i="9"/>
  <c r="V50" i="9"/>
  <c r="V51" i="9"/>
  <c r="BL51" i="4" s="1"/>
  <c r="V51" i="4" s="1"/>
  <c r="V52" i="9"/>
  <c r="V53" i="9"/>
  <c r="V54" i="9"/>
  <c r="V55" i="9"/>
  <c r="BL55" i="4" s="1"/>
  <c r="V55" i="4" s="1"/>
  <c r="V56" i="9"/>
  <c r="V57" i="9"/>
  <c r="V58" i="9"/>
  <c r="V59" i="9"/>
  <c r="BL59" i="4" s="1"/>
  <c r="V60" i="9"/>
  <c r="V61" i="9"/>
  <c r="V62" i="9"/>
  <c r="V63" i="9"/>
  <c r="BL63" i="4" s="1"/>
  <c r="V63" i="4" s="1"/>
  <c r="V64" i="9"/>
  <c r="V65" i="9"/>
  <c r="V66" i="9"/>
  <c r="V67" i="9"/>
  <c r="BL67" i="4" s="1"/>
  <c r="V67" i="4" s="1"/>
  <c r="V68" i="9"/>
  <c r="V69" i="9"/>
  <c r="V70" i="9"/>
  <c r="U8" i="9"/>
  <c r="BK8" i="4" s="1"/>
  <c r="U9" i="9"/>
  <c r="U10" i="9"/>
  <c r="U11" i="9"/>
  <c r="U12" i="9"/>
  <c r="BK12" i="4" s="1"/>
  <c r="U12" i="4" s="1"/>
  <c r="U13" i="9"/>
  <c r="U14" i="9"/>
  <c r="U15" i="9"/>
  <c r="U16" i="9"/>
  <c r="BK16" i="4" s="1"/>
  <c r="U16" i="4" s="1"/>
  <c r="U17" i="9"/>
  <c r="U18" i="9"/>
  <c r="U19" i="9"/>
  <c r="U20" i="9"/>
  <c r="BK20" i="4" s="1"/>
  <c r="U21" i="9"/>
  <c r="U22" i="9"/>
  <c r="U23" i="9"/>
  <c r="U24" i="9"/>
  <c r="BK24" i="4" s="1"/>
  <c r="U24" i="4" s="1"/>
  <c r="U25" i="9"/>
  <c r="U26" i="9"/>
  <c r="U27" i="9"/>
  <c r="U28" i="9"/>
  <c r="BK28" i="4" s="1"/>
  <c r="U28" i="4" s="1"/>
  <c r="U29" i="9"/>
  <c r="U30" i="9"/>
  <c r="U31" i="9"/>
  <c r="U32" i="9"/>
  <c r="BK32" i="4" s="1"/>
  <c r="U33" i="9"/>
  <c r="U34" i="9"/>
  <c r="U35" i="9"/>
  <c r="U36" i="9"/>
  <c r="BK36" i="4" s="1"/>
  <c r="U36" i="4" s="1"/>
  <c r="U37" i="9"/>
  <c r="U38" i="9"/>
  <c r="U39" i="9"/>
  <c r="U40" i="9"/>
  <c r="BK40" i="4" s="1"/>
  <c r="U40" i="4" s="1"/>
  <c r="U41" i="9"/>
  <c r="U42" i="9"/>
  <c r="U43" i="9"/>
  <c r="U44" i="9"/>
  <c r="BK44" i="4" s="1"/>
  <c r="U44" i="4" s="1"/>
  <c r="U45" i="9"/>
  <c r="U46" i="9"/>
  <c r="U47" i="9"/>
  <c r="U48" i="9"/>
  <c r="BK48" i="4" s="1"/>
  <c r="U48" i="4" s="1"/>
  <c r="U49" i="9"/>
  <c r="U50" i="9"/>
  <c r="U51" i="9"/>
  <c r="U52" i="9"/>
  <c r="BK52" i="4" s="1"/>
  <c r="U52" i="4" s="1"/>
  <c r="U53" i="9"/>
  <c r="U54" i="9"/>
  <c r="U55" i="9"/>
  <c r="U56" i="9"/>
  <c r="BK56" i="4" s="1"/>
  <c r="U56" i="4" s="1"/>
  <c r="U57" i="9"/>
  <c r="U58" i="9"/>
  <c r="U59" i="9"/>
  <c r="U60" i="9"/>
  <c r="BK60" i="4" s="1"/>
  <c r="U61" i="9"/>
  <c r="U62" i="9"/>
  <c r="U63" i="9"/>
  <c r="U64" i="9"/>
  <c r="BK64" i="4" s="1"/>
  <c r="U64" i="4" s="1"/>
  <c r="U65" i="9"/>
  <c r="U66" i="9"/>
  <c r="U67" i="9"/>
  <c r="U68" i="9"/>
  <c r="BK68" i="4" s="1"/>
  <c r="U68" i="4" s="1"/>
  <c r="U69" i="9"/>
  <c r="U70" i="9"/>
  <c r="T8" i="9"/>
  <c r="T9" i="9"/>
  <c r="BJ9" i="4" s="1"/>
  <c r="T10" i="9"/>
  <c r="T11" i="9"/>
  <c r="T12" i="9"/>
  <c r="T13" i="9"/>
  <c r="BJ13" i="4" s="1"/>
  <c r="T13" i="4" s="1"/>
  <c r="T14" i="9"/>
  <c r="T15" i="9"/>
  <c r="T16" i="9"/>
  <c r="T17" i="9"/>
  <c r="BJ17" i="4" s="1"/>
  <c r="T17" i="4" s="1"/>
  <c r="T18" i="9"/>
  <c r="T19" i="9"/>
  <c r="T20" i="9"/>
  <c r="T21" i="9"/>
  <c r="BJ21" i="4" s="1"/>
  <c r="T22" i="9"/>
  <c r="T23" i="9"/>
  <c r="T24" i="9"/>
  <c r="T25" i="9"/>
  <c r="BJ25" i="4" s="1"/>
  <c r="T25" i="4" s="1"/>
  <c r="T26" i="9"/>
  <c r="T27" i="9"/>
  <c r="T28" i="9"/>
  <c r="T29" i="9"/>
  <c r="BJ29" i="4" s="1"/>
  <c r="T29" i="4" s="1"/>
  <c r="T30" i="9"/>
  <c r="T31" i="9"/>
  <c r="T32" i="9"/>
  <c r="T33" i="9"/>
  <c r="BJ33" i="4" s="1"/>
  <c r="T34" i="9"/>
  <c r="T35" i="9"/>
  <c r="T36" i="9"/>
  <c r="T37" i="9"/>
  <c r="BJ37" i="4" s="1"/>
  <c r="T37" i="4" s="1"/>
  <c r="T38" i="9"/>
  <c r="T39" i="9"/>
  <c r="T40" i="9"/>
  <c r="T41" i="9"/>
  <c r="BJ41" i="4" s="1"/>
  <c r="T41" i="4" s="1"/>
  <c r="T42" i="9"/>
  <c r="T43" i="9"/>
  <c r="T44" i="9"/>
  <c r="T45" i="9"/>
  <c r="BJ45" i="4" s="1"/>
  <c r="T45" i="4" s="1"/>
  <c r="T46" i="9"/>
  <c r="T47" i="9"/>
  <c r="T48" i="9"/>
  <c r="T49" i="9"/>
  <c r="BJ49" i="4" s="1"/>
  <c r="T50" i="9"/>
  <c r="T51" i="9"/>
  <c r="T52" i="9"/>
  <c r="T53" i="9"/>
  <c r="BJ53" i="4" s="1"/>
  <c r="T53" i="4" s="1"/>
  <c r="T54" i="9"/>
  <c r="T55" i="9"/>
  <c r="T56" i="9"/>
  <c r="T57" i="9"/>
  <c r="BJ57" i="4" s="1"/>
  <c r="T57" i="4" s="1"/>
  <c r="T58" i="9"/>
  <c r="T59" i="9"/>
  <c r="T60" i="9"/>
  <c r="T61" i="9"/>
  <c r="BJ61" i="4" s="1"/>
  <c r="T61" i="4" s="1"/>
  <c r="T62" i="9"/>
  <c r="T63" i="9"/>
  <c r="T64" i="9"/>
  <c r="T65" i="9"/>
  <c r="BJ65" i="4" s="1"/>
  <c r="T66" i="9"/>
  <c r="T67" i="9"/>
  <c r="T68" i="9"/>
  <c r="T69" i="9"/>
  <c r="BJ69" i="4" s="1"/>
  <c r="T69" i="4" s="1"/>
  <c r="T70" i="9"/>
  <c r="S8" i="9"/>
  <c r="S9" i="9"/>
  <c r="S10" i="9"/>
  <c r="BI10" i="4" s="1"/>
  <c r="S10" i="4" s="1"/>
  <c r="S11" i="9"/>
  <c r="S12" i="9"/>
  <c r="S13" i="9"/>
  <c r="S14" i="9"/>
  <c r="BI14" i="4" s="1"/>
  <c r="S14" i="4" s="1"/>
  <c r="S15" i="9"/>
  <c r="S16" i="9"/>
  <c r="S17" i="9"/>
  <c r="S18" i="9"/>
  <c r="BI18" i="4" s="1"/>
  <c r="S19" i="9"/>
  <c r="S20" i="9"/>
  <c r="S21" i="9"/>
  <c r="S22" i="9"/>
  <c r="BI22" i="4" s="1"/>
  <c r="S22" i="4" s="1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S62" i="9"/>
  <c r="S63" i="9"/>
  <c r="S64" i="9"/>
  <c r="S65" i="9"/>
  <c r="S66" i="9"/>
  <c r="S67" i="9"/>
  <c r="S68" i="9"/>
  <c r="S69" i="9"/>
  <c r="S70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1" i="9"/>
  <c r="R52" i="9"/>
  <c r="R53" i="9"/>
  <c r="R54" i="9"/>
  <c r="R55" i="9"/>
  <c r="R56" i="9"/>
  <c r="R57" i="9"/>
  <c r="R58" i="9"/>
  <c r="R59" i="9"/>
  <c r="R60" i="9"/>
  <c r="R61" i="9"/>
  <c r="R62" i="9"/>
  <c r="R63" i="9"/>
  <c r="R64" i="9"/>
  <c r="R65" i="9"/>
  <c r="R66" i="9"/>
  <c r="R67" i="9"/>
  <c r="R68" i="9"/>
  <c r="R69" i="9"/>
  <c r="R70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BE26" i="4" s="1"/>
  <c r="O26" i="4" s="1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D30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N8" i="4"/>
  <c r="BN10" i="4"/>
  <c r="X10" i="4" s="1"/>
  <c r="BN11" i="4"/>
  <c r="X11" i="4" s="1"/>
  <c r="BN12" i="4"/>
  <c r="X12" i="4" s="1"/>
  <c r="BN14" i="4"/>
  <c r="BN15" i="4"/>
  <c r="X15" i="4" s="1"/>
  <c r="BN16" i="4"/>
  <c r="BN18" i="4"/>
  <c r="BN19" i="4"/>
  <c r="X19" i="4" s="1"/>
  <c r="BN20" i="4"/>
  <c r="X20" i="4" s="1"/>
  <c r="BN22" i="4"/>
  <c r="BN23" i="4"/>
  <c r="X23" i="4" s="1"/>
  <c r="BN24" i="4"/>
  <c r="BN26" i="4"/>
  <c r="X26" i="4" s="1"/>
  <c r="BN27" i="4"/>
  <c r="X27" i="4" s="1"/>
  <c r="BN28" i="4"/>
  <c r="X28" i="4" s="1"/>
  <c r="BN30" i="4"/>
  <c r="BN31" i="4"/>
  <c r="X31" i="4" s="1"/>
  <c r="BN32" i="4"/>
  <c r="BN34" i="4"/>
  <c r="BN35" i="4"/>
  <c r="X35" i="4" s="1"/>
  <c r="BN36" i="4"/>
  <c r="X36" i="4" s="1"/>
  <c r="BN38" i="4"/>
  <c r="X38" i="4" s="1"/>
  <c r="BN39" i="4"/>
  <c r="X39" i="4" s="1"/>
  <c r="BN40" i="4"/>
  <c r="BN42" i="4"/>
  <c r="X42" i="4" s="1"/>
  <c r="BN43" i="4"/>
  <c r="X43" i="4" s="1"/>
  <c r="BN44" i="4"/>
  <c r="X44" i="4" s="1"/>
  <c r="BN46" i="4"/>
  <c r="BN47" i="4"/>
  <c r="X47" i="4" s="1"/>
  <c r="BN48" i="4"/>
  <c r="BN50" i="4"/>
  <c r="BN51" i="4"/>
  <c r="X51" i="4" s="1"/>
  <c r="BN52" i="4"/>
  <c r="X52" i="4" s="1"/>
  <c r="BN54" i="4"/>
  <c r="X54" i="4" s="1"/>
  <c r="BN55" i="4"/>
  <c r="X55" i="4" s="1"/>
  <c r="BN56" i="4"/>
  <c r="BN58" i="4"/>
  <c r="BN59" i="4"/>
  <c r="X59" i="4" s="1"/>
  <c r="BN60" i="4"/>
  <c r="X60" i="4" s="1"/>
  <c r="BN62" i="4"/>
  <c r="BN63" i="4"/>
  <c r="X63" i="4" s="1"/>
  <c r="BN64" i="4"/>
  <c r="BN66" i="4"/>
  <c r="BN67" i="4"/>
  <c r="X67" i="4" s="1"/>
  <c r="BN68" i="4"/>
  <c r="BN70" i="4"/>
  <c r="X70" i="4" s="1"/>
  <c r="BM8" i="4"/>
  <c r="W8" i="4" s="1"/>
  <c r="BM9" i="4"/>
  <c r="BM11" i="4"/>
  <c r="W11" i="4" s="1"/>
  <c r="BM12" i="4"/>
  <c r="W12" i="4" s="1"/>
  <c r="BM13" i="4"/>
  <c r="W13" i="4" s="1"/>
  <c r="BM15" i="4"/>
  <c r="BM16" i="4"/>
  <c r="W16" i="4" s="1"/>
  <c r="BM17" i="4"/>
  <c r="BM19" i="4"/>
  <c r="BM20" i="4"/>
  <c r="W20" i="4" s="1"/>
  <c r="BM21" i="4"/>
  <c r="BM23" i="4"/>
  <c r="BM24" i="4"/>
  <c r="W24" i="4" s="1"/>
  <c r="BM25" i="4"/>
  <c r="BM27" i="4"/>
  <c r="W27" i="4" s="1"/>
  <c r="BM28" i="4"/>
  <c r="W28" i="4" s="1"/>
  <c r="BM29" i="4"/>
  <c r="W29" i="4" s="1"/>
  <c r="BM31" i="4"/>
  <c r="BM32" i="4"/>
  <c r="W32" i="4" s="1"/>
  <c r="BM33" i="4"/>
  <c r="BM35" i="4"/>
  <c r="BM36" i="4"/>
  <c r="W36" i="4" s="1"/>
  <c r="BM37" i="4"/>
  <c r="BM39" i="4"/>
  <c r="W39" i="4" s="1"/>
  <c r="BM40" i="4"/>
  <c r="W40" i="4" s="1"/>
  <c r="BM41" i="4"/>
  <c r="BM43" i="4"/>
  <c r="W43" i="4" s="1"/>
  <c r="BM44" i="4"/>
  <c r="W44" i="4" s="1"/>
  <c r="BM45" i="4"/>
  <c r="W45" i="4" s="1"/>
  <c r="BM47" i="4"/>
  <c r="BM48" i="4"/>
  <c r="W48" i="4" s="1"/>
  <c r="BM49" i="4"/>
  <c r="BM51" i="4"/>
  <c r="BM52" i="4"/>
  <c r="W52" i="4" s="1"/>
  <c r="BM53" i="4"/>
  <c r="W53" i="4" s="1"/>
  <c r="BM55" i="4"/>
  <c r="W55" i="4" s="1"/>
  <c r="BM56" i="4"/>
  <c r="W56" i="4" s="1"/>
  <c r="BM57" i="4"/>
  <c r="BM59" i="4"/>
  <c r="W59" i="4" s="1"/>
  <c r="BM60" i="4"/>
  <c r="W60" i="4" s="1"/>
  <c r="BM61" i="4"/>
  <c r="W61" i="4" s="1"/>
  <c r="BM63" i="4"/>
  <c r="BM64" i="4"/>
  <c r="W64" i="4" s="1"/>
  <c r="BM65" i="4"/>
  <c r="BM67" i="4"/>
  <c r="BM68" i="4"/>
  <c r="W68" i="4" s="1"/>
  <c r="BM69" i="4"/>
  <c r="W69" i="4" s="1"/>
  <c r="BL8" i="4"/>
  <c r="V8" i="4" s="1"/>
  <c r="BL9" i="4"/>
  <c r="V9" i="4" s="1"/>
  <c r="BL10" i="4"/>
  <c r="BL12" i="4"/>
  <c r="BL13" i="4"/>
  <c r="V13" i="4" s="1"/>
  <c r="BL14" i="4"/>
  <c r="V14" i="4" s="1"/>
  <c r="BL16" i="4"/>
  <c r="BL17" i="4"/>
  <c r="V17" i="4" s="1"/>
  <c r="BL18" i="4"/>
  <c r="BL20" i="4"/>
  <c r="BL21" i="4"/>
  <c r="V21" i="4" s="1"/>
  <c r="BL22" i="4"/>
  <c r="V22" i="4" s="1"/>
  <c r="BL24" i="4"/>
  <c r="BL25" i="4"/>
  <c r="V25" i="4" s="1"/>
  <c r="BL26" i="4"/>
  <c r="BL28" i="4"/>
  <c r="BL29" i="4"/>
  <c r="V29" i="4" s="1"/>
  <c r="BL30" i="4"/>
  <c r="V30" i="4" s="1"/>
  <c r="BL32" i="4"/>
  <c r="BL33" i="4"/>
  <c r="V33" i="4" s="1"/>
  <c r="BL34" i="4"/>
  <c r="BL36" i="4"/>
  <c r="BL37" i="4"/>
  <c r="V37" i="4" s="1"/>
  <c r="BL38" i="4"/>
  <c r="V38" i="4" s="1"/>
  <c r="BL40" i="4"/>
  <c r="V40" i="4" s="1"/>
  <c r="BL41" i="4"/>
  <c r="V41" i="4" s="1"/>
  <c r="BL42" i="4"/>
  <c r="BL44" i="4"/>
  <c r="V44" i="4" s="1"/>
  <c r="BL45" i="4"/>
  <c r="V45" i="4" s="1"/>
  <c r="BL46" i="4"/>
  <c r="V46" i="4" s="1"/>
  <c r="BL48" i="4"/>
  <c r="BL49" i="4"/>
  <c r="V49" i="4" s="1"/>
  <c r="BL50" i="4"/>
  <c r="BL52" i="4"/>
  <c r="BL53" i="4"/>
  <c r="V53" i="4" s="1"/>
  <c r="BL54" i="4"/>
  <c r="V54" i="4" s="1"/>
  <c r="BL56" i="4"/>
  <c r="V56" i="4" s="1"/>
  <c r="BL57" i="4"/>
  <c r="V57" i="4" s="1"/>
  <c r="BL58" i="4"/>
  <c r="BL60" i="4"/>
  <c r="V60" i="4" s="1"/>
  <c r="BL61" i="4"/>
  <c r="V61" i="4" s="1"/>
  <c r="BL62" i="4"/>
  <c r="V62" i="4" s="1"/>
  <c r="BL64" i="4"/>
  <c r="BL65" i="4"/>
  <c r="V65" i="4" s="1"/>
  <c r="BL66" i="4"/>
  <c r="BL68" i="4"/>
  <c r="BL69" i="4"/>
  <c r="V69" i="4" s="1"/>
  <c r="BL70" i="4"/>
  <c r="V70" i="4" s="1"/>
  <c r="BK9" i="4"/>
  <c r="U9" i="4" s="1"/>
  <c r="BK10" i="4"/>
  <c r="U10" i="4" s="1"/>
  <c r="BK11" i="4"/>
  <c r="BK13" i="4"/>
  <c r="U13" i="4" s="1"/>
  <c r="BK14" i="4"/>
  <c r="U14" i="4" s="1"/>
  <c r="BK15" i="4"/>
  <c r="U15" i="4" s="1"/>
  <c r="BK17" i="4"/>
  <c r="BK18" i="4"/>
  <c r="U18" i="4" s="1"/>
  <c r="BK19" i="4"/>
  <c r="BK21" i="4"/>
  <c r="BK22" i="4"/>
  <c r="U22" i="4" s="1"/>
  <c r="BK23" i="4"/>
  <c r="U23" i="4" s="1"/>
  <c r="BK25" i="4"/>
  <c r="BK26" i="4"/>
  <c r="U26" i="4" s="1"/>
  <c r="BK27" i="4"/>
  <c r="BK29" i="4"/>
  <c r="U29" i="4" s="1"/>
  <c r="BK30" i="4"/>
  <c r="U30" i="4" s="1"/>
  <c r="BK31" i="4"/>
  <c r="U31" i="4" s="1"/>
  <c r="BK33" i="4"/>
  <c r="BK34" i="4"/>
  <c r="U34" i="4" s="1"/>
  <c r="BK35" i="4"/>
  <c r="BK37" i="4"/>
  <c r="BK38" i="4"/>
  <c r="U38" i="4" s="1"/>
  <c r="BK39" i="4"/>
  <c r="U39" i="4" s="1"/>
  <c r="BK41" i="4"/>
  <c r="U41" i="4" s="1"/>
  <c r="BK42" i="4"/>
  <c r="U42" i="4" s="1"/>
  <c r="BK43" i="4"/>
  <c r="BK45" i="4"/>
  <c r="BK46" i="4"/>
  <c r="U46" i="4" s="1"/>
  <c r="BK47" i="4"/>
  <c r="U47" i="4" s="1"/>
  <c r="BK49" i="4"/>
  <c r="BK50" i="4"/>
  <c r="U50" i="4" s="1"/>
  <c r="BK51" i="4"/>
  <c r="BK53" i="4"/>
  <c r="BK54" i="4"/>
  <c r="U54" i="4" s="1"/>
  <c r="BK55" i="4"/>
  <c r="BK57" i="4"/>
  <c r="U57" i="4" s="1"/>
  <c r="BK58" i="4"/>
  <c r="U58" i="4" s="1"/>
  <c r="BK59" i="4"/>
  <c r="BK61" i="4"/>
  <c r="U61" i="4" s="1"/>
  <c r="BK62" i="4"/>
  <c r="U62" i="4" s="1"/>
  <c r="BK63" i="4"/>
  <c r="U63" i="4" s="1"/>
  <c r="BK65" i="4"/>
  <c r="BK66" i="4"/>
  <c r="U66" i="4" s="1"/>
  <c r="BK67" i="4"/>
  <c r="BK69" i="4"/>
  <c r="BK70" i="4"/>
  <c r="U70" i="4" s="1"/>
  <c r="BJ8" i="4"/>
  <c r="T8" i="4" s="1"/>
  <c r="BJ10" i="4"/>
  <c r="T10" i="4" s="1"/>
  <c r="BJ11" i="4"/>
  <c r="T11" i="4" s="1"/>
  <c r="BJ12" i="4"/>
  <c r="BJ14" i="4"/>
  <c r="T14" i="4" s="1"/>
  <c r="BJ15" i="4"/>
  <c r="T15" i="4" s="1"/>
  <c r="BJ16" i="4"/>
  <c r="T16" i="4" s="1"/>
  <c r="BJ18" i="4"/>
  <c r="BJ19" i="4"/>
  <c r="T19" i="4" s="1"/>
  <c r="BJ20" i="4"/>
  <c r="BJ22" i="4"/>
  <c r="BJ23" i="4"/>
  <c r="T23" i="4" s="1"/>
  <c r="BJ24" i="4"/>
  <c r="T24" i="4" s="1"/>
  <c r="BJ26" i="4"/>
  <c r="BJ27" i="4"/>
  <c r="T27" i="4" s="1"/>
  <c r="BJ28" i="4"/>
  <c r="BJ30" i="4"/>
  <c r="T30" i="4" s="1"/>
  <c r="BJ31" i="4"/>
  <c r="T31" i="4" s="1"/>
  <c r="BJ32" i="4"/>
  <c r="T32" i="4" s="1"/>
  <c r="BJ34" i="4"/>
  <c r="BJ35" i="4"/>
  <c r="T35" i="4" s="1"/>
  <c r="BJ36" i="4"/>
  <c r="T36" i="4" s="1"/>
  <c r="BJ38" i="4"/>
  <c r="BJ39" i="4"/>
  <c r="BJ40" i="4"/>
  <c r="T40" i="4" s="1"/>
  <c r="BJ42" i="4"/>
  <c r="T42" i="4" s="1"/>
  <c r="BJ43" i="4"/>
  <c r="BJ44" i="4"/>
  <c r="T44" i="4" s="1"/>
  <c r="BJ46" i="4"/>
  <c r="T46" i="4" s="1"/>
  <c r="BJ47" i="4"/>
  <c r="T47" i="4" s="1"/>
  <c r="BJ48" i="4"/>
  <c r="T48" i="4" s="1"/>
  <c r="BJ50" i="4"/>
  <c r="BJ51" i="4"/>
  <c r="BJ52" i="4"/>
  <c r="T52" i="4" s="1"/>
  <c r="BJ54" i="4"/>
  <c r="BJ55" i="4"/>
  <c r="BJ56" i="4"/>
  <c r="T56" i="4" s="1"/>
  <c r="BJ58" i="4"/>
  <c r="T58" i="4" s="1"/>
  <c r="BJ59" i="4"/>
  <c r="BJ60" i="4"/>
  <c r="T60" i="4" s="1"/>
  <c r="BJ62" i="4"/>
  <c r="BJ63" i="4"/>
  <c r="T63" i="4" s="1"/>
  <c r="BJ64" i="4"/>
  <c r="T64" i="4" s="1"/>
  <c r="BJ66" i="4"/>
  <c r="BJ67" i="4"/>
  <c r="T67" i="4" s="1"/>
  <c r="BJ68" i="4"/>
  <c r="T68" i="4" s="1"/>
  <c r="BJ70" i="4"/>
  <c r="BI8" i="4"/>
  <c r="BI9" i="4"/>
  <c r="S9" i="4" s="1"/>
  <c r="BI11" i="4"/>
  <c r="S11" i="4" s="1"/>
  <c r="BI12" i="4"/>
  <c r="BI13" i="4"/>
  <c r="S13" i="4" s="1"/>
  <c r="BI15" i="4"/>
  <c r="S15" i="4" s="1"/>
  <c r="BI16" i="4"/>
  <c r="S16" i="4" s="1"/>
  <c r="BI17" i="4"/>
  <c r="S17" i="4" s="1"/>
  <c r="BI19" i="4"/>
  <c r="BI20" i="4"/>
  <c r="S20" i="4" s="1"/>
  <c r="BI21" i="4"/>
  <c r="S21" i="4" s="1"/>
  <c r="BI23" i="4"/>
  <c r="BI24" i="4"/>
  <c r="BI25" i="4"/>
  <c r="S25" i="4" s="1"/>
  <c r="BI26" i="4"/>
  <c r="S26" i="4" s="1"/>
  <c r="BI27" i="4"/>
  <c r="BI28" i="4"/>
  <c r="BI29" i="4"/>
  <c r="S29" i="4" s="1"/>
  <c r="BI30" i="4"/>
  <c r="S30" i="4" s="1"/>
  <c r="BI31" i="4"/>
  <c r="BI32" i="4"/>
  <c r="BI33" i="4"/>
  <c r="S33" i="4" s="1"/>
  <c r="BI34" i="4"/>
  <c r="BI35" i="4"/>
  <c r="BI36" i="4"/>
  <c r="BI37" i="4"/>
  <c r="S37" i="4" s="1"/>
  <c r="BI38" i="4"/>
  <c r="S38" i="4" s="1"/>
  <c r="BI39" i="4"/>
  <c r="BI40" i="4"/>
  <c r="BI41" i="4"/>
  <c r="S41" i="4" s="1"/>
  <c r="BI42" i="4"/>
  <c r="S42" i="4" s="1"/>
  <c r="BI43" i="4"/>
  <c r="BI44" i="4"/>
  <c r="BI45" i="4"/>
  <c r="S45" i="4" s="1"/>
  <c r="BI46" i="4"/>
  <c r="S46" i="4" s="1"/>
  <c r="BI47" i="4"/>
  <c r="BI48" i="4"/>
  <c r="BI49" i="4"/>
  <c r="S49" i="4" s="1"/>
  <c r="BI50" i="4"/>
  <c r="BI51" i="4"/>
  <c r="BI52" i="4"/>
  <c r="BI53" i="4"/>
  <c r="S53" i="4" s="1"/>
  <c r="BI54" i="4"/>
  <c r="S54" i="4" s="1"/>
  <c r="BI55" i="4"/>
  <c r="BI56" i="4"/>
  <c r="BI57" i="4"/>
  <c r="S57" i="4" s="1"/>
  <c r="BI58" i="4"/>
  <c r="S58" i="4" s="1"/>
  <c r="BI59" i="4"/>
  <c r="BI60" i="4"/>
  <c r="BI61" i="4"/>
  <c r="S61" i="4" s="1"/>
  <c r="BI62" i="4"/>
  <c r="S62" i="4" s="1"/>
  <c r="BI63" i="4"/>
  <c r="BI64" i="4"/>
  <c r="BI65" i="4"/>
  <c r="S65" i="4" s="1"/>
  <c r="BI66" i="4"/>
  <c r="BI67" i="4"/>
  <c r="BI68" i="4"/>
  <c r="BI69" i="4"/>
  <c r="S69" i="4" s="1"/>
  <c r="BI70" i="4"/>
  <c r="S70" i="4" s="1"/>
  <c r="BH8" i="4"/>
  <c r="BH9" i="4"/>
  <c r="BH10" i="4"/>
  <c r="R10" i="4" s="1"/>
  <c r="BH11" i="4"/>
  <c r="R11" i="4" s="1"/>
  <c r="BH12" i="4"/>
  <c r="BH13" i="4"/>
  <c r="BH14" i="4"/>
  <c r="R14" i="4" s="1"/>
  <c r="BH15" i="4"/>
  <c r="R15" i="4" s="1"/>
  <c r="BH16" i="4"/>
  <c r="BH17" i="4"/>
  <c r="BH18" i="4"/>
  <c r="R18" i="4" s="1"/>
  <c r="BH19" i="4"/>
  <c r="BH20" i="4"/>
  <c r="BH21" i="4"/>
  <c r="BH22" i="4"/>
  <c r="R22" i="4" s="1"/>
  <c r="BH23" i="4"/>
  <c r="R23" i="4" s="1"/>
  <c r="BH24" i="4"/>
  <c r="BH25" i="4"/>
  <c r="BH26" i="4"/>
  <c r="R26" i="4" s="1"/>
  <c r="BH27" i="4"/>
  <c r="R27" i="4" s="1"/>
  <c r="BH28" i="4"/>
  <c r="BH29" i="4"/>
  <c r="BH30" i="4"/>
  <c r="R30" i="4" s="1"/>
  <c r="BH31" i="4"/>
  <c r="R31" i="4" s="1"/>
  <c r="BH32" i="4"/>
  <c r="BH33" i="4"/>
  <c r="BH34" i="4"/>
  <c r="R34" i="4" s="1"/>
  <c r="BH35" i="4"/>
  <c r="BH36" i="4"/>
  <c r="BH37" i="4"/>
  <c r="BH38" i="4"/>
  <c r="R38" i="4" s="1"/>
  <c r="BH39" i="4"/>
  <c r="R39" i="4" s="1"/>
  <c r="BH40" i="4"/>
  <c r="BH41" i="4"/>
  <c r="BH42" i="4"/>
  <c r="R42" i="4" s="1"/>
  <c r="BH43" i="4"/>
  <c r="R43" i="4" s="1"/>
  <c r="BH44" i="4"/>
  <c r="BH45" i="4"/>
  <c r="BH46" i="4"/>
  <c r="R46" i="4" s="1"/>
  <c r="BH47" i="4"/>
  <c r="R47" i="4" s="1"/>
  <c r="BH48" i="4"/>
  <c r="BH49" i="4"/>
  <c r="BH50" i="4"/>
  <c r="R50" i="4" s="1"/>
  <c r="BH51" i="4"/>
  <c r="BH52" i="4"/>
  <c r="BH53" i="4"/>
  <c r="BH54" i="4"/>
  <c r="R54" i="4" s="1"/>
  <c r="BH55" i="4"/>
  <c r="R55" i="4" s="1"/>
  <c r="BH56" i="4"/>
  <c r="BH57" i="4"/>
  <c r="BH58" i="4"/>
  <c r="R58" i="4" s="1"/>
  <c r="BH59" i="4"/>
  <c r="R59" i="4" s="1"/>
  <c r="BH60" i="4"/>
  <c r="BH61" i="4"/>
  <c r="BH62" i="4"/>
  <c r="R62" i="4" s="1"/>
  <c r="BH63" i="4"/>
  <c r="R63" i="4" s="1"/>
  <c r="BH64" i="4"/>
  <c r="BH65" i="4"/>
  <c r="BH66" i="4"/>
  <c r="R66" i="4" s="1"/>
  <c r="BH67" i="4"/>
  <c r="BH68" i="4"/>
  <c r="BH69" i="4"/>
  <c r="BH70" i="4"/>
  <c r="R70" i="4" s="1"/>
  <c r="BG8" i="4"/>
  <c r="Q8" i="4" s="1"/>
  <c r="BG9" i="4"/>
  <c r="BG10" i="4"/>
  <c r="BG11" i="4"/>
  <c r="Q11" i="4" s="1"/>
  <c r="BG12" i="4"/>
  <c r="Q12" i="4" s="1"/>
  <c r="BG13" i="4"/>
  <c r="BG14" i="4"/>
  <c r="BG15" i="4"/>
  <c r="Q15" i="4" s="1"/>
  <c r="BG16" i="4"/>
  <c r="Q16" i="4" s="1"/>
  <c r="BG17" i="4"/>
  <c r="BG18" i="4"/>
  <c r="BG19" i="4"/>
  <c r="Q19" i="4" s="1"/>
  <c r="BG20" i="4"/>
  <c r="BG21" i="4"/>
  <c r="BG22" i="4"/>
  <c r="BG23" i="4"/>
  <c r="Q23" i="4" s="1"/>
  <c r="BG24" i="4"/>
  <c r="Q24" i="4" s="1"/>
  <c r="BG25" i="4"/>
  <c r="BG26" i="4"/>
  <c r="BG27" i="4"/>
  <c r="Q27" i="4" s="1"/>
  <c r="BG28" i="4"/>
  <c r="Q28" i="4" s="1"/>
  <c r="BG29" i="4"/>
  <c r="BG30" i="4"/>
  <c r="BG31" i="4"/>
  <c r="Q31" i="4" s="1"/>
  <c r="BG32" i="4"/>
  <c r="Q32" i="4" s="1"/>
  <c r="BG33" i="4"/>
  <c r="BG34" i="4"/>
  <c r="BG35" i="4"/>
  <c r="Q35" i="4" s="1"/>
  <c r="BG36" i="4"/>
  <c r="Q36" i="4" s="1"/>
  <c r="BG37" i="4"/>
  <c r="BG38" i="4"/>
  <c r="BG39" i="4"/>
  <c r="Q39" i="4" s="1"/>
  <c r="BG40" i="4"/>
  <c r="Q40" i="4" s="1"/>
  <c r="BG41" i="4"/>
  <c r="BG42" i="4"/>
  <c r="BG43" i="4"/>
  <c r="Q43" i="4" s="1"/>
  <c r="BG44" i="4"/>
  <c r="Q44" i="4" s="1"/>
  <c r="BG45" i="4"/>
  <c r="BG46" i="4"/>
  <c r="BG47" i="4"/>
  <c r="Q47" i="4" s="1"/>
  <c r="BG48" i="4"/>
  <c r="Q48" i="4" s="1"/>
  <c r="BG49" i="4"/>
  <c r="BG50" i="4"/>
  <c r="BG51" i="4"/>
  <c r="Q51" i="4" s="1"/>
  <c r="BG52" i="4"/>
  <c r="BG53" i="4"/>
  <c r="BG54" i="4"/>
  <c r="BG55" i="4"/>
  <c r="Q55" i="4" s="1"/>
  <c r="BG56" i="4"/>
  <c r="Q56" i="4" s="1"/>
  <c r="BG57" i="4"/>
  <c r="BG58" i="4"/>
  <c r="BG59" i="4"/>
  <c r="Q59" i="4" s="1"/>
  <c r="BG60" i="4"/>
  <c r="Q60" i="4" s="1"/>
  <c r="BG61" i="4"/>
  <c r="BG62" i="4"/>
  <c r="BG63" i="4"/>
  <c r="Q63" i="4" s="1"/>
  <c r="BG64" i="4"/>
  <c r="Q64" i="4" s="1"/>
  <c r="BG65" i="4"/>
  <c r="BG66" i="4"/>
  <c r="BG67" i="4"/>
  <c r="Q67" i="4" s="1"/>
  <c r="BG68" i="4"/>
  <c r="BG69" i="4"/>
  <c r="BG70" i="4"/>
  <c r="BF8" i="4"/>
  <c r="P8" i="4" s="1"/>
  <c r="BF9" i="4"/>
  <c r="P9" i="4" s="1"/>
  <c r="BF10" i="4"/>
  <c r="BF11" i="4"/>
  <c r="BF12" i="4"/>
  <c r="P12" i="4" s="1"/>
  <c r="BF13" i="4"/>
  <c r="P13" i="4" s="1"/>
  <c r="BF14" i="4"/>
  <c r="BF15" i="4"/>
  <c r="BF16" i="4"/>
  <c r="P16" i="4" s="1"/>
  <c r="BF17" i="4"/>
  <c r="P17" i="4" s="1"/>
  <c r="BF18" i="4"/>
  <c r="BF19" i="4"/>
  <c r="BF20" i="4"/>
  <c r="P20" i="4" s="1"/>
  <c r="BF21" i="4"/>
  <c r="BF22" i="4"/>
  <c r="BF23" i="4"/>
  <c r="BF24" i="4"/>
  <c r="P24" i="4" s="1"/>
  <c r="BF25" i="4"/>
  <c r="P25" i="4" s="1"/>
  <c r="BF26" i="4"/>
  <c r="BF27" i="4"/>
  <c r="BF28" i="4"/>
  <c r="P28" i="4" s="1"/>
  <c r="BF29" i="4"/>
  <c r="P29" i="4" s="1"/>
  <c r="BF30" i="4"/>
  <c r="BF31" i="4"/>
  <c r="BF32" i="4"/>
  <c r="P32" i="4" s="1"/>
  <c r="BF33" i="4"/>
  <c r="P33" i="4" s="1"/>
  <c r="BF34" i="4"/>
  <c r="BF35" i="4"/>
  <c r="BF36" i="4"/>
  <c r="P36" i="4" s="1"/>
  <c r="BF37" i="4"/>
  <c r="P37" i="4" s="1"/>
  <c r="BF38" i="4"/>
  <c r="BF39" i="4"/>
  <c r="BF40" i="4"/>
  <c r="P40" i="4" s="1"/>
  <c r="BF41" i="4"/>
  <c r="P41" i="4" s="1"/>
  <c r="BF42" i="4"/>
  <c r="BF43" i="4"/>
  <c r="BF44" i="4"/>
  <c r="P44" i="4" s="1"/>
  <c r="BF45" i="4"/>
  <c r="P45" i="4" s="1"/>
  <c r="BF46" i="4"/>
  <c r="BF47" i="4"/>
  <c r="BF48" i="4"/>
  <c r="P48" i="4" s="1"/>
  <c r="BF49" i="4"/>
  <c r="P49" i="4" s="1"/>
  <c r="BF50" i="4"/>
  <c r="BF51" i="4"/>
  <c r="BF52" i="4"/>
  <c r="P52" i="4" s="1"/>
  <c r="BF53" i="4"/>
  <c r="BF54" i="4"/>
  <c r="BF55" i="4"/>
  <c r="BF56" i="4"/>
  <c r="P56" i="4" s="1"/>
  <c r="BF57" i="4"/>
  <c r="P57" i="4" s="1"/>
  <c r="BF58" i="4"/>
  <c r="BF59" i="4"/>
  <c r="BF60" i="4"/>
  <c r="P60" i="4" s="1"/>
  <c r="BF61" i="4"/>
  <c r="P61" i="4" s="1"/>
  <c r="BF62" i="4"/>
  <c r="BF63" i="4"/>
  <c r="BF64" i="4"/>
  <c r="P64" i="4" s="1"/>
  <c r="BF65" i="4"/>
  <c r="P65" i="4" s="1"/>
  <c r="BF66" i="4"/>
  <c r="BF67" i="4"/>
  <c r="BF68" i="4"/>
  <c r="P68" i="4" s="1"/>
  <c r="BF69" i="4"/>
  <c r="BF70" i="4"/>
  <c r="BE8" i="4"/>
  <c r="BE9" i="4"/>
  <c r="O9" i="4" s="1"/>
  <c r="BE10" i="4"/>
  <c r="O10" i="4" s="1"/>
  <c r="BE11" i="4"/>
  <c r="BE12" i="4"/>
  <c r="BE13" i="4"/>
  <c r="O13" i="4" s="1"/>
  <c r="BE14" i="4"/>
  <c r="O14" i="4" s="1"/>
  <c r="BE15" i="4"/>
  <c r="BE16" i="4"/>
  <c r="BE17" i="4"/>
  <c r="O17" i="4" s="1"/>
  <c r="BE18" i="4"/>
  <c r="O18" i="4" s="1"/>
  <c r="BE19" i="4"/>
  <c r="BE20" i="4"/>
  <c r="BE21" i="4"/>
  <c r="O21" i="4" s="1"/>
  <c r="BE22" i="4"/>
  <c r="BE23" i="4"/>
  <c r="BE24" i="4"/>
  <c r="BE25" i="4"/>
  <c r="O25" i="4" s="1"/>
  <c r="BE27" i="4"/>
  <c r="BE28" i="4"/>
  <c r="BE29" i="4"/>
  <c r="O29" i="4" s="1"/>
  <c r="BE30" i="4"/>
  <c r="O30" i="4" s="1"/>
  <c r="BE31" i="4"/>
  <c r="BE32" i="4"/>
  <c r="BE33" i="4"/>
  <c r="O33" i="4" s="1"/>
  <c r="BE34" i="4"/>
  <c r="O34" i="4" s="1"/>
  <c r="BE35" i="4"/>
  <c r="BE36" i="4"/>
  <c r="BE37" i="4"/>
  <c r="O37" i="4" s="1"/>
  <c r="BE38" i="4"/>
  <c r="O38" i="4" s="1"/>
  <c r="BE39" i="4"/>
  <c r="BE40" i="4"/>
  <c r="BE41" i="4"/>
  <c r="O41" i="4" s="1"/>
  <c r="BE42" i="4"/>
  <c r="O42" i="4" s="1"/>
  <c r="BE43" i="4"/>
  <c r="BE44" i="4"/>
  <c r="BE45" i="4"/>
  <c r="O45" i="4" s="1"/>
  <c r="BE46" i="4"/>
  <c r="O46" i="4" s="1"/>
  <c r="BE47" i="4"/>
  <c r="BE48" i="4"/>
  <c r="BE49" i="4"/>
  <c r="O49" i="4" s="1"/>
  <c r="BE50" i="4"/>
  <c r="O50" i="4" s="1"/>
  <c r="BE51" i="4"/>
  <c r="BE52" i="4"/>
  <c r="BE53" i="4"/>
  <c r="O53" i="4" s="1"/>
  <c r="BE54" i="4"/>
  <c r="O54" i="4" s="1"/>
  <c r="BE55" i="4"/>
  <c r="BE56" i="4"/>
  <c r="BE57" i="4"/>
  <c r="O57" i="4" s="1"/>
  <c r="BE58" i="4"/>
  <c r="O58" i="4" s="1"/>
  <c r="BE59" i="4"/>
  <c r="BE60" i="4"/>
  <c r="BE61" i="4"/>
  <c r="O61" i="4" s="1"/>
  <c r="BE62" i="4"/>
  <c r="O62" i="4" s="1"/>
  <c r="BE63" i="4"/>
  <c r="BE64" i="4"/>
  <c r="BE65" i="4"/>
  <c r="O65" i="4" s="1"/>
  <c r="BE66" i="4"/>
  <c r="O66" i="4" s="1"/>
  <c r="BE67" i="4"/>
  <c r="BE68" i="4"/>
  <c r="BE69" i="4"/>
  <c r="O69" i="4" s="1"/>
  <c r="BE70" i="4"/>
  <c r="BD8" i="4"/>
  <c r="BD9" i="4"/>
  <c r="BD10" i="4"/>
  <c r="N10" i="4" s="1"/>
  <c r="BD11" i="4"/>
  <c r="N11" i="4" s="1"/>
  <c r="BD12" i="4"/>
  <c r="BD13" i="4"/>
  <c r="BD14" i="4"/>
  <c r="N14" i="4" s="1"/>
  <c r="BD15" i="4"/>
  <c r="N15" i="4" s="1"/>
  <c r="BD16" i="4"/>
  <c r="BD17" i="4"/>
  <c r="BD18" i="4"/>
  <c r="N18" i="4" s="1"/>
  <c r="BD19" i="4"/>
  <c r="N19" i="4" s="1"/>
  <c r="BD20" i="4"/>
  <c r="BD21" i="4"/>
  <c r="BD22" i="4"/>
  <c r="N22" i="4" s="1"/>
  <c r="BD23" i="4"/>
  <c r="N23" i="4" s="1"/>
  <c r="BD24" i="4"/>
  <c r="BD25" i="4"/>
  <c r="BD26" i="4"/>
  <c r="N26" i="4" s="1"/>
  <c r="BD27" i="4"/>
  <c r="N27" i="4" s="1"/>
  <c r="BD28" i="4"/>
  <c r="BD29" i="4"/>
  <c r="BD30" i="4"/>
  <c r="N30" i="4" s="1"/>
  <c r="BD31" i="4"/>
  <c r="N31" i="4" s="1"/>
  <c r="BD32" i="4"/>
  <c r="BD33" i="4"/>
  <c r="BD34" i="4"/>
  <c r="N34" i="4" s="1"/>
  <c r="BD35" i="4"/>
  <c r="N35" i="4" s="1"/>
  <c r="BD36" i="4"/>
  <c r="BD37" i="4"/>
  <c r="BD38" i="4"/>
  <c r="N38" i="4" s="1"/>
  <c r="BD39" i="4"/>
  <c r="N39" i="4" s="1"/>
  <c r="BD40" i="4"/>
  <c r="BD41" i="4"/>
  <c r="BD42" i="4"/>
  <c r="N42" i="4" s="1"/>
  <c r="BD43" i="4"/>
  <c r="N43" i="4" s="1"/>
  <c r="BD44" i="4"/>
  <c r="BD45" i="4"/>
  <c r="BD46" i="4"/>
  <c r="N46" i="4" s="1"/>
  <c r="BD47" i="4"/>
  <c r="N47" i="4" s="1"/>
  <c r="BD48" i="4"/>
  <c r="BD49" i="4"/>
  <c r="BD50" i="4"/>
  <c r="N50" i="4" s="1"/>
  <c r="BD51" i="4"/>
  <c r="N51" i="4" s="1"/>
  <c r="BD52" i="4"/>
  <c r="BD53" i="4"/>
  <c r="BD54" i="4"/>
  <c r="N54" i="4" s="1"/>
  <c r="BD55" i="4"/>
  <c r="N55" i="4" s="1"/>
  <c r="BD56" i="4"/>
  <c r="BD57" i="4"/>
  <c r="BD58" i="4"/>
  <c r="N58" i="4" s="1"/>
  <c r="BD59" i="4"/>
  <c r="N59" i="4" s="1"/>
  <c r="BD60" i="4"/>
  <c r="BD61" i="4"/>
  <c r="BD62" i="4"/>
  <c r="N62" i="4" s="1"/>
  <c r="BD63" i="4"/>
  <c r="N63" i="4" s="1"/>
  <c r="BD64" i="4"/>
  <c r="BD65" i="4"/>
  <c r="BD66" i="4"/>
  <c r="N66" i="4" s="1"/>
  <c r="BD67" i="4"/>
  <c r="N67" i="4" s="1"/>
  <c r="BD68" i="4"/>
  <c r="BD69" i="4"/>
  <c r="BD70" i="4"/>
  <c r="N70" i="4" s="1"/>
  <c r="BC8" i="4"/>
  <c r="M8" i="4" s="1"/>
  <c r="BC9" i="4"/>
  <c r="BC10" i="4"/>
  <c r="BC11" i="4"/>
  <c r="M11" i="4" s="1"/>
  <c r="BC12" i="4"/>
  <c r="M12" i="4" s="1"/>
  <c r="BC13" i="4"/>
  <c r="BC14" i="4"/>
  <c r="BC15" i="4"/>
  <c r="M15" i="4" s="1"/>
  <c r="BC16" i="4"/>
  <c r="M16" i="4" s="1"/>
  <c r="BC17" i="4"/>
  <c r="BC18" i="4"/>
  <c r="BC19" i="4"/>
  <c r="M19" i="4" s="1"/>
  <c r="BC20" i="4"/>
  <c r="M20" i="4" s="1"/>
  <c r="BC21" i="4"/>
  <c r="BC22" i="4"/>
  <c r="BC23" i="4"/>
  <c r="M23" i="4" s="1"/>
  <c r="BC24" i="4"/>
  <c r="BC25" i="4"/>
  <c r="BC26" i="4"/>
  <c r="BC27" i="4"/>
  <c r="M27" i="4" s="1"/>
  <c r="BC28" i="4"/>
  <c r="M28" i="4" s="1"/>
  <c r="BC29" i="4"/>
  <c r="BC30" i="4"/>
  <c r="BC31" i="4"/>
  <c r="M31" i="4" s="1"/>
  <c r="BC32" i="4"/>
  <c r="M32" i="4" s="1"/>
  <c r="BC33" i="4"/>
  <c r="BC34" i="4"/>
  <c r="BC35" i="4"/>
  <c r="M35" i="4" s="1"/>
  <c r="BC36" i="4"/>
  <c r="M36" i="4" s="1"/>
  <c r="BC37" i="4"/>
  <c r="BC38" i="4"/>
  <c r="BC39" i="4"/>
  <c r="M39" i="4" s="1"/>
  <c r="BC40" i="4"/>
  <c r="M40" i="4" s="1"/>
  <c r="BC41" i="4"/>
  <c r="BC42" i="4"/>
  <c r="BC43" i="4"/>
  <c r="M43" i="4" s="1"/>
  <c r="BC44" i="4"/>
  <c r="M44" i="4" s="1"/>
  <c r="BC45" i="4"/>
  <c r="BC46" i="4"/>
  <c r="BC47" i="4"/>
  <c r="M47" i="4" s="1"/>
  <c r="BC48" i="4"/>
  <c r="M48" i="4" s="1"/>
  <c r="BC49" i="4"/>
  <c r="BC50" i="4"/>
  <c r="BC51" i="4"/>
  <c r="M51" i="4" s="1"/>
  <c r="BC52" i="4"/>
  <c r="M52" i="4" s="1"/>
  <c r="BC53" i="4"/>
  <c r="BC54" i="4"/>
  <c r="BC55" i="4"/>
  <c r="M55" i="4" s="1"/>
  <c r="BC56" i="4"/>
  <c r="M56" i="4" s="1"/>
  <c r="BC57" i="4"/>
  <c r="BC58" i="4"/>
  <c r="BC59" i="4"/>
  <c r="M59" i="4" s="1"/>
  <c r="BC60" i="4"/>
  <c r="M60" i="4" s="1"/>
  <c r="BC61" i="4"/>
  <c r="BC62" i="4"/>
  <c r="BC63" i="4"/>
  <c r="M63" i="4" s="1"/>
  <c r="BC64" i="4"/>
  <c r="M64" i="4" s="1"/>
  <c r="BC65" i="4"/>
  <c r="BC66" i="4"/>
  <c r="BC67" i="4"/>
  <c r="M67" i="4" s="1"/>
  <c r="BC68" i="4"/>
  <c r="M68" i="4" s="1"/>
  <c r="BC69" i="4"/>
  <c r="BC70" i="4"/>
  <c r="BB8" i="4"/>
  <c r="L8" i="4" s="1"/>
  <c r="BB9" i="4"/>
  <c r="L9" i="4" s="1"/>
  <c r="BB10" i="4"/>
  <c r="BB11" i="4"/>
  <c r="BB12" i="4"/>
  <c r="L12" i="4" s="1"/>
  <c r="BB13" i="4"/>
  <c r="L13" i="4" s="1"/>
  <c r="BB14" i="4"/>
  <c r="BB15" i="4"/>
  <c r="BB16" i="4"/>
  <c r="L16" i="4" s="1"/>
  <c r="BB17" i="4"/>
  <c r="L17" i="4" s="1"/>
  <c r="BB18" i="4"/>
  <c r="BB19" i="4"/>
  <c r="BB20" i="4"/>
  <c r="L20" i="4" s="1"/>
  <c r="BB21" i="4"/>
  <c r="L21" i="4" s="1"/>
  <c r="BB22" i="4"/>
  <c r="BB23" i="4"/>
  <c r="BB24" i="4"/>
  <c r="L24" i="4" s="1"/>
  <c r="BB25" i="4"/>
  <c r="L25" i="4" s="1"/>
  <c r="BB26" i="4"/>
  <c r="BB27" i="4"/>
  <c r="BB28" i="4"/>
  <c r="L28" i="4" s="1"/>
  <c r="BB29" i="4"/>
  <c r="L29" i="4" s="1"/>
  <c r="BB30" i="4"/>
  <c r="BB31" i="4"/>
  <c r="BB32" i="4"/>
  <c r="L32" i="4" s="1"/>
  <c r="BB33" i="4"/>
  <c r="L33" i="4" s="1"/>
  <c r="BB34" i="4"/>
  <c r="BB35" i="4"/>
  <c r="BB36" i="4"/>
  <c r="L36" i="4" s="1"/>
  <c r="BB37" i="4"/>
  <c r="L37" i="4" s="1"/>
  <c r="BB38" i="4"/>
  <c r="BB39" i="4"/>
  <c r="BB40" i="4"/>
  <c r="L40" i="4" s="1"/>
  <c r="BB41" i="4"/>
  <c r="L41" i="4" s="1"/>
  <c r="BB42" i="4"/>
  <c r="BB43" i="4"/>
  <c r="BB44" i="4"/>
  <c r="L44" i="4" s="1"/>
  <c r="BB45" i="4"/>
  <c r="L45" i="4" s="1"/>
  <c r="BB46" i="4"/>
  <c r="BB47" i="4"/>
  <c r="BB48" i="4"/>
  <c r="L48" i="4" s="1"/>
  <c r="BB49" i="4"/>
  <c r="L49" i="4" s="1"/>
  <c r="BB50" i="4"/>
  <c r="BB51" i="4"/>
  <c r="BB52" i="4"/>
  <c r="L52" i="4" s="1"/>
  <c r="BB53" i="4"/>
  <c r="L53" i="4" s="1"/>
  <c r="BB54" i="4"/>
  <c r="BB55" i="4"/>
  <c r="BB56" i="4"/>
  <c r="L56" i="4" s="1"/>
  <c r="BB57" i="4"/>
  <c r="L57" i="4" s="1"/>
  <c r="BB58" i="4"/>
  <c r="BB59" i="4"/>
  <c r="BB60" i="4"/>
  <c r="L60" i="4" s="1"/>
  <c r="BB61" i="4"/>
  <c r="L61" i="4" s="1"/>
  <c r="BB62" i="4"/>
  <c r="BB63" i="4"/>
  <c r="BB64" i="4"/>
  <c r="L64" i="4" s="1"/>
  <c r="BB65" i="4"/>
  <c r="L65" i="4" s="1"/>
  <c r="BB66" i="4"/>
  <c r="BB67" i="4"/>
  <c r="BB68" i="4"/>
  <c r="L68" i="4" s="1"/>
  <c r="BB69" i="4"/>
  <c r="L69" i="4" s="1"/>
  <c r="BB70" i="4"/>
  <c r="BA8" i="4"/>
  <c r="BA9" i="4"/>
  <c r="K9" i="4" s="1"/>
  <c r="BA10" i="4"/>
  <c r="K10" i="4" s="1"/>
  <c r="BA11" i="4"/>
  <c r="BA12" i="4"/>
  <c r="BA13" i="4"/>
  <c r="K13" i="4" s="1"/>
  <c r="BA14" i="4"/>
  <c r="K14" i="4" s="1"/>
  <c r="BA15" i="4"/>
  <c r="BA16" i="4"/>
  <c r="BA17" i="4"/>
  <c r="K17" i="4" s="1"/>
  <c r="BA18" i="4"/>
  <c r="K18" i="4" s="1"/>
  <c r="BA19" i="4"/>
  <c r="BA20" i="4"/>
  <c r="BA21" i="4"/>
  <c r="K21" i="4" s="1"/>
  <c r="BA22" i="4"/>
  <c r="K22" i="4" s="1"/>
  <c r="BA23" i="4"/>
  <c r="BA24" i="4"/>
  <c r="BA25" i="4"/>
  <c r="K25" i="4" s="1"/>
  <c r="BA26" i="4"/>
  <c r="K26" i="4" s="1"/>
  <c r="BA27" i="4"/>
  <c r="BA28" i="4"/>
  <c r="BA29" i="4"/>
  <c r="K29" i="4" s="1"/>
  <c r="BA30" i="4"/>
  <c r="K30" i="4" s="1"/>
  <c r="BA31" i="4"/>
  <c r="BA32" i="4"/>
  <c r="BA33" i="4"/>
  <c r="K33" i="4" s="1"/>
  <c r="BA34" i="4"/>
  <c r="K34" i="4" s="1"/>
  <c r="BA35" i="4"/>
  <c r="BA36" i="4"/>
  <c r="BA37" i="4"/>
  <c r="K37" i="4" s="1"/>
  <c r="BA38" i="4"/>
  <c r="K38" i="4" s="1"/>
  <c r="BA39" i="4"/>
  <c r="BA40" i="4"/>
  <c r="BA41" i="4"/>
  <c r="K41" i="4" s="1"/>
  <c r="BA42" i="4"/>
  <c r="K42" i="4" s="1"/>
  <c r="BA43" i="4"/>
  <c r="BA44" i="4"/>
  <c r="BA45" i="4"/>
  <c r="K45" i="4" s="1"/>
  <c r="BA46" i="4"/>
  <c r="K46" i="4" s="1"/>
  <c r="BA47" i="4"/>
  <c r="BA48" i="4"/>
  <c r="BA49" i="4"/>
  <c r="K49" i="4" s="1"/>
  <c r="BA50" i="4"/>
  <c r="K50" i="4" s="1"/>
  <c r="BA51" i="4"/>
  <c r="BA52" i="4"/>
  <c r="BA53" i="4"/>
  <c r="K53" i="4" s="1"/>
  <c r="BA54" i="4"/>
  <c r="K54" i="4" s="1"/>
  <c r="BA55" i="4"/>
  <c r="BA56" i="4"/>
  <c r="BA57" i="4"/>
  <c r="K57" i="4" s="1"/>
  <c r="BA58" i="4"/>
  <c r="K58" i="4" s="1"/>
  <c r="BA59" i="4"/>
  <c r="BA60" i="4"/>
  <c r="BA61" i="4"/>
  <c r="K61" i="4" s="1"/>
  <c r="BA62" i="4"/>
  <c r="K62" i="4" s="1"/>
  <c r="BA63" i="4"/>
  <c r="BA64" i="4"/>
  <c r="BA65" i="4"/>
  <c r="K65" i="4" s="1"/>
  <c r="BA66" i="4"/>
  <c r="K66" i="4" s="1"/>
  <c r="BA67" i="4"/>
  <c r="BA68" i="4"/>
  <c r="BA69" i="4"/>
  <c r="K69" i="4" s="1"/>
  <c r="BA70" i="4"/>
  <c r="K70" i="4" s="1"/>
  <c r="AZ8" i="4"/>
  <c r="AZ9" i="4"/>
  <c r="AZ10" i="4"/>
  <c r="J10" i="4" s="1"/>
  <c r="AZ11" i="4"/>
  <c r="J11" i="4" s="1"/>
  <c r="AZ12" i="4"/>
  <c r="AZ13" i="4"/>
  <c r="AZ14" i="4"/>
  <c r="AZ15" i="4"/>
  <c r="J15" i="4" s="1"/>
  <c r="AZ16" i="4"/>
  <c r="AZ17" i="4"/>
  <c r="AZ18" i="4"/>
  <c r="AZ19" i="4"/>
  <c r="J19" i="4" s="1"/>
  <c r="AZ20" i="4"/>
  <c r="AZ21" i="4"/>
  <c r="AZ22" i="4"/>
  <c r="AZ23" i="4"/>
  <c r="J23" i="4" s="1"/>
  <c r="AZ24" i="4"/>
  <c r="AZ25" i="4"/>
  <c r="AZ26" i="4"/>
  <c r="AZ27" i="4"/>
  <c r="J27" i="4" s="1"/>
  <c r="AZ28" i="4"/>
  <c r="AZ29" i="4"/>
  <c r="AZ30" i="4"/>
  <c r="AZ31" i="4"/>
  <c r="J31" i="4" s="1"/>
  <c r="AZ32" i="4"/>
  <c r="AZ33" i="4"/>
  <c r="AZ34" i="4"/>
  <c r="AZ35" i="4"/>
  <c r="J35" i="4" s="1"/>
  <c r="AZ36" i="4"/>
  <c r="AZ37" i="4"/>
  <c r="AZ38" i="4"/>
  <c r="AZ39" i="4"/>
  <c r="J39" i="4" s="1"/>
  <c r="AZ40" i="4"/>
  <c r="AZ41" i="4"/>
  <c r="AZ42" i="4"/>
  <c r="AZ43" i="4"/>
  <c r="J43" i="4" s="1"/>
  <c r="AZ44" i="4"/>
  <c r="AZ45" i="4"/>
  <c r="AZ46" i="4"/>
  <c r="AZ47" i="4"/>
  <c r="J47" i="4" s="1"/>
  <c r="AZ48" i="4"/>
  <c r="AZ49" i="4"/>
  <c r="AZ50" i="4"/>
  <c r="AZ51" i="4"/>
  <c r="J51" i="4" s="1"/>
  <c r="AZ52" i="4"/>
  <c r="AZ53" i="4"/>
  <c r="AZ54" i="4"/>
  <c r="AZ55" i="4"/>
  <c r="J55" i="4" s="1"/>
  <c r="AZ56" i="4"/>
  <c r="AZ57" i="4"/>
  <c r="AZ58" i="4"/>
  <c r="AZ59" i="4"/>
  <c r="J59" i="4" s="1"/>
  <c r="AZ60" i="4"/>
  <c r="AZ61" i="4"/>
  <c r="AZ62" i="4"/>
  <c r="AZ63" i="4"/>
  <c r="J63" i="4" s="1"/>
  <c r="AZ64" i="4"/>
  <c r="AZ65" i="4"/>
  <c r="AZ66" i="4"/>
  <c r="AZ67" i="4"/>
  <c r="J67" i="4" s="1"/>
  <c r="AZ68" i="4"/>
  <c r="AZ69" i="4"/>
  <c r="AZ70" i="4"/>
  <c r="AY8" i="4"/>
  <c r="I8" i="4" s="1"/>
  <c r="AY9" i="4"/>
  <c r="AY10" i="4"/>
  <c r="AY11" i="4"/>
  <c r="AY12" i="4"/>
  <c r="I12" i="4" s="1"/>
  <c r="AY13" i="4"/>
  <c r="AY14" i="4"/>
  <c r="AY15" i="4"/>
  <c r="AY16" i="4"/>
  <c r="I16" i="4" s="1"/>
  <c r="AY17" i="4"/>
  <c r="AY18" i="4"/>
  <c r="AY19" i="4"/>
  <c r="AY20" i="4"/>
  <c r="I20" i="4" s="1"/>
  <c r="AY21" i="4"/>
  <c r="AY22" i="4"/>
  <c r="AY23" i="4"/>
  <c r="AY24" i="4"/>
  <c r="I24" i="4" s="1"/>
  <c r="AY25" i="4"/>
  <c r="AY26" i="4"/>
  <c r="AY27" i="4"/>
  <c r="AY28" i="4"/>
  <c r="I28" i="4" s="1"/>
  <c r="AY29" i="4"/>
  <c r="AY30" i="4"/>
  <c r="AY31" i="4"/>
  <c r="AY32" i="4"/>
  <c r="I32" i="4" s="1"/>
  <c r="AY33" i="4"/>
  <c r="AY34" i="4"/>
  <c r="AY35" i="4"/>
  <c r="AY36" i="4"/>
  <c r="I36" i="4" s="1"/>
  <c r="AY37" i="4"/>
  <c r="AY38" i="4"/>
  <c r="AY39" i="4"/>
  <c r="AY40" i="4"/>
  <c r="I40" i="4" s="1"/>
  <c r="AY41" i="4"/>
  <c r="AY42" i="4"/>
  <c r="AY43" i="4"/>
  <c r="AY44" i="4"/>
  <c r="I44" i="4" s="1"/>
  <c r="AY45" i="4"/>
  <c r="AY46" i="4"/>
  <c r="AY47" i="4"/>
  <c r="AY48" i="4"/>
  <c r="I48" i="4" s="1"/>
  <c r="AY49" i="4"/>
  <c r="AY50" i="4"/>
  <c r="AY51" i="4"/>
  <c r="AY52" i="4"/>
  <c r="I52" i="4" s="1"/>
  <c r="AY53" i="4"/>
  <c r="AY54" i="4"/>
  <c r="AY55" i="4"/>
  <c r="AY56" i="4"/>
  <c r="I56" i="4" s="1"/>
  <c r="AY57" i="4"/>
  <c r="AY58" i="4"/>
  <c r="AY59" i="4"/>
  <c r="AY60" i="4"/>
  <c r="I60" i="4" s="1"/>
  <c r="AY61" i="4"/>
  <c r="AY62" i="4"/>
  <c r="AY63" i="4"/>
  <c r="AY64" i="4"/>
  <c r="I64" i="4" s="1"/>
  <c r="AY65" i="4"/>
  <c r="AY66" i="4"/>
  <c r="AY67" i="4"/>
  <c r="AY68" i="4"/>
  <c r="I68" i="4" s="1"/>
  <c r="AY69" i="4"/>
  <c r="AY70" i="4"/>
  <c r="AX8" i="4"/>
  <c r="AX9" i="4"/>
  <c r="H9" i="4" s="1"/>
  <c r="AX10" i="4"/>
  <c r="AX11" i="4"/>
  <c r="AX12" i="4"/>
  <c r="AX13" i="4"/>
  <c r="H13" i="4" s="1"/>
  <c r="AX14" i="4"/>
  <c r="AX15" i="4"/>
  <c r="AX16" i="4"/>
  <c r="AX17" i="4"/>
  <c r="H17" i="4" s="1"/>
  <c r="AX18" i="4"/>
  <c r="AX19" i="4"/>
  <c r="AX20" i="4"/>
  <c r="AX21" i="4"/>
  <c r="H21" i="4" s="1"/>
  <c r="AX22" i="4"/>
  <c r="AX23" i="4"/>
  <c r="AX24" i="4"/>
  <c r="AX25" i="4"/>
  <c r="H25" i="4" s="1"/>
  <c r="AX26" i="4"/>
  <c r="AX27" i="4"/>
  <c r="AX28" i="4"/>
  <c r="AX29" i="4"/>
  <c r="H29" i="4" s="1"/>
  <c r="AX30" i="4"/>
  <c r="AX31" i="4"/>
  <c r="AX32" i="4"/>
  <c r="AX33" i="4"/>
  <c r="H33" i="4" s="1"/>
  <c r="AX34" i="4"/>
  <c r="AX35" i="4"/>
  <c r="AX36" i="4"/>
  <c r="AX37" i="4"/>
  <c r="H37" i="4" s="1"/>
  <c r="AX38" i="4"/>
  <c r="AX39" i="4"/>
  <c r="AX40" i="4"/>
  <c r="AX41" i="4"/>
  <c r="H41" i="4" s="1"/>
  <c r="AX42" i="4"/>
  <c r="AX43" i="4"/>
  <c r="AX44" i="4"/>
  <c r="AX45" i="4"/>
  <c r="H45" i="4" s="1"/>
  <c r="AX46" i="4"/>
  <c r="AX47" i="4"/>
  <c r="AX48" i="4"/>
  <c r="AX49" i="4"/>
  <c r="H49" i="4" s="1"/>
  <c r="AX50" i="4"/>
  <c r="AX51" i="4"/>
  <c r="AX52" i="4"/>
  <c r="AX53" i="4"/>
  <c r="H53" i="4" s="1"/>
  <c r="AX54" i="4"/>
  <c r="AX55" i="4"/>
  <c r="AX56" i="4"/>
  <c r="AX57" i="4"/>
  <c r="H57" i="4" s="1"/>
  <c r="AX58" i="4"/>
  <c r="AX59" i="4"/>
  <c r="AX60" i="4"/>
  <c r="AX61" i="4"/>
  <c r="H61" i="4" s="1"/>
  <c r="AX62" i="4"/>
  <c r="AX63" i="4"/>
  <c r="AX64" i="4"/>
  <c r="AX65" i="4"/>
  <c r="H65" i="4" s="1"/>
  <c r="AX66" i="4"/>
  <c r="AX67" i="4"/>
  <c r="AX68" i="4"/>
  <c r="AX69" i="4"/>
  <c r="H69" i="4" s="1"/>
  <c r="AX70" i="4"/>
  <c r="AW8" i="4"/>
  <c r="AW9" i="4"/>
  <c r="AW10" i="4"/>
  <c r="G10" i="4" s="1"/>
  <c r="AW11" i="4"/>
  <c r="AW12" i="4"/>
  <c r="AW13" i="4"/>
  <c r="AW14" i="4"/>
  <c r="G14" i="4" s="1"/>
  <c r="AW15" i="4"/>
  <c r="AW16" i="4"/>
  <c r="AW17" i="4"/>
  <c r="AW18" i="4"/>
  <c r="G18" i="4" s="1"/>
  <c r="AW19" i="4"/>
  <c r="AW20" i="4"/>
  <c r="AW21" i="4"/>
  <c r="AW22" i="4"/>
  <c r="G22" i="4" s="1"/>
  <c r="AW23" i="4"/>
  <c r="AW24" i="4"/>
  <c r="AW25" i="4"/>
  <c r="AW26" i="4"/>
  <c r="G26" i="4" s="1"/>
  <c r="AW27" i="4"/>
  <c r="AW28" i="4"/>
  <c r="AW29" i="4"/>
  <c r="AW30" i="4"/>
  <c r="G30" i="4" s="1"/>
  <c r="AW31" i="4"/>
  <c r="AW32" i="4"/>
  <c r="AW33" i="4"/>
  <c r="AW34" i="4"/>
  <c r="G34" i="4" s="1"/>
  <c r="AW35" i="4"/>
  <c r="AW36" i="4"/>
  <c r="AW37" i="4"/>
  <c r="AW38" i="4"/>
  <c r="G38" i="4" s="1"/>
  <c r="AW39" i="4"/>
  <c r="AW40" i="4"/>
  <c r="AW41" i="4"/>
  <c r="AW42" i="4"/>
  <c r="G42" i="4" s="1"/>
  <c r="AW43" i="4"/>
  <c r="AW44" i="4"/>
  <c r="AW45" i="4"/>
  <c r="AW46" i="4"/>
  <c r="G46" i="4" s="1"/>
  <c r="AW47" i="4"/>
  <c r="AW48" i="4"/>
  <c r="AW49" i="4"/>
  <c r="AW50" i="4"/>
  <c r="G50" i="4" s="1"/>
  <c r="AW51" i="4"/>
  <c r="AW52" i="4"/>
  <c r="AW53" i="4"/>
  <c r="AW54" i="4"/>
  <c r="G54" i="4" s="1"/>
  <c r="AW55" i="4"/>
  <c r="AW56" i="4"/>
  <c r="AW57" i="4"/>
  <c r="AW58" i="4"/>
  <c r="G58" i="4" s="1"/>
  <c r="AW59" i="4"/>
  <c r="AW60" i="4"/>
  <c r="AW61" i="4"/>
  <c r="AW62" i="4"/>
  <c r="G62" i="4" s="1"/>
  <c r="AW63" i="4"/>
  <c r="AW64" i="4"/>
  <c r="AW65" i="4"/>
  <c r="AW66" i="4"/>
  <c r="G66" i="4" s="1"/>
  <c r="AW67" i="4"/>
  <c r="AW68" i="4"/>
  <c r="AW69" i="4"/>
  <c r="AW70" i="4"/>
  <c r="G70" i="4" s="1"/>
  <c r="AV8" i="4"/>
  <c r="AV9" i="4"/>
  <c r="AV10" i="4"/>
  <c r="AV11" i="4"/>
  <c r="F11" i="4" s="1"/>
  <c r="AV12" i="4"/>
  <c r="AV13" i="4"/>
  <c r="AV14" i="4"/>
  <c r="AV15" i="4"/>
  <c r="F15" i="4" s="1"/>
  <c r="AV16" i="4"/>
  <c r="AV17" i="4"/>
  <c r="AV18" i="4"/>
  <c r="AV19" i="4"/>
  <c r="F19" i="4" s="1"/>
  <c r="AV20" i="4"/>
  <c r="AV21" i="4"/>
  <c r="AV22" i="4"/>
  <c r="AV23" i="4"/>
  <c r="F23" i="4" s="1"/>
  <c r="AV24" i="4"/>
  <c r="AV25" i="4"/>
  <c r="AV26" i="4"/>
  <c r="AV27" i="4"/>
  <c r="F27" i="4" s="1"/>
  <c r="AV28" i="4"/>
  <c r="AV29" i="4"/>
  <c r="AV30" i="4"/>
  <c r="AV31" i="4"/>
  <c r="F31" i="4" s="1"/>
  <c r="AV32" i="4"/>
  <c r="AV33" i="4"/>
  <c r="AV34" i="4"/>
  <c r="AV35" i="4"/>
  <c r="F35" i="4" s="1"/>
  <c r="AV36" i="4"/>
  <c r="AV37" i="4"/>
  <c r="AV38" i="4"/>
  <c r="AV39" i="4"/>
  <c r="F39" i="4" s="1"/>
  <c r="AV40" i="4"/>
  <c r="AV41" i="4"/>
  <c r="AV42" i="4"/>
  <c r="AV43" i="4"/>
  <c r="F43" i="4" s="1"/>
  <c r="AV44" i="4"/>
  <c r="AV45" i="4"/>
  <c r="AV46" i="4"/>
  <c r="AV47" i="4"/>
  <c r="F47" i="4" s="1"/>
  <c r="AV48" i="4"/>
  <c r="AV49" i="4"/>
  <c r="AV50" i="4"/>
  <c r="AV51" i="4"/>
  <c r="F51" i="4" s="1"/>
  <c r="AV52" i="4"/>
  <c r="AV53" i="4"/>
  <c r="AV54" i="4"/>
  <c r="AV55" i="4"/>
  <c r="F55" i="4" s="1"/>
  <c r="AV56" i="4"/>
  <c r="AV57" i="4"/>
  <c r="AV58" i="4"/>
  <c r="AV59" i="4"/>
  <c r="F59" i="4" s="1"/>
  <c r="AV60" i="4"/>
  <c r="AV61" i="4"/>
  <c r="AV62" i="4"/>
  <c r="AV63" i="4"/>
  <c r="F63" i="4" s="1"/>
  <c r="AV64" i="4"/>
  <c r="AV65" i="4"/>
  <c r="AV66" i="4"/>
  <c r="AV67" i="4"/>
  <c r="F67" i="4" s="1"/>
  <c r="AV68" i="4"/>
  <c r="AV69" i="4"/>
  <c r="AV70" i="4"/>
  <c r="AU8" i="4"/>
  <c r="E8" i="4" s="1"/>
  <c r="AU9" i="4"/>
  <c r="AU10" i="4"/>
  <c r="AU11" i="4"/>
  <c r="AU12" i="4"/>
  <c r="E12" i="4" s="1"/>
  <c r="AU13" i="4"/>
  <c r="AU14" i="4"/>
  <c r="AU15" i="4"/>
  <c r="AU16" i="4"/>
  <c r="E16" i="4" s="1"/>
  <c r="AU17" i="4"/>
  <c r="AU18" i="4"/>
  <c r="AU19" i="4"/>
  <c r="AU20" i="4"/>
  <c r="E20" i="4" s="1"/>
  <c r="AU21" i="4"/>
  <c r="AU22" i="4"/>
  <c r="AU23" i="4"/>
  <c r="AU24" i="4"/>
  <c r="E24" i="4" s="1"/>
  <c r="AU25" i="4"/>
  <c r="AU26" i="4"/>
  <c r="AU27" i="4"/>
  <c r="AU28" i="4"/>
  <c r="E28" i="4" s="1"/>
  <c r="AU29" i="4"/>
  <c r="AU30" i="4"/>
  <c r="AU31" i="4"/>
  <c r="AU32" i="4"/>
  <c r="E32" i="4" s="1"/>
  <c r="AU33" i="4"/>
  <c r="AU34" i="4"/>
  <c r="AU35" i="4"/>
  <c r="AU36" i="4"/>
  <c r="E36" i="4" s="1"/>
  <c r="AU37" i="4"/>
  <c r="AU38" i="4"/>
  <c r="AU39" i="4"/>
  <c r="AU40" i="4"/>
  <c r="E40" i="4" s="1"/>
  <c r="AU41" i="4"/>
  <c r="AU42" i="4"/>
  <c r="AU43" i="4"/>
  <c r="AU44" i="4"/>
  <c r="E44" i="4" s="1"/>
  <c r="AU45" i="4"/>
  <c r="AU46" i="4"/>
  <c r="AU47" i="4"/>
  <c r="AU48" i="4"/>
  <c r="E48" i="4" s="1"/>
  <c r="AU49" i="4"/>
  <c r="AU50" i="4"/>
  <c r="AU51" i="4"/>
  <c r="AU52" i="4"/>
  <c r="E52" i="4" s="1"/>
  <c r="AU53" i="4"/>
  <c r="AU54" i="4"/>
  <c r="AU55" i="4"/>
  <c r="AU56" i="4"/>
  <c r="E56" i="4" s="1"/>
  <c r="AU57" i="4"/>
  <c r="AU58" i="4"/>
  <c r="AU59" i="4"/>
  <c r="AU60" i="4"/>
  <c r="E60" i="4" s="1"/>
  <c r="AU61" i="4"/>
  <c r="AU62" i="4"/>
  <c r="AU63" i="4"/>
  <c r="AU64" i="4"/>
  <c r="E64" i="4" s="1"/>
  <c r="AU65" i="4"/>
  <c r="AU66" i="4"/>
  <c r="AU67" i="4"/>
  <c r="AU68" i="4"/>
  <c r="E68" i="4" s="1"/>
  <c r="AU69" i="4"/>
  <c r="AU70" i="4"/>
  <c r="AT30" i="4"/>
  <c r="D30" i="4" s="1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X8" i="4"/>
  <c r="X14" i="4"/>
  <c r="X16" i="4"/>
  <c r="X17" i="4"/>
  <c r="X18" i="4"/>
  <c r="X22" i="4"/>
  <c r="X24" i="4"/>
  <c r="X29" i="4"/>
  <c r="X30" i="4"/>
  <c r="X32" i="4"/>
  <c r="X34" i="4"/>
  <c r="X40" i="4"/>
  <c r="X46" i="4"/>
  <c r="X48" i="4"/>
  <c r="X50" i="4"/>
  <c r="X56" i="4"/>
  <c r="X57" i="4"/>
  <c r="X58" i="4"/>
  <c r="X62" i="4"/>
  <c r="X64" i="4"/>
  <c r="X66" i="4"/>
  <c r="X68" i="4"/>
  <c r="X69" i="4"/>
  <c r="W9" i="4"/>
  <c r="W15" i="4"/>
  <c r="W17" i="4"/>
  <c r="W18" i="4"/>
  <c r="W19" i="4"/>
  <c r="W21" i="4"/>
  <c r="W23" i="4"/>
  <c r="W25" i="4"/>
  <c r="W30" i="4"/>
  <c r="W31" i="4"/>
  <c r="W33" i="4"/>
  <c r="W35" i="4"/>
  <c r="W37" i="4"/>
  <c r="W41" i="4"/>
  <c r="W47" i="4"/>
  <c r="W49" i="4"/>
  <c r="W51" i="4"/>
  <c r="W57" i="4"/>
  <c r="W58" i="4"/>
  <c r="W63" i="4"/>
  <c r="W65" i="4"/>
  <c r="W67" i="4"/>
  <c r="W70" i="4"/>
  <c r="V10" i="4"/>
  <c r="V12" i="4"/>
  <c r="V16" i="4"/>
  <c r="V18" i="4"/>
  <c r="V19" i="4"/>
  <c r="V20" i="4"/>
  <c r="V24" i="4"/>
  <c r="V26" i="4"/>
  <c r="V28" i="4"/>
  <c r="V31" i="4"/>
  <c r="V32" i="4"/>
  <c r="V34" i="4"/>
  <c r="V36" i="4"/>
  <c r="V42" i="4"/>
  <c r="V48" i="4"/>
  <c r="V50" i="4"/>
  <c r="V52" i="4"/>
  <c r="V58" i="4"/>
  <c r="V59" i="4"/>
  <c r="V64" i="4"/>
  <c r="V66" i="4"/>
  <c r="V68" i="4"/>
  <c r="U8" i="4"/>
  <c r="U11" i="4"/>
  <c r="U17" i="4"/>
  <c r="U19" i="4"/>
  <c r="U20" i="4"/>
  <c r="U21" i="4"/>
  <c r="U25" i="4"/>
  <c r="U27" i="4"/>
  <c r="U32" i="4"/>
  <c r="U33" i="4"/>
  <c r="U35" i="4"/>
  <c r="U37" i="4"/>
  <c r="U43" i="4"/>
  <c r="U45" i="4"/>
  <c r="U49" i="4"/>
  <c r="U51" i="4"/>
  <c r="U53" i="4"/>
  <c r="U55" i="4"/>
  <c r="U59" i="4"/>
  <c r="U60" i="4"/>
  <c r="U65" i="4"/>
  <c r="U67" i="4"/>
  <c r="U69" i="4"/>
  <c r="T9" i="4"/>
  <c r="T12" i="4"/>
  <c r="T18" i="4"/>
  <c r="T20" i="4"/>
  <c r="T21" i="4"/>
  <c r="T22" i="4"/>
  <c r="T26" i="4"/>
  <c r="T28" i="4"/>
  <c r="T33" i="4"/>
  <c r="T34" i="4"/>
  <c r="T38" i="4"/>
  <c r="T39" i="4"/>
  <c r="T43" i="4"/>
  <c r="T49" i="4"/>
  <c r="T50" i="4"/>
  <c r="T51" i="4"/>
  <c r="T54" i="4"/>
  <c r="T55" i="4"/>
  <c r="T59" i="4"/>
  <c r="T62" i="4"/>
  <c r="T65" i="4"/>
  <c r="T66" i="4"/>
  <c r="T70" i="4"/>
  <c r="S8" i="4"/>
  <c r="S12" i="4"/>
  <c r="S18" i="4"/>
  <c r="S19" i="4"/>
  <c r="S23" i="4"/>
  <c r="S24" i="4"/>
  <c r="S27" i="4"/>
  <c r="S28" i="4"/>
  <c r="S31" i="4"/>
  <c r="S32" i="4"/>
  <c r="S34" i="4"/>
  <c r="S35" i="4"/>
  <c r="S36" i="4"/>
  <c r="S39" i="4"/>
  <c r="S40" i="4"/>
  <c r="S43" i="4"/>
  <c r="S44" i="4"/>
  <c r="S47" i="4"/>
  <c r="S48" i="4"/>
  <c r="S50" i="4"/>
  <c r="S51" i="4"/>
  <c r="S52" i="4"/>
  <c r="S55" i="4"/>
  <c r="S56" i="4"/>
  <c r="S59" i="4"/>
  <c r="S60" i="4"/>
  <c r="S63" i="4"/>
  <c r="S64" i="4"/>
  <c r="S66" i="4"/>
  <c r="S67" i="4"/>
  <c r="S68" i="4"/>
  <c r="R8" i="4"/>
  <c r="R9" i="4"/>
  <c r="R12" i="4"/>
  <c r="R13" i="4"/>
  <c r="R16" i="4"/>
  <c r="R17" i="4"/>
  <c r="R19" i="4"/>
  <c r="R20" i="4"/>
  <c r="R21" i="4"/>
  <c r="R24" i="4"/>
  <c r="R25" i="4"/>
  <c r="R28" i="4"/>
  <c r="R29" i="4"/>
  <c r="R32" i="4"/>
  <c r="R33" i="4"/>
  <c r="R35" i="4"/>
  <c r="R36" i="4"/>
  <c r="R37" i="4"/>
  <c r="R40" i="4"/>
  <c r="R41" i="4"/>
  <c r="R44" i="4"/>
  <c r="R45" i="4"/>
  <c r="R48" i="4"/>
  <c r="R49" i="4"/>
  <c r="R51" i="4"/>
  <c r="R52" i="4"/>
  <c r="R53" i="4"/>
  <c r="R56" i="4"/>
  <c r="R57" i="4"/>
  <c r="R60" i="4"/>
  <c r="R61" i="4"/>
  <c r="R64" i="4"/>
  <c r="R65" i="4"/>
  <c r="R67" i="4"/>
  <c r="R68" i="4"/>
  <c r="R69" i="4"/>
  <c r="Q9" i="4"/>
  <c r="Q10" i="4"/>
  <c r="Q13" i="4"/>
  <c r="Q14" i="4"/>
  <c r="Q17" i="4"/>
  <c r="Q18" i="4"/>
  <c r="Q20" i="4"/>
  <c r="Q21" i="4"/>
  <c r="Q22" i="4"/>
  <c r="Q25" i="4"/>
  <c r="Q26" i="4"/>
  <c r="Q29" i="4"/>
  <c r="Q30" i="4"/>
  <c r="Q33" i="4"/>
  <c r="Q34" i="4"/>
  <c r="Q37" i="4"/>
  <c r="Q38" i="4"/>
  <c r="Q41" i="4"/>
  <c r="Q42" i="4"/>
  <c r="Q45" i="4"/>
  <c r="Q46" i="4"/>
  <c r="Q49" i="4"/>
  <c r="Q50" i="4"/>
  <c r="Q52" i="4"/>
  <c r="Q53" i="4"/>
  <c r="Q54" i="4"/>
  <c r="Q57" i="4"/>
  <c r="Q58" i="4"/>
  <c r="Q61" i="4"/>
  <c r="Q62" i="4"/>
  <c r="Q65" i="4"/>
  <c r="Q66" i="4"/>
  <c r="Q68" i="4"/>
  <c r="Q69" i="4"/>
  <c r="Q70" i="4"/>
  <c r="P10" i="4"/>
  <c r="P11" i="4"/>
  <c r="P14" i="4"/>
  <c r="P15" i="4"/>
  <c r="P18" i="4"/>
  <c r="P19" i="4"/>
  <c r="P21" i="4"/>
  <c r="P22" i="4"/>
  <c r="P23" i="4"/>
  <c r="P26" i="4"/>
  <c r="P27" i="4"/>
  <c r="P30" i="4"/>
  <c r="P31" i="4"/>
  <c r="P34" i="4"/>
  <c r="P35" i="4"/>
  <c r="P38" i="4"/>
  <c r="P39" i="4"/>
  <c r="P42" i="4"/>
  <c r="P43" i="4"/>
  <c r="P46" i="4"/>
  <c r="P47" i="4"/>
  <c r="P50" i="4"/>
  <c r="P51" i="4"/>
  <c r="P53" i="4"/>
  <c r="P54" i="4"/>
  <c r="P55" i="4"/>
  <c r="P58" i="4"/>
  <c r="P59" i="4"/>
  <c r="P62" i="4"/>
  <c r="P63" i="4"/>
  <c r="P66" i="4"/>
  <c r="P67" i="4"/>
  <c r="P69" i="4"/>
  <c r="P70" i="4"/>
  <c r="O8" i="4"/>
  <c r="O11" i="4"/>
  <c r="O12" i="4"/>
  <c r="O15" i="4"/>
  <c r="O16" i="4"/>
  <c r="O19" i="4"/>
  <c r="O20" i="4"/>
  <c r="O22" i="4"/>
  <c r="O23" i="4"/>
  <c r="O24" i="4"/>
  <c r="O27" i="4"/>
  <c r="O28" i="4"/>
  <c r="O31" i="4"/>
  <c r="O32" i="4"/>
  <c r="O35" i="4"/>
  <c r="O36" i="4"/>
  <c r="O39" i="4"/>
  <c r="O40" i="4"/>
  <c r="O43" i="4"/>
  <c r="O44" i="4"/>
  <c r="O47" i="4"/>
  <c r="O48" i="4"/>
  <c r="O51" i="4"/>
  <c r="O52" i="4"/>
  <c r="O55" i="4"/>
  <c r="O56" i="4"/>
  <c r="O59" i="4"/>
  <c r="O60" i="4"/>
  <c r="O63" i="4"/>
  <c r="O64" i="4"/>
  <c r="O67" i="4"/>
  <c r="O68" i="4"/>
  <c r="O70" i="4"/>
  <c r="N8" i="4"/>
  <c r="N9" i="4"/>
  <c r="N12" i="4"/>
  <c r="N13" i="4"/>
  <c r="N16" i="4"/>
  <c r="N17" i="4"/>
  <c r="N20" i="4"/>
  <c r="N21" i="4"/>
  <c r="N24" i="4"/>
  <c r="N25" i="4"/>
  <c r="N28" i="4"/>
  <c r="N29" i="4"/>
  <c r="N32" i="4"/>
  <c r="N33" i="4"/>
  <c r="N36" i="4"/>
  <c r="N37" i="4"/>
  <c r="N40" i="4"/>
  <c r="N41" i="4"/>
  <c r="N44" i="4"/>
  <c r="N45" i="4"/>
  <c r="N48" i="4"/>
  <c r="N49" i="4"/>
  <c r="N52" i="4"/>
  <c r="N53" i="4"/>
  <c r="N56" i="4"/>
  <c r="N57" i="4"/>
  <c r="N60" i="4"/>
  <c r="N61" i="4"/>
  <c r="N64" i="4"/>
  <c r="N65" i="4"/>
  <c r="N68" i="4"/>
  <c r="N69" i="4"/>
  <c r="M9" i="4"/>
  <c r="M10" i="4"/>
  <c r="M13" i="4"/>
  <c r="M14" i="4"/>
  <c r="M17" i="4"/>
  <c r="M18" i="4"/>
  <c r="M21" i="4"/>
  <c r="M22" i="4"/>
  <c r="M24" i="4"/>
  <c r="M25" i="4"/>
  <c r="M26" i="4"/>
  <c r="M29" i="4"/>
  <c r="M30" i="4"/>
  <c r="M33" i="4"/>
  <c r="M34" i="4"/>
  <c r="M37" i="4"/>
  <c r="M38" i="4"/>
  <c r="M41" i="4"/>
  <c r="M42" i="4"/>
  <c r="M45" i="4"/>
  <c r="M46" i="4"/>
  <c r="M49" i="4"/>
  <c r="M50" i="4"/>
  <c r="M53" i="4"/>
  <c r="M54" i="4"/>
  <c r="M57" i="4"/>
  <c r="M58" i="4"/>
  <c r="M61" i="4"/>
  <c r="M62" i="4"/>
  <c r="M65" i="4"/>
  <c r="M66" i="4"/>
  <c r="M69" i="4"/>
  <c r="M70" i="4"/>
  <c r="L10" i="4"/>
  <c r="L11" i="4"/>
  <c r="L14" i="4"/>
  <c r="L15" i="4"/>
  <c r="L18" i="4"/>
  <c r="L19" i="4"/>
  <c r="L22" i="4"/>
  <c r="L23" i="4"/>
  <c r="L26" i="4"/>
  <c r="L27" i="4"/>
  <c r="L30" i="4"/>
  <c r="L31" i="4"/>
  <c r="L34" i="4"/>
  <c r="L35" i="4"/>
  <c r="L38" i="4"/>
  <c r="L39" i="4"/>
  <c r="L42" i="4"/>
  <c r="L43" i="4"/>
  <c r="L46" i="4"/>
  <c r="L47" i="4"/>
  <c r="L50" i="4"/>
  <c r="L51" i="4"/>
  <c r="L54" i="4"/>
  <c r="L55" i="4"/>
  <c r="L58" i="4"/>
  <c r="L59" i="4"/>
  <c r="L62" i="4"/>
  <c r="L63" i="4"/>
  <c r="L66" i="4"/>
  <c r="L67" i="4"/>
  <c r="L70" i="4"/>
  <c r="K8" i="4"/>
  <c r="K11" i="4"/>
  <c r="K12" i="4"/>
  <c r="K15" i="4"/>
  <c r="K16" i="4"/>
  <c r="K19" i="4"/>
  <c r="K20" i="4"/>
  <c r="K23" i="4"/>
  <c r="K24" i="4"/>
  <c r="K27" i="4"/>
  <c r="K28" i="4"/>
  <c r="K31" i="4"/>
  <c r="K32" i="4"/>
  <c r="K35" i="4"/>
  <c r="K36" i="4"/>
  <c r="K39" i="4"/>
  <c r="K40" i="4"/>
  <c r="K43" i="4"/>
  <c r="K44" i="4"/>
  <c r="K47" i="4"/>
  <c r="K48" i="4"/>
  <c r="K51" i="4"/>
  <c r="K52" i="4"/>
  <c r="K55" i="4"/>
  <c r="K56" i="4"/>
  <c r="K59" i="4"/>
  <c r="K60" i="4"/>
  <c r="K63" i="4"/>
  <c r="K64" i="4"/>
  <c r="K67" i="4"/>
  <c r="K68" i="4"/>
  <c r="J8" i="4"/>
  <c r="J9" i="4"/>
  <c r="J12" i="4"/>
  <c r="J13" i="4"/>
  <c r="J14" i="4"/>
  <c r="J16" i="4"/>
  <c r="J17" i="4"/>
  <c r="J18" i="4"/>
  <c r="J20" i="4"/>
  <c r="J21" i="4"/>
  <c r="J22" i="4"/>
  <c r="J24" i="4"/>
  <c r="J25" i="4"/>
  <c r="J26" i="4"/>
  <c r="J28" i="4"/>
  <c r="J29" i="4"/>
  <c r="J30" i="4"/>
  <c r="J32" i="4"/>
  <c r="J33" i="4"/>
  <c r="J34" i="4"/>
  <c r="J36" i="4"/>
  <c r="J37" i="4"/>
  <c r="J38" i="4"/>
  <c r="J40" i="4"/>
  <c r="J41" i="4"/>
  <c r="J42" i="4"/>
  <c r="J44" i="4"/>
  <c r="J45" i="4"/>
  <c r="J46" i="4"/>
  <c r="J48" i="4"/>
  <c r="J49" i="4"/>
  <c r="J50" i="4"/>
  <c r="J52" i="4"/>
  <c r="J53" i="4"/>
  <c r="J54" i="4"/>
  <c r="J56" i="4"/>
  <c r="J57" i="4"/>
  <c r="J58" i="4"/>
  <c r="J60" i="4"/>
  <c r="J61" i="4"/>
  <c r="J62" i="4"/>
  <c r="J64" i="4"/>
  <c r="J65" i="4"/>
  <c r="J66" i="4"/>
  <c r="J68" i="4"/>
  <c r="J69" i="4"/>
  <c r="J70" i="4"/>
  <c r="I9" i="4"/>
  <c r="I10" i="4"/>
  <c r="I11" i="4"/>
  <c r="I13" i="4"/>
  <c r="I14" i="4"/>
  <c r="I15" i="4"/>
  <c r="I17" i="4"/>
  <c r="I18" i="4"/>
  <c r="I19" i="4"/>
  <c r="I21" i="4"/>
  <c r="I22" i="4"/>
  <c r="I23" i="4"/>
  <c r="I25" i="4"/>
  <c r="I26" i="4"/>
  <c r="I27" i="4"/>
  <c r="I29" i="4"/>
  <c r="I30" i="4"/>
  <c r="I31" i="4"/>
  <c r="I33" i="4"/>
  <c r="I34" i="4"/>
  <c r="I35" i="4"/>
  <c r="I37" i="4"/>
  <c r="I38" i="4"/>
  <c r="I39" i="4"/>
  <c r="I41" i="4"/>
  <c r="I42" i="4"/>
  <c r="I43" i="4"/>
  <c r="I45" i="4"/>
  <c r="I46" i="4"/>
  <c r="I47" i="4"/>
  <c r="I49" i="4"/>
  <c r="I50" i="4"/>
  <c r="I51" i="4"/>
  <c r="I53" i="4"/>
  <c r="I54" i="4"/>
  <c r="I55" i="4"/>
  <c r="I57" i="4"/>
  <c r="I58" i="4"/>
  <c r="I59" i="4"/>
  <c r="I61" i="4"/>
  <c r="I62" i="4"/>
  <c r="I63" i="4"/>
  <c r="I65" i="4"/>
  <c r="I66" i="4"/>
  <c r="I67" i="4"/>
  <c r="I69" i="4"/>
  <c r="I70" i="4"/>
  <c r="H8" i="4"/>
  <c r="H10" i="4"/>
  <c r="H11" i="4"/>
  <c r="H12" i="4"/>
  <c r="H14" i="4"/>
  <c r="H15" i="4"/>
  <c r="H16" i="4"/>
  <c r="H18" i="4"/>
  <c r="H19" i="4"/>
  <c r="H20" i="4"/>
  <c r="H22" i="4"/>
  <c r="H23" i="4"/>
  <c r="H24" i="4"/>
  <c r="H26" i="4"/>
  <c r="H27" i="4"/>
  <c r="H28" i="4"/>
  <c r="H30" i="4"/>
  <c r="H31" i="4"/>
  <c r="H32" i="4"/>
  <c r="H34" i="4"/>
  <c r="H35" i="4"/>
  <c r="H36" i="4"/>
  <c r="H38" i="4"/>
  <c r="H39" i="4"/>
  <c r="H40" i="4"/>
  <c r="H42" i="4"/>
  <c r="H43" i="4"/>
  <c r="H44" i="4"/>
  <c r="H46" i="4"/>
  <c r="H47" i="4"/>
  <c r="H48" i="4"/>
  <c r="H50" i="4"/>
  <c r="H51" i="4"/>
  <c r="H52" i="4"/>
  <c r="H54" i="4"/>
  <c r="H55" i="4"/>
  <c r="H56" i="4"/>
  <c r="H58" i="4"/>
  <c r="H59" i="4"/>
  <c r="H60" i="4"/>
  <c r="H62" i="4"/>
  <c r="H63" i="4"/>
  <c r="H64" i="4"/>
  <c r="H66" i="4"/>
  <c r="H67" i="4"/>
  <c r="H68" i="4"/>
  <c r="H70" i="4"/>
  <c r="G8" i="4"/>
  <c r="G9" i="4"/>
  <c r="G11" i="4"/>
  <c r="G12" i="4"/>
  <c r="G13" i="4"/>
  <c r="G15" i="4"/>
  <c r="G16" i="4"/>
  <c r="G17" i="4"/>
  <c r="G19" i="4"/>
  <c r="G20" i="4"/>
  <c r="G21" i="4"/>
  <c r="G23" i="4"/>
  <c r="G24" i="4"/>
  <c r="G25" i="4"/>
  <c r="G27" i="4"/>
  <c r="G28" i="4"/>
  <c r="G29" i="4"/>
  <c r="G31" i="4"/>
  <c r="G32" i="4"/>
  <c r="G33" i="4"/>
  <c r="G35" i="4"/>
  <c r="G36" i="4"/>
  <c r="G37" i="4"/>
  <c r="G39" i="4"/>
  <c r="G40" i="4"/>
  <c r="G41" i="4"/>
  <c r="G43" i="4"/>
  <c r="G44" i="4"/>
  <c r="G45" i="4"/>
  <c r="G47" i="4"/>
  <c r="G48" i="4"/>
  <c r="G49" i="4"/>
  <c r="G51" i="4"/>
  <c r="G52" i="4"/>
  <c r="G53" i="4"/>
  <c r="G55" i="4"/>
  <c r="G56" i="4"/>
  <c r="G57" i="4"/>
  <c r="G59" i="4"/>
  <c r="G60" i="4"/>
  <c r="G61" i="4"/>
  <c r="G63" i="4"/>
  <c r="G64" i="4"/>
  <c r="G65" i="4"/>
  <c r="G67" i="4"/>
  <c r="G68" i="4"/>
  <c r="G69" i="4"/>
  <c r="F8" i="4"/>
  <c r="F9" i="4"/>
  <c r="F10" i="4"/>
  <c r="F12" i="4"/>
  <c r="F13" i="4"/>
  <c r="F14" i="4"/>
  <c r="F16" i="4"/>
  <c r="F17" i="4"/>
  <c r="F18" i="4"/>
  <c r="F20" i="4"/>
  <c r="F21" i="4"/>
  <c r="F22" i="4"/>
  <c r="F24" i="4"/>
  <c r="F25" i="4"/>
  <c r="F26" i="4"/>
  <c r="F28" i="4"/>
  <c r="F29" i="4"/>
  <c r="F30" i="4"/>
  <c r="F32" i="4"/>
  <c r="F33" i="4"/>
  <c r="F34" i="4"/>
  <c r="F36" i="4"/>
  <c r="F37" i="4"/>
  <c r="F38" i="4"/>
  <c r="F40" i="4"/>
  <c r="F41" i="4"/>
  <c r="F42" i="4"/>
  <c r="F44" i="4"/>
  <c r="F45" i="4"/>
  <c r="F46" i="4"/>
  <c r="F48" i="4"/>
  <c r="F49" i="4"/>
  <c r="F50" i="4"/>
  <c r="F52" i="4"/>
  <c r="F53" i="4"/>
  <c r="F54" i="4"/>
  <c r="F56" i="4"/>
  <c r="F57" i="4"/>
  <c r="F58" i="4"/>
  <c r="F60" i="4"/>
  <c r="F61" i="4"/>
  <c r="F62" i="4"/>
  <c r="F64" i="4"/>
  <c r="F65" i="4"/>
  <c r="F66" i="4"/>
  <c r="F68" i="4"/>
  <c r="F69" i="4"/>
  <c r="F70" i="4"/>
  <c r="E9" i="4"/>
  <c r="E10" i="4"/>
  <c r="E11" i="4"/>
  <c r="E13" i="4"/>
  <c r="E14" i="4"/>
  <c r="E15" i="4"/>
  <c r="E17" i="4"/>
  <c r="E18" i="4"/>
  <c r="E19" i="4"/>
  <c r="E21" i="4"/>
  <c r="E22" i="4"/>
  <c r="E23" i="4"/>
  <c r="E25" i="4"/>
  <c r="E26" i="4"/>
  <c r="E27" i="4"/>
  <c r="E29" i="4"/>
  <c r="E30" i="4"/>
  <c r="E31" i="4"/>
  <c r="E33" i="4"/>
  <c r="E34" i="4"/>
  <c r="E35" i="4"/>
  <c r="E37" i="4"/>
  <c r="E38" i="4"/>
  <c r="E39" i="4"/>
  <c r="E41" i="4"/>
  <c r="E42" i="4"/>
  <c r="E43" i="4"/>
  <c r="E45" i="4"/>
  <c r="E46" i="4"/>
  <c r="E47" i="4"/>
  <c r="E49" i="4"/>
  <c r="E50" i="4"/>
  <c r="E51" i="4"/>
  <c r="E53" i="4"/>
  <c r="E54" i="4"/>
  <c r="E55" i="4"/>
  <c r="E57" i="4"/>
  <c r="E58" i="4"/>
  <c r="E59" i="4"/>
  <c r="E61" i="4"/>
  <c r="E62" i="4"/>
  <c r="E63" i="4"/>
  <c r="E65" i="4"/>
  <c r="E66" i="4"/>
  <c r="E67" i="4"/>
  <c r="E69" i="4"/>
  <c r="E70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C8" i="3"/>
  <c r="Z8" i="3" s="1"/>
  <c r="AC9" i="3"/>
  <c r="AC10" i="3"/>
  <c r="Z10" i="3" s="1"/>
  <c r="AC11" i="3"/>
  <c r="AC12" i="3"/>
  <c r="Z12" i="3" s="1"/>
  <c r="AC13" i="3"/>
  <c r="AC14" i="3"/>
  <c r="Z14" i="3" s="1"/>
  <c r="AC15" i="3"/>
  <c r="AC16" i="3"/>
  <c r="Z16" i="3" s="1"/>
  <c r="AC17" i="3"/>
  <c r="AC18" i="3"/>
  <c r="Z18" i="3" s="1"/>
  <c r="AC19" i="3"/>
  <c r="AC20" i="3"/>
  <c r="Z20" i="3" s="1"/>
  <c r="AC21" i="3"/>
  <c r="AC22" i="3"/>
  <c r="Z22" i="3" s="1"/>
  <c r="AC23" i="3"/>
  <c r="AC24" i="3"/>
  <c r="Z24" i="3" s="1"/>
  <c r="AC25" i="3"/>
  <c r="AC26" i="3"/>
  <c r="Z26" i="3" s="1"/>
  <c r="AC27" i="3"/>
  <c r="AC28" i="3"/>
  <c r="Z28" i="3" s="1"/>
  <c r="AC29" i="3"/>
  <c r="AC30" i="3"/>
  <c r="Z30" i="3" s="1"/>
  <c r="AC31" i="3"/>
  <c r="AC32" i="3"/>
  <c r="Z32" i="3" s="1"/>
  <c r="AC33" i="3"/>
  <c r="AC34" i="3"/>
  <c r="Z34" i="3" s="1"/>
  <c r="AC35" i="3"/>
  <c r="AC36" i="3"/>
  <c r="Z36" i="3" s="1"/>
  <c r="AC37" i="3"/>
  <c r="AC38" i="3"/>
  <c r="Z38" i="3" s="1"/>
  <c r="AC39" i="3"/>
  <c r="AC40" i="3"/>
  <c r="Z40" i="3" s="1"/>
  <c r="AC41" i="3"/>
  <c r="AC42" i="3"/>
  <c r="Z42" i="3" s="1"/>
  <c r="AC43" i="3"/>
  <c r="AC44" i="3"/>
  <c r="Z44" i="3" s="1"/>
  <c r="AC45" i="3"/>
  <c r="AC46" i="3"/>
  <c r="Z46" i="3" s="1"/>
  <c r="AC47" i="3"/>
  <c r="AC48" i="3"/>
  <c r="Z48" i="3" s="1"/>
  <c r="AC49" i="3"/>
  <c r="AC50" i="3"/>
  <c r="Z50" i="3" s="1"/>
  <c r="AC51" i="3"/>
  <c r="AC52" i="3"/>
  <c r="Z52" i="3" s="1"/>
  <c r="AC53" i="3"/>
  <c r="AC54" i="3"/>
  <c r="Z54" i="3" s="1"/>
  <c r="AC55" i="3"/>
  <c r="AC56" i="3"/>
  <c r="Z56" i="3" s="1"/>
  <c r="AC57" i="3"/>
  <c r="AC58" i="3"/>
  <c r="Z58" i="3" s="1"/>
  <c r="AC59" i="3"/>
  <c r="AC60" i="3"/>
  <c r="Z60" i="3" s="1"/>
  <c r="AC61" i="3"/>
  <c r="AC62" i="3"/>
  <c r="Z62" i="3" s="1"/>
  <c r="AC63" i="3"/>
  <c r="AC64" i="3"/>
  <c r="Z64" i="3" s="1"/>
  <c r="AC65" i="3"/>
  <c r="AC66" i="3"/>
  <c r="Z66" i="3" s="1"/>
  <c r="AC67" i="3"/>
  <c r="AC68" i="3"/>
  <c r="Z68" i="3" s="1"/>
  <c r="AC69" i="3"/>
  <c r="AC70" i="3"/>
  <c r="Z70" i="3" s="1"/>
  <c r="Z9" i="3"/>
  <c r="Z11" i="3"/>
  <c r="Z13" i="3"/>
  <c r="Z15" i="3"/>
  <c r="Z17" i="3"/>
  <c r="Z19" i="3"/>
  <c r="Z21" i="3"/>
  <c r="Z23" i="3"/>
  <c r="Z25" i="3"/>
  <c r="Z27" i="3"/>
  <c r="Z29" i="3"/>
  <c r="Z31" i="3"/>
  <c r="Z33" i="3"/>
  <c r="Z35" i="3"/>
  <c r="Z37" i="3"/>
  <c r="Z39" i="3"/>
  <c r="Z41" i="3"/>
  <c r="Z43" i="3"/>
  <c r="Z45" i="3"/>
  <c r="Z47" i="3"/>
  <c r="Z49" i="3"/>
  <c r="Z51" i="3"/>
  <c r="Z53" i="3"/>
  <c r="Z55" i="3"/>
  <c r="Z57" i="3"/>
  <c r="Z59" i="3"/>
  <c r="Z61" i="3"/>
  <c r="Z63" i="3"/>
  <c r="Z65" i="3"/>
  <c r="Z67" i="3"/>
  <c r="Z69" i="3"/>
  <c r="R8" i="3"/>
  <c r="P8" i="3" s="1"/>
  <c r="R9" i="3"/>
  <c r="R10" i="3"/>
  <c r="P10" i="3" s="1"/>
  <c r="R11" i="3"/>
  <c r="R12" i="3"/>
  <c r="P12" i="3" s="1"/>
  <c r="R13" i="3"/>
  <c r="R14" i="3"/>
  <c r="P14" i="3" s="1"/>
  <c r="R15" i="3"/>
  <c r="R16" i="3"/>
  <c r="P16" i="3" s="1"/>
  <c r="R17" i="3"/>
  <c r="R18" i="3"/>
  <c r="P18" i="3" s="1"/>
  <c r="R19" i="3"/>
  <c r="R20" i="3"/>
  <c r="P20" i="3" s="1"/>
  <c r="R21" i="3"/>
  <c r="R22" i="3"/>
  <c r="P22" i="3" s="1"/>
  <c r="R23" i="3"/>
  <c r="R24" i="3"/>
  <c r="P24" i="3" s="1"/>
  <c r="R25" i="3"/>
  <c r="R26" i="3"/>
  <c r="P26" i="3" s="1"/>
  <c r="R27" i="3"/>
  <c r="R28" i="3"/>
  <c r="P28" i="3" s="1"/>
  <c r="R29" i="3"/>
  <c r="R30" i="3"/>
  <c r="P30" i="3" s="1"/>
  <c r="R31" i="3"/>
  <c r="R32" i="3"/>
  <c r="P32" i="3" s="1"/>
  <c r="R33" i="3"/>
  <c r="R34" i="3"/>
  <c r="P34" i="3" s="1"/>
  <c r="R35" i="3"/>
  <c r="R36" i="3"/>
  <c r="P36" i="3" s="1"/>
  <c r="R37" i="3"/>
  <c r="R38" i="3"/>
  <c r="P38" i="3" s="1"/>
  <c r="R39" i="3"/>
  <c r="R40" i="3"/>
  <c r="P40" i="3" s="1"/>
  <c r="R41" i="3"/>
  <c r="R42" i="3"/>
  <c r="P42" i="3" s="1"/>
  <c r="R43" i="3"/>
  <c r="R44" i="3"/>
  <c r="P44" i="3" s="1"/>
  <c r="R45" i="3"/>
  <c r="R46" i="3"/>
  <c r="P46" i="3" s="1"/>
  <c r="R47" i="3"/>
  <c r="R48" i="3"/>
  <c r="P48" i="3" s="1"/>
  <c r="R49" i="3"/>
  <c r="R50" i="3"/>
  <c r="P50" i="3" s="1"/>
  <c r="R51" i="3"/>
  <c r="R52" i="3"/>
  <c r="P52" i="3" s="1"/>
  <c r="R53" i="3"/>
  <c r="R54" i="3"/>
  <c r="P54" i="3" s="1"/>
  <c r="R55" i="3"/>
  <c r="R56" i="3"/>
  <c r="P56" i="3" s="1"/>
  <c r="R57" i="3"/>
  <c r="R58" i="3"/>
  <c r="P58" i="3" s="1"/>
  <c r="R59" i="3"/>
  <c r="R60" i="3"/>
  <c r="P60" i="3" s="1"/>
  <c r="R61" i="3"/>
  <c r="R62" i="3"/>
  <c r="P62" i="3" s="1"/>
  <c r="R63" i="3"/>
  <c r="R64" i="3"/>
  <c r="P64" i="3" s="1"/>
  <c r="R65" i="3"/>
  <c r="R66" i="3"/>
  <c r="P66" i="3" s="1"/>
  <c r="R67" i="3"/>
  <c r="R68" i="3"/>
  <c r="P68" i="3" s="1"/>
  <c r="R69" i="3"/>
  <c r="R70" i="3"/>
  <c r="P70" i="3" s="1"/>
  <c r="P9" i="3"/>
  <c r="P11" i="3"/>
  <c r="P13" i="3"/>
  <c r="P15" i="3"/>
  <c r="P17" i="3"/>
  <c r="P19" i="3"/>
  <c r="P21" i="3"/>
  <c r="P23" i="3"/>
  <c r="P25" i="3"/>
  <c r="P27" i="3"/>
  <c r="P29" i="3"/>
  <c r="P31" i="3"/>
  <c r="P33" i="3"/>
  <c r="P35" i="3"/>
  <c r="P37" i="3"/>
  <c r="P39" i="3"/>
  <c r="P41" i="3"/>
  <c r="P43" i="3"/>
  <c r="P45" i="3"/>
  <c r="P47" i="3"/>
  <c r="P49" i="3"/>
  <c r="P51" i="3"/>
  <c r="P53" i="3"/>
  <c r="P55" i="3"/>
  <c r="P57" i="3"/>
  <c r="P59" i="3"/>
  <c r="P61" i="3"/>
  <c r="P63" i="3"/>
  <c r="P65" i="3"/>
  <c r="P67" i="3"/>
  <c r="P69" i="3"/>
  <c r="O8" i="3"/>
  <c r="O10" i="3"/>
  <c r="O12" i="3"/>
  <c r="O14" i="3"/>
  <c r="O16" i="3"/>
  <c r="O18" i="3"/>
  <c r="O20" i="3"/>
  <c r="O22" i="3"/>
  <c r="O24" i="3"/>
  <c r="O26" i="3"/>
  <c r="O28" i="3"/>
  <c r="O30" i="3"/>
  <c r="O32" i="3"/>
  <c r="O34" i="3"/>
  <c r="O36" i="3"/>
  <c r="O38" i="3"/>
  <c r="O40" i="3"/>
  <c r="O42" i="3"/>
  <c r="O44" i="3"/>
  <c r="O46" i="3"/>
  <c r="O48" i="3"/>
  <c r="O50" i="3"/>
  <c r="O52" i="3"/>
  <c r="O54" i="3"/>
  <c r="O56" i="3"/>
  <c r="O58" i="3"/>
  <c r="O60" i="3"/>
  <c r="O62" i="3"/>
  <c r="O64" i="3"/>
  <c r="O66" i="3"/>
  <c r="O68" i="3"/>
  <c r="O70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F8" i="3"/>
  <c r="F9" i="3"/>
  <c r="F10" i="3"/>
  <c r="D10" i="3" s="1"/>
  <c r="F11" i="3"/>
  <c r="F12" i="3"/>
  <c r="D12" i="3" s="1"/>
  <c r="F13" i="3"/>
  <c r="F14" i="3"/>
  <c r="D14" i="3" s="1"/>
  <c r="F15" i="3"/>
  <c r="F16" i="3"/>
  <c r="F17" i="3"/>
  <c r="F18" i="3"/>
  <c r="D18" i="3" s="1"/>
  <c r="F19" i="3"/>
  <c r="F20" i="3"/>
  <c r="D20" i="3" s="1"/>
  <c r="F21" i="3"/>
  <c r="F22" i="3"/>
  <c r="D22" i="3" s="1"/>
  <c r="F23" i="3"/>
  <c r="F24" i="3"/>
  <c r="F25" i="3"/>
  <c r="F26" i="3"/>
  <c r="D26" i="3" s="1"/>
  <c r="F27" i="3"/>
  <c r="F28" i="3"/>
  <c r="D28" i="3" s="1"/>
  <c r="F29" i="3"/>
  <c r="F30" i="3"/>
  <c r="D30" i="3" s="1"/>
  <c r="F31" i="3"/>
  <c r="F32" i="3"/>
  <c r="F33" i="3"/>
  <c r="F34" i="3"/>
  <c r="D34" i="3" s="1"/>
  <c r="F35" i="3"/>
  <c r="F36" i="3"/>
  <c r="D36" i="3" s="1"/>
  <c r="F37" i="3"/>
  <c r="F38" i="3"/>
  <c r="D38" i="3" s="1"/>
  <c r="F39" i="3"/>
  <c r="F40" i="3"/>
  <c r="F41" i="3"/>
  <c r="F42" i="3"/>
  <c r="D42" i="3" s="1"/>
  <c r="F43" i="3"/>
  <c r="F44" i="3"/>
  <c r="D44" i="3" s="1"/>
  <c r="F45" i="3"/>
  <c r="F46" i="3"/>
  <c r="D46" i="3" s="1"/>
  <c r="F47" i="3"/>
  <c r="F48" i="3"/>
  <c r="F49" i="3"/>
  <c r="F50" i="3"/>
  <c r="D50" i="3" s="1"/>
  <c r="F51" i="3"/>
  <c r="F52" i="3"/>
  <c r="D52" i="3" s="1"/>
  <c r="F53" i="3"/>
  <c r="F54" i="3"/>
  <c r="D54" i="3" s="1"/>
  <c r="F55" i="3"/>
  <c r="F56" i="3"/>
  <c r="F57" i="3"/>
  <c r="F58" i="3"/>
  <c r="D58" i="3" s="1"/>
  <c r="F59" i="3"/>
  <c r="F60" i="3"/>
  <c r="D60" i="3" s="1"/>
  <c r="F61" i="3"/>
  <c r="F62" i="3"/>
  <c r="D62" i="3" s="1"/>
  <c r="F63" i="3"/>
  <c r="F64" i="3"/>
  <c r="F65" i="3"/>
  <c r="F66" i="3"/>
  <c r="D66" i="3" s="1"/>
  <c r="F67" i="3"/>
  <c r="F68" i="3"/>
  <c r="D68" i="3" s="1"/>
  <c r="F69" i="3"/>
  <c r="F70" i="3"/>
  <c r="D70" i="3" s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D8" i="3"/>
  <c r="D16" i="3"/>
  <c r="D24" i="3"/>
  <c r="D32" i="3"/>
  <c r="D40" i="3"/>
  <c r="D48" i="3"/>
  <c r="D56" i="3"/>
  <c r="D64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H26" i="8"/>
  <c r="EH27" i="8"/>
  <c r="EH28" i="8"/>
  <c r="EH29" i="8"/>
  <c r="EH30" i="8"/>
  <c r="EH31" i="8"/>
  <c r="EH32" i="8"/>
  <c r="EH33" i="8"/>
  <c r="EH34" i="8"/>
  <c r="EH35" i="8"/>
  <c r="EH36" i="8"/>
  <c r="EH37" i="8"/>
  <c r="EH38" i="8"/>
  <c r="EH39" i="8"/>
  <c r="EH40" i="8"/>
  <c r="EH41" i="8"/>
  <c r="EH42" i="8"/>
  <c r="EH43" i="8"/>
  <c r="EH44" i="8"/>
  <c r="EH45" i="8"/>
  <c r="EH46" i="8"/>
  <c r="EH47" i="8"/>
  <c r="EH48" i="8"/>
  <c r="EH49" i="8"/>
  <c r="EH50" i="8"/>
  <c r="EH51" i="8"/>
  <c r="EH52" i="8"/>
  <c r="EH53" i="8"/>
  <c r="EH54" i="8"/>
  <c r="EH55" i="8"/>
  <c r="EH56" i="8"/>
  <c r="EH57" i="8"/>
  <c r="EH58" i="8"/>
  <c r="EH59" i="8"/>
  <c r="EH60" i="8"/>
  <c r="EH61" i="8"/>
  <c r="EH62" i="8"/>
  <c r="EH63" i="8"/>
  <c r="EH64" i="8"/>
  <c r="EH65" i="8"/>
  <c r="EH66" i="8"/>
  <c r="EH67" i="8"/>
  <c r="EH68" i="8"/>
  <c r="EH69" i="8"/>
  <c r="EH70" i="8"/>
  <c r="EA8" i="8"/>
  <c r="DZ8" i="8" s="1"/>
  <c r="EA9" i="8"/>
  <c r="EA10" i="8"/>
  <c r="DZ10" i="8" s="1"/>
  <c r="EA11" i="8"/>
  <c r="EA12" i="8"/>
  <c r="DZ12" i="8" s="1"/>
  <c r="EA13" i="8"/>
  <c r="EA14" i="8"/>
  <c r="DZ14" i="8" s="1"/>
  <c r="EA15" i="8"/>
  <c r="EA16" i="8"/>
  <c r="DZ16" i="8" s="1"/>
  <c r="EA17" i="8"/>
  <c r="EA18" i="8"/>
  <c r="DZ18" i="8" s="1"/>
  <c r="EA19" i="8"/>
  <c r="EA20" i="8"/>
  <c r="DZ20" i="8" s="1"/>
  <c r="EA21" i="8"/>
  <c r="EA22" i="8"/>
  <c r="DZ22" i="8" s="1"/>
  <c r="EA23" i="8"/>
  <c r="EA24" i="8"/>
  <c r="DZ24" i="8" s="1"/>
  <c r="EA25" i="8"/>
  <c r="EA26" i="8"/>
  <c r="DZ26" i="8" s="1"/>
  <c r="EA27" i="8"/>
  <c r="EA28" i="8"/>
  <c r="DZ28" i="8" s="1"/>
  <c r="EA29" i="8"/>
  <c r="EA30" i="8"/>
  <c r="DZ30" i="8" s="1"/>
  <c r="EA31" i="8"/>
  <c r="EA32" i="8"/>
  <c r="DZ32" i="8" s="1"/>
  <c r="EA33" i="8"/>
  <c r="EA34" i="8"/>
  <c r="DZ34" i="8" s="1"/>
  <c r="EA35" i="8"/>
  <c r="EA36" i="8"/>
  <c r="DZ36" i="8" s="1"/>
  <c r="EA37" i="8"/>
  <c r="EA38" i="8"/>
  <c r="DZ38" i="8" s="1"/>
  <c r="EA39" i="8"/>
  <c r="EA40" i="8"/>
  <c r="DZ40" i="8" s="1"/>
  <c r="EA41" i="8"/>
  <c r="EA42" i="8"/>
  <c r="DZ42" i="8" s="1"/>
  <c r="EA43" i="8"/>
  <c r="EA44" i="8"/>
  <c r="DZ44" i="8" s="1"/>
  <c r="EA45" i="8"/>
  <c r="EA46" i="8"/>
  <c r="DZ46" i="8" s="1"/>
  <c r="EA47" i="8"/>
  <c r="EA48" i="8"/>
  <c r="DZ48" i="8" s="1"/>
  <c r="EA49" i="8"/>
  <c r="EA50" i="8"/>
  <c r="DZ50" i="8" s="1"/>
  <c r="EA51" i="8"/>
  <c r="EA52" i="8"/>
  <c r="DZ52" i="8" s="1"/>
  <c r="EA53" i="8"/>
  <c r="EA54" i="8"/>
  <c r="DZ54" i="8" s="1"/>
  <c r="EA55" i="8"/>
  <c r="EA56" i="8"/>
  <c r="DZ56" i="8" s="1"/>
  <c r="EA57" i="8"/>
  <c r="EA58" i="8"/>
  <c r="DZ58" i="8" s="1"/>
  <c r="EA59" i="8"/>
  <c r="EA60" i="8"/>
  <c r="DZ60" i="8" s="1"/>
  <c r="EA61" i="8"/>
  <c r="EA62" i="8"/>
  <c r="DZ62" i="8" s="1"/>
  <c r="EA63" i="8"/>
  <c r="EA64" i="8"/>
  <c r="DZ64" i="8" s="1"/>
  <c r="EA65" i="8"/>
  <c r="EA66" i="8"/>
  <c r="DZ66" i="8" s="1"/>
  <c r="EA67" i="8"/>
  <c r="EA68" i="8"/>
  <c r="DZ68" i="8" s="1"/>
  <c r="EA69" i="8"/>
  <c r="EA70" i="8"/>
  <c r="DZ70" i="8" s="1"/>
  <c r="DZ9" i="8"/>
  <c r="DZ11" i="8"/>
  <c r="DZ13" i="8"/>
  <c r="DZ15" i="8"/>
  <c r="DZ17" i="8"/>
  <c r="DZ19" i="8"/>
  <c r="DZ21" i="8"/>
  <c r="DZ23" i="8"/>
  <c r="DZ25" i="8"/>
  <c r="DZ27" i="8"/>
  <c r="DZ29" i="8"/>
  <c r="DZ31" i="8"/>
  <c r="DZ33" i="8"/>
  <c r="DZ35" i="8"/>
  <c r="DZ37" i="8"/>
  <c r="DZ39" i="8"/>
  <c r="DZ41" i="8"/>
  <c r="DZ43" i="8"/>
  <c r="DZ45" i="8"/>
  <c r="DZ47" i="8"/>
  <c r="DZ49" i="8"/>
  <c r="DZ51" i="8"/>
  <c r="DZ53" i="8"/>
  <c r="DZ55" i="8"/>
  <c r="DZ57" i="8"/>
  <c r="DZ59" i="8"/>
  <c r="DZ61" i="8"/>
  <c r="DZ63" i="8"/>
  <c r="DZ65" i="8"/>
  <c r="DZ67" i="8"/>
  <c r="DZ69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U51" i="8"/>
  <c r="DU52" i="8"/>
  <c r="DU53" i="8"/>
  <c r="DU54" i="8"/>
  <c r="DU55" i="8"/>
  <c r="DU56" i="8"/>
  <c r="DU57" i="8"/>
  <c r="DU58" i="8"/>
  <c r="DU59" i="8"/>
  <c r="DU60" i="8"/>
  <c r="DU61" i="8"/>
  <c r="DU62" i="8"/>
  <c r="DU63" i="8"/>
  <c r="DU64" i="8"/>
  <c r="DU65" i="8"/>
  <c r="DU66" i="8"/>
  <c r="DU67" i="8"/>
  <c r="DU68" i="8"/>
  <c r="DU69" i="8"/>
  <c r="DU70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N28" i="8"/>
  <c r="DN29" i="8"/>
  <c r="DN30" i="8"/>
  <c r="DN31" i="8"/>
  <c r="DN32" i="8"/>
  <c r="DN33" i="8"/>
  <c r="DN34" i="8"/>
  <c r="DN35" i="8"/>
  <c r="DN36" i="8"/>
  <c r="DN37" i="8"/>
  <c r="DN38" i="8"/>
  <c r="DN39" i="8"/>
  <c r="DN40" i="8"/>
  <c r="DN41" i="8"/>
  <c r="DN42" i="8"/>
  <c r="DN43" i="8"/>
  <c r="DN44" i="8"/>
  <c r="DN45" i="8"/>
  <c r="DN46" i="8"/>
  <c r="DN47" i="8"/>
  <c r="DN48" i="8"/>
  <c r="DN49" i="8"/>
  <c r="DN50" i="8"/>
  <c r="DN51" i="8"/>
  <c r="DN52" i="8"/>
  <c r="DN53" i="8"/>
  <c r="DN54" i="8"/>
  <c r="DN55" i="8"/>
  <c r="DN56" i="8"/>
  <c r="DN57" i="8"/>
  <c r="DN58" i="8"/>
  <c r="DN59" i="8"/>
  <c r="DN60" i="8"/>
  <c r="DN61" i="8"/>
  <c r="DN62" i="8"/>
  <c r="DN63" i="8"/>
  <c r="DN64" i="8"/>
  <c r="DN65" i="8"/>
  <c r="DN66" i="8"/>
  <c r="DN67" i="8"/>
  <c r="DN68" i="8"/>
  <c r="DN69" i="8"/>
  <c r="DN70" i="8"/>
  <c r="DG8" i="8"/>
  <c r="DF8" i="8" s="1"/>
  <c r="DG9" i="8"/>
  <c r="DG10" i="8"/>
  <c r="DF10" i="8" s="1"/>
  <c r="DG11" i="8"/>
  <c r="DG12" i="8"/>
  <c r="DF12" i="8" s="1"/>
  <c r="DG13" i="8"/>
  <c r="DG14" i="8"/>
  <c r="DF14" i="8" s="1"/>
  <c r="DG15" i="8"/>
  <c r="DG16" i="8"/>
  <c r="DF16" i="8" s="1"/>
  <c r="DG17" i="8"/>
  <c r="DG18" i="8"/>
  <c r="DF18" i="8" s="1"/>
  <c r="DG19" i="8"/>
  <c r="DG20" i="8"/>
  <c r="DF20" i="8" s="1"/>
  <c r="DG21" i="8"/>
  <c r="DG22" i="8"/>
  <c r="DF22" i="8" s="1"/>
  <c r="DG23" i="8"/>
  <c r="DG24" i="8"/>
  <c r="DF24" i="8" s="1"/>
  <c r="DG25" i="8"/>
  <c r="DG26" i="8"/>
  <c r="DF26" i="8" s="1"/>
  <c r="DG27" i="8"/>
  <c r="DG28" i="8"/>
  <c r="DF28" i="8" s="1"/>
  <c r="DG29" i="8"/>
  <c r="DG30" i="8"/>
  <c r="DF30" i="8" s="1"/>
  <c r="DG31" i="8"/>
  <c r="DG32" i="8"/>
  <c r="DF32" i="8" s="1"/>
  <c r="DG33" i="8"/>
  <c r="DG34" i="8"/>
  <c r="DF34" i="8" s="1"/>
  <c r="DG35" i="8"/>
  <c r="DG36" i="8"/>
  <c r="DF36" i="8" s="1"/>
  <c r="DG37" i="8"/>
  <c r="DG38" i="8"/>
  <c r="DF38" i="8" s="1"/>
  <c r="DG39" i="8"/>
  <c r="DG40" i="8"/>
  <c r="DF40" i="8" s="1"/>
  <c r="DG41" i="8"/>
  <c r="DG42" i="8"/>
  <c r="DF42" i="8" s="1"/>
  <c r="DG43" i="8"/>
  <c r="DG44" i="8"/>
  <c r="DF44" i="8" s="1"/>
  <c r="DG45" i="8"/>
  <c r="DG46" i="8"/>
  <c r="DF46" i="8" s="1"/>
  <c r="DG47" i="8"/>
  <c r="DG48" i="8"/>
  <c r="DF48" i="8" s="1"/>
  <c r="DG49" i="8"/>
  <c r="DG50" i="8"/>
  <c r="DF50" i="8" s="1"/>
  <c r="DG51" i="8"/>
  <c r="DG52" i="8"/>
  <c r="DF52" i="8" s="1"/>
  <c r="DG53" i="8"/>
  <c r="DG54" i="8"/>
  <c r="DF54" i="8" s="1"/>
  <c r="DG55" i="8"/>
  <c r="DG56" i="8"/>
  <c r="DF56" i="8" s="1"/>
  <c r="DG57" i="8"/>
  <c r="DG58" i="8"/>
  <c r="DF58" i="8" s="1"/>
  <c r="DG59" i="8"/>
  <c r="DG60" i="8"/>
  <c r="DF60" i="8" s="1"/>
  <c r="DG61" i="8"/>
  <c r="DG62" i="8"/>
  <c r="DF62" i="8" s="1"/>
  <c r="DG63" i="8"/>
  <c r="DG64" i="8"/>
  <c r="DF64" i="8" s="1"/>
  <c r="DG65" i="8"/>
  <c r="DG66" i="8"/>
  <c r="DF66" i="8" s="1"/>
  <c r="DG67" i="8"/>
  <c r="DG68" i="8"/>
  <c r="DF68" i="8" s="1"/>
  <c r="DG69" i="8"/>
  <c r="DG70" i="8"/>
  <c r="DF70" i="8" s="1"/>
  <c r="DF9" i="8"/>
  <c r="DF11" i="8"/>
  <c r="DF13" i="8"/>
  <c r="DF15" i="8"/>
  <c r="DF17" i="8"/>
  <c r="DF19" i="8"/>
  <c r="DF21" i="8"/>
  <c r="DF23" i="8"/>
  <c r="DF25" i="8"/>
  <c r="DF27" i="8"/>
  <c r="DF29" i="8"/>
  <c r="DF31" i="8"/>
  <c r="DF33" i="8"/>
  <c r="DF35" i="8"/>
  <c r="DF37" i="8"/>
  <c r="DF39" i="8"/>
  <c r="DF41" i="8"/>
  <c r="DF43" i="8"/>
  <c r="DF45" i="8"/>
  <c r="DF47" i="8"/>
  <c r="DF49" i="8"/>
  <c r="DF51" i="8"/>
  <c r="DF53" i="8"/>
  <c r="DF55" i="8"/>
  <c r="DF57" i="8"/>
  <c r="DF59" i="8"/>
  <c r="DF61" i="8"/>
  <c r="DF63" i="8"/>
  <c r="DF65" i="8"/>
  <c r="DF67" i="8"/>
  <c r="DF69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Y26" i="8"/>
  <c r="CY27" i="8"/>
  <c r="CY28" i="8"/>
  <c r="CY29" i="8"/>
  <c r="CY30" i="8"/>
  <c r="CY31" i="8"/>
  <c r="CY32" i="8"/>
  <c r="CY33" i="8"/>
  <c r="CY34" i="8"/>
  <c r="CY35" i="8"/>
  <c r="CY36" i="8"/>
  <c r="CY37" i="8"/>
  <c r="CY38" i="8"/>
  <c r="CY39" i="8"/>
  <c r="CY40" i="8"/>
  <c r="CY41" i="8"/>
  <c r="CY42" i="8"/>
  <c r="CY43" i="8"/>
  <c r="CY44" i="8"/>
  <c r="CY45" i="8"/>
  <c r="CY46" i="8"/>
  <c r="CY47" i="8"/>
  <c r="CY48" i="8"/>
  <c r="CY49" i="8"/>
  <c r="CY50" i="8"/>
  <c r="CY51" i="8"/>
  <c r="CY52" i="8"/>
  <c r="CY53" i="8"/>
  <c r="CY54" i="8"/>
  <c r="CY55" i="8"/>
  <c r="CY56" i="8"/>
  <c r="CY57" i="8"/>
  <c r="CY58" i="8"/>
  <c r="CY59" i="8"/>
  <c r="CY60" i="8"/>
  <c r="CY61" i="8"/>
  <c r="CY62" i="8"/>
  <c r="CY63" i="8"/>
  <c r="CY64" i="8"/>
  <c r="CY65" i="8"/>
  <c r="CY66" i="8"/>
  <c r="CY67" i="8"/>
  <c r="CY68" i="8"/>
  <c r="CY69" i="8"/>
  <c r="CY70" i="8"/>
  <c r="CR8" i="8"/>
  <c r="CR9" i="8"/>
  <c r="CQ9" i="8" s="1"/>
  <c r="CR10" i="8"/>
  <c r="CR11" i="8"/>
  <c r="CQ11" i="8" s="1"/>
  <c r="CR12" i="8"/>
  <c r="CR13" i="8"/>
  <c r="CQ13" i="8" s="1"/>
  <c r="CR14" i="8"/>
  <c r="CR15" i="8"/>
  <c r="CQ15" i="8" s="1"/>
  <c r="CR16" i="8"/>
  <c r="CR17" i="8"/>
  <c r="CQ17" i="8" s="1"/>
  <c r="CR18" i="8"/>
  <c r="CR19" i="8"/>
  <c r="CQ19" i="8" s="1"/>
  <c r="CR20" i="8"/>
  <c r="CR21" i="8"/>
  <c r="CQ21" i="8" s="1"/>
  <c r="CR22" i="8"/>
  <c r="CR23" i="8"/>
  <c r="CQ23" i="8" s="1"/>
  <c r="CR24" i="8"/>
  <c r="CR25" i="8"/>
  <c r="CQ25" i="8" s="1"/>
  <c r="CR26" i="8"/>
  <c r="CR27" i="8"/>
  <c r="CQ27" i="8" s="1"/>
  <c r="CR28" i="8"/>
  <c r="CR29" i="8"/>
  <c r="CQ29" i="8" s="1"/>
  <c r="CR30" i="8"/>
  <c r="CR31" i="8"/>
  <c r="CQ31" i="8" s="1"/>
  <c r="CR32" i="8"/>
  <c r="CR33" i="8"/>
  <c r="CQ33" i="8" s="1"/>
  <c r="CR34" i="8"/>
  <c r="CR35" i="8"/>
  <c r="CQ35" i="8" s="1"/>
  <c r="CR36" i="8"/>
  <c r="CR37" i="8"/>
  <c r="CQ37" i="8" s="1"/>
  <c r="CR38" i="8"/>
  <c r="CR39" i="8"/>
  <c r="CQ39" i="8" s="1"/>
  <c r="CR40" i="8"/>
  <c r="CR41" i="8"/>
  <c r="CQ41" i="8" s="1"/>
  <c r="CR42" i="8"/>
  <c r="CR43" i="8"/>
  <c r="CQ43" i="8" s="1"/>
  <c r="CR44" i="8"/>
  <c r="CR45" i="8"/>
  <c r="CQ45" i="8" s="1"/>
  <c r="CR46" i="8"/>
  <c r="CR47" i="8"/>
  <c r="CQ47" i="8" s="1"/>
  <c r="CR48" i="8"/>
  <c r="CR49" i="8"/>
  <c r="CQ49" i="8" s="1"/>
  <c r="CR50" i="8"/>
  <c r="CR51" i="8"/>
  <c r="CQ51" i="8" s="1"/>
  <c r="CR52" i="8"/>
  <c r="CR53" i="8"/>
  <c r="CQ53" i="8" s="1"/>
  <c r="CR54" i="8"/>
  <c r="CR55" i="8"/>
  <c r="CQ55" i="8" s="1"/>
  <c r="CR56" i="8"/>
  <c r="CR57" i="8"/>
  <c r="CQ57" i="8" s="1"/>
  <c r="CR58" i="8"/>
  <c r="CR59" i="8"/>
  <c r="CQ59" i="8" s="1"/>
  <c r="CR60" i="8"/>
  <c r="CR61" i="8"/>
  <c r="CQ61" i="8" s="1"/>
  <c r="CR62" i="8"/>
  <c r="CR63" i="8"/>
  <c r="CQ63" i="8" s="1"/>
  <c r="CR64" i="8"/>
  <c r="CR65" i="8"/>
  <c r="CQ65" i="8" s="1"/>
  <c r="CR66" i="8"/>
  <c r="CR67" i="8"/>
  <c r="CQ67" i="8" s="1"/>
  <c r="CR68" i="8"/>
  <c r="CR69" i="8"/>
  <c r="CQ69" i="8" s="1"/>
  <c r="CR70" i="8"/>
  <c r="CQ8" i="8"/>
  <c r="CQ10" i="8"/>
  <c r="CQ12" i="8"/>
  <c r="CQ14" i="8"/>
  <c r="CQ16" i="8"/>
  <c r="CQ18" i="8"/>
  <c r="CQ20" i="8"/>
  <c r="CQ22" i="8"/>
  <c r="CQ24" i="8"/>
  <c r="CQ26" i="8"/>
  <c r="CQ28" i="8"/>
  <c r="CQ30" i="8"/>
  <c r="CQ32" i="8"/>
  <c r="CQ34" i="8"/>
  <c r="CQ36" i="8"/>
  <c r="CQ38" i="8"/>
  <c r="CQ40" i="8"/>
  <c r="CQ42" i="8"/>
  <c r="CQ44" i="8"/>
  <c r="CQ46" i="8"/>
  <c r="CQ48" i="8"/>
  <c r="CQ50" i="8"/>
  <c r="CQ52" i="8"/>
  <c r="CQ54" i="8"/>
  <c r="CQ56" i="8"/>
  <c r="CQ58" i="8"/>
  <c r="CQ60" i="8"/>
  <c r="CQ62" i="8"/>
  <c r="CQ64" i="8"/>
  <c r="CQ66" i="8"/>
  <c r="CQ68" i="8"/>
  <c r="CQ70" i="8"/>
  <c r="CJ8" i="8"/>
  <c r="CJ9" i="8"/>
  <c r="CB9" i="8" s="1"/>
  <c r="CJ10" i="8"/>
  <c r="CJ11" i="8"/>
  <c r="CB11" i="8" s="1"/>
  <c r="CJ12" i="8"/>
  <c r="CJ13" i="8"/>
  <c r="CB13" i="8" s="1"/>
  <c r="CJ14" i="8"/>
  <c r="CJ15" i="8"/>
  <c r="CJ16" i="8"/>
  <c r="CJ17" i="8"/>
  <c r="CB17" i="8" s="1"/>
  <c r="CJ18" i="8"/>
  <c r="CJ19" i="8"/>
  <c r="CB19" i="8" s="1"/>
  <c r="CJ20" i="8"/>
  <c r="CJ21" i="8"/>
  <c r="CB21" i="8" s="1"/>
  <c r="CJ22" i="8"/>
  <c r="CJ23" i="8"/>
  <c r="CJ24" i="8"/>
  <c r="CJ25" i="8"/>
  <c r="CB25" i="8" s="1"/>
  <c r="CJ26" i="8"/>
  <c r="CJ27" i="8"/>
  <c r="CB27" i="8" s="1"/>
  <c r="CJ28" i="8"/>
  <c r="CJ29" i="8"/>
  <c r="CB29" i="8" s="1"/>
  <c r="CJ30" i="8"/>
  <c r="CJ31" i="8"/>
  <c r="CJ32" i="8"/>
  <c r="CJ33" i="8"/>
  <c r="CB33" i="8" s="1"/>
  <c r="CJ34" i="8"/>
  <c r="CJ35" i="8"/>
  <c r="CB35" i="8" s="1"/>
  <c r="CJ36" i="8"/>
  <c r="CJ37" i="8"/>
  <c r="CB37" i="8" s="1"/>
  <c r="CJ38" i="8"/>
  <c r="CJ39" i="8"/>
  <c r="CJ40" i="8"/>
  <c r="CJ41" i="8"/>
  <c r="CB41" i="8" s="1"/>
  <c r="CJ42" i="8"/>
  <c r="CJ43" i="8"/>
  <c r="CB43" i="8" s="1"/>
  <c r="CJ44" i="8"/>
  <c r="CJ45" i="8"/>
  <c r="CB45" i="8" s="1"/>
  <c r="CJ46" i="8"/>
  <c r="CJ47" i="8"/>
  <c r="CJ48" i="8"/>
  <c r="CJ49" i="8"/>
  <c r="CB49" i="8" s="1"/>
  <c r="CJ50" i="8"/>
  <c r="CJ51" i="8"/>
  <c r="CB51" i="8" s="1"/>
  <c r="CJ52" i="8"/>
  <c r="CJ53" i="8"/>
  <c r="CB53" i="8" s="1"/>
  <c r="CJ54" i="8"/>
  <c r="CJ55" i="8"/>
  <c r="CJ56" i="8"/>
  <c r="CJ57" i="8"/>
  <c r="CB57" i="8" s="1"/>
  <c r="CJ58" i="8"/>
  <c r="CJ59" i="8"/>
  <c r="CB59" i="8" s="1"/>
  <c r="CJ60" i="8"/>
  <c r="CJ61" i="8"/>
  <c r="CB61" i="8" s="1"/>
  <c r="CJ62" i="8"/>
  <c r="CJ63" i="8"/>
  <c r="CJ64" i="8"/>
  <c r="CJ65" i="8"/>
  <c r="CB65" i="8" s="1"/>
  <c r="CJ66" i="8"/>
  <c r="CJ67" i="8"/>
  <c r="CB67" i="8" s="1"/>
  <c r="CJ68" i="8"/>
  <c r="CJ69" i="8"/>
  <c r="CB69" i="8" s="1"/>
  <c r="CJ70" i="8"/>
  <c r="CC8" i="8"/>
  <c r="CB8" i="8" s="1"/>
  <c r="CC9" i="8"/>
  <c r="CC10" i="8"/>
  <c r="CB10" i="8" s="1"/>
  <c r="CC11" i="8"/>
  <c r="CC12" i="8"/>
  <c r="CB12" i="8" s="1"/>
  <c r="CC13" i="8"/>
  <c r="CC14" i="8"/>
  <c r="CB14" i="8" s="1"/>
  <c r="CC15" i="8"/>
  <c r="CC16" i="8"/>
  <c r="CB16" i="8" s="1"/>
  <c r="CC17" i="8"/>
  <c r="CC18" i="8"/>
  <c r="CB18" i="8" s="1"/>
  <c r="CC19" i="8"/>
  <c r="CC20" i="8"/>
  <c r="CB20" i="8" s="1"/>
  <c r="CC21" i="8"/>
  <c r="CC22" i="8"/>
  <c r="CB22" i="8" s="1"/>
  <c r="CC23" i="8"/>
  <c r="CC24" i="8"/>
  <c r="CB24" i="8" s="1"/>
  <c r="CC25" i="8"/>
  <c r="CC26" i="8"/>
  <c r="CB26" i="8" s="1"/>
  <c r="CC27" i="8"/>
  <c r="CC28" i="8"/>
  <c r="CB28" i="8" s="1"/>
  <c r="CC29" i="8"/>
  <c r="CC30" i="8"/>
  <c r="CB30" i="8" s="1"/>
  <c r="CC31" i="8"/>
  <c r="CC32" i="8"/>
  <c r="CB32" i="8" s="1"/>
  <c r="CC33" i="8"/>
  <c r="CC34" i="8"/>
  <c r="CB34" i="8" s="1"/>
  <c r="CC35" i="8"/>
  <c r="CC36" i="8"/>
  <c r="CB36" i="8" s="1"/>
  <c r="CC37" i="8"/>
  <c r="CC38" i="8"/>
  <c r="CB38" i="8" s="1"/>
  <c r="CC39" i="8"/>
  <c r="CC40" i="8"/>
  <c r="CB40" i="8" s="1"/>
  <c r="CC41" i="8"/>
  <c r="CC42" i="8"/>
  <c r="CB42" i="8" s="1"/>
  <c r="CC43" i="8"/>
  <c r="CC44" i="8"/>
  <c r="CB44" i="8" s="1"/>
  <c r="CC45" i="8"/>
  <c r="CC46" i="8"/>
  <c r="CB46" i="8" s="1"/>
  <c r="CC47" i="8"/>
  <c r="CC48" i="8"/>
  <c r="CB48" i="8" s="1"/>
  <c r="CC49" i="8"/>
  <c r="CC50" i="8"/>
  <c r="CB50" i="8" s="1"/>
  <c r="CC51" i="8"/>
  <c r="CC52" i="8"/>
  <c r="CB52" i="8" s="1"/>
  <c r="CC53" i="8"/>
  <c r="CC54" i="8"/>
  <c r="CB54" i="8" s="1"/>
  <c r="CC55" i="8"/>
  <c r="CC56" i="8"/>
  <c r="CB56" i="8" s="1"/>
  <c r="CC57" i="8"/>
  <c r="CC58" i="8"/>
  <c r="CB58" i="8" s="1"/>
  <c r="CC59" i="8"/>
  <c r="CC60" i="8"/>
  <c r="CB60" i="8" s="1"/>
  <c r="CC61" i="8"/>
  <c r="CC62" i="8"/>
  <c r="CB62" i="8" s="1"/>
  <c r="CC63" i="8"/>
  <c r="CC64" i="8"/>
  <c r="CB64" i="8" s="1"/>
  <c r="CC65" i="8"/>
  <c r="CC66" i="8"/>
  <c r="CB66" i="8" s="1"/>
  <c r="CC67" i="8"/>
  <c r="CC68" i="8"/>
  <c r="CB68" i="8" s="1"/>
  <c r="CC69" i="8"/>
  <c r="CC70" i="8"/>
  <c r="CB70" i="8" s="1"/>
  <c r="CB15" i="8"/>
  <c r="CB23" i="8"/>
  <c r="CB31" i="8"/>
  <c r="CB39" i="8"/>
  <c r="CB47" i="8"/>
  <c r="CB55" i="8"/>
  <c r="CB63" i="8"/>
  <c r="BU8" i="8"/>
  <c r="BU9" i="8"/>
  <c r="BU10" i="8"/>
  <c r="BM10" i="8" s="1"/>
  <c r="BU11" i="8"/>
  <c r="BU12" i="8"/>
  <c r="BM12" i="8" s="1"/>
  <c r="BU13" i="8"/>
  <c r="BU14" i="8"/>
  <c r="BM14" i="8" s="1"/>
  <c r="BU15" i="8"/>
  <c r="BU16" i="8"/>
  <c r="BU17" i="8"/>
  <c r="BU18" i="8"/>
  <c r="BM18" i="8" s="1"/>
  <c r="BU19" i="8"/>
  <c r="BU20" i="8"/>
  <c r="BM20" i="8" s="1"/>
  <c r="BU21" i="8"/>
  <c r="BU22" i="8"/>
  <c r="BM22" i="8" s="1"/>
  <c r="BU23" i="8"/>
  <c r="BU24" i="8"/>
  <c r="BU25" i="8"/>
  <c r="BU26" i="8"/>
  <c r="BM26" i="8" s="1"/>
  <c r="BU27" i="8"/>
  <c r="BU28" i="8"/>
  <c r="BM28" i="8" s="1"/>
  <c r="BU29" i="8"/>
  <c r="BU30" i="8"/>
  <c r="BM30" i="8" s="1"/>
  <c r="BU31" i="8"/>
  <c r="BU32" i="8"/>
  <c r="BU33" i="8"/>
  <c r="BU34" i="8"/>
  <c r="BM34" i="8" s="1"/>
  <c r="BU35" i="8"/>
  <c r="BU36" i="8"/>
  <c r="BM36" i="8" s="1"/>
  <c r="BU37" i="8"/>
  <c r="BU38" i="8"/>
  <c r="BM38" i="8" s="1"/>
  <c r="BU39" i="8"/>
  <c r="BU40" i="8"/>
  <c r="BU41" i="8"/>
  <c r="BU42" i="8"/>
  <c r="BM42" i="8" s="1"/>
  <c r="BU43" i="8"/>
  <c r="BU44" i="8"/>
  <c r="BM44" i="8" s="1"/>
  <c r="BU45" i="8"/>
  <c r="BU46" i="8"/>
  <c r="BM46" i="8" s="1"/>
  <c r="BU47" i="8"/>
  <c r="BU48" i="8"/>
  <c r="BU49" i="8"/>
  <c r="BU50" i="8"/>
  <c r="BM50" i="8" s="1"/>
  <c r="BU51" i="8"/>
  <c r="BU52" i="8"/>
  <c r="BM52" i="8" s="1"/>
  <c r="BU53" i="8"/>
  <c r="BU54" i="8"/>
  <c r="BM54" i="8" s="1"/>
  <c r="BU55" i="8"/>
  <c r="BU56" i="8"/>
  <c r="BU57" i="8"/>
  <c r="BU58" i="8"/>
  <c r="BM58" i="8" s="1"/>
  <c r="BU59" i="8"/>
  <c r="BU60" i="8"/>
  <c r="BM60" i="8" s="1"/>
  <c r="BU61" i="8"/>
  <c r="BU62" i="8"/>
  <c r="BM62" i="8" s="1"/>
  <c r="BU63" i="8"/>
  <c r="BU64" i="8"/>
  <c r="BU65" i="8"/>
  <c r="BU66" i="8"/>
  <c r="BM66" i="8" s="1"/>
  <c r="BU67" i="8"/>
  <c r="BU68" i="8"/>
  <c r="BM68" i="8" s="1"/>
  <c r="BU69" i="8"/>
  <c r="BU70" i="8"/>
  <c r="BM70" i="8" s="1"/>
  <c r="BN8" i="8"/>
  <c r="BN9" i="8"/>
  <c r="BM9" i="8" s="1"/>
  <c r="BN10" i="8"/>
  <c r="BN11" i="8"/>
  <c r="BM11" i="8" s="1"/>
  <c r="BN12" i="8"/>
  <c r="BN13" i="8"/>
  <c r="BM13" i="8" s="1"/>
  <c r="BN14" i="8"/>
  <c r="BN15" i="8"/>
  <c r="BM15" i="8" s="1"/>
  <c r="BN16" i="8"/>
  <c r="BN17" i="8"/>
  <c r="BM17" i="8" s="1"/>
  <c r="BN18" i="8"/>
  <c r="BN19" i="8"/>
  <c r="BM19" i="8" s="1"/>
  <c r="BN20" i="8"/>
  <c r="BN21" i="8"/>
  <c r="BM21" i="8" s="1"/>
  <c r="BN22" i="8"/>
  <c r="BN23" i="8"/>
  <c r="BM23" i="8" s="1"/>
  <c r="BN24" i="8"/>
  <c r="BN25" i="8"/>
  <c r="BM25" i="8" s="1"/>
  <c r="BN26" i="8"/>
  <c r="BN27" i="8"/>
  <c r="BM27" i="8" s="1"/>
  <c r="BN28" i="8"/>
  <c r="BN29" i="8"/>
  <c r="BM29" i="8" s="1"/>
  <c r="BN30" i="8"/>
  <c r="BN31" i="8"/>
  <c r="BM31" i="8" s="1"/>
  <c r="BN32" i="8"/>
  <c r="BN33" i="8"/>
  <c r="BM33" i="8" s="1"/>
  <c r="BN34" i="8"/>
  <c r="BN35" i="8"/>
  <c r="BM35" i="8" s="1"/>
  <c r="BN36" i="8"/>
  <c r="BN37" i="8"/>
  <c r="BM37" i="8" s="1"/>
  <c r="BN38" i="8"/>
  <c r="BN39" i="8"/>
  <c r="BM39" i="8" s="1"/>
  <c r="BN40" i="8"/>
  <c r="BN41" i="8"/>
  <c r="BM41" i="8" s="1"/>
  <c r="BN42" i="8"/>
  <c r="BN43" i="8"/>
  <c r="BM43" i="8" s="1"/>
  <c r="BN44" i="8"/>
  <c r="BN45" i="8"/>
  <c r="BM45" i="8" s="1"/>
  <c r="BN46" i="8"/>
  <c r="BN47" i="8"/>
  <c r="BM47" i="8" s="1"/>
  <c r="BN48" i="8"/>
  <c r="BN49" i="8"/>
  <c r="BM49" i="8" s="1"/>
  <c r="BN50" i="8"/>
  <c r="BN51" i="8"/>
  <c r="BM51" i="8" s="1"/>
  <c r="BN52" i="8"/>
  <c r="BN53" i="8"/>
  <c r="BM53" i="8" s="1"/>
  <c r="BN54" i="8"/>
  <c r="BN55" i="8"/>
  <c r="BM55" i="8" s="1"/>
  <c r="BN56" i="8"/>
  <c r="BN57" i="8"/>
  <c r="BM57" i="8" s="1"/>
  <c r="BN58" i="8"/>
  <c r="BN59" i="8"/>
  <c r="BM59" i="8" s="1"/>
  <c r="BN60" i="8"/>
  <c r="BN61" i="8"/>
  <c r="BM61" i="8" s="1"/>
  <c r="BN62" i="8"/>
  <c r="BN63" i="8"/>
  <c r="BM63" i="8" s="1"/>
  <c r="BN64" i="8"/>
  <c r="BN65" i="8"/>
  <c r="BM65" i="8" s="1"/>
  <c r="BN66" i="8"/>
  <c r="BN67" i="8"/>
  <c r="BM67" i="8" s="1"/>
  <c r="BN68" i="8"/>
  <c r="BN69" i="8"/>
  <c r="BM69" i="8" s="1"/>
  <c r="BN70" i="8"/>
  <c r="BM8" i="8"/>
  <c r="BM16" i="8"/>
  <c r="BM24" i="8"/>
  <c r="BM32" i="8"/>
  <c r="BM40" i="8"/>
  <c r="BM48" i="8"/>
  <c r="BM56" i="8"/>
  <c r="BM64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BF27" i="8"/>
  <c r="BF28" i="8"/>
  <c r="BF29" i="8"/>
  <c r="BF30" i="8"/>
  <c r="BF31" i="8"/>
  <c r="BF32" i="8"/>
  <c r="BF33" i="8"/>
  <c r="BF34" i="8"/>
  <c r="BF35" i="8"/>
  <c r="BF36" i="8"/>
  <c r="BF37" i="8"/>
  <c r="BF38" i="8"/>
  <c r="BF39" i="8"/>
  <c r="BF40" i="8"/>
  <c r="BF41" i="8"/>
  <c r="BF42" i="8"/>
  <c r="BF43" i="8"/>
  <c r="BF44" i="8"/>
  <c r="BF45" i="8"/>
  <c r="BF46" i="8"/>
  <c r="BF47" i="8"/>
  <c r="BF48" i="8"/>
  <c r="BF49" i="8"/>
  <c r="BF50" i="8"/>
  <c r="BF51" i="8"/>
  <c r="BF52" i="8"/>
  <c r="BF53" i="8"/>
  <c r="BF54" i="8"/>
  <c r="BF55" i="8"/>
  <c r="BF56" i="8"/>
  <c r="BF57" i="8"/>
  <c r="BF58" i="8"/>
  <c r="BF59" i="8"/>
  <c r="BF60" i="8"/>
  <c r="BF61" i="8"/>
  <c r="BF62" i="8"/>
  <c r="BF63" i="8"/>
  <c r="BF64" i="8"/>
  <c r="BF65" i="8"/>
  <c r="BF66" i="8"/>
  <c r="BF67" i="8"/>
  <c r="BF68" i="8"/>
  <c r="BF69" i="8"/>
  <c r="BF70" i="8"/>
  <c r="AY8" i="8"/>
  <c r="AX8" i="8" s="1"/>
  <c r="AY9" i="8"/>
  <c r="AY10" i="8"/>
  <c r="AX10" i="8" s="1"/>
  <c r="AY11" i="8"/>
  <c r="AY12" i="8"/>
  <c r="AX12" i="8" s="1"/>
  <c r="AY13" i="8"/>
  <c r="AY14" i="8"/>
  <c r="AX14" i="8" s="1"/>
  <c r="AY15" i="8"/>
  <c r="AY16" i="8"/>
  <c r="AX16" i="8" s="1"/>
  <c r="AY17" i="8"/>
  <c r="AY18" i="8"/>
  <c r="AX18" i="8" s="1"/>
  <c r="AY19" i="8"/>
  <c r="AY20" i="8"/>
  <c r="AX20" i="8" s="1"/>
  <c r="AY21" i="8"/>
  <c r="AY22" i="8"/>
  <c r="AX22" i="8" s="1"/>
  <c r="AY23" i="8"/>
  <c r="AY24" i="8"/>
  <c r="AX24" i="8" s="1"/>
  <c r="AY25" i="8"/>
  <c r="AY26" i="8"/>
  <c r="AX26" i="8" s="1"/>
  <c r="AY27" i="8"/>
  <c r="AY28" i="8"/>
  <c r="AX28" i="8" s="1"/>
  <c r="AY29" i="8"/>
  <c r="AY30" i="8"/>
  <c r="AX30" i="8" s="1"/>
  <c r="AY31" i="8"/>
  <c r="AY32" i="8"/>
  <c r="AX32" i="8" s="1"/>
  <c r="AY33" i="8"/>
  <c r="AY34" i="8"/>
  <c r="AX34" i="8" s="1"/>
  <c r="AY35" i="8"/>
  <c r="AY36" i="8"/>
  <c r="AX36" i="8" s="1"/>
  <c r="AY37" i="8"/>
  <c r="AY38" i="8"/>
  <c r="AX38" i="8" s="1"/>
  <c r="AY39" i="8"/>
  <c r="AY40" i="8"/>
  <c r="AX40" i="8" s="1"/>
  <c r="AY41" i="8"/>
  <c r="AY42" i="8"/>
  <c r="AX42" i="8" s="1"/>
  <c r="AY43" i="8"/>
  <c r="AY44" i="8"/>
  <c r="AX44" i="8" s="1"/>
  <c r="AY45" i="8"/>
  <c r="AY46" i="8"/>
  <c r="AX46" i="8" s="1"/>
  <c r="AY47" i="8"/>
  <c r="AY48" i="8"/>
  <c r="AX48" i="8" s="1"/>
  <c r="AY49" i="8"/>
  <c r="AY50" i="8"/>
  <c r="AX50" i="8" s="1"/>
  <c r="AY51" i="8"/>
  <c r="AY52" i="8"/>
  <c r="AX52" i="8" s="1"/>
  <c r="AY53" i="8"/>
  <c r="AY54" i="8"/>
  <c r="AX54" i="8" s="1"/>
  <c r="AY55" i="8"/>
  <c r="AY56" i="8"/>
  <c r="AX56" i="8" s="1"/>
  <c r="AY57" i="8"/>
  <c r="AY58" i="8"/>
  <c r="AX58" i="8" s="1"/>
  <c r="AY59" i="8"/>
  <c r="AY60" i="8"/>
  <c r="AX60" i="8" s="1"/>
  <c r="AY61" i="8"/>
  <c r="AY62" i="8"/>
  <c r="AY63" i="8"/>
  <c r="AY64" i="8"/>
  <c r="AY65" i="8"/>
  <c r="AY66" i="8"/>
  <c r="AY67" i="8"/>
  <c r="AY68" i="8"/>
  <c r="AY69" i="8"/>
  <c r="AY70" i="8"/>
  <c r="AX9" i="8"/>
  <c r="AX11" i="8"/>
  <c r="AX13" i="8"/>
  <c r="AX15" i="8"/>
  <c r="AX17" i="8"/>
  <c r="AX19" i="8"/>
  <c r="AX21" i="8"/>
  <c r="AX23" i="8"/>
  <c r="AX25" i="8"/>
  <c r="AX27" i="8"/>
  <c r="AX29" i="8"/>
  <c r="AX31" i="8"/>
  <c r="AX33" i="8"/>
  <c r="AX35" i="8"/>
  <c r="AX37" i="8"/>
  <c r="AX39" i="8"/>
  <c r="AX41" i="8"/>
  <c r="AX43" i="8"/>
  <c r="AX45" i="8"/>
  <c r="AX47" i="8"/>
  <c r="AX49" i="8"/>
  <c r="AX51" i="8"/>
  <c r="AX53" i="8"/>
  <c r="AX55" i="8"/>
  <c r="AX57" i="8"/>
  <c r="AX59" i="8"/>
  <c r="AX61" i="8"/>
  <c r="AX62" i="8"/>
  <c r="AX63" i="8"/>
  <c r="AX64" i="8"/>
  <c r="AX65" i="8"/>
  <c r="AX66" i="8"/>
  <c r="AX67" i="8"/>
  <c r="AX68" i="8"/>
  <c r="AX69" i="8"/>
  <c r="AX70" i="8"/>
  <c r="AQ8" i="8"/>
  <c r="AQ9" i="8"/>
  <c r="AQ10" i="8"/>
  <c r="AI10" i="8" s="1"/>
  <c r="AQ11" i="8"/>
  <c r="AQ12" i="8"/>
  <c r="AI12" i="8" s="1"/>
  <c r="AQ13" i="8"/>
  <c r="AQ14" i="8"/>
  <c r="AI14" i="8" s="1"/>
  <c r="AQ15" i="8"/>
  <c r="AQ16" i="8"/>
  <c r="AQ17" i="8"/>
  <c r="AQ18" i="8"/>
  <c r="AI18" i="8" s="1"/>
  <c r="AQ19" i="8"/>
  <c r="AQ20" i="8"/>
  <c r="AI20" i="8" s="1"/>
  <c r="AQ21" i="8"/>
  <c r="AQ22" i="8"/>
  <c r="AQ23" i="8"/>
  <c r="AQ24" i="8"/>
  <c r="AI24" i="8" s="1"/>
  <c r="AQ25" i="8"/>
  <c r="AQ26" i="8"/>
  <c r="AQ27" i="8"/>
  <c r="AQ28" i="8"/>
  <c r="AI28" i="8" s="1"/>
  <c r="AQ29" i="8"/>
  <c r="AQ30" i="8"/>
  <c r="AQ31" i="8"/>
  <c r="AQ32" i="8"/>
  <c r="AI32" i="8" s="1"/>
  <c r="AQ33" i="8"/>
  <c r="AQ34" i="8"/>
  <c r="AQ35" i="8"/>
  <c r="AQ36" i="8"/>
  <c r="AI36" i="8" s="1"/>
  <c r="AQ37" i="8"/>
  <c r="AQ38" i="8"/>
  <c r="AQ39" i="8"/>
  <c r="AQ40" i="8"/>
  <c r="AI40" i="8" s="1"/>
  <c r="AQ41" i="8"/>
  <c r="AQ42" i="8"/>
  <c r="AQ43" i="8"/>
  <c r="AQ44" i="8"/>
  <c r="AI44" i="8" s="1"/>
  <c r="AQ45" i="8"/>
  <c r="AQ46" i="8"/>
  <c r="AQ47" i="8"/>
  <c r="AQ48" i="8"/>
  <c r="AI48" i="8" s="1"/>
  <c r="AQ49" i="8"/>
  <c r="AQ50" i="8"/>
  <c r="AQ51" i="8"/>
  <c r="AQ52" i="8"/>
  <c r="AI52" i="8" s="1"/>
  <c r="AQ53" i="8"/>
  <c r="AQ54" i="8"/>
  <c r="AQ55" i="8"/>
  <c r="AQ56" i="8"/>
  <c r="AI56" i="8" s="1"/>
  <c r="AQ57" i="8"/>
  <c r="AQ58" i="8"/>
  <c r="AQ59" i="8"/>
  <c r="AQ60" i="8"/>
  <c r="AI60" i="8" s="1"/>
  <c r="AQ61" i="8"/>
  <c r="AQ62" i="8"/>
  <c r="AQ63" i="8"/>
  <c r="AQ64" i="8"/>
  <c r="AI64" i="8" s="1"/>
  <c r="AQ65" i="8"/>
  <c r="AQ66" i="8"/>
  <c r="AQ67" i="8"/>
  <c r="AQ68" i="8"/>
  <c r="AI68" i="8" s="1"/>
  <c r="AQ69" i="8"/>
  <c r="AQ70" i="8"/>
  <c r="AJ8" i="8"/>
  <c r="AJ9" i="8"/>
  <c r="AI9" i="8" s="1"/>
  <c r="AJ10" i="8"/>
  <c r="AJ11" i="8"/>
  <c r="AI11" i="8" s="1"/>
  <c r="AJ12" i="8"/>
  <c r="AJ13" i="8"/>
  <c r="AI13" i="8" s="1"/>
  <c r="AJ14" i="8"/>
  <c r="AJ15" i="8"/>
  <c r="AI15" i="8" s="1"/>
  <c r="AJ16" i="8"/>
  <c r="AJ17" i="8"/>
  <c r="AI17" i="8" s="1"/>
  <c r="AJ18" i="8"/>
  <c r="AJ19" i="8"/>
  <c r="AI19" i="8" s="1"/>
  <c r="AJ20" i="8"/>
  <c r="AJ21" i="8"/>
  <c r="AI21" i="8" s="1"/>
  <c r="AJ22" i="8"/>
  <c r="AJ23" i="8"/>
  <c r="AI23" i="8" s="1"/>
  <c r="AJ24" i="8"/>
  <c r="AJ25" i="8"/>
  <c r="AI25" i="8" s="1"/>
  <c r="AJ26" i="8"/>
  <c r="AJ27" i="8"/>
  <c r="AI27" i="8" s="1"/>
  <c r="AJ28" i="8"/>
  <c r="AJ29" i="8"/>
  <c r="AI29" i="8" s="1"/>
  <c r="AJ30" i="8"/>
  <c r="AJ31" i="8"/>
  <c r="AI31" i="8" s="1"/>
  <c r="AJ32" i="8"/>
  <c r="AJ33" i="8"/>
  <c r="AI33" i="8" s="1"/>
  <c r="AJ34" i="8"/>
  <c r="AJ35" i="8"/>
  <c r="AI35" i="8" s="1"/>
  <c r="AJ36" i="8"/>
  <c r="AJ37" i="8"/>
  <c r="AI37" i="8" s="1"/>
  <c r="AJ38" i="8"/>
  <c r="AJ39" i="8"/>
  <c r="AI39" i="8" s="1"/>
  <c r="AJ40" i="8"/>
  <c r="AJ41" i="8"/>
  <c r="AI41" i="8" s="1"/>
  <c r="AJ42" i="8"/>
  <c r="AJ43" i="8"/>
  <c r="AI43" i="8" s="1"/>
  <c r="AJ44" i="8"/>
  <c r="AJ45" i="8"/>
  <c r="AI45" i="8" s="1"/>
  <c r="AJ46" i="8"/>
  <c r="AJ47" i="8"/>
  <c r="AI47" i="8" s="1"/>
  <c r="AJ48" i="8"/>
  <c r="AJ49" i="8"/>
  <c r="AI49" i="8" s="1"/>
  <c r="AJ50" i="8"/>
  <c r="AJ51" i="8"/>
  <c r="AI51" i="8" s="1"/>
  <c r="AJ52" i="8"/>
  <c r="AJ53" i="8"/>
  <c r="AI53" i="8" s="1"/>
  <c r="AJ54" i="8"/>
  <c r="AJ55" i="8"/>
  <c r="AI55" i="8" s="1"/>
  <c r="AJ56" i="8"/>
  <c r="AJ57" i="8"/>
  <c r="AI57" i="8" s="1"/>
  <c r="AJ58" i="8"/>
  <c r="AJ59" i="8"/>
  <c r="AI59" i="8" s="1"/>
  <c r="AJ60" i="8"/>
  <c r="AJ61" i="8"/>
  <c r="AI61" i="8" s="1"/>
  <c r="AJ62" i="8"/>
  <c r="AJ63" i="8"/>
  <c r="AI63" i="8" s="1"/>
  <c r="AJ64" i="8"/>
  <c r="AJ65" i="8"/>
  <c r="AI65" i="8" s="1"/>
  <c r="AJ66" i="8"/>
  <c r="AJ67" i="8"/>
  <c r="AI67" i="8" s="1"/>
  <c r="AJ68" i="8"/>
  <c r="AJ69" i="8"/>
  <c r="AI69" i="8" s="1"/>
  <c r="AJ70" i="8"/>
  <c r="AI8" i="8"/>
  <c r="AI16" i="8"/>
  <c r="AI22" i="8"/>
  <c r="AI26" i="8"/>
  <c r="AI30" i="8"/>
  <c r="AI34" i="8"/>
  <c r="AI38" i="8"/>
  <c r="AI42" i="8"/>
  <c r="AI46" i="8"/>
  <c r="AI50" i="8"/>
  <c r="AI54" i="8"/>
  <c r="AI58" i="8"/>
  <c r="AI62" i="8"/>
  <c r="AI66" i="8"/>
  <c r="AI70" i="8"/>
  <c r="AB8" i="8"/>
  <c r="AB9" i="8"/>
  <c r="T9" i="8" s="1"/>
  <c r="D9" i="8" s="1"/>
  <c r="AB10" i="8"/>
  <c r="AB11" i="8"/>
  <c r="AB12" i="8"/>
  <c r="AB13" i="8"/>
  <c r="T13" i="8" s="1"/>
  <c r="D13" i="8" s="1"/>
  <c r="AB14" i="8"/>
  <c r="AB15" i="8"/>
  <c r="AB16" i="8"/>
  <c r="AB17" i="8"/>
  <c r="T17" i="8" s="1"/>
  <c r="D17" i="8" s="1"/>
  <c r="AB18" i="8"/>
  <c r="AB19" i="8"/>
  <c r="AB20" i="8"/>
  <c r="AB21" i="8"/>
  <c r="T21" i="8" s="1"/>
  <c r="D21" i="8" s="1"/>
  <c r="AB22" i="8"/>
  <c r="AB23" i="8"/>
  <c r="AB24" i="8"/>
  <c r="AB25" i="8"/>
  <c r="T25" i="8" s="1"/>
  <c r="D25" i="8" s="1"/>
  <c r="AB26" i="8"/>
  <c r="AB27" i="8"/>
  <c r="AB28" i="8"/>
  <c r="AB29" i="8"/>
  <c r="T29" i="8" s="1"/>
  <c r="D29" i="8" s="1"/>
  <c r="AB30" i="8"/>
  <c r="AB31" i="8"/>
  <c r="AB32" i="8"/>
  <c r="AB33" i="8"/>
  <c r="T33" i="8" s="1"/>
  <c r="D33" i="8" s="1"/>
  <c r="AB34" i="8"/>
  <c r="AB35" i="8"/>
  <c r="AB36" i="8"/>
  <c r="AB37" i="8"/>
  <c r="T37" i="8" s="1"/>
  <c r="D37" i="8" s="1"/>
  <c r="AB38" i="8"/>
  <c r="AB39" i="8"/>
  <c r="AB40" i="8"/>
  <c r="AB41" i="8"/>
  <c r="T41" i="8" s="1"/>
  <c r="D41" i="8" s="1"/>
  <c r="AB42" i="8"/>
  <c r="AB43" i="8"/>
  <c r="AB44" i="8"/>
  <c r="AB45" i="8"/>
  <c r="T45" i="8" s="1"/>
  <c r="D45" i="8" s="1"/>
  <c r="AB46" i="8"/>
  <c r="AB47" i="8"/>
  <c r="AB48" i="8"/>
  <c r="AB49" i="8"/>
  <c r="T49" i="8" s="1"/>
  <c r="D49" i="8" s="1"/>
  <c r="AB50" i="8"/>
  <c r="AB51" i="8"/>
  <c r="AB52" i="8"/>
  <c r="AB53" i="8"/>
  <c r="T53" i="8" s="1"/>
  <c r="D53" i="8" s="1"/>
  <c r="AB54" i="8"/>
  <c r="AB55" i="8"/>
  <c r="AB56" i="8"/>
  <c r="AB57" i="8"/>
  <c r="T57" i="8" s="1"/>
  <c r="D57" i="8" s="1"/>
  <c r="AB58" i="8"/>
  <c r="AB59" i="8"/>
  <c r="AB60" i="8"/>
  <c r="AB61" i="8"/>
  <c r="T61" i="8" s="1"/>
  <c r="D61" i="8" s="1"/>
  <c r="AB62" i="8"/>
  <c r="AB63" i="8"/>
  <c r="AB64" i="8"/>
  <c r="AB65" i="8"/>
  <c r="T65" i="8" s="1"/>
  <c r="D65" i="8" s="1"/>
  <c r="AB66" i="8"/>
  <c r="AB67" i="8"/>
  <c r="AB68" i="8"/>
  <c r="AB69" i="8"/>
  <c r="T69" i="8" s="1"/>
  <c r="D69" i="8" s="1"/>
  <c r="AB70" i="8"/>
  <c r="U8" i="8"/>
  <c r="T8" i="8" s="1"/>
  <c r="U9" i="8"/>
  <c r="U10" i="8"/>
  <c r="T10" i="8" s="1"/>
  <c r="U11" i="8"/>
  <c r="U12" i="8"/>
  <c r="T12" i="8" s="1"/>
  <c r="U13" i="8"/>
  <c r="U14" i="8"/>
  <c r="T14" i="8" s="1"/>
  <c r="U15" i="8"/>
  <c r="U16" i="8"/>
  <c r="T16" i="8" s="1"/>
  <c r="U17" i="8"/>
  <c r="U18" i="8"/>
  <c r="T18" i="8" s="1"/>
  <c r="U19" i="8"/>
  <c r="U20" i="8"/>
  <c r="T20" i="8" s="1"/>
  <c r="U21" i="8"/>
  <c r="U22" i="8"/>
  <c r="T22" i="8" s="1"/>
  <c r="U23" i="8"/>
  <c r="U24" i="8"/>
  <c r="T24" i="8" s="1"/>
  <c r="U25" i="8"/>
  <c r="U26" i="8"/>
  <c r="T26" i="8" s="1"/>
  <c r="U27" i="8"/>
  <c r="U28" i="8"/>
  <c r="T28" i="8" s="1"/>
  <c r="U29" i="8"/>
  <c r="U30" i="8"/>
  <c r="T30" i="8" s="1"/>
  <c r="U31" i="8"/>
  <c r="U32" i="8"/>
  <c r="T32" i="8" s="1"/>
  <c r="U33" i="8"/>
  <c r="U34" i="8"/>
  <c r="T34" i="8" s="1"/>
  <c r="U35" i="8"/>
  <c r="U36" i="8"/>
  <c r="T36" i="8" s="1"/>
  <c r="U37" i="8"/>
  <c r="U38" i="8"/>
  <c r="T38" i="8" s="1"/>
  <c r="U39" i="8"/>
  <c r="U40" i="8"/>
  <c r="T40" i="8" s="1"/>
  <c r="U41" i="8"/>
  <c r="U42" i="8"/>
  <c r="T42" i="8" s="1"/>
  <c r="U43" i="8"/>
  <c r="U44" i="8"/>
  <c r="T44" i="8" s="1"/>
  <c r="U45" i="8"/>
  <c r="U46" i="8"/>
  <c r="T46" i="8" s="1"/>
  <c r="U47" i="8"/>
  <c r="U48" i="8"/>
  <c r="T48" i="8" s="1"/>
  <c r="U49" i="8"/>
  <c r="U50" i="8"/>
  <c r="T50" i="8" s="1"/>
  <c r="U51" i="8"/>
  <c r="U52" i="8"/>
  <c r="T52" i="8" s="1"/>
  <c r="U53" i="8"/>
  <c r="U54" i="8"/>
  <c r="T54" i="8" s="1"/>
  <c r="U55" i="8"/>
  <c r="U56" i="8"/>
  <c r="T56" i="8" s="1"/>
  <c r="U57" i="8"/>
  <c r="U58" i="8"/>
  <c r="T58" i="8" s="1"/>
  <c r="U59" i="8"/>
  <c r="U60" i="8"/>
  <c r="T60" i="8" s="1"/>
  <c r="U61" i="8"/>
  <c r="U62" i="8"/>
  <c r="T62" i="8" s="1"/>
  <c r="U63" i="8"/>
  <c r="U64" i="8"/>
  <c r="T64" i="8" s="1"/>
  <c r="U65" i="8"/>
  <c r="U66" i="8"/>
  <c r="T66" i="8" s="1"/>
  <c r="U67" i="8"/>
  <c r="U68" i="8"/>
  <c r="T68" i="8" s="1"/>
  <c r="U69" i="8"/>
  <c r="U70" i="8"/>
  <c r="T70" i="8" s="1"/>
  <c r="T11" i="8"/>
  <c r="T15" i="8"/>
  <c r="T19" i="8"/>
  <c r="T23" i="8"/>
  <c r="T27" i="8"/>
  <c r="T31" i="8"/>
  <c r="T35" i="8"/>
  <c r="T39" i="8"/>
  <c r="T43" i="8"/>
  <c r="T47" i="8"/>
  <c r="T51" i="8"/>
  <c r="T55" i="8"/>
  <c r="T59" i="8"/>
  <c r="T63" i="8"/>
  <c r="T67" i="8"/>
  <c r="M8" i="8"/>
  <c r="M9" i="8"/>
  <c r="M10" i="8"/>
  <c r="E10" i="8" s="1"/>
  <c r="D10" i="8" s="1"/>
  <c r="M11" i="8"/>
  <c r="M12" i="8"/>
  <c r="M13" i="8"/>
  <c r="M14" i="8"/>
  <c r="E14" i="8" s="1"/>
  <c r="D14" i="8" s="1"/>
  <c r="M15" i="8"/>
  <c r="M16" i="8"/>
  <c r="M17" i="8"/>
  <c r="M18" i="8"/>
  <c r="E18" i="8" s="1"/>
  <c r="D18" i="8" s="1"/>
  <c r="M19" i="8"/>
  <c r="M20" i="8"/>
  <c r="M21" i="8"/>
  <c r="M22" i="8"/>
  <c r="E22" i="8" s="1"/>
  <c r="D22" i="8" s="1"/>
  <c r="M23" i="8"/>
  <c r="M24" i="8"/>
  <c r="M25" i="8"/>
  <c r="M26" i="8"/>
  <c r="E26" i="8" s="1"/>
  <c r="D26" i="8" s="1"/>
  <c r="M27" i="8"/>
  <c r="M28" i="8"/>
  <c r="M29" i="8"/>
  <c r="M30" i="8"/>
  <c r="E30" i="8" s="1"/>
  <c r="D30" i="8" s="1"/>
  <c r="M31" i="8"/>
  <c r="M32" i="8"/>
  <c r="M33" i="8"/>
  <c r="M34" i="8"/>
  <c r="E34" i="8" s="1"/>
  <c r="D34" i="8" s="1"/>
  <c r="M35" i="8"/>
  <c r="M36" i="8"/>
  <c r="M37" i="8"/>
  <c r="M38" i="8"/>
  <c r="E38" i="8" s="1"/>
  <c r="D38" i="8" s="1"/>
  <c r="M39" i="8"/>
  <c r="M40" i="8"/>
  <c r="M41" i="8"/>
  <c r="M42" i="8"/>
  <c r="E42" i="8" s="1"/>
  <c r="D42" i="8" s="1"/>
  <c r="M43" i="8"/>
  <c r="M44" i="8"/>
  <c r="M45" i="8"/>
  <c r="M46" i="8"/>
  <c r="E46" i="8" s="1"/>
  <c r="D46" i="8" s="1"/>
  <c r="M47" i="8"/>
  <c r="M48" i="8"/>
  <c r="M49" i="8"/>
  <c r="M50" i="8"/>
  <c r="E50" i="8" s="1"/>
  <c r="D50" i="8" s="1"/>
  <c r="M51" i="8"/>
  <c r="M52" i="8"/>
  <c r="M53" i="8"/>
  <c r="M54" i="8"/>
  <c r="E54" i="8" s="1"/>
  <c r="D54" i="8" s="1"/>
  <c r="M55" i="8"/>
  <c r="M56" i="8"/>
  <c r="M57" i="8"/>
  <c r="M58" i="8"/>
  <c r="E58" i="8" s="1"/>
  <c r="D58" i="8" s="1"/>
  <c r="M59" i="8"/>
  <c r="M60" i="8"/>
  <c r="M61" i="8"/>
  <c r="M62" i="8"/>
  <c r="E62" i="8" s="1"/>
  <c r="D62" i="8" s="1"/>
  <c r="M63" i="8"/>
  <c r="M64" i="8"/>
  <c r="M65" i="8"/>
  <c r="M66" i="8"/>
  <c r="E66" i="8" s="1"/>
  <c r="D66" i="8" s="1"/>
  <c r="M67" i="8"/>
  <c r="M68" i="8"/>
  <c r="M69" i="8"/>
  <c r="M70" i="8"/>
  <c r="E70" i="8" s="1"/>
  <c r="D70" i="8" s="1"/>
  <c r="F8" i="8"/>
  <c r="F9" i="8"/>
  <c r="E9" i="8" s="1"/>
  <c r="F10" i="8"/>
  <c r="F11" i="8"/>
  <c r="E11" i="8" s="1"/>
  <c r="D11" i="8" s="1"/>
  <c r="F12" i="8"/>
  <c r="F13" i="8"/>
  <c r="E13" i="8" s="1"/>
  <c r="F14" i="8"/>
  <c r="F15" i="8"/>
  <c r="E15" i="8" s="1"/>
  <c r="D15" i="8" s="1"/>
  <c r="F16" i="8"/>
  <c r="F17" i="8"/>
  <c r="E17" i="8" s="1"/>
  <c r="F18" i="8"/>
  <c r="F19" i="8"/>
  <c r="E19" i="8" s="1"/>
  <c r="D19" i="8" s="1"/>
  <c r="F20" i="8"/>
  <c r="F21" i="8"/>
  <c r="E21" i="8" s="1"/>
  <c r="F22" i="8"/>
  <c r="F23" i="8"/>
  <c r="E23" i="8" s="1"/>
  <c r="D23" i="8" s="1"/>
  <c r="F24" i="8"/>
  <c r="F25" i="8"/>
  <c r="E25" i="8" s="1"/>
  <c r="F26" i="8"/>
  <c r="F27" i="8"/>
  <c r="E27" i="8" s="1"/>
  <c r="D27" i="8" s="1"/>
  <c r="F28" i="8"/>
  <c r="F29" i="8"/>
  <c r="E29" i="8" s="1"/>
  <c r="F30" i="8"/>
  <c r="F31" i="8"/>
  <c r="E31" i="8" s="1"/>
  <c r="D31" i="8" s="1"/>
  <c r="F32" i="8"/>
  <c r="F33" i="8"/>
  <c r="E33" i="8" s="1"/>
  <c r="F34" i="8"/>
  <c r="F35" i="8"/>
  <c r="E35" i="8" s="1"/>
  <c r="D35" i="8" s="1"/>
  <c r="F36" i="8"/>
  <c r="F37" i="8"/>
  <c r="E37" i="8" s="1"/>
  <c r="F38" i="8"/>
  <c r="F39" i="8"/>
  <c r="E39" i="8" s="1"/>
  <c r="D39" i="8" s="1"/>
  <c r="F40" i="8"/>
  <c r="F41" i="8"/>
  <c r="E41" i="8" s="1"/>
  <c r="F42" i="8"/>
  <c r="F43" i="8"/>
  <c r="E43" i="8" s="1"/>
  <c r="D43" i="8" s="1"/>
  <c r="F44" i="8"/>
  <c r="F45" i="8"/>
  <c r="E45" i="8" s="1"/>
  <c r="F46" i="8"/>
  <c r="F47" i="8"/>
  <c r="E47" i="8" s="1"/>
  <c r="D47" i="8" s="1"/>
  <c r="F48" i="8"/>
  <c r="F49" i="8"/>
  <c r="E49" i="8" s="1"/>
  <c r="F50" i="8"/>
  <c r="F51" i="8"/>
  <c r="E51" i="8" s="1"/>
  <c r="D51" i="8" s="1"/>
  <c r="F52" i="8"/>
  <c r="F53" i="8"/>
  <c r="E53" i="8" s="1"/>
  <c r="F54" i="8"/>
  <c r="F55" i="8"/>
  <c r="E55" i="8" s="1"/>
  <c r="D55" i="8" s="1"/>
  <c r="F56" i="8"/>
  <c r="F57" i="8"/>
  <c r="E57" i="8" s="1"/>
  <c r="F58" i="8"/>
  <c r="F59" i="8"/>
  <c r="E59" i="8" s="1"/>
  <c r="D59" i="8" s="1"/>
  <c r="F60" i="8"/>
  <c r="F61" i="8"/>
  <c r="E61" i="8" s="1"/>
  <c r="F62" i="8"/>
  <c r="F63" i="8"/>
  <c r="E63" i="8" s="1"/>
  <c r="D63" i="8" s="1"/>
  <c r="F64" i="8"/>
  <c r="F65" i="8"/>
  <c r="E65" i="8" s="1"/>
  <c r="F66" i="8"/>
  <c r="F67" i="8"/>
  <c r="E67" i="8" s="1"/>
  <c r="D67" i="8" s="1"/>
  <c r="F68" i="8"/>
  <c r="F69" i="8"/>
  <c r="E69" i="8" s="1"/>
  <c r="F70" i="8"/>
  <c r="E8" i="8"/>
  <c r="D8" i="8" s="1"/>
  <c r="E12" i="8"/>
  <c r="E16" i="8"/>
  <c r="D16" i="8" s="1"/>
  <c r="E20" i="8"/>
  <c r="E24" i="8"/>
  <c r="E28" i="8"/>
  <c r="E32" i="8"/>
  <c r="E36" i="8"/>
  <c r="E40" i="8"/>
  <c r="E44" i="8"/>
  <c r="E48" i="8"/>
  <c r="E52" i="8"/>
  <c r="E56" i="8"/>
  <c r="E60" i="8"/>
  <c r="E64" i="8"/>
  <c r="E68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I50" i="10"/>
  <c r="DI51" i="10"/>
  <c r="DI52" i="10"/>
  <c r="DI53" i="10"/>
  <c r="DI54" i="10"/>
  <c r="DI55" i="10"/>
  <c r="DI56" i="10"/>
  <c r="DI57" i="10"/>
  <c r="DI58" i="10"/>
  <c r="DI59" i="10"/>
  <c r="DI60" i="10"/>
  <c r="DI61" i="10"/>
  <c r="DI62" i="10"/>
  <c r="DI63" i="10"/>
  <c r="DI64" i="10"/>
  <c r="DI65" i="10"/>
  <c r="DI66" i="10"/>
  <c r="DI67" i="10"/>
  <c r="DI68" i="10"/>
  <c r="DI69" i="10"/>
  <c r="DI70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G49" i="10"/>
  <c r="DG50" i="10"/>
  <c r="DG51" i="10"/>
  <c r="DG52" i="10"/>
  <c r="DG53" i="10"/>
  <c r="DG54" i="10"/>
  <c r="DG55" i="10"/>
  <c r="DG56" i="10"/>
  <c r="DG57" i="10"/>
  <c r="DG58" i="10"/>
  <c r="DG59" i="10"/>
  <c r="DG60" i="10"/>
  <c r="DG61" i="10"/>
  <c r="DG62" i="10"/>
  <c r="DG63" i="10"/>
  <c r="DG64" i="10"/>
  <c r="DG65" i="10"/>
  <c r="DG66" i="10"/>
  <c r="DG67" i="10"/>
  <c r="DG68" i="10"/>
  <c r="DG69" i="10"/>
  <c r="DG70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F49" i="10"/>
  <c r="DF50" i="10"/>
  <c r="DF51" i="10"/>
  <c r="DF52" i="10"/>
  <c r="DF53" i="10"/>
  <c r="DF54" i="10"/>
  <c r="DF55" i="10"/>
  <c r="DF56" i="10"/>
  <c r="DF57" i="10"/>
  <c r="DF58" i="10"/>
  <c r="DF59" i="10"/>
  <c r="DF60" i="10"/>
  <c r="DF61" i="10"/>
  <c r="DF62" i="10"/>
  <c r="DF63" i="10"/>
  <c r="DF64" i="10"/>
  <c r="DF65" i="10"/>
  <c r="DF66" i="10"/>
  <c r="DF67" i="10"/>
  <c r="DF68" i="10"/>
  <c r="DF69" i="10"/>
  <c r="DF70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E48" i="10"/>
  <c r="DE49" i="10"/>
  <c r="DE50" i="10"/>
  <c r="DE51" i="10"/>
  <c r="DE52" i="10"/>
  <c r="DE53" i="10"/>
  <c r="DE54" i="10"/>
  <c r="DE55" i="10"/>
  <c r="DE56" i="10"/>
  <c r="DE57" i="10"/>
  <c r="DE58" i="10"/>
  <c r="DE59" i="10"/>
  <c r="DE60" i="10"/>
  <c r="DE61" i="10"/>
  <c r="DE62" i="10"/>
  <c r="DE63" i="10"/>
  <c r="DE64" i="10"/>
  <c r="DE65" i="10"/>
  <c r="DE66" i="10"/>
  <c r="DE67" i="10"/>
  <c r="DE68" i="10"/>
  <c r="DE69" i="10"/>
  <c r="DE70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D47" i="10"/>
  <c r="DD48" i="10"/>
  <c r="DD49" i="10"/>
  <c r="DD50" i="10"/>
  <c r="DD51" i="10"/>
  <c r="DD52" i="10"/>
  <c r="DD53" i="10"/>
  <c r="DD54" i="10"/>
  <c r="DD55" i="10"/>
  <c r="DD56" i="10"/>
  <c r="DD57" i="10"/>
  <c r="DD58" i="10"/>
  <c r="DD59" i="10"/>
  <c r="DD60" i="10"/>
  <c r="DD61" i="10"/>
  <c r="DD62" i="10"/>
  <c r="DD63" i="10"/>
  <c r="DD64" i="10"/>
  <c r="DD65" i="10"/>
  <c r="DD66" i="10"/>
  <c r="DD67" i="10"/>
  <c r="DD68" i="10"/>
  <c r="DD69" i="10"/>
  <c r="DD70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C39" i="10"/>
  <c r="DC40" i="10"/>
  <c r="DC41" i="10"/>
  <c r="DC42" i="10"/>
  <c r="DC43" i="10"/>
  <c r="DC44" i="10"/>
  <c r="DC45" i="10"/>
  <c r="DC46" i="10"/>
  <c r="DC47" i="10"/>
  <c r="DC48" i="10"/>
  <c r="DC49" i="10"/>
  <c r="DC50" i="10"/>
  <c r="DC51" i="10"/>
  <c r="DC52" i="10"/>
  <c r="DC53" i="10"/>
  <c r="DC54" i="10"/>
  <c r="DC55" i="10"/>
  <c r="DC56" i="10"/>
  <c r="DC57" i="10"/>
  <c r="DC58" i="10"/>
  <c r="DC59" i="10"/>
  <c r="DC60" i="10"/>
  <c r="DC61" i="10"/>
  <c r="DC62" i="10"/>
  <c r="DC63" i="10"/>
  <c r="DC64" i="10"/>
  <c r="DC65" i="10"/>
  <c r="DC66" i="10"/>
  <c r="DC67" i="10"/>
  <c r="DC68" i="10"/>
  <c r="DC69" i="10"/>
  <c r="DC70" i="10"/>
  <c r="DB8" i="10"/>
  <c r="DA8" i="10" s="1"/>
  <c r="DB9" i="10"/>
  <c r="DB10" i="10"/>
  <c r="DA10" i="10" s="1"/>
  <c r="DB11" i="10"/>
  <c r="DB12" i="10"/>
  <c r="DA12" i="10" s="1"/>
  <c r="DB13" i="10"/>
  <c r="DB14" i="10"/>
  <c r="DA14" i="10" s="1"/>
  <c r="DB15" i="10"/>
  <c r="DB16" i="10"/>
  <c r="DA16" i="10" s="1"/>
  <c r="DB17" i="10"/>
  <c r="DB18" i="10"/>
  <c r="DA18" i="10" s="1"/>
  <c r="DB19" i="10"/>
  <c r="DB20" i="10"/>
  <c r="DA20" i="10" s="1"/>
  <c r="DB21" i="10"/>
  <c r="DB22" i="10"/>
  <c r="DA22" i="10" s="1"/>
  <c r="DB23" i="10"/>
  <c r="DB24" i="10"/>
  <c r="DA24" i="10" s="1"/>
  <c r="DB25" i="10"/>
  <c r="DB26" i="10"/>
  <c r="DA26" i="10" s="1"/>
  <c r="DB27" i="10"/>
  <c r="DB28" i="10"/>
  <c r="DA28" i="10" s="1"/>
  <c r="DB29" i="10"/>
  <c r="DB30" i="10"/>
  <c r="DA30" i="10" s="1"/>
  <c r="DB31" i="10"/>
  <c r="DB32" i="10"/>
  <c r="DA32" i="10" s="1"/>
  <c r="DB33" i="10"/>
  <c r="DB34" i="10"/>
  <c r="DA34" i="10" s="1"/>
  <c r="DB35" i="10"/>
  <c r="DB36" i="10"/>
  <c r="DA36" i="10" s="1"/>
  <c r="DB37" i="10"/>
  <c r="DB38" i="10"/>
  <c r="DA38" i="10" s="1"/>
  <c r="DB39" i="10"/>
  <c r="DB40" i="10"/>
  <c r="DA40" i="10" s="1"/>
  <c r="DB41" i="10"/>
  <c r="DB42" i="10"/>
  <c r="DA42" i="10" s="1"/>
  <c r="DB43" i="10"/>
  <c r="DB44" i="10"/>
  <c r="DA44" i="10" s="1"/>
  <c r="DB45" i="10"/>
  <c r="DB46" i="10"/>
  <c r="DA46" i="10" s="1"/>
  <c r="DB47" i="10"/>
  <c r="DB48" i="10"/>
  <c r="DA48" i="10" s="1"/>
  <c r="DB49" i="10"/>
  <c r="DB50" i="10"/>
  <c r="DA50" i="10" s="1"/>
  <c r="DB51" i="10"/>
  <c r="DB52" i="10"/>
  <c r="DA52" i="10" s="1"/>
  <c r="DB53" i="10"/>
  <c r="DB54" i="10"/>
  <c r="DB55" i="10"/>
  <c r="DB56" i="10"/>
  <c r="DB57" i="10"/>
  <c r="DB58" i="10"/>
  <c r="DB59" i="10"/>
  <c r="DB60" i="10"/>
  <c r="DB61" i="10"/>
  <c r="DB62" i="10"/>
  <c r="DB63" i="10"/>
  <c r="DB64" i="10"/>
  <c r="DB65" i="10"/>
  <c r="DB66" i="10"/>
  <c r="DB67" i="10"/>
  <c r="DB68" i="10"/>
  <c r="DB69" i="10"/>
  <c r="DB70" i="10"/>
  <c r="DA9" i="10"/>
  <c r="DA11" i="10"/>
  <c r="DA13" i="10"/>
  <c r="DA15" i="10"/>
  <c r="DA17" i="10"/>
  <c r="DA19" i="10"/>
  <c r="DA21" i="10"/>
  <c r="DA23" i="10"/>
  <c r="DA25" i="10"/>
  <c r="DA27" i="10"/>
  <c r="DA29" i="10"/>
  <c r="DA31" i="10"/>
  <c r="DA33" i="10"/>
  <c r="DA35" i="10"/>
  <c r="DA37" i="10"/>
  <c r="DA39" i="10"/>
  <c r="DA41" i="10"/>
  <c r="DA43" i="10"/>
  <c r="DA45" i="10"/>
  <c r="DA47" i="10"/>
  <c r="DA49" i="10"/>
  <c r="DA51" i="10"/>
  <c r="DA53" i="10"/>
  <c r="DA54" i="10"/>
  <c r="DA55" i="10"/>
  <c r="DA56" i="10"/>
  <c r="DA57" i="10"/>
  <c r="DA58" i="10"/>
  <c r="DA59" i="10"/>
  <c r="DA60" i="10"/>
  <c r="DA61" i="10"/>
  <c r="DA62" i="10"/>
  <c r="DA63" i="10"/>
  <c r="DA64" i="10"/>
  <c r="DA65" i="10"/>
  <c r="DA66" i="10"/>
  <c r="DA67" i="10"/>
  <c r="DA68" i="10"/>
  <c r="DA69" i="10"/>
  <c r="DA70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L51" i="10"/>
  <c r="CL52" i="10"/>
  <c r="CL53" i="10"/>
  <c r="CL54" i="10"/>
  <c r="CL55" i="10"/>
  <c r="CL56" i="10"/>
  <c r="CL57" i="10"/>
  <c r="CL58" i="10"/>
  <c r="CL59" i="10"/>
  <c r="CL60" i="10"/>
  <c r="CL61" i="10"/>
  <c r="CL62" i="10"/>
  <c r="CL63" i="10"/>
  <c r="CL64" i="10"/>
  <c r="CL65" i="10"/>
  <c r="CL66" i="10"/>
  <c r="CL67" i="10"/>
  <c r="CL68" i="10"/>
  <c r="CL69" i="10"/>
  <c r="CL70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K52" i="10"/>
  <c r="CK53" i="10"/>
  <c r="CK54" i="10"/>
  <c r="CK55" i="10"/>
  <c r="CK56" i="10"/>
  <c r="CK57" i="10"/>
  <c r="CK58" i="10"/>
  <c r="CK59" i="10"/>
  <c r="CK60" i="10"/>
  <c r="CK61" i="10"/>
  <c r="CK62" i="10"/>
  <c r="CK63" i="10"/>
  <c r="CK64" i="10"/>
  <c r="CK65" i="10"/>
  <c r="CK66" i="10"/>
  <c r="CK67" i="10"/>
  <c r="CK68" i="10"/>
  <c r="CK69" i="10"/>
  <c r="CK70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J51" i="10"/>
  <c r="CJ52" i="10"/>
  <c r="CJ53" i="10"/>
  <c r="CJ54" i="10"/>
  <c r="CJ55" i="10"/>
  <c r="CJ56" i="10"/>
  <c r="CJ57" i="10"/>
  <c r="CJ58" i="10"/>
  <c r="CJ59" i="10"/>
  <c r="CJ60" i="10"/>
  <c r="CJ61" i="10"/>
  <c r="CJ62" i="10"/>
  <c r="CJ63" i="10"/>
  <c r="CJ64" i="10"/>
  <c r="CJ65" i="10"/>
  <c r="CJ66" i="10"/>
  <c r="CJ67" i="10"/>
  <c r="CJ68" i="10"/>
  <c r="CJ69" i="10"/>
  <c r="CJ70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I51" i="10"/>
  <c r="CI52" i="10"/>
  <c r="CI53" i="10"/>
  <c r="CI54" i="10"/>
  <c r="CI55" i="10"/>
  <c r="CI56" i="10"/>
  <c r="CI57" i="10"/>
  <c r="CI58" i="10"/>
  <c r="CI59" i="10"/>
  <c r="CI60" i="10"/>
  <c r="CI61" i="10"/>
  <c r="CI62" i="10"/>
  <c r="CI63" i="10"/>
  <c r="CI64" i="10"/>
  <c r="CI65" i="10"/>
  <c r="CI66" i="10"/>
  <c r="CI67" i="10"/>
  <c r="CI68" i="10"/>
  <c r="CI69" i="10"/>
  <c r="CI70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H43" i="10"/>
  <c r="CH44" i="10"/>
  <c r="CH45" i="10"/>
  <c r="CH46" i="10"/>
  <c r="CH47" i="10"/>
  <c r="CH48" i="10"/>
  <c r="CH49" i="10"/>
  <c r="CH50" i="10"/>
  <c r="CH51" i="10"/>
  <c r="CH52" i="10"/>
  <c r="CH53" i="10"/>
  <c r="CH54" i="10"/>
  <c r="CH55" i="10"/>
  <c r="CH56" i="10"/>
  <c r="CH57" i="10"/>
  <c r="CH58" i="10"/>
  <c r="CH59" i="10"/>
  <c r="CH60" i="10"/>
  <c r="CH61" i="10"/>
  <c r="CH62" i="10"/>
  <c r="CH63" i="10"/>
  <c r="CH64" i="10"/>
  <c r="CH65" i="10"/>
  <c r="CH66" i="10"/>
  <c r="CH67" i="10"/>
  <c r="CH68" i="10"/>
  <c r="CH69" i="10"/>
  <c r="CH70" i="10"/>
  <c r="CG8" i="10"/>
  <c r="CF8" i="10" s="1"/>
  <c r="CG9" i="10"/>
  <c r="CG10" i="10"/>
  <c r="CF10" i="10" s="1"/>
  <c r="CG11" i="10"/>
  <c r="CG12" i="10"/>
  <c r="CF12" i="10" s="1"/>
  <c r="CG13" i="10"/>
  <c r="CG14" i="10"/>
  <c r="CF14" i="10" s="1"/>
  <c r="CG15" i="10"/>
  <c r="CG16" i="10"/>
  <c r="CF16" i="10" s="1"/>
  <c r="CG17" i="10"/>
  <c r="CG18" i="10"/>
  <c r="CF18" i="10" s="1"/>
  <c r="CG19" i="10"/>
  <c r="CG20" i="10"/>
  <c r="CF20" i="10" s="1"/>
  <c r="CG21" i="10"/>
  <c r="CG22" i="10"/>
  <c r="CF22" i="10" s="1"/>
  <c r="CG23" i="10"/>
  <c r="CG24" i="10"/>
  <c r="CF24" i="10" s="1"/>
  <c r="CG25" i="10"/>
  <c r="CG26" i="10"/>
  <c r="CF26" i="10" s="1"/>
  <c r="CG27" i="10"/>
  <c r="CG28" i="10"/>
  <c r="CF28" i="10" s="1"/>
  <c r="CG29" i="10"/>
  <c r="CG30" i="10"/>
  <c r="CF30" i="10" s="1"/>
  <c r="CG31" i="10"/>
  <c r="CG32" i="10"/>
  <c r="CF32" i="10" s="1"/>
  <c r="CG33" i="10"/>
  <c r="CG34" i="10"/>
  <c r="CF34" i="10" s="1"/>
  <c r="CG35" i="10"/>
  <c r="CG36" i="10"/>
  <c r="CF36" i="10" s="1"/>
  <c r="CG37" i="10"/>
  <c r="CG38" i="10"/>
  <c r="CF38" i="10" s="1"/>
  <c r="CG39" i="10"/>
  <c r="CG40" i="10"/>
  <c r="CF40" i="10" s="1"/>
  <c r="CG41" i="10"/>
  <c r="CG42" i="10"/>
  <c r="CF42" i="10" s="1"/>
  <c r="CG43" i="10"/>
  <c r="CG44" i="10"/>
  <c r="CF44" i="10" s="1"/>
  <c r="CG45" i="10"/>
  <c r="CG46" i="10"/>
  <c r="CF46" i="10" s="1"/>
  <c r="CG47" i="10"/>
  <c r="CG48" i="10"/>
  <c r="CF48" i="10" s="1"/>
  <c r="CG49" i="10"/>
  <c r="CG50" i="10"/>
  <c r="CF50" i="10" s="1"/>
  <c r="CG51" i="10"/>
  <c r="CG52" i="10"/>
  <c r="CF52" i="10" s="1"/>
  <c r="CG53" i="10"/>
  <c r="CG54" i="10"/>
  <c r="CF54" i="10" s="1"/>
  <c r="CG55" i="10"/>
  <c r="CG56" i="10"/>
  <c r="CF56" i="10" s="1"/>
  <c r="CG57" i="10"/>
  <c r="CG58" i="10"/>
  <c r="CF58" i="10" s="1"/>
  <c r="CG59" i="10"/>
  <c r="CG60" i="10"/>
  <c r="CF60" i="10" s="1"/>
  <c r="CG61" i="10"/>
  <c r="CG62" i="10"/>
  <c r="CF62" i="10" s="1"/>
  <c r="CG63" i="10"/>
  <c r="CG64" i="10"/>
  <c r="CF64" i="10" s="1"/>
  <c r="CG65" i="10"/>
  <c r="CG66" i="10"/>
  <c r="CF66" i="10" s="1"/>
  <c r="CG67" i="10"/>
  <c r="CG68" i="10"/>
  <c r="CF68" i="10" s="1"/>
  <c r="CG69" i="10"/>
  <c r="CG70" i="10"/>
  <c r="CF70" i="10" s="1"/>
  <c r="CF9" i="10"/>
  <c r="CF11" i="10"/>
  <c r="CF13" i="10"/>
  <c r="CF15" i="10"/>
  <c r="CF17" i="10"/>
  <c r="CF19" i="10"/>
  <c r="CF21" i="10"/>
  <c r="CF23" i="10"/>
  <c r="CF25" i="10"/>
  <c r="CF27" i="10"/>
  <c r="CF29" i="10"/>
  <c r="CF31" i="10"/>
  <c r="CF33" i="10"/>
  <c r="CF35" i="10"/>
  <c r="CF37" i="10"/>
  <c r="CF39" i="10"/>
  <c r="CF41" i="10"/>
  <c r="CF43" i="10"/>
  <c r="CF45" i="10"/>
  <c r="CF47" i="10"/>
  <c r="CF49" i="10"/>
  <c r="CF51" i="10"/>
  <c r="CF53" i="10"/>
  <c r="CF55" i="10"/>
  <c r="CF57" i="10"/>
  <c r="CF59" i="10"/>
  <c r="CF61" i="10"/>
  <c r="CF63" i="10"/>
  <c r="CF65" i="10"/>
  <c r="CF67" i="10"/>
  <c r="CF69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K52" i="10"/>
  <c r="BK53" i="10"/>
  <c r="BK54" i="10"/>
  <c r="BK55" i="10"/>
  <c r="BK56" i="10"/>
  <c r="BK57" i="10"/>
  <c r="BK58" i="10"/>
  <c r="BK59" i="10"/>
  <c r="BK60" i="10"/>
  <c r="BK61" i="10"/>
  <c r="BK62" i="10"/>
  <c r="BK63" i="10"/>
  <c r="BK64" i="10"/>
  <c r="BK65" i="10"/>
  <c r="BK66" i="10"/>
  <c r="BK67" i="10"/>
  <c r="BK68" i="10"/>
  <c r="BK69" i="10"/>
  <c r="BK70" i="10"/>
  <c r="BD8" i="10"/>
  <c r="BC8" i="10" s="1"/>
  <c r="BD9" i="10"/>
  <c r="BD10" i="10"/>
  <c r="BC10" i="10" s="1"/>
  <c r="BD11" i="10"/>
  <c r="BD12" i="10"/>
  <c r="BC12" i="10" s="1"/>
  <c r="BD13" i="10"/>
  <c r="BD14" i="10"/>
  <c r="BC14" i="10" s="1"/>
  <c r="BD15" i="10"/>
  <c r="BD16" i="10"/>
  <c r="BC16" i="10" s="1"/>
  <c r="BD17" i="10"/>
  <c r="BD18" i="10"/>
  <c r="BC18" i="10" s="1"/>
  <c r="BD19" i="10"/>
  <c r="BD20" i="10"/>
  <c r="BC20" i="10" s="1"/>
  <c r="BD21" i="10"/>
  <c r="BD22" i="10"/>
  <c r="BC22" i="10" s="1"/>
  <c r="BD23" i="10"/>
  <c r="BD24" i="10"/>
  <c r="BC24" i="10" s="1"/>
  <c r="BD25" i="10"/>
  <c r="BD26" i="10"/>
  <c r="BC26" i="10" s="1"/>
  <c r="BD27" i="10"/>
  <c r="BD28" i="10"/>
  <c r="BC28" i="10" s="1"/>
  <c r="BD29" i="10"/>
  <c r="BD30" i="10"/>
  <c r="BC30" i="10" s="1"/>
  <c r="BD31" i="10"/>
  <c r="BD32" i="10"/>
  <c r="BC32" i="10" s="1"/>
  <c r="BD33" i="10"/>
  <c r="BD34" i="10"/>
  <c r="BC34" i="10" s="1"/>
  <c r="BD35" i="10"/>
  <c r="BD36" i="10"/>
  <c r="BC36" i="10" s="1"/>
  <c r="BD37" i="10"/>
  <c r="BD38" i="10"/>
  <c r="BC38" i="10" s="1"/>
  <c r="BD39" i="10"/>
  <c r="BD40" i="10"/>
  <c r="BC40" i="10" s="1"/>
  <c r="BD41" i="10"/>
  <c r="BD42" i="10"/>
  <c r="BC42" i="10" s="1"/>
  <c r="BD43" i="10"/>
  <c r="BD44" i="10"/>
  <c r="BC44" i="10" s="1"/>
  <c r="BD45" i="10"/>
  <c r="BD46" i="10"/>
  <c r="BC46" i="10" s="1"/>
  <c r="BD47" i="10"/>
  <c r="BD48" i="10"/>
  <c r="BC48" i="10" s="1"/>
  <c r="BD49" i="10"/>
  <c r="BD50" i="10"/>
  <c r="BC50" i="10" s="1"/>
  <c r="BD51" i="10"/>
  <c r="BD52" i="10"/>
  <c r="BC52" i="10" s="1"/>
  <c r="BD53" i="10"/>
  <c r="BD54" i="10"/>
  <c r="BC54" i="10" s="1"/>
  <c r="BD55" i="10"/>
  <c r="BD56" i="10"/>
  <c r="BC56" i="10" s="1"/>
  <c r="BD57" i="10"/>
  <c r="BD58" i="10"/>
  <c r="BC58" i="10" s="1"/>
  <c r="BD59" i="10"/>
  <c r="BD60" i="10"/>
  <c r="BC60" i="10" s="1"/>
  <c r="BD61" i="10"/>
  <c r="BD62" i="10"/>
  <c r="BC62" i="10" s="1"/>
  <c r="BD63" i="10"/>
  <c r="BD64" i="10"/>
  <c r="BC64" i="10" s="1"/>
  <c r="BD65" i="10"/>
  <c r="BD66" i="10"/>
  <c r="BC66" i="10" s="1"/>
  <c r="BD67" i="10"/>
  <c r="BD68" i="10"/>
  <c r="BC68" i="10" s="1"/>
  <c r="BD69" i="10"/>
  <c r="BD70" i="10"/>
  <c r="BC70" i="10" s="1"/>
  <c r="BC9" i="10"/>
  <c r="BC11" i="10"/>
  <c r="BC13" i="10"/>
  <c r="BC15" i="10"/>
  <c r="BC17" i="10"/>
  <c r="BC19" i="10"/>
  <c r="BC21" i="10"/>
  <c r="BC23" i="10"/>
  <c r="BC25" i="10"/>
  <c r="BC27" i="10"/>
  <c r="BC29" i="10"/>
  <c r="BC31" i="10"/>
  <c r="BC33" i="10"/>
  <c r="BC35" i="10"/>
  <c r="BC37" i="10"/>
  <c r="BC39" i="10"/>
  <c r="BC41" i="10"/>
  <c r="BC43" i="10"/>
  <c r="BC45" i="10"/>
  <c r="BC47" i="10"/>
  <c r="BC49" i="10"/>
  <c r="BC51" i="10"/>
  <c r="BC53" i="10"/>
  <c r="BC55" i="10"/>
  <c r="BC57" i="10"/>
  <c r="BC59" i="10"/>
  <c r="BC61" i="10"/>
  <c r="BC63" i="10"/>
  <c r="BC65" i="10"/>
  <c r="BC67" i="10"/>
  <c r="BC69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CS37" i="10" s="1"/>
  <c r="AY38" i="10"/>
  <c r="CZ38" i="10" s="1"/>
  <c r="CS38" i="10" s="1"/>
  <c r="AY39" i="10"/>
  <c r="CZ39" i="10" s="1"/>
  <c r="CS39" i="10" s="1"/>
  <c r="AY40" i="10"/>
  <c r="CZ40" i="10" s="1"/>
  <c r="CS40" i="10" s="1"/>
  <c r="AY41" i="10"/>
  <c r="CZ41" i="10" s="1"/>
  <c r="CS41" i="10" s="1"/>
  <c r="AY42" i="10"/>
  <c r="CZ42" i="10" s="1"/>
  <c r="CS42" i="10" s="1"/>
  <c r="AY43" i="10"/>
  <c r="CZ43" i="10" s="1"/>
  <c r="CS43" i="10" s="1"/>
  <c r="AY44" i="10"/>
  <c r="CZ44" i="10" s="1"/>
  <c r="CS44" i="10" s="1"/>
  <c r="AY45" i="10"/>
  <c r="CZ45" i="10" s="1"/>
  <c r="CS45" i="10" s="1"/>
  <c r="AY46" i="10"/>
  <c r="CZ46" i="10" s="1"/>
  <c r="CS46" i="10" s="1"/>
  <c r="AY47" i="10"/>
  <c r="CZ47" i="10" s="1"/>
  <c r="CS47" i="10" s="1"/>
  <c r="AY48" i="10"/>
  <c r="CZ48" i="10" s="1"/>
  <c r="CS48" i="10" s="1"/>
  <c r="AY49" i="10"/>
  <c r="CZ49" i="10" s="1"/>
  <c r="CS49" i="10" s="1"/>
  <c r="AY50" i="10"/>
  <c r="CZ50" i="10" s="1"/>
  <c r="CS50" i="10" s="1"/>
  <c r="AY51" i="10"/>
  <c r="CZ51" i="10" s="1"/>
  <c r="CS51" i="10" s="1"/>
  <c r="AY52" i="10"/>
  <c r="CZ52" i="10" s="1"/>
  <c r="CS52" i="10" s="1"/>
  <c r="AY53" i="10"/>
  <c r="CZ53" i="10" s="1"/>
  <c r="CS53" i="10" s="1"/>
  <c r="AY54" i="10"/>
  <c r="CZ54" i="10" s="1"/>
  <c r="CS54" i="10" s="1"/>
  <c r="AY55" i="10"/>
  <c r="CZ55" i="10" s="1"/>
  <c r="CS55" i="10" s="1"/>
  <c r="AY56" i="10"/>
  <c r="CZ56" i="10" s="1"/>
  <c r="CS56" i="10" s="1"/>
  <c r="AY57" i="10"/>
  <c r="CZ57" i="10" s="1"/>
  <c r="CS57" i="10" s="1"/>
  <c r="AY58" i="10"/>
  <c r="CZ58" i="10" s="1"/>
  <c r="CS58" i="10" s="1"/>
  <c r="AY59" i="10"/>
  <c r="CZ59" i="10" s="1"/>
  <c r="CS59" i="10" s="1"/>
  <c r="AY60" i="10"/>
  <c r="CZ60" i="10" s="1"/>
  <c r="CS60" i="10" s="1"/>
  <c r="AY61" i="10"/>
  <c r="CZ61" i="10" s="1"/>
  <c r="CS61" i="10" s="1"/>
  <c r="AY62" i="10"/>
  <c r="CZ62" i="10" s="1"/>
  <c r="CS62" i="10" s="1"/>
  <c r="AY63" i="10"/>
  <c r="CZ63" i="10" s="1"/>
  <c r="CS63" i="10" s="1"/>
  <c r="AY64" i="10"/>
  <c r="CZ64" i="10" s="1"/>
  <c r="CS64" i="10" s="1"/>
  <c r="AY65" i="10"/>
  <c r="CZ65" i="10" s="1"/>
  <c r="CS65" i="10" s="1"/>
  <c r="AY66" i="10"/>
  <c r="CZ66" i="10" s="1"/>
  <c r="CS66" i="10" s="1"/>
  <c r="AY67" i="10"/>
  <c r="CZ67" i="10" s="1"/>
  <c r="CS67" i="10" s="1"/>
  <c r="AY68" i="10"/>
  <c r="CZ68" i="10" s="1"/>
  <c r="CS68" i="10" s="1"/>
  <c r="AY69" i="10"/>
  <c r="CZ69" i="10" s="1"/>
  <c r="CS69" i="10" s="1"/>
  <c r="AY70" i="10"/>
  <c r="CZ70" i="10" s="1"/>
  <c r="CS70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CR36" i="10" s="1"/>
  <c r="AU37" i="10"/>
  <c r="CY37" i="10" s="1"/>
  <c r="CR37" i="10" s="1"/>
  <c r="AU38" i="10"/>
  <c r="CY38" i="10" s="1"/>
  <c r="CR38" i="10" s="1"/>
  <c r="AU39" i="10"/>
  <c r="CY39" i="10" s="1"/>
  <c r="CR39" i="10" s="1"/>
  <c r="AU40" i="10"/>
  <c r="CY40" i="10" s="1"/>
  <c r="CR40" i="10" s="1"/>
  <c r="AU41" i="10"/>
  <c r="CY41" i="10" s="1"/>
  <c r="CR41" i="10" s="1"/>
  <c r="AU42" i="10"/>
  <c r="CY42" i="10" s="1"/>
  <c r="CR42" i="10" s="1"/>
  <c r="AU43" i="10"/>
  <c r="CY43" i="10" s="1"/>
  <c r="CR43" i="10" s="1"/>
  <c r="AU44" i="10"/>
  <c r="CY44" i="10" s="1"/>
  <c r="CR44" i="10" s="1"/>
  <c r="AU45" i="10"/>
  <c r="CY45" i="10" s="1"/>
  <c r="CR45" i="10" s="1"/>
  <c r="AU46" i="10"/>
  <c r="CY46" i="10" s="1"/>
  <c r="CR46" i="10" s="1"/>
  <c r="AU47" i="10"/>
  <c r="CY47" i="10" s="1"/>
  <c r="CR47" i="10" s="1"/>
  <c r="AU48" i="10"/>
  <c r="CY48" i="10" s="1"/>
  <c r="CR48" i="10" s="1"/>
  <c r="AU49" i="10"/>
  <c r="CY49" i="10" s="1"/>
  <c r="CR49" i="10" s="1"/>
  <c r="AU50" i="10"/>
  <c r="CY50" i="10" s="1"/>
  <c r="CR50" i="10" s="1"/>
  <c r="AU51" i="10"/>
  <c r="CY51" i="10" s="1"/>
  <c r="CR51" i="10" s="1"/>
  <c r="AU52" i="10"/>
  <c r="CY52" i="10" s="1"/>
  <c r="CR52" i="10" s="1"/>
  <c r="AU53" i="10"/>
  <c r="CY53" i="10" s="1"/>
  <c r="CR53" i="10" s="1"/>
  <c r="AU54" i="10"/>
  <c r="CY54" i="10" s="1"/>
  <c r="CR54" i="10" s="1"/>
  <c r="AU55" i="10"/>
  <c r="CY55" i="10" s="1"/>
  <c r="CR55" i="10" s="1"/>
  <c r="AU56" i="10"/>
  <c r="CY56" i="10" s="1"/>
  <c r="CR56" i="10" s="1"/>
  <c r="AU57" i="10"/>
  <c r="CY57" i="10" s="1"/>
  <c r="CR57" i="10" s="1"/>
  <c r="AU58" i="10"/>
  <c r="CY58" i="10" s="1"/>
  <c r="CR58" i="10" s="1"/>
  <c r="AU59" i="10"/>
  <c r="CY59" i="10" s="1"/>
  <c r="CR59" i="10" s="1"/>
  <c r="AU60" i="10"/>
  <c r="CY60" i="10" s="1"/>
  <c r="CR60" i="10" s="1"/>
  <c r="AU61" i="10"/>
  <c r="CY61" i="10" s="1"/>
  <c r="CR61" i="10" s="1"/>
  <c r="AU62" i="10"/>
  <c r="CY62" i="10" s="1"/>
  <c r="CR62" i="10" s="1"/>
  <c r="AU63" i="10"/>
  <c r="CY63" i="10" s="1"/>
  <c r="CR63" i="10" s="1"/>
  <c r="AU64" i="10"/>
  <c r="CY64" i="10" s="1"/>
  <c r="CR64" i="10" s="1"/>
  <c r="AU65" i="10"/>
  <c r="CY65" i="10" s="1"/>
  <c r="CR65" i="10" s="1"/>
  <c r="AU66" i="10"/>
  <c r="CY66" i="10" s="1"/>
  <c r="CR66" i="10" s="1"/>
  <c r="AU67" i="10"/>
  <c r="CY67" i="10" s="1"/>
  <c r="CR67" i="10" s="1"/>
  <c r="AU68" i="10"/>
  <c r="CY68" i="10" s="1"/>
  <c r="CR68" i="10" s="1"/>
  <c r="AU69" i="10"/>
  <c r="CY69" i="10" s="1"/>
  <c r="CR69" i="10" s="1"/>
  <c r="AU70" i="10"/>
  <c r="CY70" i="10" s="1"/>
  <c r="CR70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CQ35" i="10" s="1"/>
  <c r="AQ36" i="10"/>
  <c r="CX36" i="10" s="1"/>
  <c r="CQ36" i="10" s="1"/>
  <c r="AQ37" i="10"/>
  <c r="CX37" i="10" s="1"/>
  <c r="CQ37" i="10" s="1"/>
  <c r="AQ38" i="10"/>
  <c r="CX38" i="10" s="1"/>
  <c r="CQ38" i="10" s="1"/>
  <c r="AQ39" i="10"/>
  <c r="CX39" i="10" s="1"/>
  <c r="CQ39" i="10" s="1"/>
  <c r="AQ40" i="10"/>
  <c r="CX40" i="10" s="1"/>
  <c r="CQ40" i="10" s="1"/>
  <c r="AQ41" i="10"/>
  <c r="CX41" i="10" s="1"/>
  <c r="CQ41" i="10" s="1"/>
  <c r="AQ42" i="10"/>
  <c r="CX42" i="10" s="1"/>
  <c r="CQ42" i="10" s="1"/>
  <c r="AQ43" i="10"/>
  <c r="CX43" i="10" s="1"/>
  <c r="CQ43" i="10" s="1"/>
  <c r="AQ44" i="10"/>
  <c r="CX44" i="10" s="1"/>
  <c r="CQ44" i="10" s="1"/>
  <c r="AQ45" i="10"/>
  <c r="CX45" i="10" s="1"/>
  <c r="CQ45" i="10" s="1"/>
  <c r="AQ46" i="10"/>
  <c r="CX46" i="10" s="1"/>
  <c r="CQ46" i="10" s="1"/>
  <c r="AQ47" i="10"/>
  <c r="CX47" i="10" s="1"/>
  <c r="CQ47" i="10" s="1"/>
  <c r="AQ48" i="10"/>
  <c r="CX48" i="10" s="1"/>
  <c r="CQ48" i="10" s="1"/>
  <c r="AQ49" i="10"/>
  <c r="CX49" i="10" s="1"/>
  <c r="CQ49" i="10" s="1"/>
  <c r="AQ50" i="10"/>
  <c r="CX50" i="10" s="1"/>
  <c r="CQ50" i="10" s="1"/>
  <c r="AQ51" i="10"/>
  <c r="CX51" i="10" s="1"/>
  <c r="CQ51" i="10" s="1"/>
  <c r="AQ52" i="10"/>
  <c r="CX52" i="10" s="1"/>
  <c r="CQ52" i="10" s="1"/>
  <c r="AQ53" i="10"/>
  <c r="CX53" i="10" s="1"/>
  <c r="CQ53" i="10" s="1"/>
  <c r="AQ54" i="10"/>
  <c r="CX54" i="10" s="1"/>
  <c r="CQ54" i="10" s="1"/>
  <c r="AQ55" i="10"/>
  <c r="CX55" i="10" s="1"/>
  <c r="CQ55" i="10" s="1"/>
  <c r="AQ56" i="10"/>
  <c r="CX56" i="10" s="1"/>
  <c r="CQ56" i="10" s="1"/>
  <c r="AQ57" i="10"/>
  <c r="CX57" i="10" s="1"/>
  <c r="CQ57" i="10" s="1"/>
  <c r="AQ58" i="10"/>
  <c r="CX58" i="10" s="1"/>
  <c r="CQ58" i="10" s="1"/>
  <c r="AQ59" i="10"/>
  <c r="CX59" i="10" s="1"/>
  <c r="CQ59" i="10" s="1"/>
  <c r="AQ60" i="10"/>
  <c r="CX60" i="10" s="1"/>
  <c r="CQ60" i="10" s="1"/>
  <c r="AQ61" i="10"/>
  <c r="CX61" i="10" s="1"/>
  <c r="CQ61" i="10" s="1"/>
  <c r="AQ62" i="10"/>
  <c r="CX62" i="10" s="1"/>
  <c r="CQ62" i="10" s="1"/>
  <c r="AQ63" i="10"/>
  <c r="CX63" i="10" s="1"/>
  <c r="CQ63" i="10" s="1"/>
  <c r="AQ64" i="10"/>
  <c r="CX64" i="10" s="1"/>
  <c r="CQ64" i="10" s="1"/>
  <c r="AQ65" i="10"/>
  <c r="CX65" i="10" s="1"/>
  <c r="CQ65" i="10" s="1"/>
  <c r="AQ66" i="10"/>
  <c r="CX66" i="10" s="1"/>
  <c r="CQ66" i="10" s="1"/>
  <c r="AQ67" i="10"/>
  <c r="CX67" i="10" s="1"/>
  <c r="CQ67" i="10" s="1"/>
  <c r="AQ68" i="10"/>
  <c r="CX68" i="10" s="1"/>
  <c r="CQ68" i="10" s="1"/>
  <c r="AQ69" i="10"/>
  <c r="CX69" i="10" s="1"/>
  <c r="CQ69" i="10" s="1"/>
  <c r="AQ70" i="10"/>
  <c r="CX70" i="10" s="1"/>
  <c r="CQ70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CP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CP36" i="10" s="1"/>
  <c r="AM37" i="10"/>
  <c r="CW37" i="10" s="1"/>
  <c r="CP37" i="10" s="1"/>
  <c r="AM38" i="10"/>
  <c r="CW38" i="10" s="1"/>
  <c r="CP38" i="10" s="1"/>
  <c r="AM39" i="10"/>
  <c r="CW39" i="10" s="1"/>
  <c r="CP39" i="10" s="1"/>
  <c r="AM40" i="10"/>
  <c r="CW40" i="10" s="1"/>
  <c r="CP40" i="10" s="1"/>
  <c r="AM41" i="10"/>
  <c r="CW41" i="10" s="1"/>
  <c r="CP41" i="10" s="1"/>
  <c r="AM42" i="10"/>
  <c r="CW42" i="10" s="1"/>
  <c r="CP42" i="10" s="1"/>
  <c r="AM43" i="10"/>
  <c r="CW43" i="10" s="1"/>
  <c r="CP43" i="10" s="1"/>
  <c r="AM44" i="10"/>
  <c r="CW44" i="10" s="1"/>
  <c r="CP44" i="10" s="1"/>
  <c r="AM45" i="10"/>
  <c r="CW45" i="10" s="1"/>
  <c r="CP45" i="10" s="1"/>
  <c r="AM46" i="10"/>
  <c r="CW46" i="10" s="1"/>
  <c r="CP46" i="10" s="1"/>
  <c r="AM47" i="10"/>
  <c r="CW47" i="10" s="1"/>
  <c r="CP47" i="10" s="1"/>
  <c r="AM48" i="10"/>
  <c r="CW48" i="10" s="1"/>
  <c r="CP48" i="10" s="1"/>
  <c r="AM49" i="10"/>
  <c r="CW49" i="10" s="1"/>
  <c r="CP49" i="10" s="1"/>
  <c r="AM50" i="10"/>
  <c r="CW50" i="10" s="1"/>
  <c r="CP50" i="10" s="1"/>
  <c r="AM51" i="10"/>
  <c r="CW51" i="10" s="1"/>
  <c r="CP51" i="10" s="1"/>
  <c r="AM52" i="10"/>
  <c r="CW52" i="10" s="1"/>
  <c r="CP52" i="10" s="1"/>
  <c r="AM53" i="10"/>
  <c r="CW53" i="10" s="1"/>
  <c r="CP53" i="10" s="1"/>
  <c r="AM54" i="10"/>
  <c r="CW54" i="10" s="1"/>
  <c r="CP54" i="10" s="1"/>
  <c r="AM55" i="10"/>
  <c r="CW55" i="10" s="1"/>
  <c r="CP55" i="10" s="1"/>
  <c r="AM56" i="10"/>
  <c r="CW56" i="10" s="1"/>
  <c r="CP56" i="10" s="1"/>
  <c r="AM57" i="10"/>
  <c r="CW57" i="10" s="1"/>
  <c r="CP57" i="10" s="1"/>
  <c r="AM58" i="10"/>
  <c r="CW58" i="10" s="1"/>
  <c r="CP58" i="10" s="1"/>
  <c r="AM59" i="10"/>
  <c r="CW59" i="10" s="1"/>
  <c r="CP59" i="10" s="1"/>
  <c r="AM60" i="10"/>
  <c r="CW60" i="10" s="1"/>
  <c r="CP60" i="10" s="1"/>
  <c r="AM61" i="10"/>
  <c r="CW61" i="10" s="1"/>
  <c r="CP61" i="10" s="1"/>
  <c r="AM62" i="10"/>
  <c r="CW62" i="10" s="1"/>
  <c r="CP62" i="10" s="1"/>
  <c r="AM63" i="10"/>
  <c r="CW63" i="10" s="1"/>
  <c r="CP63" i="10" s="1"/>
  <c r="AM64" i="10"/>
  <c r="CW64" i="10" s="1"/>
  <c r="CP64" i="10" s="1"/>
  <c r="AM65" i="10"/>
  <c r="CW65" i="10" s="1"/>
  <c r="CP65" i="10" s="1"/>
  <c r="AM66" i="10"/>
  <c r="CW66" i="10" s="1"/>
  <c r="CP66" i="10" s="1"/>
  <c r="AM67" i="10"/>
  <c r="CW67" i="10" s="1"/>
  <c r="CP67" i="10" s="1"/>
  <c r="AM68" i="10"/>
  <c r="CW68" i="10" s="1"/>
  <c r="CP68" i="10" s="1"/>
  <c r="AM69" i="10"/>
  <c r="CW69" i="10" s="1"/>
  <c r="CP69" i="10" s="1"/>
  <c r="AM70" i="10"/>
  <c r="CW70" i="10" s="1"/>
  <c r="CP70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CO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CV30" i="10" s="1"/>
  <c r="CO30" i="10" s="1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CV36" i="10" s="1"/>
  <c r="CO36" i="10" s="1"/>
  <c r="AI37" i="10"/>
  <c r="CV37" i="10" s="1"/>
  <c r="CO37" i="10" s="1"/>
  <c r="AI38" i="10"/>
  <c r="CV38" i="10" s="1"/>
  <c r="CO38" i="10" s="1"/>
  <c r="AI39" i="10"/>
  <c r="CV39" i="10" s="1"/>
  <c r="CO39" i="10" s="1"/>
  <c r="AI40" i="10"/>
  <c r="CV40" i="10" s="1"/>
  <c r="CO40" i="10" s="1"/>
  <c r="AI41" i="10"/>
  <c r="CV41" i="10" s="1"/>
  <c r="CO41" i="10" s="1"/>
  <c r="AI42" i="10"/>
  <c r="CV42" i="10" s="1"/>
  <c r="CO42" i="10" s="1"/>
  <c r="AI43" i="10"/>
  <c r="CV43" i="10" s="1"/>
  <c r="CO43" i="10" s="1"/>
  <c r="AI44" i="10"/>
  <c r="CV44" i="10" s="1"/>
  <c r="CO44" i="10" s="1"/>
  <c r="AI45" i="10"/>
  <c r="CV45" i="10" s="1"/>
  <c r="CO45" i="10" s="1"/>
  <c r="AI46" i="10"/>
  <c r="CV46" i="10" s="1"/>
  <c r="CO46" i="10" s="1"/>
  <c r="AI47" i="10"/>
  <c r="CV47" i="10" s="1"/>
  <c r="CO47" i="10" s="1"/>
  <c r="AI48" i="10"/>
  <c r="CV48" i="10" s="1"/>
  <c r="CO48" i="10" s="1"/>
  <c r="AI49" i="10"/>
  <c r="CV49" i="10" s="1"/>
  <c r="CO49" i="10" s="1"/>
  <c r="AI50" i="10"/>
  <c r="CV50" i="10" s="1"/>
  <c r="CO50" i="10" s="1"/>
  <c r="AI51" i="10"/>
  <c r="CV51" i="10" s="1"/>
  <c r="CO51" i="10" s="1"/>
  <c r="AI52" i="10"/>
  <c r="CV52" i="10" s="1"/>
  <c r="CO52" i="10" s="1"/>
  <c r="AI53" i="10"/>
  <c r="CV53" i="10" s="1"/>
  <c r="CO53" i="10" s="1"/>
  <c r="AI54" i="10"/>
  <c r="CV54" i="10" s="1"/>
  <c r="CO54" i="10" s="1"/>
  <c r="AI55" i="10"/>
  <c r="CV55" i="10" s="1"/>
  <c r="CO55" i="10" s="1"/>
  <c r="AI56" i="10"/>
  <c r="CV56" i="10" s="1"/>
  <c r="CO56" i="10" s="1"/>
  <c r="AI57" i="10"/>
  <c r="CV57" i="10" s="1"/>
  <c r="CO57" i="10" s="1"/>
  <c r="AI58" i="10"/>
  <c r="CV58" i="10" s="1"/>
  <c r="CO58" i="10" s="1"/>
  <c r="AI59" i="10"/>
  <c r="CV59" i="10" s="1"/>
  <c r="CO59" i="10" s="1"/>
  <c r="AI60" i="10"/>
  <c r="CV60" i="10" s="1"/>
  <c r="CO60" i="10" s="1"/>
  <c r="AI61" i="10"/>
  <c r="CV61" i="10" s="1"/>
  <c r="CO61" i="10" s="1"/>
  <c r="AI62" i="10"/>
  <c r="CV62" i="10" s="1"/>
  <c r="CO62" i="10" s="1"/>
  <c r="AI63" i="10"/>
  <c r="CV63" i="10" s="1"/>
  <c r="CO63" i="10" s="1"/>
  <c r="AI64" i="10"/>
  <c r="CV64" i="10" s="1"/>
  <c r="CO64" i="10" s="1"/>
  <c r="AI65" i="10"/>
  <c r="CV65" i="10" s="1"/>
  <c r="CO65" i="10" s="1"/>
  <c r="AI66" i="10"/>
  <c r="CV66" i="10" s="1"/>
  <c r="CO66" i="10" s="1"/>
  <c r="AI67" i="10"/>
  <c r="CV67" i="10" s="1"/>
  <c r="CO67" i="10" s="1"/>
  <c r="AI68" i="10"/>
  <c r="CV68" i="10" s="1"/>
  <c r="CO68" i="10" s="1"/>
  <c r="AI69" i="10"/>
  <c r="CV69" i="10" s="1"/>
  <c r="CO69" i="10" s="1"/>
  <c r="AI70" i="10"/>
  <c r="CV70" i="10" s="1"/>
  <c r="CO70" i="10" s="1"/>
  <c r="AE8" i="10"/>
  <c r="CU8" i="10" s="1"/>
  <c r="AE9" i="10"/>
  <c r="CU9" i="10" s="1"/>
  <c r="AE10" i="10"/>
  <c r="CU10" i="10" s="1"/>
  <c r="AE11" i="10"/>
  <c r="CU11" i="10" s="1"/>
  <c r="AE12" i="10"/>
  <c r="CU12" i="10" s="1"/>
  <c r="AE13" i="10"/>
  <c r="CU13" i="10" s="1"/>
  <c r="AE14" i="10"/>
  <c r="CU14" i="10" s="1"/>
  <c r="AE15" i="10"/>
  <c r="CU15" i="10" s="1"/>
  <c r="AE16" i="10"/>
  <c r="CU16" i="10" s="1"/>
  <c r="AE17" i="10"/>
  <c r="CU17" i="10" s="1"/>
  <c r="AE18" i="10"/>
  <c r="CU18" i="10" s="1"/>
  <c r="AE19" i="10"/>
  <c r="CU19" i="10" s="1"/>
  <c r="AE20" i="10"/>
  <c r="CU20" i="10" s="1"/>
  <c r="AE21" i="10"/>
  <c r="CU21" i="10" s="1"/>
  <c r="AE22" i="10"/>
  <c r="CU22" i="10" s="1"/>
  <c r="AE23" i="10"/>
  <c r="CU23" i="10" s="1"/>
  <c r="AE24" i="10"/>
  <c r="CU24" i="10" s="1"/>
  <c r="AE25" i="10"/>
  <c r="CU25" i="10" s="1"/>
  <c r="AE26" i="10"/>
  <c r="CU26" i="10" s="1"/>
  <c r="AE27" i="10"/>
  <c r="CU27" i="10" s="1"/>
  <c r="AE28" i="10"/>
  <c r="CU28" i="10" s="1"/>
  <c r="AE29" i="10"/>
  <c r="CU29" i="10" s="1"/>
  <c r="AE30" i="10"/>
  <c r="CU30" i="10" s="1"/>
  <c r="AE31" i="10"/>
  <c r="CU31" i="10" s="1"/>
  <c r="AE32" i="10"/>
  <c r="CU32" i="10" s="1"/>
  <c r="AE33" i="10"/>
  <c r="CU33" i="10" s="1"/>
  <c r="AE34" i="10"/>
  <c r="CU34" i="10" s="1"/>
  <c r="AE35" i="10"/>
  <c r="CU35" i="10" s="1"/>
  <c r="AE36" i="10"/>
  <c r="CU36" i="10" s="1"/>
  <c r="AE37" i="10"/>
  <c r="CU37" i="10" s="1"/>
  <c r="AE38" i="10"/>
  <c r="CU38" i="10" s="1"/>
  <c r="AE39" i="10"/>
  <c r="CU39" i="10" s="1"/>
  <c r="AE40" i="10"/>
  <c r="CU40" i="10" s="1"/>
  <c r="AE41" i="10"/>
  <c r="CU41" i="10" s="1"/>
  <c r="AE42" i="10"/>
  <c r="CU42" i="10" s="1"/>
  <c r="AE43" i="10"/>
  <c r="CU43" i="10" s="1"/>
  <c r="AE44" i="10"/>
  <c r="CU44" i="10" s="1"/>
  <c r="AE45" i="10"/>
  <c r="CU45" i="10" s="1"/>
  <c r="AE46" i="10"/>
  <c r="CU46" i="10" s="1"/>
  <c r="AE47" i="10"/>
  <c r="CU47" i="10" s="1"/>
  <c r="AE48" i="10"/>
  <c r="CU48" i="10" s="1"/>
  <c r="AE49" i="10"/>
  <c r="CU49" i="10" s="1"/>
  <c r="AE50" i="10"/>
  <c r="CU50" i="10" s="1"/>
  <c r="AE51" i="10"/>
  <c r="CU51" i="10" s="1"/>
  <c r="AE52" i="10"/>
  <c r="CU52" i="10" s="1"/>
  <c r="AE53" i="10"/>
  <c r="CU53" i="10" s="1"/>
  <c r="AE54" i="10"/>
  <c r="CU54" i="10" s="1"/>
  <c r="AE55" i="10"/>
  <c r="CU55" i="10" s="1"/>
  <c r="AE56" i="10"/>
  <c r="CU56" i="10" s="1"/>
  <c r="AE57" i="10"/>
  <c r="CU57" i="10" s="1"/>
  <c r="AE58" i="10"/>
  <c r="CU58" i="10" s="1"/>
  <c r="AE59" i="10"/>
  <c r="CU59" i="10" s="1"/>
  <c r="AE60" i="10"/>
  <c r="CU60" i="10" s="1"/>
  <c r="AE61" i="10"/>
  <c r="CU61" i="10" s="1"/>
  <c r="AE62" i="10"/>
  <c r="CU62" i="10" s="1"/>
  <c r="AE63" i="10"/>
  <c r="CU63" i="10" s="1"/>
  <c r="AE64" i="10"/>
  <c r="CU64" i="10" s="1"/>
  <c r="AE65" i="10"/>
  <c r="CU65" i="10" s="1"/>
  <c r="AE66" i="10"/>
  <c r="CU66" i="10" s="1"/>
  <c r="AE67" i="10"/>
  <c r="CU67" i="10" s="1"/>
  <c r="AE68" i="10"/>
  <c r="CU68" i="10" s="1"/>
  <c r="AE69" i="10"/>
  <c r="CU69" i="10" s="1"/>
  <c r="AE70" i="10"/>
  <c r="CU70" i="10" s="1"/>
  <c r="AD8" i="10"/>
  <c r="AD10" i="10"/>
  <c r="AD12" i="10"/>
  <c r="AD14" i="10"/>
  <c r="AD16" i="10"/>
  <c r="AD18" i="10"/>
  <c r="AD20" i="10"/>
  <c r="AD22" i="10"/>
  <c r="AD24" i="10"/>
  <c r="AD26" i="10"/>
  <c r="AD28" i="10"/>
  <c r="AD30" i="10"/>
  <c r="AD32" i="10"/>
  <c r="AD34" i="10"/>
  <c r="AD36" i="10"/>
  <c r="AD38" i="10"/>
  <c r="AD40" i="10"/>
  <c r="AD42" i="10"/>
  <c r="AD44" i="10"/>
  <c r="AD46" i="10"/>
  <c r="AD48" i="10"/>
  <c r="AD50" i="10"/>
  <c r="AD52" i="10"/>
  <c r="AD54" i="10"/>
  <c r="AD56" i="10"/>
  <c r="AD58" i="10"/>
  <c r="AD60" i="10"/>
  <c r="AD62" i="10"/>
  <c r="AD64" i="10"/>
  <c r="AD66" i="10"/>
  <c r="AD68" i="10"/>
  <c r="AD70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BX35" i="10" s="1"/>
  <c r="Z36" i="10"/>
  <c r="CE36" i="10" s="1"/>
  <c r="BX36" i="10" s="1"/>
  <c r="Z37" i="10"/>
  <c r="CE37" i="10" s="1"/>
  <c r="BX37" i="10" s="1"/>
  <c r="Z38" i="10"/>
  <c r="CE38" i="10" s="1"/>
  <c r="BX38" i="10" s="1"/>
  <c r="Z39" i="10"/>
  <c r="CE39" i="10" s="1"/>
  <c r="BX39" i="10" s="1"/>
  <c r="Z40" i="10"/>
  <c r="CE40" i="10" s="1"/>
  <c r="BX40" i="10" s="1"/>
  <c r="Z41" i="10"/>
  <c r="CE41" i="10" s="1"/>
  <c r="BX41" i="10" s="1"/>
  <c r="Z42" i="10"/>
  <c r="CE42" i="10" s="1"/>
  <c r="BX42" i="10" s="1"/>
  <c r="Z43" i="10"/>
  <c r="CE43" i="10" s="1"/>
  <c r="BX43" i="10" s="1"/>
  <c r="Z44" i="10"/>
  <c r="CE44" i="10" s="1"/>
  <c r="BX44" i="10" s="1"/>
  <c r="Z45" i="10"/>
  <c r="CE45" i="10" s="1"/>
  <c r="BX45" i="10" s="1"/>
  <c r="Z46" i="10"/>
  <c r="CE46" i="10" s="1"/>
  <c r="BX46" i="10" s="1"/>
  <c r="Z47" i="10"/>
  <c r="CE47" i="10" s="1"/>
  <c r="BX47" i="10" s="1"/>
  <c r="Z48" i="10"/>
  <c r="CE48" i="10" s="1"/>
  <c r="BX48" i="10" s="1"/>
  <c r="Z49" i="10"/>
  <c r="CE49" i="10" s="1"/>
  <c r="BX49" i="10" s="1"/>
  <c r="Z50" i="10"/>
  <c r="CE50" i="10" s="1"/>
  <c r="BX50" i="10" s="1"/>
  <c r="Z51" i="10"/>
  <c r="CE51" i="10" s="1"/>
  <c r="BX51" i="10" s="1"/>
  <c r="Z52" i="10"/>
  <c r="CE52" i="10" s="1"/>
  <c r="BX52" i="10" s="1"/>
  <c r="Z53" i="10"/>
  <c r="CE53" i="10" s="1"/>
  <c r="BX53" i="10" s="1"/>
  <c r="Z54" i="10"/>
  <c r="CE54" i="10" s="1"/>
  <c r="BX54" i="10" s="1"/>
  <c r="Z55" i="10"/>
  <c r="CE55" i="10" s="1"/>
  <c r="BX55" i="10" s="1"/>
  <c r="Z56" i="10"/>
  <c r="CE56" i="10" s="1"/>
  <c r="BX56" i="10" s="1"/>
  <c r="Z57" i="10"/>
  <c r="CE57" i="10" s="1"/>
  <c r="BX57" i="10" s="1"/>
  <c r="Z58" i="10"/>
  <c r="CE58" i="10" s="1"/>
  <c r="BX58" i="10" s="1"/>
  <c r="Z59" i="10"/>
  <c r="CE59" i="10" s="1"/>
  <c r="BX59" i="10" s="1"/>
  <c r="Z60" i="10"/>
  <c r="CE60" i="10" s="1"/>
  <c r="BX60" i="10" s="1"/>
  <c r="Z61" i="10"/>
  <c r="CE61" i="10" s="1"/>
  <c r="BX61" i="10" s="1"/>
  <c r="Z62" i="10"/>
  <c r="CE62" i="10" s="1"/>
  <c r="BX62" i="10" s="1"/>
  <c r="Z63" i="10"/>
  <c r="CE63" i="10" s="1"/>
  <c r="BX63" i="10" s="1"/>
  <c r="Z64" i="10"/>
  <c r="CE64" i="10" s="1"/>
  <c r="BX64" i="10" s="1"/>
  <c r="Z65" i="10"/>
  <c r="CE65" i="10" s="1"/>
  <c r="BX65" i="10" s="1"/>
  <c r="Z66" i="10"/>
  <c r="CE66" i="10" s="1"/>
  <c r="BX66" i="10" s="1"/>
  <c r="Z67" i="10"/>
  <c r="CE67" i="10" s="1"/>
  <c r="BX67" i="10" s="1"/>
  <c r="Z68" i="10"/>
  <c r="CE68" i="10" s="1"/>
  <c r="BX68" i="10" s="1"/>
  <c r="Z69" i="10"/>
  <c r="CE69" i="10" s="1"/>
  <c r="BX69" i="10" s="1"/>
  <c r="Z70" i="10"/>
  <c r="CE70" i="10" s="1"/>
  <c r="BX70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BW37" i="10" s="1"/>
  <c r="V38" i="10"/>
  <c r="CD38" i="10" s="1"/>
  <c r="BW38" i="10" s="1"/>
  <c r="V39" i="10"/>
  <c r="CD39" i="10" s="1"/>
  <c r="BW39" i="10" s="1"/>
  <c r="V40" i="10"/>
  <c r="CD40" i="10" s="1"/>
  <c r="BW40" i="10" s="1"/>
  <c r="V41" i="10"/>
  <c r="CD41" i="10" s="1"/>
  <c r="BW41" i="10" s="1"/>
  <c r="V42" i="10"/>
  <c r="CD42" i="10" s="1"/>
  <c r="BW42" i="10" s="1"/>
  <c r="V43" i="10"/>
  <c r="CD43" i="10" s="1"/>
  <c r="BW43" i="10" s="1"/>
  <c r="V44" i="10"/>
  <c r="CD44" i="10" s="1"/>
  <c r="BW44" i="10" s="1"/>
  <c r="V45" i="10"/>
  <c r="CD45" i="10" s="1"/>
  <c r="BW45" i="10" s="1"/>
  <c r="V46" i="10"/>
  <c r="CD46" i="10" s="1"/>
  <c r="BW46" i="10" s="1"/>
  <c r="V47" i="10"/>
  <c r="CD47" i="10" s="1"/>
  <c r="BW47" i="10" s="1"/>
  <c r="V48" i="10"/>
  <c r="CD48" i="10" s="1"/>
  <c r="BW48" i="10" s="1"/>
  <c r="V49" i="10"/>
  <c r="CD49" i="10" s="1"/>
  <c r="BW49" i="10" s="1"/>
  <c r="V50" i="10"/>
  <c r="CD50" i="10" s="1"/>
  <c r="BW50" i="10" s="1"/>
  <c r="V51" i="10"/>
  <c r="CD51" i="10" s="1"/>
  <c r="BW51" i="10" s="1"/>
  <c r="V52" i="10"/>
  <c r="CD52" i="10" s="1"/>
  <c r="BW52" i="10" s="1"/>
  <c r="V53" i="10"/>
  <c r="CD53" i="10" s="1"/>
  <c r="BW53" i="10" s="1"/>
  <c r="V54" i="10"/>
  <c r="CD54" i="10" s="1"/>
  <c r="BW54" i="10" s="1"/>
  <c r="V55" i="10"/>
  <c r="CD55" i="10" s="1"/>
  <c r="BW55" i="10" s="1"/>
  <c r="V56" i="10"/>
  <c r="CD56" i="10" s="1"/>
  <c r="BW56" i="10" s="1"/>
  <c r="V57" i="10"/>
  <c r="CD57" i="10" s="1"/>
  <c r="BW57" i="10" s="1"/>
  <c r="V58" i="10"/>
  <c r="CD58" i="10" s="1"/>
  <c r="BW58" i="10" s="1"/>
  <c r="V59" i="10"/>
  <c r="CD59" i="10" s="1"/>
  <c r="BW59" i="10" s="1"/>
  <c r="V60" i="10"/>
  <c r="CD60" i="10" s="1"/>
  <c r="BW60" i="10" s="1"/>
  <c r="V61" i="10"/>
  <c r="CD61" i="10" s="1"/>
  <c r="BW61" i="10" s="1"/>
  <c r="V62" i="10"/>
  <c r="CD62" i="10" s="1"/>
  <c r="BW62" i="10" s="1"/>
  <c r="V63" i="10"/>
  <c r="CD63" i="10" s="1"/>
  <c r="BW63" i="10" s="1"/>
  <c r="V64" i="10"/>
  <c r="CD64" i="10" s="1"/>
  <c r="BW64" i="10" s="1"/>
  <c r="V65" i="10"/>
  <c r="CD65" i="10" s="1"/>
  <c r="BW65" i="10" s="1"/>
  <c r="V66" i="10"/>
  <c r="CD66" i="10" s="1"/>
  <c r="BW66" i="10" s="1"/>
  <c r="V67" i="10"/>
  <c r="CD67" i="10" s="1"/>
  <c r="BW67" i="10" s="1"/>
  <c r="V68" i="10"/>
  <c r="CD68" i="10" s="1"/>
  <c r="BW68" i="10" s="1"/>
  <c r="V69" i="10"/>
  <c r="CD69" i="10" s="1"/>
  <c r="BW69" i="10" s="1"/>
  <c r="V70" i="10"/>
  <c r="CD70" i="10" s="1"/>
  <c r="BW70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BV37" i="10" s="1"/>
  <c r="R38" i="10"/>
  <c r="CC38" i="10" s="1"/>
  <c r="BV38" i="10" s="1"/>
  <c r="R39" i="10"/>
  <c r="CC39" i="10" s="1"/>
  <c r="BV39" i="10" s="1"/>
  <c r="R40" i="10"/>
  <c r="CC40" i="10" s="1"/>
  <c r="BV40" i="10" s="1"/>
  <c r="R41" i="10"/>
  <c r="CC41" i="10" s="1"/>
  <c r="BV41" i="10" s="1"/>
  <c r="R42" i="10"/>
  <c r="CC42" i="10" s="1"/>
  <c r="BV42" i="10" s="1"/>
  <c r="R43" i="10"/>
  <c r="CC43" i="10" s="1"/>
  <c r="BV43" i="10" s="1"/>
  <c r="R44" i="10"/>
  <c r="CC44" i="10" s="1"/>
  <c r="BV44" i="10" s="1"/>
  <c r="R45" i="10"/>
  <c r="CC45" i="10" s="1"/>
  <c r="BV45" i="10" s="1"/>
  <c r="R46" i="10"/>
  <c r="CC46" i="10" s="1"/>
  <c r="BV46" i="10" s="1"/>
  <c r="R47" i="10"/>
  <c r="CC47" i="10" s="1"/>
  <c r="BV47" i="10" s="1"/>
  <c r="R48" i="10"/>
  <c r="CC48" i="10" s="1"/>
  <c r="BV48" i="10" s="1"/>
  <c r="R49" i="10"/>
  <c r="CC49" i="10" s="1"/>
  <c r="BV49" i="10" s="1"/>
  <c r="R50" i="10"/>
  <c r="CC50" i="10" s="1"/>
  <c r="BV50" i="10" s="1"/>
  <c r="R51" i="10"/>
  <c r="CC51" i="10" s="1"/>
  <c r="BV51" i="10" s="1"/>
  <c r="R52" i="10"/>
  <c r="CC52" i="10" s="1"/>
  <c r="BV52" i="10" s="1"/>
  <c r="R53" i="10"/>
  <c r="CC53" i="10" s="1"/>
  <c r="BV53" i="10" s="1"/>
  <c r="R54" i="10"/>
  <c r="CC54" i="10" s="1"/>
  <c r="BV54" i="10" s="1"/>
  <c r="R55" i="10"/>
  <c r="CC55" i="10" s="1"/>
  <c r="BV55" i="10" s="1"/>
  <c r="R56" i="10"/>
  <c r="CC56" i="10" s="1"/>
  <c r="BV56" i="10" s="1"/>
  <c r="R57" i="10"/>
  <c r="CC57" i="10" s="1"/>
  <c r="BV57" i="10" s="1"/>
  <c r="R58" i="10"/>
  <c r="CC58" i="10" s="1"/>
  <c r="BV58" i="10" s="1"/>
  <c r="R59" i="10"/>
  <c r="CC59" i="10" s="1"/>
  <c r="BV59" i="10" s="1"/>
  <c r="R60" i="10"/>
  <c r="CC60" i="10" s="1"/>
  <c r="BV60" i="10" s="1"/>
  <c r="R61" i="10"/>
  <c r="CC61" i="10" s="1"/>
  <c r="BV61" i="10" s="1"/>
  <c r="R62" i="10"/>
  <c r="CC62" i="10" s="1"/>
  <c r="BV62" i="10" s="1"/>
  <c r="R63" i="10"/>
  <c r="CC63" i="10" s="1"/>
  <c r="BV63" i="10" s="1"/>
  <c r="R64" i="10"/>
  <c r="CC64" i="10" s="1"/>
  <c r="BV64" i="10" s="1"/>
  <c r="R65" i="10"/>
  <c r="CC65" i="10" s="1"/>
  <c r="BV65" i="10" s="1"/>
  <c r="R66" i="10"/>
  <c r="CC66" i="10" s="1"/>
  <c r="BV66" i="10" s="1"/>
  <c r="R67" i="10"/>
  <c r="CC67" i="10" s="1"/>
  <c r="BV67" i="10" s="1"/>
  <c r="R68" i="10"/>
  <c r="CC68" i="10" s="1"/>
  <c r="BV68" i="10" s="1"/>
  <c r="R69" i="10"/>
  <c r="CC69" i="10" s="1"/>
  <c r="BV69" i="10" s="1"/>
  <c r="R70" i="10"/>
  <c r="CC70" i="10" s="1"/>
  <c r="BV70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BU37" i="10" s="1"/>
  <c r="N38" i="10"/>
  <c r="CB38" i="10" s="1"/>
  <c r="BU38" i="10" s="1"/>
  <c r="N39" i="10"/>
  <c r="CB39" i="10" s="1"/>
  <c r="BU39" i="10" s="1"/>
  <c r="N40" i="10"/>
  <c r="CB40" i="10" s="1"/>
  <c r="BU40" i="10" s="1"/>
  <c r="N41" i="10"/>
  <c r="CB41" i="10" s="1"/>
  <c r="BU41" i="10" s="1"/>
  <c r="N42" i="10"/>
  <c r="CB42" i="10" s="1"/>
  <c r="BU42" i="10" s="1"/>
  <c r="N43" i="10"/>
  <c r="CB43" i="10" s="1"/>
  <c r="BU43" i="10" s="1"/>
  <c r="N44" i="10"/>
  <c r="CB44" i="10" s="1"/>
  <c r="BU44" i="10" s="1"/>
  <c r="N45" i="10"/>
  <c r="CB45" i="10" s="1"/>
  <c r="BU45" i="10" s="1"/>
  <c r="N46" i="10"/>
  <c r="CB46" i="10" s="1"/>
  <c r="BU46" i="10" s="1"/>
  <c r="N47" i="10"/>
  <c r="CB47" i="10" s="1"/>
  <c r="BU47" i="10" s="1"/>
  <c r="N48" i="10"/>
  <c r="CB48" i="10" s="1"/>
  <c r="BU48" i="10" s="1"/>
  <c r="N49" i="10"/>
  <c r="CB49" i="10" s="1"/>
  <c r="BU49" i="10" s="1"/>
  <c r="N50" i="10"/>
  <c r="CB50" i="10" s="1"/>
  <c r="BU50" i="10" s="1"/>
  <c r="N51" i="10"/>
  <c r="CB51" i="10" s="1"/>
  <c r="BU51" i="10" s="1"/>
  <c r="N52" i="10"/>
  <c r="CB52" i="10" s="1"/>
  <c r="BU52" i="10" s="1"/>
  <c r="N53" i="10"/>
  <c r="CB53" i="10" s="1"/>
  <c r="BU53" i="10" s="1"/>
  <c r="N54" i="10"/>
  <c r="CB54" i="10" s="1"/>
  <c r="BU54" i="10" s="1"/>
  <c r="N55" i="10"/>
  <c r="CB55" i="10" s="1"/>
  <c r="BU55" i="10" s="1"/>
  <c r="N56" i="10"/>
  <c r="CB56" i="10" s="1"/>
  <c r="BU56" i="10" s="1"/>
  <c r="N57" i="10"/>
  <c r="CB57" i="10" s="1"/>
  <c r="BU57" i="10" s="1"/>
  <c r="N58" i="10"/>
  <c r="CB58" i="10" s="1"/>
  <c r="BU58" i="10" s="1"/>
  <c r="N59" i="10"/>
  <c r="CB59" i="10" s="1"/>
  <c r="BU59" i="10" s="1"/>
  <c r="N60" i="10"/>
  <c r="CB60" i="10" s="1"/>
  <c r="BU60" i="10" s="1"/>
  <c r="N61" i="10"/>
  <c r="CB61" i="10" s="1"/>
  <c r="BU61" i="10" s="1"/>
  <c r="N62" i="10"/>
  <c r="CB62" i="10" s="1"/>
  <c r="BU62" i="10" s="1"/>
  <c r="N63" i="10"/>
  <c r="CB63" i="10" s="1"/>
  <c r="BU63" i="10" s="1"/>
  <c r="N64" i="10"/>
  <c r="CB64" i="10" s="1"/>
  <c r="BU64" i="10" s="1"/>
  <c r="N65" i="10"/>
  <c r="CB65" i="10" s="1"/>
  <c r="BU65" i="10" s="1"/>
  <c r="N66" i="10"/>
  <c r="CB66" i="10" s="1"/>
  <c r="BU66" i="10" s="1"/>
  <c r="N67" i="10"/>
  <c r="CB67" i="10" s="1"/>
  <c r="BU67" i="10" s="1"/>
  <c r="N68" i="10"/>
  <c r="CB68" i="10" s="1"/>
  <c r="BU68" i="10" s="1"/>
  <c r="N69" i="10"/>
  <c r="CB69" i="10" s="1"/>
  <c r="BU69" i="10" s="1"/>
  <c r="N70" i="10"/>
  <c r="CB70" i="10" s="1"/>
  <c r="BU70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BT33" i="10" s="1"/>
  <c r="J34" i="10"/>
  <c r="CA34" i="10" s="1"/>
  <c r="BT34" i="10" s="1"/>
  <c r="J35" i="10"/>
  <c r="CA35" i="10" s="1"/>
  <c r="BT35" i="10" s="1"/>
  <c r="J36" i="10"/>
  <c r="CA36" i="10" s="1"/>
  <c r="BT36" i="10" s="1"/>
  <c r="J37" i="10"/>
  <c r="CA37" i="10" s="1"/>
  <c r="BT37" i="10" s="1"/>
  <c r="J38" i="10"/>
  <c r="CA38" i="10" s="1"/>
  <c r="BT38" i="10" s="1"/>
  <c r="J39" i="10"/>
  <c r="CA39" i="10" s="1"/>
  <c r="BT39" i="10" s="1"/>
  <c r="J40" i="10"/>
  <c r="CA40" i="10" s="1"/>
  <c r="BT40" i="10" s="1"/>
  <c r="J41" i="10"/>
  <c r="CA41" i="10" s="1"/>
  <c r="BT41" i="10" s="1"/>
  <c r="J42" i="10"/>
  <c r="CA42" i="10" s="1"/>
  <c r="BT42" i="10" s="1"/>
  <c r="J43" i="10"/>
  <c r="CA43" i="10" s="1"/>
  <c r="BT43" i="10" s="1"/>
  <c r="J44" i="10"/>
  <c r="CA44" i="10" s="1"/>
  <c r="BT44" i="10" s="1"/>
  <c r="J45" i="10"/>
  <c r="CA45" i="10" s="1"/>
  <c r="BT45" i="10" s="1"/>
  <c r="J46" i="10"/>
  <c r="CA46" i="10" s="1"/>
  <c r="BT46" i="10" s="1"/>
  <c r="J47" i="10"/>
  <c r="CA47" i="10" s="1"/>
  <c r="BT47" i="10" s="1"/>
  <c r="J48" i="10"/>
  <c r="CA48" i="10" s="1"/>
  <c r="BT48" i="10" s="1"/>
  <c r="J49" i="10"/>
  <c r="CA49" i="10" s="1"/>
  <c r="BT49" i="10" s="1"/>
  <c r="J50" i="10"/>
  <c r="CA50" i="10" s="1"/>
  <c r="BT50" i="10" s="1"/>
  <c r="J51" i="10"/>
  <c r="CA51" i="10" s="1"/>
  <c r="BT51" i="10" s="1"/>
  <c r="J52" i="10"/>
  <c r="CA52" i="10" s="1"/>
  <c r="BT52" i="10" s="1"/>
  <c r="J53" i="10"/>
  <c r="CA53" i="10" s="1"/>
  <c r="BT53" i="10" s="1"/>
  <c r="J54" i="10"/>
  <c r="CA54" i="10" s="1"/>
  <c r="BT54" i="10" s="1"/>
  <c r="J55" i="10"/>
  <c r="CA55" i="10" s="1"/>
  <c r="BT55" i="10" s="1"/>
  <c r="J56" i="10"/>
  <c r="CA56" i="10" s="1"/>
  <c r="BT56" i="10" s="1"/>
  <c r="J57" i="10"/>
  <c r="CA57" i="10" s="1"/>
  <c r="BT57" i="10" s="1"/>
  <c r="J58" i="10"/>
  <c r="CA58" i="10" s="1"/>
  <c r="BT58" i="10" s="1"/>
  <c r="J59" i="10"/>
  <c r="CA59" i="10" s="1"/>
  <c r="BT59" i="10" s="1"/>
  <c r="J60" i="10"/>
  <c r="CA60" i="10" s="1"/>
  <c r="BT60" i="10" s="1"/>
  <c r="J61" i="10"/>
  <c r="CA61" i="10" s="1"/>
  <c r="BT61" i="10" s="1"/>
  <c r="J62" i="10"/>
  <c r="CA62" i="10" s="1"/>
  <c r="BT62" i="10" s="1"/>
  <c r="J63" i="10"/>
  <c r="CA63" i="10" s="1"/>
  <c r="BT63" i="10" s="1"/>
  <c r="J64" i="10"/>
  <c r="CA64" i="10" s="1"/>
  <c r="BT64" i="10" s="1"/>
  <c r="J65" i="10"/>
  <c r="CA65" i="10" s="1"/>
  <c r="BT65" i="10" s="1"/>
  <c r="J66" i="10"/>
  <c r="CA66" i="10" s="1"/>
  <c r="BT66" i="10" s="1"/>
  <c r="J67" i="10"/>
  <c r="CA67" i="10" s="1"/>
  <c r="BT67" i="10" s="1"/>
  <c r="J68" i="10"/>
  <c r="CA68" i="10" s="1"/>
  <c r="BT68" i="10" s="1"/>
  <c r="J69" i="10"/>
  <c r="CA69" i="10" s="1"/>
  <c r="BT69" i="10" s="1"/>
  <c r="J70" i="10"/>
  <c r="CA70" i="10" s="1"/>
  <c r="BT70" i="10" s="1"/>
  <c r="F8" i="10"/>
  <c r="BZ8" i="10" s="1"/>
  <c r="BY8" i="10" s="1"/>
  <c r="BR8" i="10" s="1"/>
  <c r="F9" i="10"/>
  <c r="BZ9" i="10" s="1"/>
  <c r="BY9" i="10" s="1"/>
  <c r="BR9" i="10" s="1"/>
  <c r="F10" i="10"/>
  <c r="BZ10" i="10" s="1"/>
  <c r="BY10" i="10" s="1"/>
  <c r="BR10" i="10" s="1"/>
  <c r="F11" i="10"/>
  <c r="BZ11" i="10" s="1"/>
  <c r="BY11" i="10" s="1"/>
  <c r="BR11" i="10" s="1"/>
  <c r="F12" i="10"/>
  <c r="BZ12" i="10" s="1"/>
  <c r="BY12" i="10" s="1"/>
  <c r="BR12" i="10" s="1"/>
  <c r="F13" i="10"/>
  <c r="BZ13" i="10" s="1"/>
  <c r="BY13" i="10" s="1"/>
  <c r="BR13" i="10" s="1"/>
  <c r="F14" i="10"/>
  <c r="BZ14" i="10" s="1"/>
  <c r="BY14" i="10" s="1"/>
  <c r="BR14" i="10" s="1"/>
  <c r="F15" i="10"/>
  <c r="BZ15" i="10" s="1"/>
  <c r="BY15" i="10" s="1"/>
  <c r="BR15" i="10" s="1"/>
  <c r="F16" i="10"/>
  <c r="BZ16" i="10" s="1"/>
  <c r="BY16" i="10" s="1"/>
  <c r="BR16" i="10" s="1"/>
  <c r="F17" i="10"/>
  <c r="BZ17" i="10" s="1"/>
  <c r="BY17" i="10" s="1"/>
  <c r="BR17" i="10" s="1"/>
  <c r="F18" i="10"/>
  <c r="BZ18" i="10" s="1"/>
  <c r="BY18" i="10" s="1"/>
  <c r="BR18" i="10" s="1"/>
  <c r="F19" i="10"/>
  <c r="BZ19" i="10" s="1"/>
  <c r="BY19" i="10" s="1"/>
  <c r="BR19" i="10" s="1"/>
  <c r="F20" i="10"/>
  <c r="BZ20" i="10" s="1"/>
  <c r="BY20" i="10" s="1"/>
  <c r="BR20" i="10" s="1"/>
  <c r="F21" i="10"/>
  <c r="BZ21" i="10" s="1"/>
  <c r="BY21" i="10" s="1"/>
  <c r="BR21" i="10" s="1"/>
  <c r="F22" i="10"/>
  <c r="BZ22" i="10" s="1"/>
  <c r="BY22" i="10" s="1"/>
  <c r="BR22" i="10" s="1"/>
  <c r="F23" i="10"/>
  <c r="BZ23" i="10" s="1"/>
  <c r="BY23" i="10" s="1"/>
  <c r="BR23" i="10" s="1"/>
  <c r="F24" i="10"/>
  <c r="BZ24" i="10" s="1"/>
  <c r="BY24" i="10" s="1"/>
  <c r="BR24" i="10" s="1"/>
  <c r="F25" i="10"/>
  <c r="BZ25" i="10" s="1"/>
  <c r="BY25" i="10" s="1"/>
  <c r="BR25" i="10" s="1"/>
  <c r="F26" i="10"/>
  <c r="BZ26" i="10" s="1"/>
  <c r="BY26" i="10" s="1"/>
  <c r="BR26" i="10" s="1"/>
  <c r="F27" i="10"/>
  <c r="BZ27" i="10" s="1"/>
  <c r="BY27" i="10" s="1"/>
  <c r="BR27" i="10" s="1"/>
  <c r="F28" i="10"/>
  <c r="BZ28" i="10" s="1"/>
  <c r="BY28" i="10" s="1"/>
  <c r="BR28" i="10" s="1"/>
  <c r="F29" i="10"/>
  <c r="BZ29" i="10" s="1"/>
  <c r="BY29" i="10" s="1"/>
  <c r="BR29" i="10" s="1"/>
  <c r="F30" i="10"/>
  <c r="BZ30" i="10" s="1"/>
  <c r="BY30" i="10" s="1"/>
  <c r="BR30" i="10" s="1"/>
  <c r="F31" i="10"/>
  <c r="BZ31" i="10" s="1"/>
  <c r="BY31" i="10" s="1"/>
  <c r="BR31" i="10" s="1"/>
  <c r="F32" i="10"/>
  <c r="BZ32" i="10" s="1"/>
  <c r="BY32" i="10" s="1"/>
  <c r="BR32" i="10" s="1"/>
  <c r="F33" i="10"/>
  <c r="BZ33" i="10" s="1"/>
  <c r="BY33" i="10" s="1"/>
  <c r="BR33" i="10" s="1"/>
  <c r="F34" i="10"/>
  <c r="BZ34" i="10" s="1"/>
  <c r="BY34" i="10" s="1"/>
  <c r="BR34" i="10" s="1"/>
  <c r="F35" i="10"/>
  <c r="BZ35" i="10" s="1"/>
  <c r="BY35" i="10" s="1"/>
  <c r="BR35" i="10" s="1"/>
  <c r="F36" i="10"/>
  <c r="BZ36" i="10" s="1"/>
  <c r="BY36" i="10" s="1"/>
  <c r="BR36" i="10" s="1"/>
  <c r="F37" i="10"/>
  <c r="BZ37" i="10" s="1"/>
  <c r="BY37" i="10" s="1"/>
  <c r="BR37" i="10" s="1"/>
  <c r="F38" i="10"/>
  <c r="BZ38" i="10" s="1"/>
  <c r="BY38" i="10" s="1"/>
  <c r="BR38" i="10" s="1"/>
  <c r="F39" i="10"/>
  <c r="BZ39" i="10" s="1"/>
  <c r="BY39" i="10" s="1"/>
  <c r="BR39" i="10" s="1"/>
  <c r="F40" i="10"/>
  <c r="BZ40" i="10" s="1"/>
  <c r="BY40" i="10" s="1"/>
  <c r="BR40" i="10" s="1"/>
  <c r="F41" i="10"/>
  <c r="BZ41" i="10" s="1"/>
  <c r="BY41" i="10" s="1"/>
  <c r="BR41" i="10" s="1"/>
  <c r="F42" i="10"/>
  <c r="BZ42" i="10" s="1"/>
  <c r="BY42" i="10" s="1"/>
  <c r="BR42" i="10" s="1"/>
  <c r="F43" i="10"/>
  <c r="BZ43" i="10" s="1"/>
  <c r="BY43" i="10" s="1"/>
  <c r="BR43" i="10" s="1"/>
  <c r="F44" i="10"/>
  <c r="BZ44" i="10" s="1"/>
  <c r="BY44" i="10" s="1"/>
  <c r="BR44" i="10" s="1"/>
  <c r="F45" i="10"/>
  <c r="BZ45" i="10" s="1"/>
  <c r="BY45" i="10" s="1"/>
  <c r="BR45" i="10" s="1"/>
  <c r="F46" i="10"/>
  <c r="BZ46" i="10" s="1"/>
  <c r="BY46" i="10" s="1"/>
  <c r="BR46" i="10" s="1"/>
  <c r="F47" i="10"/>
  <c r="BZ47" i="10" s="1"/>
  <c r="BY47" i="10" s="1"/>
  <c r="BR47" i="10" s="1"/>
  <c r="F48" i="10"/>
  <c r="BZ48" i="10" s="1"/>
  <c r="BY48" i="10" s="1"/>
  <c r="BR48" i="10" s="1"/>
  <c r="F49" i="10"/>
  <c r="BZ49" i="10" s="1"/>
  <c r="BY49" i="10" s="1"/>
  <c r="BR49" i="10" s="1"/>
  <c r="F50" i="10"/>
  <c r="BZ50" i="10" s="1"/>
  <c r="BY50" i="10" s="1"/>
  <c r="BR50" i="10" s="1"/>
  <c r="F51" i="10"/>
  <c r="BZ51" i="10" s="1"/>
  <c r="BY51" i="10" s="1"/>
  <c r="BR51" i="10" s="1"/>
  <c r="F52" i="10"/>
  <c r="BZ52" i="10" s="1"/>
  <c r="BY52" i="10" s="1"/>
  <c r="BR52" i="10" s="1"/>
  <c r="F53" i="10"/>
  <c r="BZ53" i="10" s="1"/>
  <c r="BY53" i="10" s="1"/>
  <c r="BR53" i="10" s="1"/>
  <c r="F54" i="10"/>
  <c r="BZ54" i="10" s="1"/>
  <c r="BY54" i="10" s="1"/>
  <c r="BR54" i="10" s="1"/>
  <c r="F55" i="10"/>
  <c r="BZ55" i="10" s="1"/>
  <c r="BY55" i="10" s="1"/>
  <c r="BR55" i="10" s="1"/>
  <c r="F56" i="10"/>
  <c r="BZ56" i="10" s="1"/>
  <c r="BY56" i="10" s="1"/>
  <c r="BR56" i="10" s="1"/>
  <c r="F57" i="10"/>
  <c r="BZ57" i="10" s="1"/>
  <c r="BY57" i="10" s="1"/>
  <c r="BR57" i="10" s="1"/>
  <c r="F58" i="10"/>
  <c r="BZ58" i="10" s="1"/>
  <c r="BY58" i="10" s="1"/>
  <c r="BR58" i="10" s="1"/>
  <c r="F59" i="10"/>
  <c r="BZ59" i="10" s="1"/>
  <c r="BY59" i="10" s="1"/>
  <c r="BR59" i="10" s="1"/>
  <c r="F60" i="10"/>
  <c r="BZ60" i="10" s="1"/>
  <c r="BY60" i="10" s="1"/>
  <c r="BR60" i="10" s="1"/>
  <c r="F61" i="10"/>
  <c r="BZ61" i="10" s="1"/>
  <c r="BY61" i="10" s="1"/>
  <c r="BR61" i="10" s="1"/>
  <c r="F62" i="10"/>
  <c r="BZ62" i="10" s="1"/>
  <c r="BY62" i="10" s="1"/>
  <c r="BR62" i="10" s="1"/>
  <c r="F63" i="10"/>
  <c r="BZ63" i="10" s="1"/>
  <c r="BY63" i="10" s="1"/>
  <c r="BR63" i="10" s="1"/>
  <c r="F64" i="10"/>
  <c r="BZ64" i="10" s="1"/>
  <c r="BY64" i="10" s="1"/>
  <c r="BR64" i="10" s="1"/>
  <c r="F65" i="10"/>
  <c r="BZ65" i="10" s="1"/>
  <c r="BY65" i="10" s="1"/>
  <c r="BR65" i="10" s="1"/>
  <c r="F66" i="10"/>
  <c r="BZ66" i="10" s="1"/>
  <c r="BY66" i="10" s="1"/>
  <c r="BR66" i="10" s="1"/>
  <c r="F67" i="10"/>
  <c r="BZ67" i="10" s="1"/>
  <c r="BY67" i="10" s="1"/>
  <c r="BR67" i="10" s="1"/>
  <c r="F68" i="10"/>
  <c r="BZ68" i="10" s="1"/>
  <c r="BY68" i="10" s="1"/>
  <c r="BR68" i="10" s="1"/>
  <c r="F69" i="10"/>
  <c r="BZ69" i="10" s="1"/>
  <c r="BY69" i="10" s="1"/>
  <c r="BR69" i="10" s="1"/>
  <c r="F70" i="10"/>
  <c r="BZ70" i="10" s="1"/>
  <c r="BY70" i="10" s="1"/>
  <c r="BR70" i="10" s="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M8" i="1"/>
  <c r="AP8" i="1" s="1"/>
  <c r="AM9" i="1"/>
  <c r="AP9" i="1" s="1"/>
  <c r="AM10" i="1"/>
  <c r="AP10" i="1" s="1"/>
  <c r="AM11" i="1"/>
  <c r="AP11" i="1" s="1"/>
  <c r="AM12" i="1"/>
  <c r="AP12" i="1" s="1"/>
  <c r="AM13" i="1"/>
  <c r="AP13" i="1" s="1"/>
  <c r="AM14" i="1"/>
  <c r="AP14" i="1" s="1"/>
  <c r="AM15" i="1"/>
  <c r="AP15" i="1" s="1"/>
  <c r="AM16" i="1"/>
  <c r="AP16" i="1" s="1"/>
  <c r="AM17" i="1"/>
  <c r="AP17" i="1" s="1"/>
  <c r="AM18" i="1"/>
  <c r="AP18" i="1" s="1"/>
  <c r="AM19" i="1"/>
  <c r="AP19" i="1" s="1"/>
  <c r="AM20" i="1"/>
  <c r="AP20" i="1" s="1"/>
  <c r="AM21" i="1"/>
  <c r="AP21" i="1" s="1"/>
  <c r="AM22" i="1"/>
  <c r="AP22" i="1" s="1"/>
  <c r="AM23" i="1"/>
  <c r="AP23" i="1" s="1"/>
  <c r="AM24" i="1"/>
  <c r="AP24" i="1" s="1"/>
  <c r="AM25" i="1"/>
  <c r="AP25" i="1" s="1"/>
  <c r="AM26" i="1"/>
  <c r="AP26" i="1" s="1"/>
  <c r="AM27" i="1"/>
  <c r="AP27" i="1" s="1"/>
  <c r="AM28" i="1"/>
  <c r="AP28" i="1" s="1"/>
  <c r="AM29" i="1"/>
  <c r="AP29" i="1" s="1"/>
  <c r="AM30" i="1"/>
  <c r="AP30" i="1" s="1"/>
  <c r="AM31" i="1"/>
  <c r="AP31" i="1" s="1"/>
  <c r="AM32" i="1"/>
  <c r="AP32" i="1" s="1"/>
  <c r="AM33" i="1"/>
  <c r="AP33" i="1" s="1"/>
  <c r="AM34" i="1"/>
  <c r="AP34" i="1" s="1"/>
  <c r="AM35" i="1"/>
  <c r="AP35" i="1" s="1"/>
  <c r="AM36" i="1"/>
  <c r="AP36" i="1" s="1"/>
  <c r="AM37" i="1"/>
  <c r="AP37" i="1" s="1"/>
  <c r="AM38" i="1"/>
  <c r="AP38" i="1" s="1"/>
  <c r="AM39" i="1"/>
  <c r="AP39" i="1" s="1"/>
  <c r="AM40" i="1"/>
  <c r="AP40" i="1" s="1"/>
  <c r="AM41" i="1"/>
  <c r="AP41" i="1" s="1"/>
  <c r="AM42" i="1"/>
  <c r="AP42" i="1" s="1"/>
  <c r="AM43" i="1"/>
  <c r="AP43" i="1" s="1"/>
  <c r="AM44" i="1"/>
  <c r="AP44" i="1" s="1"/>
  <c r="AM45" i="1"/>
  <c r="AP45" i="1" s="1"/>
  <c r="AM46" i="1"/>
  <c r="AP46" i="1" s="1"/>
  <c r="AM47" i="1"/>
  <c r="AP47" i="1" s="1"/>
  <c r="AM48" i="1"/>
  <c r="AP48" i="1" s="1"/>
  <c r="AM49" i="1"/>
  <c r="AP49" i="1" s="1"/>
  <c r="AM50" i="1"/>
  <c r="AP50" i="1" s="1"/>
  <c r="AM51" i="1"/>
  <c r="AP51" i="1" s="1"/>
  <c r="AM52" i="1"/>
  <c r="AP52" i="1" s="1"/>
  <c r="AM53" i="1"/>
  <c r="AP53" i="1" s="1"/>
  <c r="AM54" i="1"/>
  <c r="AP54" i="1" s="1"/>
  <c r="AM55" i="1"/>
  <c r="AP55" i="1" s="1"/>
  <c r="AM56" i="1"/>
  <c r="AP56" i="1" s="1"/>
  <c r="AM57" i="1"/>
  <c r="AP57" i="1" s="1"/>
  <c r="AM58" i="1"/>
  <c r="AP58" i="1" s="1"/>
  <c r="AM59" i="1"/>
  <c r="AP59" i="1" s="1"/>
  <c r="AM60" i="1"/>
  <c r="AP60" i="1" s="1"/>
  <c r="AM61" i="1"/>
  <c r="AP61" i="1" s="1"/>
  <c r="AM62" i="1"/>
  <c r="AP62" i="1" s="1"/>
  <c r="AM63" i="1"/>
  <c r="AP63" i="1" s="1"/>
  <c r="AM64" i="1"/>
  <c r="AP64" i="1" s="1"/>
  <c r="AM65" i="1"/>
  <c r="AP65" i="1" s="1"/>
  <c r="AM66" i="1"/>
  <c r="AP66" i="1" s="1"/>
  <c r="AM67" i="1"/>
  <c r="AP67" i="1" s="1"/>
  <c r="AM68" i="1"/>
  <c r="AP68" i="1" s="1"/>
  <c r="AM69" i="1"/>
  <c r="AP69" i="1" s="1"/>
  <c r="AM70" i="1"/>
  <c r="AP70" i="1" s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P8" i="1"/>
  <c r="AA8" i="1" s="1"/>
  <c r="P9" i="1"/>
  <c r="AA9" i="1" s="1"/>
  <c r="P10" i="1"/>
  <c r="AA10" i="1" s="1"/>
  <c r="P11" i="1"/>
  <c r="AA11" i="1" s="1"/>
  <c r="P12" i="1"/>
  <c r="AA12" i="1" s="1"/>
  <c r="P13" i="1"/>
  <c r="AA13" i="1" s="1"/>
  <c r="P14" i="1"/>
  <c r="AA14" i="1" s="1"/>
  <c r="P15" i="1"/>
  <c r="AA15" i="1" s="1"/>
  <c r="P16" i="1"/>
  <c r="AA16" i="1" s="1"/>
  <c r="P17" i="1"/>
  <c r="AA17" i="1" s="1"/>
  <c r="P18" i="1"/>
  <c r="AA18" i="1" s="1"/>
  <c r="P19" i="1"/>
  <c r="AA19" i="1" s="1"/>
  <c r="P20" i="1"/>
  <c r="AA20" i="1" s="1"/>
  <c r="P21" i="1"/>
  <c r="AA21" i="1" s="1"/>
  <c r="P22" i="1"/>
  <c r="AA22" i="1" s="1"/>
  <c r="P23" i="1"/>
  <c r="AA23" i="1" s="1"/>
  <c r="P24" i="1"/>
  <c r="AA24" i="1" s="1"/>
  <c r="P25" i="1"/>
  <c r="AA25" i="1" s="1"/>
  <c r="P26" i="1"/>
  <c r="AA26" i="1" s="1"/>
  <c r="P27" i="1"/>
  <c r="AA27" i="1" s="1"/>
  <c r="P28" i="1"/>
  <c r="AA28" i="1" s="1"/>
  <c r="P29" i="1"/>
  <c r="AA29" i="1" s="1"/>
  <c r="P30" i="1"/>
  <c r="AA30" i="1" s="1"/>
  <c r="P31" i="1"/>
  <c r="AA31" i="1" s="1"/>
  <c r="P32" i="1"/>
  <c r="AA32" i="1" s="1"/>
  <c r="P33" i="1"/>
  <c r="AA33" i="1" s="1"/>
  <c r="P34" i="1"/>
  <c r="AA34" i="1" s="1"/>
  <c r="P35" i="1"/>
  <c r="AA35" i="1" s="1"/>
  <c r="P36" i="1"/>
  <c r="AA36" i="1" s="1"/>
  <c r="P37" i="1"/>
  <c r="AA37" i="1" s="1"/>
  <c r="P38" i="1"/>
  <c r="AA38" i="1" s="1"/>
  <c r="P39" i="1"/>
  <c r="AA39" i="1" s="1"/>
  <c r="P40" i="1"/>
  <c r="AA40" i="1" s="1"/>
  <c r="P41" i="1"/>
  <c r="AA41" i="1" s="1"/>
  <c r="P42" i="1"/>
  <c r="AA42" i="1" s="1"/>
  <c r="P43" i="1"/>
  <c r="AA43" i="1" s="1"/>
  <c r="P44" i="1"/>
  <c r="AA44" i="1" s="1"/>
  <c r="P45" i="1"/>
  <c r="AA45" i="1" s="1"/>
  <c r="P46" i="1"/>
  <c r="AA46" i="1" s="1"/>
  <c r="P47" i="1"/>
  <c r="AA47" i="1" s="1"/>
  <c r="P48" i="1"/>
  <c r="AA48" i="1" s="1"/>
  <c r="P49" i="1"/>
  <c r="AA49" i="1" s="1"/>
  <c r="P50" i="1"/>
  <c r="AA50" i="1" s="1"/>
  <c r="P51" i="1"/>
  <c r="AA51" i="1" s="1"/>
  <c r="P52" i="1"/>
  <c r="AA52" i="1" s="1"/>
  <c r="P53" i="1"/>
  <c r="AA53" i="1" s="1"/>
  <c r="P54" i="1"/>
  <c r="AA54" i="1" s="1"/>
  <c r="P55" i="1"/>
  <c r="AA55" i="1" s="1"/>
  <c r="P56" i="1"/>
  <c r="AA56" i="1" s="1"/>
  <c r="P57" i="1"/>
  <c r="AA57" i="1" s="1"/>
  <c r="P58" i="1"/>
  <c r="AA58" i="1" s="1"/>
  <c r="P59" i="1"/>
  <c r="AA59" i="1" s="1"/>
  <c r="P60" i="1"/>
  <c r="AA60" i="1" s="1"/>
  <c r="P61" i="1"/>
  <c r="AA61" i="1" s="1"/>
  <c r="P62" i="1"/>
  <c r="AA62" i="1" s="1"/>
  <c r="P63" i="1"/>
  <c r="AA63" i="1" s="1"/>
  <c r="P64" i="1"/>
  <c r="AA64" i="1" s="1"/>
  <c r="P65" i="1"/>
  <c r="AA65" i="1" s="1"/>
  <c r="P66" i="1"/>
  <c r="AA66" i="1" s="1"/>
  <c r="P67" i="1"/>
  <c r="AA67" i="1" s="1"/>
  <c r="P68" i="1"/>
  <c r="AA68" i="1" s="1"/>
  <c r="P69" i="1"/>
  <c r="AA69" i="1" s="1"/>
  <c r="P70" i="1"/>
  <c r="AA70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I9" i="1"/>
  <c r="I11" i="1"/>
  <c r="I13" i="1"/>
  <c r="I15" i="1"/>
  <c r="I17" i="1"/>
  <c r="I19" i="1"/>
  <c r="I21" i="1"/>
  <c r="I23" i="1"/>
  <c r="I25" i="1"/>
  <c r="I27" i="1"/>
  <c r="I29" i="1"/>
  <c r="I31" i="1"/>
  <c r="I33" i="1"/>
  <c r="I35" i="1"/>
  <c r="I37" i="1"/>
  <c r="I39" i="1"/>
  <c r="I41" i="1"/>
  <c r="I43" i="1"/>
  <c r="I45" i="1"/>
  <c r="I47" i="1"/>
  <c r="I49" i="1"/>
  <c r="I51" i="1"/>
  <c r="I53" i="1"/>
  <c r="I55" i="1"/>
  <c r="I57" i="1"/>
  <c r="I59" i="1"/>
  <c r="I61" i="1"/>
  <c r="I63" i="1"/>
  <c r="I65" i="1"/>
  <c r="I67" i="1"/>
  <c r="I69" i="1"/>
  <c r="H8" i="1"/>
  <c r="H10" i="1"/>
  <c r="H12" i="1"/>
  <c r="H14" i="1"/>
  <c r="H16" i="1"/>
  <c r="H18" i="1"/>
  <c r="H20" i="1"/>
  <c r="H22" i="1"/>
  <c r="H24" i="1"/>
  <c r="H26" i="1"/>
  <c r="H28" i="1"/>
  <c r="H30" i="1"/>
  <c r="H32" i="1"/>
  <c r="H34" i="1"/>
  <c r="H36" i="1"/>
  <c r="H38" i="1"/>
  <c r="H40" i="1"/>
  <c r="H42" i="1"/>
  <c r="H44" i="1"/>
  <c r="H46" i="1"/>
  <c r="H48" i="1"/>
  <c r="H50" i="1"/>
  <c r="H52" i="1"/>
  <c r="H54" i="1"/>
  <c r="H56" i="1"/>
  <c r="H58" i="1"/>
  <c r="H60" i="1"/>
  <c r="H62" i="1"/>
  <c r="H64" i="1"/>
  <c r="H66" i="1"/>
  <c r="H68" i="1"/>
  <c r="H70" i="1"/>
  <c r="D8" i="1"/>
  <c r="M8" i="1" s="1"/>
  <c r="D9" i="1"/>
  <c r="D10" i="1"/>
  <c r="M10" i="1" s="1"/>
  <c r="D11" i="1"/>
  <c r="D12" i="1"/>
  <c r="M12" i="1" s="1"/>
  <c r="D13" i="1"/>
  <c r="D14" i="1"/>
  <c r="M14" i="1" s="1"/>
  <c r="D15" i="1"/>
  <c r="D16" i="1"/>
  <c r="M16" i="1" s="1"/>
  <c r="D17" i="1"/>
  <c r="D18" i="1"/>
  <c r="M18" i="1" s="1"/>
  <c r="D19" i="1"/>
  <c r="D20" i="1"/>
  <c r="M20" i="1" s="1"/>
  <c r="D21" i="1"/>
  <c r="D22" i="1"/>
  <c r="M22" i="1" s="1"/>
  <c r="D23" i="1"/>
  <c r="D24" i="1"/>
  <c r="M24" i="1" s="1"/>
  <c r="D25" i="1"/>
  <c r="D26" i="1"/>
  <c r="M26" i="1" s="1"/>
  <c r="D27" i="1"/>
  <c r="D28" i="1"/>
  <c r="M28" i="1" s="1"/>
  <c r="D29" i="1"/>
  <c r="D30" i="1"/>
  <c r="M30" i="1" s="1"/>
  <c r="D31" i="1"/>
  <c r="D32" i="1"/>
  <c r="M32" i="1" s="1"/>
  <c r="D33" i="1"/>
  <c r="D34" i="1"/>
  <c r="M34" i="1" s="1"/>
  <c r="D35" i="1"/>
  <c r="D36" i="1"/>
  <c r="M36" i="1" s="1"/>
  <c r="D37" i="1"/>
  <c r="D38" i="1"/>
  <c r="M38" i="1" s="1"/>
  <c r="D39" i="1"/>
  <c r="D40" i="1"/>
  <c r="M40" i="1" s="1"/>
  <c r="D41" i="1"/>
  <c r="D42" i="1"/>
  <c r="M42" i="1" s="1"/>
  <c r="D43" i="1"/>
  <c r="D44" i="1"/>
  <c r="M44" i="1" s="1"/>
  <c r="D45" i="1"/>
  <c r="D46" i="1"/>
  <c r="M46" i="1" s="1"/>
  <c r="D47" i="1"/>
  <c r="D48" i="1"/>
  <c r="M48" i="1" s="1"/>
  <c r="D49" i="1"/>
  <c r="D50" i="1"/>
  <c r="M50" i="1" s="1"/>
  <c r="D51" i="1"/>
  <c r="D52" i="1"/>
  <c r="M52" i="1" s="1"/>
  <c r="D53" i="1"/>
  <c r="D54" i="1"/>
  <c r="M54" i="1" s="1"/>
  <c r="D55" i="1"/>
  <c r="D56" i="1"/>
  <c r="M56" i="1" s="1"/>
  <c r="D57" i="1"/>
  <c r="D58" i="1"/>
  <c r="M58" i="1" s="1"/>
  <c r="D59" i="1"/>
  <c r="D60" i="1"/>
  <c r="M60" i="1" s="1"/>
  <c r="D61" i="1"/>
  <c r="D62" i="1"/>
  <c r="M62" i="1" s="1"/>
  <c r="D63" i="1"/>
  <c r="D64" i="1"/>
  <c r="M64" i="1" s="1"/>
  <c r="D65" i="1"/>
  <c r="D66" i="1"/>
  <c r="M66" i="1" s="1"/>
  <c r="D67" i="1"/>
  <c r="D68" i="1"/>
  <c r="M68" i="1" s="1"/>
  <c r="D69" i="1"/>
  <c r="D70" i="1"/>
  <c r="M70" i="1" s="1"/>
  <c r="AJ68" i="1" l="1"/>
  <c r="AJ64" i="1"/>
  <c r="AJ60" i="1"/>
  <c r="AJ56" i="1"/>
  <c r="AK56" i="1" s="1"/>
  <c r="AJ52" i="1"/>
  <c r="AJ48" i="1"/>
  <c r="AJ44" i="1"/>
  <c r="AJ40" i="1"/>
  <c r="AK40" i="1" s="1"/>
  <c r="AJ36" i="1"/>
  <c r="AJ32" i="1"/>
  <c r="AJ28" i="1"/>
  <c r="AJ24" i="1"/>
  <c r="AJ20" i="1"/>
  <c r="AJ16" i="1"/>
  <c r="AJ12" i="1"/>
  <c r="AJ8" i="1"/>
  <c r="AK8" i="1" s="1"/>
  <c r="AJ67" i="1"/>
  <c r="AJ63" i="1"/>
  <c r="D70" i="9"/>
  <c r="AT70" i="4" s="1"/>
  <c r="D70" i="4" s="1"/>
  <c r="D62" i="9"/>
  <c r="AT62" i="4" s="1"/>
  <c r="D62" i="4" s="1"/>
  <c r="AL62" i="1" s="1"/>
  <c r="D54" i="9"/>
  <c r="AT54" i="4" s="1"/>
  <c r="D54" i="4" s="1"/>
  <c r="D46" i="9"/>
  <c r="AT46" i="4" s="1"/>
  <c r="D46" i="4" s="1"/>
  <c r="D38" i="9"/>
  <c r="AT38" i="4" s="1"/>
  <c r="D38" i="4" s="1"/>
  <c r="D22" i="9"/>
  <c r="AT22" i="4" s="1"/>
  <c r="D22" i="4" s="1"/>
  <c r="AL22" i="1" s="1"/>
  <c r="D14" i="9"/>
  <c r="AT14" i="4" s="1"/>
  <c r="D14" i="4" s="1"/>
  <c r="AJ70" i="1"/>
  <c r="AK70" i="1" s="1"/>
  <c r="AJ66" i="1"/>
  <c r="AJ62" i="1"/>
  <c r="AK62" i="1" s="1"/>
  <c r="AJ69" i="1"/>
  <c r="AJ65" i="1"/>
  <c r="AJ61" i="1"/>
  <c r="AJ59" i="1"/>
  <c r="AJ55" i="1"/>
  <c r="AJ51" i="1"/>
  <c r="AJ47" i="1"/>
  <c r="AJ43" i="1"/>
  <c r="AK43" i="1" s="1"/>
  <c r="AJ58" i="1"/>
  <c r="AJ54" i="1"/>
  <c r="AJ50" i="1"/>
  <c r="AJ46" i="1"/>
  <c r="AK46" i="1" s="1"/>
  <c r="AJ42" i="1"/>
  <c r="AJ38" i="1"/>
  <c r="AJ34" i="1"/>
  <c r="AJ30" i="1"/>
  <c r="AK30" i="1" s="1"/>
  <c r="AJ26" i="1"/>
  <c r="AJ22" i="1"/>
  <c r="AJ18" i="1"/>
  <c r="AJ14" i="1"/>
  <c r="AJ57" i="1"/>
  <c r="AJ53" i="1"/>
  <c r="AJ49" i="1"/>
  <c r="AJ45" i="1"/>
  <c r="AK45" i="1" s="1"/>
  <c r="AJ41" i="1"/>
  <c r="AJ37" i="1"/>
  <c r="AJ33" i="1"/>
  <c r="AJ29" i="1"/>
  <c r="AJ25" i="1"/>
  <c r="AJ21" i="1"/>
  <c r="AJ17" i="1"/>
  <c r="AJ13" i="1"/>
  <c r="AK13" i="1" s="1"/>
  <c r="AJ9" i="1"/>
  <c r="D66" i="9"/>
  <c r="AT66" i="4" s="1"/>
  <c r="D66" i="4" s="1"/>
  <c r="AL66" i="1" s="1"/>
  <c r="D58" i="9"/>
  <c r="AT58" i="4" s="1"/>
  <c r="D58" i="4" s="1"/>
  <c r="D50" i="9"/>
  <c r="AT50" i="4" s="1"/>
  <c r="D50" i="4" s="1"/>
  <c r="AL50" i="1" s="1"/>
  <c r="D42" i="9"/>
  <c r="AT42" i="4" s="1"/>
  <c r="D42" i="4" s="1"/>
  <c r="D34" i="9"/>
  <c r="AT34" i="4" s="1"/>
  <c r="D34" i="4" s="1"/>
  <c r="D26" i="9"/>
  <c r="AT26" i="4" s="1"/>
  <c r="D26" i="4" s="1"/>
  <c r="AL26" i="1" s="1"/>
  <c r="D18" i="9"/>
  <c r="AT18" i="4" s="1"/>
  <c r="D18" i="4" s="1"/>
  <c r="D10" i="9"/>
  <c r="AT10" i="4" s="1"/>
  <c r="D10" i="4" s="1"/>
  <c r="D68" i="9"/>
  <c r="AT68" i="4" s="1"/>
  <c r="D68" i="4" s="1"/>
  <c r="D64" i="9"/>
  <c r="AT64" i="4" s="1"/>
  <c r="D64" i="4" s="1"/>
  <c r="D60" i="9"/>
  <c r="AT60" i="4" s="1"/>
  <c r="D60" i="4" s="1"/>
  <c r="AL60" i="1" s="1"/>
  <c r="D56" i="9"/>
  <c r="AT56" i="4" s="1"/>
  <c r="D56" i="4" s="1"/>
  <c r="D52" i="9"/>
  <c r="AT52" i="4" s="1"/>
  <c r="D52" i="4" s="1"/>
  <c r="AL52" i="1" s="1"/>
  <c r="D48" i="9"/>
  <c r="AT48" i="4" s="1"/>
  <c r="D48" i="4" s="1"/>
  <c r="D44" i="9"/>
  <c r="AT44" i="4" s="1"/>
  <c r="D44" i="4" s="1"/>
  <c r="AL44" i="1" s="1"/>
  <c r="D40" i="9"/>
  <c r="AT40" i="4" s="1"/>
  <c r="D40" i="4" s="1"/>
  <c r="D36" i="9"/>
  <c r="AT36" i="4" s="1"/>
  <c r="D36" i="4" s="1"/>
  <c r="AL36" i="1" s="1"/>
  <c r="D32" i="9"/>
  <c r="AT32" i="4" s="1"/>
  <c r="D32" i="4" s="1"/>
  <c r="D28" i="9"/>
  <c r="AT28" i="4" s="1"/>
  <c r="D28" i="4" s="1"/>
  <c r="AL28" i="1" s="1"/>
  <c r="D24" i="9"/>
  <c r="AT24" i="4" s="1"/>
  <c r="D24" i="4" s="1"/>
  <c r="D20" i="9"/>
  <c r="AT20" i="4" s="1"/>
  <c r="D20" i="4" s="1"/>
  <c r="D16" i="9"/>
  <c r="AT16" i="4" s="1"/>
  <c r="D16" i="4" s="1"/>
  <c r="D12" i="9"/>
  <c r="AT12" i="4" s="1"/>
  <c r="D12" i="4" s="1"/>
  <c r="AL12" i="1" s="1"/>
  <c r="D8" i="9"/>
  <c r="AT8" i="4" s="1"/>
  <c r="D8" i="4" s="1"/>
  <c r="AJ39" i="1"/>
  <c r="AJ35" i="1"/>
  <c r="AJ31" i="1"/>
  <c r="AK31" i="1" s="1"/>
  <c r="AJ27" i="1"/>
  <c r="AK27" i="1" s="1"/>
  <c r="AJ23" i="1"/>
  <c r="AK23" i="1" s="1"/>
  <c r="AJ19" i="1"/>
  <c r="AK19" i="1" s="1"/>
  <c r="AJ15" i="1"/>
  <c r="AK15" i="1" s="1"/>
  <c r="AJ11" i="1"/>
  <c r="AJ10" i="1"/>
  <c r="AK10" i="1" s="1"/>
  <c r="D43" i="4"/>
  <c r="AL43" i="1" s="1"/>
  <c r="D57" i="4"/>
  <c r="AL57" i="1" s="1"/>
  <c r="D9" i="4"/>
  <c r="AL9" i="1" s="1"/>
  <c r="D67" i="9"/>
  <c r="AT67" i="4" s="1"/>
  <c r="D67" i="4" s="1"/>
  <c r="AL67" i="1" s="1"/>
  <c r="D63" i="9"/>
  <c r="AT63" i="4" s="1"/>
  <c r="D63" i="4" s="1"/>
  <c r="AL63" i="1" s="1"/>
  <c r="D59" i="9"/>
  <c r="AT59" i="4" s="1"/>
  <c r="D59" i="4" s="1"/>
  <c r="AL59" i="1" s="1"/>
  <c r="D55" i="9"/>
  <c r="AT55" i="4" s="1"/>
  <c r="D55" i="4" s="1"/>
  <c r="AL55" i="1" s="1"/>
  <c r="D51" i="9"/>
  <c r="AT51" i="4" s="1"/>
  <c r="D51" i="4" s="1"/>
  <c r="AL51" i="1" s="1"/>
  <c r="D47" i="9"/>
  <c r="AT47" i="4" s="1"/>
  <c r="D47" i="4" s="1"/>
  <c r="AL47" i="1" s="1"/>
  <c r="D43" i="9"/>
  <c r="AT43" i="4" s="1"/>
  <c r="D39" i="9"/>
  <c r="AT39" i="4" s="1"/>
  <c r="D39" i="4" s="1"/>
  <c r="AL39" i="1" s="1"/>
  <c r="D35" i="9"/>
  <c r="AT35" i="4" s="1"/>
  <c r="D35" i="4" s="1"/>
  <c r="AL35" i="1" s="1"/>
  <c r="D31" i="9"/>
  <c r="AT31" i="4" s="1"/>
  <c r="D31" i="4" s="1"/>
  <c r="AL31" i="1" s="1"/>
  <c r="D27" i="9"/>
  <c r="AT27" i="4" s="1"/>
  <c r="D27" i="4" s="1"/>
  <c r="AL27" i="1" s="1"/>
  <c r="D23" i="9"/>
  <c r="AT23" i="4" s="1"/>
  <c r="D23" i="4" s="1"/>
  <c r="AL23" i="1" s="1"/>
  <c r="D19" i="9"/>
  <c r="AT19" i="4" s="1"/>
  <c r="D19" i="4" s="1"/>
  <c r="AL19" i="1" s="1"/>
  <c r="D15" i="9"/>
  <c r="AT15" i="4" s="1"/>
  <c r="D15" i="4" s="1"/>
  <c r="AL15" i="1" s="1"/>
  <c r="D11" i="9"/>
  <c r="AT11" i="4" s="1"/>
  <c r="D11" i="4" s="1"/>
  <c r="AL11" i="1" s="1"/>
  <c r="D69" i="9"/>
  <c r="AT69" i="4" s="1"/>
  <c r="D69" i="4" s="1"/>
  <c r="AL69" i="1" s="1"/>
  <c r="D65" i="9"/>
  <c r="AT65" i="4" s="1"/>
  <c r="D65" i="4" s="1"/>
  <c r="AL65" i="1" s="1"/>
  <c r="D61" i="9"/>
  <c r="AT61" i="4" s="1"/>
  <c r="D61" i="4" s="1"/>
  <c r="AL61" i="1" s="1"/>
  <c r="D57" i="9"/>
  <c r="AT57" i="4" s="1"/>
  <c r="D53" i="9"/>
  <c r="AT53" i="4" s="1"/>
  <c r="D53" i="4" s="1"/>
  <c r="AL53" i="1" s="1"/>
  <c r="D49" i="9"/>
  <c r="AT49" i="4" s="1"/>
  <c r="D49" i="4" s="1"/>
  <c r="AL49" i="1" s="1"/>
  <c r="D45" i="9"/>
  <c r="AT45" i="4" s="1"/>
  <c r="D45" i="4" s="1"/>
  <c r="AL45" i="1" s="1"/>
  <c r="D41" i="9"/>
  <c r="AT41" i="4" s="1"/>
  <c r="D41" i="4" s="1"/>
  <c r="AL41" i="1" s="1"/>
  <c r="D37" i="9"/>
  <c r="AT37" i="4" s="1"/>
  <c r="D37" i="4" s="1"/>
  <c r="AL37" i="1" s="1"/>
  <c r="D33" i="9"/>
  <c r="AT33" i="4" s="1"/>
  <c r="D33" i="4" s="1"/>
  <c r="AL33" i="1" s="1"/>
  <c r="D29" i="9"/>
  <c r="AT29" i="4" s="1"/>
  <c r="D29" i="4" s="1"/>
  <c r="AL29" i="1" s="1"/>
  <c r="D25" i="9"/>
  <c r="AT25" i="4" s="1"/>
  <c r="D25" i="4" s="1"/>
  <c r="AL25" i="1" s="1"/>
  <c r="D21" i="9"/>
  <c r="AT21" i="4" s="1"/>
  <c r="D21" i="4" s="1"/>
  <c r="AL21" i="1" s="1"/>
  <c r="D17" i="9"/>
  <c r="AT17" i="4" s="1"/>
  <c r="D17" i="4" s="1"/>
  <c r="AL17" i="1" s="1"/>
  <c r="D13" i="9"/>
  <c r="AT13" i="4" s="1"/>
  <c r="D13" i="4" s="1"/>
  <c r="AL13" i="1" s="1"/>
  <c r="D9" i="9"/>
  <c r="AT9" i="4" s="1"/>
  <c r="AL70" i="1"/>
  <c r="AB70" i="1"/>
  <c r="AK66" i="1"/>
  <c r="AB66" i="1"/>
  <c r="AB62" i="1"/>
  <c r="AK58" i="1"/>
  <c r="AL58" i="1"/>
  <c r="AB58" i="1"/>
  <c r="AK54" i="1"/>
  <c r="AL54" i="1"/>
  <c r="AB54" i="1"/>
  <c r="AK52" i="1"/>
  <c r="AB52" i="1"/>
  <c r="AK48" i="1"/>
  <c r="AL48" i="1"/>
  <c r="AB48" i="1"/>
  <c r="AK44" i="1"/>
  <c r="AB44" i="1"/>
  <c r="AL40" i="1"/>
  <c r="AB40" i="1"/>
  <c r="AK36" i="1"/>
  <c r="AB36" i="1"/>
  <c r="AK32" i="1"/>
  <c r="AL32" i="1"/>
  <c r="AB32" i="1"/>
  <c r="AK28" i="1"/>
  <c r="AB28" i="1"/>
  <c r="AK24" i="1"/>
  <c r="AL24" i="1"/>
  <c r="AB24" i="1"/>
  <c r="AK20" i="1"/>
  <c r="AL20" i="1"/>
  <c r="AB20" i="1"/>
  <c r="AK16" i="1"/>
  <c r="AL16" i="1"/>
  <c r="AB16" i="1"/>
  <c r="AK12" i="1"/>
  <c r="AB12" i="1"/>
  <c r="AL8" i="1"/>
  <c r="AB8" i="1"/>
  <c r="AB69" i="1"/>
  <c r="AK69" i="1"/>
  <c r="AB67" i="1"/>
  <c r="AK67" i="1"/>
  <c r="AB65" i="1"/>
  <c r="AK65" i="1"/>
  <c r="AB63" i="1"/>
  <c r="AK63" i="1"/>
  <c r="AB61" i="1"/>
  <c r="AK61" i="1"/>
  <c r="AB59" i="1"/>
  <c r="AK59" i="1"/>
  <c r="AB57" i="1"/>
  <c r="AK57" i="1"/>
  <c r="AB55" i="1"/>
  <c r="AK55" i="1"/>
  <c r="AB53" i="1"/>
  <c r="AK53" i="1"/>
  <c r="AB51" i="1"/>
  <c r="AK51" i="1"/>
  <c r="AB49" i="1"/>
  <c r="AK49" i="1"/>
  <c r="AB47" i="1"/>
  <c r="AK47" i="1"/>
  <c r="AB45" i="1"/>
  <c r="AB43" i="1"/>
  <c r="AB41" i="1"/>
  <c r="AK41" i="1"/>
  <c r="AB39" i="1"/>
  <c r="AK39" i="1"/>
  <c r="AB37" i="1"/>
  <c r="AK37" i="1"/>
  <c r="AB35" i="1"/>
  <c r="AK35" i="1"/>
  <c r="AB33" i="1"/>
  <c r="AK33" i="1"/>
  <c r="AB31" i="1"/>
  <c r="AB29" i="1"/>
  <c r="AK29" i="1"/>
  <c r="AB27" i="1"/>
  <c r="AB25" i="1"/>
  <c r="AK25" i="1"/>
  <c r="AB23" i="1"/>
  <c r="AB21" i="1"/>
  <c r="AK21" i="1"/>
  <c r="AB19" i="1"/>
  <c r="AB17" i="1"/>
  <c r="AK17" i="1"/>
  <c r="AB15" i="1"/>
  <c r="AB13" i="1"/>
  <c r="AB11" i="1"/>
  <c r="AK11" i="1"/>
  <c r="AB9" i="1"/>
  <c r="AK9" i="1"/>
  <c r="D70" i="10"/>
  <c r="I70" i="1"/>
  <c r="K70" i="1" s="1"/>
  <c r="L70" i="1" s="1"/>
  <c r="D68" i="10"/>
  <c r="I68" i="1"/>
  <c r="D66" i="10"/>
  <c r="I66" i="1"/>
  <c r="K66" i="1" s="1"/>
  <c r="L66" i="1" s="1"/>
  <c r="D64" i="10"/>
  <c r="I64" i="1"/>
  <c r="K64" i="1" s="1"/>
  <c r="L64" i="1" s="1"/>
  <c r="D62" i="10"/>
  <c r="I62" i="1"/>
  <c r="K62" i="1" s="1"/>
  <c r="L62" i="1" s="1"/>
  <c r="D60" i="10"/>
  <c r="I60" i="1"/>
  <c r="K60" i="1" s="1"/>
  <c r="L60" i="1" s="1"/>
  <c r="D58" i="10"/>
  <c r="I58" i="1"/>
  <c r="K58" i="1" s="1"/>
  <c r="L58" i="1" s="1"/>
  <c r="D56" i="10"/>
  <c r="I56" i="1"/>
  <c r="K56" i="1" s="1"/>
  <c r="L56" i="1" s="1"/>
  <c r="D54" i="10"/>
  <c r="I54" i="1"/>
  <c r="K54" i="1" s="1"/>
  <c r="L54" i="1" s="1"/>
  <c r="D52" i="10"/>
  <c r="I52" i="1"/>
  <c r="D50" i="10"/>
  <c r="I50" i="1"/>
  <c r="K50" i="1" s="1"/>
  <c r="L50" i="1" s="1"/>
  <c r="D48" i="10"/>
  <c r="I48" i="1"/>
  <c r="K48" i="1" s="1"/>
  <c r="L48" i="1" s="1"/>
  <c r="D46" i="10"/>
  <c r="I46" i="1"/>
  <c r="K46" i="1" s="1"/>
  <c r="L46" i="1" s="1"/>
  <c r="D44" i="10"/>
  <c r="I44" i="1"/>
  <c r="D42" i="10"/>
  <c r="I42" i="1"/>
  <c r="K42" i="1" s="1"/>
  <c r="L42" i="1" s="1"/>
  <c r="D40" i="10"/>
  <c r="I40" i="1"/>
  <c r="K40" i="1" s="1"/>
  <c r="L40" i="1" s="1"/>
  <c r="D38" i="10"/>
  <c r="I38" i="1"/>
  <c r="K38" i="1" s="1"/>
  <c r="L38" i="1" s="1"/>
  <c r="D36" i="10"/>
  <c r="I36" i="1"/>
  <c r="K36" i="1" s="1"/>
  <c r="L36" i="1" s="1"/>
  <c r="D34" i="10"/>
  <c r="I34" i="1"/>
  <c r="K34" i="1" s="1"/>
  <c r="L34" i="1" s="1"/>
  <c r="D32" i="10"/>
  <c r="I32" i="1"/>
  <c r="D30" i="10"/>
  <c r="I30" i="1"/>
  <c r="K30" i="1" s="1"/>
  <c r="L30" i="1" s="1"/>
  <c r="D28" i="10"/>
  <c r="I28" i="1"/>
  <c r="K28" i="1" s="1"/>
  <c r="L28" i="1" s="1"/>
  <c r="D26" i="10"/>
  <c r="I26" i="1"/>
  <c r="K26" i="1" s="1"/>
  <c r="L26" i="1" s="1"/>
  <c r="D24" i="10"/>
  <c r="I24" i="1"/>
  <c r="D22" i="10"/>
  <c r="I22" i="1"/>
  <c r="K22" i="1" s="1"/>
  <c r="L22" i="1" s="1"/>
  <c r="D20" i="10"/>
  <c r="I20" i="1"/>
  <c r="K20" i="1" s="1"/>
  <c r="L20" i="1" s="1"/>
  <c r="D18" i="10"/>
  <c r="I18" i="1"/>
  <c r="K18" i="1" s="1"/>
  <c r="L18" i="1" s="1"/>
  <c r="D16" i="10"/>
  <c r="I16" i="1"/>
  <c r="K16" i="1" s="1"/>
  <c r="L16" i="1" s="1"/>
  <c r="D14" i="10"/>
  <c r="I14" i="1"/>
  <c r="K14" i="1" s="1"/>
  <c r="L14" i="1" s="1"/>
  <c r="D12" i="10"/>
  <c r="I12" i="1"/>
  <c r="K12" i="1" s="1"/>
  <c r="L12" i="1" s="1"/>
  <c r="D10" i="10"/>
  <c r="I10" i="1"/>
  <c r="K10" i="1" s="1"/>
  <c r="L10" i="1" s="1"/>
  <c r="D8" i="10"/>
  <c r="I8" i="1"/>
  <c r="K68" i="1"/>
  <c r="K52" i="1"/>
  <c r="K44" i="1"/>
  <c r="K32" i="1"/>
  <c r="K24" i="1"/>
  <c r="K8" i="1"/>
  <c r="AK68" i="1"/>
  <c r="AL68" i="1"/>
  <c r="AB68" i="1"/>
  <c r="AK64" i="1"/>
  <c r="AL64" i="1"/>
  <c r="AB64" i="1"/>
  <c r="AK60" i="1"/>
  <c r="AB60" i="1"/>
  <c r="AL56" i="1"/>
  <c r="AB56" i="1"/>
  <c r="AK50" i="1"/>
  <c r="AB50" i="1"/>
  <c r="AL46" i="1"/>
  <c r="AB46" i="1"/>
  <c r="AK42" i="1"/>
  <c r="AL42" i="1"/>
  <c r="AB42" i="1"/>
  <c r="AK38" i="1"/>
  <c r="AL38" i="1"/>
  <c r="AB38" i="1"/>
  <c r="AK34" i="1"/>
  <c r="AL34" i="1"/>
  <c r="AB34" i="1"/>
  <c r="AL30" i="1"/>
  <c r="AB30" i="1"/>
  <c r="AK26" i="1"/>
  <c r="AB26" i="1"/>
  <c r="AK22" i="1"/>
  <c r="AB22" i="1"/>
  <c r="AK18" i="1"/>
  <c r="AL18" i="1"/>
  <c r="AB18" i="1"/>
  <c r="AK14" i="1"/>
  <c r="AL14" i="1"/>
  <c r="AB14" i="1"/>
  <c r="AL10" i="1"/>
  <c r="AB10" i="1"/>
  <c r="L68" i="1"/>
  <c r="L52" i="1"/>
  <c r="L44" i="1"/>
  <c r="L32" i="1"/>
  <c r="L24" i="1"/>
  <c r="L8" i="1"/>
  <c r="M69" i="1"/>
  <c r="M67" i="1"/>
  <c r="M65" i="1"/>
  <c r="M63" i="1"/>
  <c r="M61" i="1"/>
  <c r="M59" i="1"/>
  <c r="M57" i="1"/>
  <c r="M55" i="1"/>
  <c r="M53" i="1"/>
  <c r="M51" i="1"/>
  <c r="M49" i="1"/>
  <c r="M47" i="1"/>
  <c r="M45" i="1"/>
  <c r="M43" i="1"/>
  <c r="M41" i="1"/>
  <c r="M39" i="1"/>
  <c r="M37" i="1"/>
  <c r="M35" i="1"/>
  <c r="M33" i="1"/>
  <c r="M31" i="1"/>
  <c r="M29" i="1"/>
  <c r="M27" i="1"/>
  <c r="M25" i="1"/>
  <c r="M23" i="1"/>
  <c r="M21" i="1"/>
  <c r="M19" i="1"/>
  <c r="M17" i="1"/>
  <c r="M15" i="1"/>
  <c r="M13" i="1"/>
  <c r="M11" i="1"/>
  <c r="M9" i="1"/>
  <c r="AD69" i="10"/>
  <c r="AD67" i="10"/>
  <c r="AD65" i="10"/>
  <c r="AD63" i="10"/>
  <c r="AD61" i="10"/>
  <c r="AD59" i="10"/>
  <c r="AD57" i="10"/>
  <c r="AD55" i="10"/>
  <c r="AD53" i="10"/>
  <c r="AD51" i="10"/>
  <c r="AD49" i="10"/>
  <c r="AD47" i="10"/>
  <c r="AD45" i="10"/>
  <c r="AD43" i="10"/>
  <c r="AD41" i="10"/>
  <c r="AD39" i="10"/>
  <c r="AD37" i="10"/>
  <c r="AD35" i="10"/>
  <c r="AD33" i="10"/>
  <c r="AD31" i="10"/>
  <c r="AD29" i="10"/>
  <c r="AD27" i="10"/>
  <c r="AD25" i="10"/>
  <c r="AD23" i="10"/>
  <c r="AD21" i="10"/>
  <c r="AD19" i="10"/>
  <c r="AD17" i="10"/>
  <c r="AD15" i="10"/>
  <c r="AD13" i="10"/>
  <c r="AD11" i="10"/>
  <c r="AD9" i="10"/>
  <c r="CT70" i="10"/>
  <c r="CM70" i="10" s="1"/>
  <c r="N70" i="1" s="1"/>
  <c r="CN70" i="10"/>
  <c r="CT68" i="10"/>
  <c r="CM68" i="10" s="1"/>
  <c r="N68" i="1" s="1"/>
  <c r="CN68" i="10"/>
  <c r="CT66" i="10"/>
  <c r="CM66" i="10" s="1"/>
  <c r="N66" i="1" s="1"/>
  <c r="CN66" i="10"/>
  <c r="CT64" i="10"/>
  <c r="CM64" i="10" s="1"/>
  <c r="N64" i="1" s="1"/>
  <c r="CN64" i="10"/>
  <c r="CT62" i="10"/>
  <c r="CM62" i="10" s="1"/>
  <c r="N62" i="1" s="1"/>
  <c r="CN62" i="10"/>
  <c r="CT60" i="10"/>
  <c r="CM60" i="10" s="1"/>
  <c r="N60" i="1" s="1"/>
  <c r="CN60" i="10"/>
  <c r="CT58" i="10"/>
  <c r="CM58" i="10" s="1"/>
  <c r="N58" i="1" s="1"/>
  <c r="CN58" i="10"/>
  <c r="CT56" i="10"/>
  <c r="CM56" i="10" s="1"/>
  <c r="N56" i="1" s="1"/>
  <c r="CN56" i="10"/>
  <c r="CT54" i="10"/>
  <c r="CM54" i="10" s="1"/>
  <c r="N54" i="1" s="1"/>
  <c r="CN54" i="10"/>
  <c r="CT52" i="10"/>
  <c r="CM52" i="10" s="1"/>
  <c r="N52" i="1" s="1"/>
  <c r="CN52" i="10"/>
  <c r="CT50" i="10"/>
  <c r="CM50" i="10" s="1"/>
  <c r="N50" i="1" s="1"/>
  <c r="CN50" i="10"/>
  <c r="CT48" i="10"/>
  <c r="CM48" i="10" s="1"/>
  <c r="N48" i="1" s="1"/>
  <c r="CN48" i="10"/>
  <c r="CT46" i="10"/>
  <c r="CM46" i="10" s="1"/>
  <c r="N46" i="1" s="1"/>
  <c r="CN46" i="10"/>
  <c r="CT44" i="10"/>
  <c r="CM44" i="10" s="1"/>
  <c r="N44" i="1" s="1"/>
  <c r="CN44" i="10"/>
  <c r="CT42" i="10"/>
  <c r="CM42" i="10" s="1"/>
  <c r="N42" i="1" s="1"/>
  <c r="CN42" i="10"/>
  <c r="CT40" i="10"/>
  <c r="CM40" i="10" s="1"/>
  <c r="N40" i="1" s="1"/>
  <c r="CN40" i="10"/>
  <c r="CT38" i="10"/>
  <c r="CM38" i="10" s="1"/>
  <c r="N38" i="1" s="1"/>
  <c r="CN38" i="10"/>
  <c r="CT36" i="10"/>
  <c r="CM36" i="10" s="1"/>
  <c r="N36" i="1" s="1"/>
  <c r="CN36" i="10"/>
  <c r="CT34" i="10"/>
  <c r="CM34" i="10" s="1"/>
  <c r="N34" i="1" s="1"/>
  <c r="CN34" i="10"/>
  <c r="CT32" i="10"/>
  <c r="CM32" i="10" s="1"/>
  <c r="N32" i="1" s="1"/>
  <c r="CN32" i="10"/>
  <c r="CT30" i="10"/>
  <c r="CM30" i="10" s="1"/>
  <c r="N30" i="1" s="1"/>
  <c r="CN30" i="10"/>
  <c r="CT28" i="10"/>
  <c r="CM28" i="10" s="1"/>
  <c r="N28" i="1" s="1"/>
  <c r="CN28" i="10"/>
  <c r="CT26" i="10"/>
  <c r="CM26" i="10" s="1"/>
  <c r="N26" i="1" s="1"/>
  <c r="CN26" i="10"/>
  <c r="CT24" i="10"/>
  <c r="CM24" i="10" s="1"/>
  <c r="N24" i="1" s="1"/>
  <c r="CN24" i="10"/>
  <c r="CT22" i="10"/>
  <c r="CM22" i="10" s="1"/>
  <c r="N22" i="1" s="1"/>
  <c r="CN22" i="10"/>
  <c r="CT20" i="10"/>
  <c r="CM20" i="10" s="1"/>
  <c r="N20" i="1" s="1"/>
  <c r="CN20" i="10"/>
  <c r="CT18" i="10"/>
  <c r="CM18" i="10" s="1"/>
  <c r="N18" i="1" s="1"/>
  <c r="CN18" i="10"/>
  <c r="CT16" i="10"/>
  <c r="CM16" i="10" s="1"/>
  <c r="N16" i="1" s="1"/>
  <c r="CN16" i="10"/>
  <c r="CT14" i="10"/>
  <c r="CM14" i="10" s="1"/>
  <c r="N14" i="1" s="1"/>
  <c r="CN14" i="10"/>
  <c r="CT12" i="10"/>
  <c r="CM12" i="10" s="1"/>
  <c r="N12" i="1" s="1"/>
  <c r="CN12" i="10"/>
  <c r="CT10" i="10"/>
  <c r="CM10" i="10" s="1"/>
  <c r="N10" i="1" s="1"/>
  <c r="CN10" i="10"/>
  <c r="CT8" i="10"/>
  <c r="CM8" i="10" s="1"/>
  <c r="N8" i="1" s="1"/>
  <c r="CN8" i="10"/>
  <c r="BS70" i="10"/>
  <c r="BS68" i="10"/>
  <c r="BS66" i="10"/>
  <c r="BS64" i="10"/>
  <c r="BS62" i="10"/>
  <c r="BS60" i="10"/>
  <c r="BS58" i="10"/>
  <c r="BS56" i="10"/>
  <c r="BS54" i="10"/>
  <c r="BS52" i="10"/>
  <c r="BS50" i="10"/>
  <c r="BS48" i="10"/>
  <c r="BS46" i="10"/>
  <c r="BS44" i="10"/>
  <c r="BS42" i="10"/>
  <c r="BS40" i="10"/>
  <c r="BS38" i="10"/>
  <c r="BS36" i="10"/>
  <c r="BS34" i="10"/>
  <c r="BS32" i="10"/>
  <c r="BS30" i="10"/>
  <c r="BS28" i="10"/>
  <c r="BS26" i="10"/>
  <c r="BS24" i="10"/>
  <c r="BS22" i="10"/>
  <c r="BS20" i="10"/>
  <c r="BS18" i="10"/>
  <c r="BS16" i="10"/>
  <c r="BS14" i="10"/>
  <c r="BS12" i="10"/>
  <c r="BS10" i="10"/>
  <c r="BS8" i="10"/>
  <c r="CT69" i="10"/>
  <c r="CM69" i="10" s="1"/>
  <c r="N69" i="1" s="1"/>
  <c r="CN69" i="10"/>
  <c r="CT67" i="10"/>
  <c r="CM67" i="10" s="1"/>
  <c r="N67" i="1" s="1"/>
  <c r="CN67" i="10"/>
  <c r="CT65" i="10"/>
  <c r="CM65" i="10" s="1"/>
  <c r="N65" i="1" s="1"/>
  <c r="CN65" i="10"/>
  <c r="CT63" i="10"/>
  <c r="CM63" i="10" s="1"/>
  <c r="N63" i="1" s="1"/>
  <c r="CN63" i="10"/>
  <c r="CT61" i="10"/>
  <c r="CM61" i="10" s="1"/>
  <c r="N61" i="1" s="1"/>
  <c r="CN61" i="10"/>
  <c r="CT59" i="10"/>
  <c r="CM59" i="10" s="1"/>
  <c r="N59" i="1" s="1"/>
  <c r="CN59" i="10"/>
  <c r="CT57" i="10"/>
  <c r="CM57" i="10" s="1"/>
  <c r="N57" i="1" s="1"/>
  <c r="CN57" i="10"/>
  <c r="CT55" i="10"/>
  <c r="CM55" i="10" s="1"/>
  <c r="N55" i="1" s="1"/>
  <c r="CN55" i="10"/>
  <c r="CT53" i="10"/>
  <c r="CM53" i="10" s="1"/>
  <c r="N53" i="1" s="1"/>
  <c r="CN53" i="10"/>
  <c r="CT51" i="10"/>
  <c r="CM51" i="10" s="1"/>
  <c r="N51" i="1" s="1"/>
  <c r="CN51" i="10"/>
  <c r="CT49" i="10"/>
  <c r="CM49" i="10" s="1"/>
  <c r="N49" i="1" s="1"/>
  <c r="CN49" i="10"/>
  <c r="CT47" i="10"/>
  <c r="CM47" i="10" s="1"/>
  <c r="N47" i="1" s="1"/>
  <c r="CN47" i="10"/>
  <c r="CT45" i="10"/>
  <c r="CM45" i="10" s="1"/>
  <c r="N45" i="1" s="1"/>
  <c r="CN45" i="10"/>
  <c r="CT43" i="10"/>
  <c r="CM43" i="10" s="1"/>
  <c r="N43" i="1" s="1"/>
  <c r="CN43" i="10"/>
  <c r="CT41" i="10"/>
  <c r="CM41" i="10" s="1"/>
  <c r="N41" i="1" s="1"/>
  <c r="CN41" i="10"/>
  <c r="CT39" i="10"/>
  <c r="CM39" i="10" s="1"/>
  <c r="N39" i="1" s="1"/>
  <c r="CN39" i="10"/>
  <c r="CT37" i="10"/>
  <c r="CM37" i="10" s="1"/>
  <c r="N37" i="1" s="1"/>
  <c r="CN37" i="10"/>
  <c r="CT35" i="10"/>
  <c r="CM35" i="10" s="1"/>
  <c r="N35" i="1" s="1"/>
  <c r="CN35" i="10"/>
  <c r="CT33" i="10"/>
  <c r="CM33" i="10" s="1"/>
  <c r="N33" i="1" s="1"/>
  <c r="CN33" i="10"/>
  <c r="CT31" i="10"/>
  <c r="CM31" i="10" s="1"/>
  <c r="N31" i="1" s="1"/>
  <c r="CN31" i="10"/>
  <c r="CT29" i="10"/>
  <c r="CM29" i="10" s="1"/>
  <c r="N29" i="1" s="1"/>
  <c r="CN29" i="10"/>
  <c r="CT27" i="10"/>
  <c r="CM27" i="10" s="1"/>
  <c r="N27" i="1" s="1"/>
  <c r="CN27" i="10"/>
  <c r="CT25" i="10"/>
  <c r="CM25" i="10" s="1"/>
  <c r="N25" i="1" s="1"/>
  <c r="CN25" i="10"/>
  <c r="CT23" i="10"/>
  <c r="CM23" i="10" s="1"/>
  <c r="N23" i="1" s="1"/>
  <c r="CN23" i="10"/>
  <c r="CT21" i="10"/>
  <c r="CM21" i="10" s="1"/>
  <c r="N21" i="1" s="1"/>
  <c r="CN21" i="10"/>
  <c r="CT19" i="10"/>
  <c r="CM19" i="10" s="1"/>
  <c r="N19" i="1" s="1"/>
  <c r="CN19" i="10"/>
  <c r="CT17" i="10"/>
  <c r="CM17" i="10" s="1"/>
  <c r="N17" i="1" s="1"/>
  <c r="CN17" i="10"/>
  <c r="CT15" i="10"/>
  <c r="CM15" i="10" s="1"/>
  <c r="N15" i="1" s="1"/>
  <c r="CN15" i="10"/>
  <c r="CT13" i="10"/>
  <c r="CM13" i="10" s="1"/>
  <c r="N13" i="1" s="1"/>
  <c r="CN13" i="10"/>
  <c r="CT11" i="10"/>
  <c r="CM11" i="10" s="1"/>
  <c r="N11" i="1" s="1"/>
  <c r="CN11" i="10"/>
  <c r="CT9" i="10"/>
  <c r="CM9" i="10" s="1"/>
  <c r="N9" i="1" s="1"/>
  <c r="CN9" i="10"/>
  <c r="BS69" i="10"/>
  <c r="BS67" i="10"/>
  <c r="BS65" i="10"/>
  <c r="BS63" i="10"/>
  <c r="BS61" i="10"/>
  <c r="BS59" i="10"/>
  <c r="BS57" i="10"/>
  <c r="BS55" i="10"/>
  <c r="BS53" i="10"/>
  <c r="BS51" i="10"/>
  <c r="BS49" i="10"/>
  <c r="BS47" i="10"/>
  <c r="BS45" i="10"/>
  <c r="BS43" i="10"/>
  <c r="BS41" i="10"/>
  <c r="BS39" i="10"/>
  <c r="BS37" i="10"/>
  <c r="BS35" i="10"/>
  <c r="BS33" i="10"/>
  <c r="BS31" i="10"/>
  <c r="BS29" i="10"/>
  <c r="BS27" i="10"/>
  <c r="BS25" i="10"/>
  <c r="BS23" i="10"/>
  <c r="BS21" i="10"/>
  <c r="BS19" i="10"/>
  <c r="BS17" i="10"/>
  <c r="BS15" i="10"/>
  <c r="BS13" i="10"/>
  <c r="BS11" i="10"/>
  <c r="BS9" i="10"/>
  <c r="D68" i="8"/>
  <c r="D64" i="8"/>
  <c r="D60" i="8"/>
  <c r="D56" i="8"/>
  <c r="D52" i="8"/>
  <c r="D48" i="8"/>
  <c r="D44" i="8"/>
  <c r="D40" i="8"/>
  <c r="D36" i="8"/>
  <c r="D32" i="8"/>
  <c r="D28" i="8"/>
  <c r="D24" i="8"/>
  <c r="D20" i="8"/>
  <c r="D12" i="8"/>
  <c r="D69" i="5"/>
  <c r="D67" i="5"/>
  <c r="D65" i="5"/>
  <c r="D63" i="5"/>
  <c r="D61" i="5"/>
  <c r="D59" i="5"/>
  <c r="D57" i="5"/>
  <c r="D55" i="5"/>
  <c r="D53" i="5"/>
  <c r="D51" i="5"/>
  <c r="D49" i="5"/>
  <c r="D47" i="5"/>
  <c r="D45" i="5"/>
  <c r="D43" i="5"/>
  <c r="D41" i="5"/>
  <c r="D39" i="5"/>
  <c r="D37" i="5"/>
  <c r="D35" i="5"/>
  <c r="D33" i="5"/>
  <c r="D31" i="5"/>
  <c r="D29" i="5"/>
  <c r="D27" i="5"/>
  <c r="D25" i="5"/>
  <c r="D23" i="5"/>
  <c r="D21" i="5"/>
  <c r="D19" i="5"/>
  <c r="D17" i="5"/>
  <c r="D15" i="5"/>
  <c r="D13" i="5"/>
  <c r="D11" i="5"/>
  <c r="D9" i="5"/>
  <c r="O69" i="3"/>
  <c r="D69" i="3" s="1"/>
  <c r="O67" i="3"/>
  <c r="D67" i="3" s="1"/>
  <c r="O65" i="3"/>
  <c r="D65" i="3" s="1"/>
  <c r="O63" i="3"/>
  <c r="D63" i="3" s="1"/>
  <c r="O61" i="3"/>
  <c r="D61" i="3" s="1"/>
  <c r="O59" i="3"/>
  <c r="D59" i="3" s="1"/>
  <c r="O57" i="3"/>
  <c r="D57" i="3" s="1"/>
  <c r="O55" i="3"/>
  <c r="D55" i="3" s="1"/>
  <c r="O53" i="3"/>
  <c r="D53" i="3" s="1"/>
  <c r="O51" i="3"/>
  <c r="D51" i="3" s="1"/>
  <c r="O49" i="3"/>
  <c r="D49" i="3" s="1"/>
  <c r="O47" i="3"/>
  <c r="D47" i="3" s="1"/>
  <c r="O45" i="3"/>
  <c r="D45" i="3" s="1"/>
  <c r="O43" i="3"/>
  <c r="D43" i="3" s="1"/>
  <c r="O41" i="3"/>
  <c r="D41" i="3" s="1"/>
  <c r="O39" i="3"/>
  <c r="D39" i="3" s="1"/>
  <c r="O37" i="3"/>
  <c r="D37" i="3" s="1"/>
  <c r="O35" i="3"/>
  <c r="D35" i="3" s="1"/>
  <c r="O33" i="3"/>
  <c r="D33" i="3" s="1"/>
  <c r="O31" i="3"/>
  <c r="D31" i="3" s="1"/>
  <c r="O29" i="3"/>
  <c r="D29" i="3" s="1"/>
  <c r="O27" i="3"/>
  <c r="D27" i="3" s="1"/>
  <c r="O25" i="3"/>
  <c r="D25" i="3" s="1"/>
  <c r="O23" i="3"/>
  <c r="D23" i="3" s="1"/>
  <c r="O21" i="3"/>
  <c r="D21" i="3" s="1"/>
  <c r="O19" i="3"/>
  <c r="D19" i="3" s="1"/>
  <c r="O17" i="3"/>
  <c r="D17" i="3" s="1"/>
  <c r="O15" i="3"/>
  <c r="D15" i="3" s="1"/>
  <c r="O13" i="3"/>
  <c r="D13" i="3" s="1"/>
  <c r="O11" i="3"/>
  <c r="D11" i="3" s="1"/>
  <c r="O9" i="3"/>
  <c r="D9" i="3" s="1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BF7" i="10"/>
  <c r="BE7" i="10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C7" i="8" s="1"/>
  <c r="CA7" i="8"/>
  <c r="BZ7" i="8"/>
  <c r="BY7" i="8"/>
  <c r="BX7" i="8"/>
  <c r="BW7" i="8"/>
  <c r="BV7" i="8"/>
  <c r="BU7" i="8" s="1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C7" i="3" s="1"/>
  <c r="AO7" i="1" s="1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L7" i="3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DQ7" i="9"/>
  <c r="P7" i="9" s="1"/>
  <c r="BF7" i="4" s="1"/>
  <c r="P7" i="4" s="1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F7" i="9" s="1"/>
  <c r="AV7" i="4" s="1"/>
  <c r="F7" i="4" s="1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G7" i="9" s="1"/>
  <c r="AW7" i="4" s="1"/>
  <c r="G7" i="4" s="1"/>
  <c r="AA7" i="9"/>
  <c r="Z7" i="9"/>
  <c r="G7" i="1"/>
  <c r="F7" i="1"/>
  <c r="E7" i="1"/>
  <c r="D7" i="1" s="1"/>
  <c r="Y7" i="1"/>
  <c r="T7" i="1"/>
  <c r="EH7" i="8"/>
  <c r="DG7" i="10"/>
  <c r="AU7" i="10"/>
  <c r="CY7" i="10" s="1"/>
  <c r="CR7" i="10" s="1"/>
  <c r="DF7" i="10"/>
  <c r="DE7" i="10"/>
  <c r="DB7" i="10"/>
  <c r="CK7" i="10"/>
  <c r="CI7" i="10"/>
  <c r="CG7" i="10"/>
  <c r="V7" i="10"/>
  <c r="CD7" i="10" s="1"/>
  <c r="R7" i="10"/>
  <c r="CC7" i="10" s="1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F7" i="10"/>
  <c r="BK7" i="10"/>
  <c r="F7" i="8"/>
  <c r="N7" i="10"/>
  <c r="M7" i="8"/>
  <c r="CH7" i="10"/>
  <c r="CF7" i="10" s="1"/>
  <c r="CB7" i="10"/>
  <c r="BU7" i="10" s="1"/>
  <c r="H7" i="9" l="1"/>
  <c r="AX7" i="4" s="1"/>
  <c r="H7" i="4" s="1"/>
  <c r="L7" i="9"/>
  <c r="BB7" i="4" s="1"/>
  <c r="BO7" i="9"/>
  <c r="AE7" i="1" s="1"/>
  <c r="N7" i="9"/>
  <c r="BD7" i="4" s="1"/>
  <c r="N7" i="4" s="1"/>
  <c r="H9" i="1"/>
  <c r="K9" i="1" s="1"/>
  <c r="L9" i="1" s="1"/>
  <c r="D9" i="10"/>
  <c r="H13" i="1"/>
  <c r="K13" i="1" s="1"/>
  <c r="L13" i="1" s="1"/>
  <c r="D13" i="10"/>
  <c r="H17" i="1"/>
  <c r="K17" i="1" s="1"/>
  <c r="L17" i="1" s="1"/>
  <c r="D17" i="10"/>
  <c r="H21" i="1"/>
  <c r="K21" i="1" s="1"/>
  <c r="L21" i="1" s="1"/>
  <c r="D21" i="10"/>
  <c r="H25" i="1"/>
  <c r="K25" i="1" s="1"/>
  <c r="L25" i="1" s="1"/>
  <c r="D25" i="10"/>
  <c r="H29" i="1"/>
  <c r="K29" i="1" s="1"/>
  <c r="L29" i="1" s="1"/>
  <c r="D29" i="10"/>
  <c r="H33" i="1"/>
  <c r="K33" i="1" s="1"/>
  <c r="L33" i="1" s="1"/>
  <c r="D33" i="10"/>
  <c r="H37" i="1"/>
  <c r="K37" i="1" s="1"/>
  <c r="L37" i="1" s="1"/>
  <c r="D37" i="10"/>
  <c r="H41" i="1"/>
  <c r="K41" i="1" s="1"/>
  <c r="L41" i="1" s="1"/>
  <c r="D41" i="10"/>
  <c r="H45" i="1"/>
  <c r="K45" i="1" s="1"/>
  <c r="L45" i="1" s="1"/>
  <c r="D45" i="10"/>
  <c r="H49" i="1"/>
  <c r="K49" i="1" s="1"/>
  <c r="L49" i="1" s="1"/>
  <c r="D49" i="10"/>
  <c r="H53" i="1"/>
  <c r="K53" i="1" s="1"/>
  <c r="L53" i="1" s="1"/>
  <c r="D53" i="10"/>
  <c r="H57" i="1"/>
  <c r="K57" i="1" s="1"/>
  <c r="L57" i="1" s="1"/>
  <c r="D57" i="10"/>
  <c r="H61" i="1"/>
  <c r="K61" i="1" s="1"/>
  <c r="L61" i="1" s="1"/>
  <c r="D61" i="10"/>
  <c r="H65" i="1"/>
  <c r="K65" i="1" s="1"/>
  <c r="L65" i="1" s="1"/>
  <c r="D65" i="10"/>
  <c r="H69" i="1"/>
  <c r="K69" i="1" s="1"/>
  <c r="L69" i="1" s="1"/>
  <c r="D69" i="10"/>
  <c r="H11" i="1"/>
  <c r="K11" i="1" s="1"/>
  <c r="L11" i="1" s="1"/>
  <c r="D11" i="10"/>
  <c r="H15" i="1"/>
  <c r="K15" i="1" s="1"/>
  <c r="L15" i="1" s="1"/>
  <c r="D15" i="10"/>
  <c r="H19" i="1"/>
  <c r="K19" i="1" s="1"/>
  <c r="L19" i="1" s="1"/>
  <c r="D19" i="10"/>
  <c r="H23" i="1"/>
  <c r="K23" i="1" s="1"/>
  <c r="L23" i="1" s="1"/>
  <c r="D23" i="10"/>
  <c r="H27" i="1"/>
  <c r="K27" i="1" s="1"/>
  <c r="L27" i="1" s="1"/>
  <c r="D27" i="10"/>
  <c r="H31" i="1"/>
  <c r="K31" i="1" s="1"/>
  <c r="L31" i="1" s="1"/>
  <c r="D31" i="10"/>
  <c r="H35" i="1"/>
  <c r="K35" i="1" s="1"/>
  <c r="L35" i="1" s="1"/>
  <c r="D35" i="10"/>
  <c r="H39" i="1"/>
  <c r="K39" i="1" s="1"/>
  <c r="L39" i="1" s="1"/>
  <c r="D39" i="10"/>
  <c r="H43" i="1"/>
  <c r="K43" i="1" s="1"/>
  <c r="L43" i="1" s="1"/>
  <c r="D43" i="10"/>
  <c r="H47" i="1"/>
  <c r="K47" i="1" s="1"/>
  <c r="L47" i="1" s="1"/>
  <c r="D47" i="10"/>
  <c r="H51" i="1"/>
  <c r="K51" i="1" s="1"/>
  <c r="L51" i="1" s="1"/>
  <c r="D51" i="10"/>
  <c r="H55" i="1"/>
  <c r="K55" i="1" s="1"/>
  <c r="L55" i="1" s="1"/>
  <c r="D55" i="10"/>
  <c r="H59" i="1"/>
  <c r="K59" i="1" s="1"/>
  <c r="L59" i="1" s="1"/>
  <c r="D59" i="10"/>
  <c r="H63" i="1"/>
  <c r="K63" i="1" s="1"/>
  <c r="L63" i="1" s="1"/>
  <c r="D63" i="10"/>
  <c r="H67" i="1"/>
  <c r="K67" i="1" s="1"/>
  <c r="L67" i="1" s="1"/>
  <c r="D67" i="10"/>
  <c r="S7" i="9"/>
  <c r="BI7" i="4" s="1"/>
  <c r="S7" i="4" s="1"/>
  <c r="W7" i="9"/>
  <c r="BM7" i="4" s="1"/>
  <c r="W7" i="4" s="1"/>
  <c r="EU7" i="9"/>
  <c r="AI7" i="1" s="1"/>
  <c r="CY7" i="8"/>
  <c r="Z7" i="10"/>
  <c r="CE7" i="10" s="1"/>
  <c r="BX7" i="10" s="1"/>
  <c r="AI7" i="10"/>
  <c r="CV7" i="10" s="1"/>
  <c r="AY7" i="10"/>
  <c r="CZ7" i="10" s="1"/>
  <c r="CS7" i="10" s="1"/>
  <c r="EA7" i="8"/>
  <c r="DZ7" i="8" s="1"/>
  <c r="BD7" i="10"/>
  <c r="BW7" i="10"/>
  <c r="V7" i="9"/>
  <c r="BL7" i="4" s="1"/>
  <c r="V7" i="4" s="1"/>
  <c r="DI7" i="10"/>
  <c r="Y7" i="4"/>
  <c r="Z7" i="1" s="1"/>
  <c r="BO7" i="4"/>
  <c r="J7" i="1" s="1"/>
  <c r="BC7" i="10"/>
  <c r="I7" i="1" s="1"/>
  <c r="BV7" i="10"/>
  <c r="I7" i="9"/>
  <c r="AY7" i="4" s="1"/>
  <c r="I7" i="4" s="1"/>
  <c r="M7" i="9"/>
  <c r="BC7" i="4" s="1"/>
  <c r="M7" i="4" s="1"/>
  <c r="J7" i="10"/>
  <c r="CA7" i="10" s="1"/>
  <c r="BT7" i="10" s="1"/>
  <c r="CO7" i="10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L7" i="4"/>
  <c r="F7" i="3"/>
  <c r="R7" i="3"/>
  <c r="P7" i="3" s="1"/>
  <c r="AK7" i="3"/>
  <c r="U7" i="8"/>
  <c r="AB7" i="8"/>
  <c r="BF7" i="8"/>
  <c r="BN7" i="8"/>
  <c r="BM7" i="8" s="1"/>
  <c r="CJ7" i="8"/>
  <c r="CB7" i="8" s="1"/>
  <c r="CR7" i="8"/>
  <c r="CQ7" i="8" s="1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BZ7" i="10"/>
  <c r="E7" i="9"/>
  <c r="AU7" i="4" s="1"/>
  <c r="E7" i="4" s="1"/>
  <c r="Z7" i="3"/>
  <c r="K7" i="9"/>
  <c r="BA7" i="4" s="1"/>
  <c r="K7" i="4" s="1"/>
  <c r="E7" i="8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AP7" i="1" s="1"/>
  <c r="N7" i="3"/>
  <c r="AA23" i="13"/>
  <c r="AA31" i="13"/>
  <c r="AA204" i="13"/>
  <c r="AA196" i="13"/>
  <c r="AA240" i="13"/>
  <c r="AA169" i="13"/>
  <c r="AA174" i="13"/>
  <c r="AA59" i="13"/>
  <c r="AA2" i="13"/>
  <c r="AA230" i="13"/>
  <c r="AA158" i="13"/>
  <c r="AA116" i="13"/>
  <c r="AA21" i="13"/>
  <c r="AA128" i="13"/>
  <c r="AA121" i="13"/>
  <c r="AA166" i="13"/>
  <c r="AA95" i="13"/>
  <c r="AA178" i="13"/>
  <c r="AA221" i="13"/>
  <c r="AA101" i="13"/>
  <c r="AA227" i="13"/>
  <c r="AA39" i="13"/>
  <c r="AA137" i="13"/>
  <c r="AA103" i="13"/>
  <c r="AA118" i="13"/>
  <c r="AA199" i="13"/>
  <c r="AA247" i="13"/>
  <c r="AA213" i="13"/>
  <c r="AA172" i="13"/>
  <c r="AA11" i="13"/>
  <c r="AA130" i="13"/>
  <c r="AA100" i="13"/>
  <c r="AA30" i="13"/>
  <c r="AA74" i="13"/>
  <c r="AA111" i="13"/>
  <c r="AA122" i="13"/>
  <c r="AA84" i="13"/>
  <c r="AA136" i="13"/>
  <c r="AA155" i="13"/>
  <c r="AA80" i="13"/>
  <c r="AA164" i="13"/>
  <c r="AA237" i="13"/>
  <c r="AA234" i="13"/>
  <c r="AA195" i="13"/>
  <c r="AA140" i="13"/>
  <c r="AA18" i="13"/>
  <c r="AA35" i="13"/>
  <c r="AA38" i="13"/>
  <c r="AA125" i="13"/>
  <c r="AA107" i="13"/>
  <c r="AA150" i="13"/>
  <c r="AA162" i="13"/>
  <c r="AA245" i="13"/>
  <c r="AA203" i="13"/>
  <c r="AA62" i="13"/>
  <c r="AA209" i="13"/>
  <c r="AA98" i="13"/>
  <c r="AA76" i="13"/>
  <c r="AA222" i="13"/>
  <c r="AA206" i="13"/>
  <c r="AA246" i="13"/>
  <c r="AA41" i="13"/>
  <c r="AA89" i="13"/>
  <c r="AA57" i="13"/>
  <c r="AA91" i="13"/>
  <c r="AA42" i="13"/>
  <c r="AA113" i="13"/>
  <c r="AA108" i="13"/>
  <c r="AA152" i="13"/>
  <c r="AA28" i="13"/>
  <c r="AA40" i="13"/>
  <c r="AA6" i="13"/>
  <c r="AA34" i="13"/>
  <c r="AA215" i="13"/>
  <c r="AA142" i="13"/>
  <c r="AA36" i="13"/>
  <c r="AA186" i="13"/>
  <c r="AA78" i="13"/>
  <c r="AA85" i="13"/>
  <c r="AA68" i="13"/>
  <c r="AA177" i="13"/>
  <c r="AA92" i="13"/>
  <c r="AA73" i="13"/>
  <c r="AA175" i="13"/>
  <c r="AA165" i="13"/>
  <c r="AA146" i="13"/>
  <c r="AA224" i="13"/>
  <c r="AA5" i="13"/>
  <c r="AA141" i="13"/>
  <c r="AA216" i="13"/>
  <c r="AA20" i="13"/>
  <c r="AA109" i="13"/>
  <c r="AA194" i="13"/>
  <c r="AA110" i="13"/>
  <c r="AA67" i="13"/>
  <c r="AA49" i="13"/>
  <c r="AA44" i="13"/>
  <c r="AA211" i="13"/>
  <c r="AA154" i="13"/>
  <c r="AA60" i="13"/>
  <c r="AA19" i="13"/>
  <c r="AA171" i="13"/>
  <c r="AA72" i="13"/>
  <c r="AA139" i="13"/>
  <c r="AA143" i="13"/>
  <c r="AA226" i="13"/>
  <c r="AA51" i="13"/>
  <c r="AA14" i="13"/>
  <c r="AA117" i="13"/>
  <c r="AA70" i="13"/>
  <c r="AA69" i="13"/>
  <c r="AA120" i="13"/>
  <c r="AA189" i="13"/>
  <c r="AA9" i="13"/>
  <c r="AA198" i="13"/>
  <c r="AA15" i="13"/>
  <c r="AA138" i="13"/>
  <c r="AA64" i="13"/>
  <c r="AA200" i="13"/>
  <c r="AA167" i="13"/>
  <c r="AA124" i="13"/>
  <c r="AA46" i="13"/>
  <c r="AA181" i="13"/>
  <c r="AA182" i="13"/>
  <c r="AA37" i="13"/>
  <c r="AA83" i="13"/>
  <c r="AA43" i="13"/>
  <c r="AA145" i="13"/>
  <c r="AA105" i="13"/>
  <c r="AA71" i="13"/>
  <c r="AA135" i="13"/>
  <c r="AA147" i="13"/>
  <c r="AA93" i="13"/>
  <c r="AA8" i="13"/>
  <c r="AA170" i="13"/>
  <c r="AA191" i="13"/>
  <c r="AA22" i="13"/>
  <c r="AA131" i="13"/>
  <c r="AA219" i="13"/>
  <c r="AA54" i="13"/>
  <c r="AA183" i="13"/>
  <c r="AA86" i="13"/>
  <c r="AA192" i="13"/>
  <c r="AA134" i="13"/>
  <c r="AA56" i="13"/>
  <c r="AA163" i="13"/>
  <c r="AA250" i="13"/>
  <c r="AA241" i="13"/>
  <c r="AA160" i="13"/>
  <c r="AA75" i="13"/>
  <c r="AA63" i="13"/>
  <c r="AA123" i="13"/>
  <c r="AA233" i="13"/>
  <c r="AA13" i="13"/>
  <c r="AA214" i="13"/>
  <c r="AA96" i="13"/>
  <c r="AA97" i="13"/>
  <c r="AA26" i="13"/>
  <c r="AA81" i="13"/>
  <c r="AA61" i="13"/>
  <c r="AA79" i="13"/>
  <c r="AA249" i="13"/>
  <c r="AA248" i="13"/>
  <c r="AA133" i="13"/>
  <c r="AA77" i="13"/>
  <c r="AA112" i="13"/>
  <c r="AA220" i="13"/>
  <c r="AA58" i="13"/>
  <c r="AA90" i="13"/>
  <c r="AA239" i="13"/>
  <c r="AA236" i="13"/>
  <c r="AA65" i="13"/>
  <c r="AA24" i="13"/>
  <c r="AA45" i="13"/>
  <c r="AA151" i="13"/>
  <c r="AA88" i="13"/>
  <c r="AA53" i="13"/>
  <c r="AA232" i="13"/>
  <c r="AA228" i="13"/>
  <c r="AA188" i="13"/>
  <c r="AA129" i="13"/>
  <c r="AA104" i="13"/>
  <c r="AA212" i="13"/>
  <c r="AA223" i="13"/>
  <c r="AA102" i="13"/>
  <c r="AA190" i="13"/>
  <c r="AA157" i="13"/>
  <c r="AA87" i="13"/>
  <c r="AA25" i="13"/>
  <c r="AA207" i="13"/>
  <c r="AA243" i="13"/>
  <c r="AA235" i="13"/>
  <c r="AA242" i="13"/>
  <c r="AA7" i="13"/>
  <c r="AA208" i="13"/>
  <c r="AA115" i="13"/>
  <c r="AA12" i="13"/>
  <c r="AA99" i="13"/>
  <c r="AA126" i="13"/>
  <c r="AA231" i="13"/>
  <c r="AA205" i="13"/>
  <c r="AA132" i="13"/>
  <c r="AA52" i="13"/>
  <c r="AA153" i="13"/>
  <c r="AA106" i="13"/>
  <c r="AA114" i="13"/>
  <c r="AA176" i="13"/>
  <c r="AA184" i="13"/>
  <c r="AA119" i="13"/>
  <c r="AA156" i="13"/>
  <c r="AA149" i="13"/>
  <c r="AA179" i="13"/>
  <c r="AA218" i="13"/>
  <c r="AA159" i="13"/>
  <c r="AA185" i="13"/>
  <c r="AA229" i="13"/>
  <c r="AA210" i="13"/>
  <c r="AA217" i="13"/>
  <c r="AA144" i="13"/>
  <c r="AA193" i="13"/>
  <c r="AA16" i="13"/>
  <c r="AA173" i="13"/>
  <c r="AA187" i="13"/>
  <c r="AA197" i="13"/>
  <c r="AA180" i="13"/>
  <c r="AA29" i="13"/>
  <c r="AA225" i="13"/>
  <c r="AA238" i="13"/>
  <c r="AA47" i="13"/>
  <c r="AA94" i="13"/>
  <c r="AA244" i="13"/>
  <c r="AA82" i="13"/>
  <c r="AA17" i="13"/>
  <c r="AA50" i="13"/>
  <c r="AA201" i="13"/>
  <c r="AA48" i="13"/>
  <c r="AA32" i="13"/>
  <c r="AA66" i="13"/>
  <c r="AA127" i="13"/>
  <c r="AA168" i="13"/>
  <c r="AA161" i="13"/>
  <c r="AA27" i="13"/>
  <c r="AA55" i="13"/>
  <c r="AA202" i="13"/>
  <c r="AA148" i="13"/>
  <c r="AA10" i="13"/>
  <c r="AA33" i="13"/>
  <c r="O7" i="3" l="1"/>
  <c r="D7" i="3" s="1"/>
  <c r="E7" i="10"/>
  <c r="AJ7" i="1"/>
  <c r="AI7" i="8"/>
  <c r="AX7" i="8"/>
  <c r="AD7" i="10"/>
  <c r="H7" i="1" s="1"/>
  <c r="K7" i="1" s="1"/>
  <c r="L7" i="1" s="1"/>
  <c r="T7" i="8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D7" i="10"/>
  <c r="BS7" i="10"/>
  <c r="BY7" i="10"/>
  <c r="BR7" i="10" s="1"/>
  <c r="M7" i="1" s="1"/>
  <c r="D7" i="9"/>
  <c r="AT7" i="4" s="1"/>
  <c r="D7" i="4" s="1"/>
  <c r="I25" i="14"/>
  <c r="I13" i="14"/>
  <c r="M36" i="14"/>
  <c r="M12" i="14"/>
  <c r="C39" i="14"/>
  <c r="M19" i="14"/>
  <c r="M17" i="14"/>
  <c r="M14" i="14"/>
  <c r="M33" i="14"/>
  <c r="C24" i="14"/>
  <c r="F8" i="14"/>
  <c r="C10" i="14"/>
  <c r="C38" i="14"/>
  <c r="C18" i="14"/>
  <c r="M24" i="14"/>
  <c r="M15" i="14"/>
  <c r="C14" i="14"/>
  <c r="M7" i="14"/>
  <c r="M20" i="14"/>
  <c r="M26" i="14"/>
  <c r="M8" i="14"/>
  <c r="I21" i="14"/>
  <c r="M21" i="14"/>
  <c r="M31" i="14"/>
  <c r="M30" i="14"/>
  <c r="F5" i="14"/>
  <c r="M13" i="14"/>
  <c r="M29" i="14"/>
  <c r="I17" i="14"/>
  <c r="C20" i="14"/>
  <c r="M22" i="14"/>
  <c r="I33" i="14"/>
  <c r="F40" i="14"/>
  <c r="M32" i="14"/>
  <c r="M38" i="14"/>
  <c r="C12" i="14"/>
  <c r="M27" i="14"/>
  <c r="M28" i="14"/>
  <c r="M23" i="14"/>
  <c r="M34" i="14"/>
  <c r="M37" i="14"/>
  <c r="M18" i="14"/>
  <c r="I37" i="14"/>
  <c r="M9" i="14"/>
  <c r="C16" i="14"/>
  <c r="M35" i="14"/>
  <c r="I29" i="14"/>
  <c r="M16" i="14"/>
  <c r="M25" i="14"/>
  <c r="D7" i="8" l="1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P11" i="14"/>
  <c r="C26" i="14"/>
  <c r="I8" i="14"/>
  <c r="F21" i="14"/>
  <c r="C40" i="14"/>
  <c r="O37" i="14"/>
  <c r="C22" i="14"/>
  <c r="M10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5" i="14"/>
  <c r="P40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<sst xmlns="http://schemas.openxmlformats.org/spreadsheetml/2006/main" count="7624" uniqueCount="951">
  <si>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</si>
  <si>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</si>
  <si>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</si>
  <si>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</si>
  <si>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</si>
  <si>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</si>
  <si>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</si>
  <si>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</si>
  <si>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</si>
  <si>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</si>
  <si>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</si>
  <si>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</si>
  <si>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</si>
  <si>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</si>
  <si>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</si>
  <si>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</si>
  <si>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</si>
  <si>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</si>
  <si>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</si>
  <si>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</si>
  <si>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</si>
  <si>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</si>
  <si>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</si>
  <si>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</si>
  <si>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</si>
  <si>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</si>
  <si>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</si>
  <si>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</si>
  <si>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</si>
  <si>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</si>
  <si>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</si>
  <si>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</si>
  <si>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</si>
  <si>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</si>
  <si>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</si>
  <si>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</si>
  <si>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</si>
  <si>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</si>
  <si>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</si>
  <si>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</si>
  <si>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</si>
  <si>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</si>
  <si>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</si>
  <si>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</si>
  <si>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</si>
  <si>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</si>
  <si>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</si>
  <si>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</si>
  <si>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</si>
  <si>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</si>
  <si>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</si>
  <si>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</si>
  <si>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</si>
  <si>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</si>
  <si>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</si>
  <si>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</si>
  <si>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</si>
  <si>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</si>
  <si>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</si>
  <si>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</si>
  <si>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</si>
  <si>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</si>
  <si>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</si>
  <si>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</si>
  <si>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</si>
  <si>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</si>
  <si>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</si>
  <si>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</si>
  <si>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</si>
  <si>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</si>
  <si>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</si>
  <si>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</si>
  <si>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</si>
  <si>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</si>
  <si>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</si>
  <si>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</si>
  <si>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</si>
  <si>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</si>
  <si>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</si>
  <si>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</si>
  <si>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</si>
  <si>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</si>
  <si>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</si>
  <si>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</si>
  <si>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</si>
  <si>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</si>
  <si>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</si>
  <si>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</si>
  <si>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</si>
  <si>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</si>
  <si>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</si>
  <si>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</si>
  <si>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</si>
  <si>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</si>
  <si>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</si>
  <si>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</si>
  <si>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</si>
  <si>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</si>
  <si>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</si>
  <si>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</si>
  <si>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</si>
  <si>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</si>
  <si>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</si>
  <si>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</si>
  <si>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</si>
  <si>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</si>
  <si>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</si>
  <si>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</si>
  <si>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</si>
  <si>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</si>
  <si>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</si>
  <si>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</si>
  <si>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</si>
  <si>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</si>
  <si>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</si>
  <si>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</si>
  <si>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</si>
  <si>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</si>
  <si>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</si>
  <si>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</si>
  <si>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</si>
  <si>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</si>
  <si>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</si>
  <si>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</si>
  <si>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</si>
  <si>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</si>
  <si>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</si>
  <si>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</si>
  <si>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</si>
  <si>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</si>
  <si>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</si>
  <si>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</si>
  <si>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</si>
  <si>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</si>
  <si>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</si>
  <si>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</si>
  <si>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</si>
  <si>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</si>
  <si>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</si>
  <si>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</si>
  <si>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</si>
  <si>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</si>
  <si>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</si>
  <si>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</si>
  <si>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</si>
  <si>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</si>
  <si>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</si>
  <si>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</si>
  <si>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</si>
  <si>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</si>
  <si>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</si>
  <si>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</si>
  <si>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</si>
  <si>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</si>
  <si>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</si>
  <si>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</si>
  <si>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</si>
  <si>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</si>
  <si>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</si>
  <si>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</si>
  <si>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</si>
  <si>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</si>
  <si>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</si>
  <si>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</si>
  <si>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</si>
  <si>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</si>
  <si>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</si>
  <si>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</si>
  <si>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</si>
  <si>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</si>
  <si>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</si>
  <si>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</si>
  <si>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</si>
  <si>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</si>
  <si>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</si>
  <si>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</si>
  <si>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</si>
  <si>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</si>
  <si>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</si>
  <si>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</si>
  <si>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</si>
  <si>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</si>
  <si>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</si>
  <si>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</si>
  <si>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</si>
  <si>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</si>
  <si>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</si>
  <si>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</si>
  <si>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</si>
  <si>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</si>
  <si>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</si>
  <si>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</si>
  <si>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</si>
  <si>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</si>
  <si>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</si>
  <si>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</si>
  <si>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</si>
  <si>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</si>
  <si>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</si>
  <si>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</si>
  <si>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</si>
  <si>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</si>
  <si>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</si>
  <si>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</si>
  <si>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</si>
  <si>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</si>
  <si>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</si>
  <si>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</si>
  <si>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</si>
  <si>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</si>
  <si>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</si>
  <si>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</si>
  <si>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</si>
  <si>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</si>
  <si>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</si>
  <si>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</si>
  <si>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</si>
  <si>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</si>
  <si>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</si>
  <si>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</si>
  <si>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</si>
  <si>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</si>
  <si>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</si>
  <si>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</si>
  <si>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</si>
  <si>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</si>
  <si>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</si>
  <si>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</si>
  <si>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</si>
  <si>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</si>
  <si>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</si>
  <si>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</si>
  <si>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</si>
  <si>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</si>
  <si>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</si>
  <si>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</si>
  <si>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</si>
  <si>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</si>
  <si>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</si>
  <si>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</si>
  <si>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</si>
  <si>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</si>
  <si>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</si>
  <si>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</si>
  <si>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</si>
  <si>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</si>
  <si>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</si>
  <si>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</si>
  <si>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</si>
  <si>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</si>
  <si>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</si>
  <si>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</si>
  <si>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</si>
  <si>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</si>
  <si>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</si>
  <si>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</si>
  <si>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</si>
  <si>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</si>
  <si>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</si>
  <si>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</si>
  <si>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</si>
  <si>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</si>
  <si>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</si>
  <si>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</si>
  <si>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</si>
  <si>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</si>
  <si>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</si>
  <si>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</si>
  <si>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</si>
  <si>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</si>
  <si>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</si>
  <si>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</si>
  <si>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</si>
  <si>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</si>
  <si>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</si>
  <si>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</si>
  <si>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</si>
  <si>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</si>
  <si>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</si>
  <si>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</si>
  <si>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</si>
  <si>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</si>
  <si>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</si>
  <si>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</si>
  <si>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</si>
  <si>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</si>
  <si>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</si>
  <si>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</si>
  <si>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</si>
  <si>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</si>
  <si>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</si>
  <si>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</si>
  <si>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</si>
  <si>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</si>
  <si>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</si>
  <si>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</si>
  <si>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</si>
  <si>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</si>
  <si>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</si>
  <si>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</si>
  <si>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</si>
  <si>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</si>
  <si>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</si>
  <si>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</si>
  <si>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</si>
  <si>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</si>
  <si>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</si>
  <si>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</si>
  <si>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</si>
  <si>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</si>
  <si>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</si>
  <si>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</si>
  <si>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</si>
  <si>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</si>
  <si>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</si>
  <si>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</si>
  <si>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</si>
  <si>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</si>
  <si>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</si>
  <si>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</si>
  <si>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</si>
  <si>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</si>
  <si>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</si>
  <si>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</si>
  <si>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</si>
  <si>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</si>
  <si>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</si>
  <si>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</si>
  <si>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</si>
  <si>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</si>
  <si>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</si>
  <si>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</si>
  <si>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</si>
  <si>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</si>
  <si>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</si>
  <si>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</si>
  <si>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</si>
  <si>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</si>
  <si>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</si>
  <si>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</si>
  <si>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</si>
  <si>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</si>
  <si>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</si>
  <si>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</si>
  <si>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</si>
  <si>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</si>
  <si>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</si>
  <si>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</si>
  <si>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</si>
  <si>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</si>
  <si>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</si>
  <si>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</si>
  <si>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</si>
  <si>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</si>
  <si>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</si>
  <si>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</si>
  <si>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</si>
  <si>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</si>
  <si>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</si>
  <si>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</si>
  <si>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</si>
  <si>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</si>
  <si>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</si>
  <si>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</si>
  <si>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</si>
  <si>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</si>
  <si>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</si>
  <si>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</si>
  <si>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</si>
  <si>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</si>
  <si>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</si>
  <si>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</si>
  <si>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</si>
  <si>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</si>
  <si>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</si>
  <si>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</si>
  <si>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</si>
  <si>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</si>
  <si>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</si>
  <si>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</si>
  <si>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</si>
  <si>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</si>
  <si>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</si>
  <si>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</si>
  <si>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</si>
  <si>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</si>
  <si>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</si>
  <si>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</si>
  <si>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</si>
  <si>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</si>
  <si>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</si>
  <si>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</si>
  <si>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</si>
  <si>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</si>
  <si>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</si>
  <si>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</si>
  <si>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</si>
  <si>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</si>
  <si>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</si>
  <si>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</si>
  <si>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</si>
  <si>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</si>
  <si>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</si>
  <si>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</si>
  <si>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</si>
  <si>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</si>
  <si>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</si>
  <si>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</si>
  <si>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</si>
  <si>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</si>
  <si>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</si>
  <si>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</si>
  <si>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</si>
  <si>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</si>
  <si>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</si>
  <si>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</si>
  <si>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</si>
  <si>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</si>
  <si>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</si>
  <si>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</si>
  <si>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</si>
  <si>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</si>
  <si>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</si>
  <si>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</si>
  <si>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</si>
  <si>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</si>
  <si>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</si>
  <si>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</si>
  <si>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</si>
  <si>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</si>
  <si>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</si>
  <si>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</si>
  <si>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</si>
  <si>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</si>
  <si>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</si>
  <si>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</si>
  <si>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</si>
  <si>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</si>
  <si>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</si>
  <si>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</si>
  <si>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</si>
  <si>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</si>
  <si>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</si>
  <si>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</si>
  <si>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</si>
  <si>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</si>
  <si>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</si>
  <si>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</si>
  <si>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</si>
  <si>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</si>
  <si>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</si>
  <si>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</si>
  <si>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</si>
  <si>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</si>
  <si>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</si>
  <si>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</si>
  <si>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</si>
  <si>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</si>
  <si>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</si>
  <si>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</si>
  <si>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</si>
  <si>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</si>
  <si>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</si>
  <si>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</si>
  <si>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</si>
  <si>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</si>
  <si>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</si>
  <si>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</si>
  <si>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</si>
  <si>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</si>
  <si>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</si>
  <si>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</si>
  <si>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</si>
  <si>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</si>
  <si>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</si>
  <si>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</si>
  <si>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</si>
  <si>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</si>
  <si>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</si>
  <si>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</si>
  <si>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</si>
  <si>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</si>
  <si>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</si>
  <si>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</si>
  <si>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</si>
  <si>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</si>
  <si>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</si>
  <si>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</si>
  <si>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</si>
  <si>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</si>
  <si>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</si>
  <si>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</si>
  <si>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</si>
  <si>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</si>
  <si>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</si>
  <si>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</si>
  <si>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</si>
  <si>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</si>
  <si>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</si>
  <si>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</si>
  <si>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</si>
  <si>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</si>
  <si>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</si>
  <si>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</si>
  <si>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</si>
  <si>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</si>
  <si>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</si>
  <si>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</si>
  <si>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</si>
  <si>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</si>
  <si>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</si>
  <si>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</si>
  <si>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</si>
  <si>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</si>
  <si>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</si>
  <si>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</si>
  <si>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</si>
  <si>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</si>
  <si>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</si>
  <si>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</si>
  <si>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</si>
  <si>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</si>
  <si>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</si>
  <si>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</si>
  <si>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</si>
  <si>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</si>
  <si>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</si>
  <si>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</si>
  <si>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</si>
  <si>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</si>
  <si>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</si>
  <si>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</si>
  <si>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</si>
  <si>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</si>
  <si>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</si>
  <si>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</si>
  <si>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</si>
  <si>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</si>
  <si>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</si>
  <si>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</si>
  <si>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</si>
  <si>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</si>
  <si>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</si>
  <si>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</si>
  <si>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</si>
  <si>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</si>
  <si>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</si>
  <si>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</si>
  <si>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</si>
  <si>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</si>
  <si>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</si>
  <si>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</si>
  <si>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</si>
  <si>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</si>
  <si>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</si>
  <si>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</si>
  <si>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</si>
  <si>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</si>
  <si>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</si>
  <si>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</si>
  <si>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</si>
  <si>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</si>
  <si>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</si>
  <si>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</si>
  <si>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</si>
  <si>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</si>
  <si>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</si>
  <si>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</si>
  <si>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</si>
  <si>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</si>
  <si>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</si>
  <si>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</si>
  <si>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</si>
  <si>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</si>
  <si>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</si>
  <si>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</si>
  <si>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</si>
  <si>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</si>
  <si>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</si>
  <si>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</si>
  <si>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</si>
  <si>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</si>
  <si>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</si>
  <si>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</si>
  <si>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</si>
  <si>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</si>
  <si>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</si>
  <si>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</si>
  <si>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</si>
  <si>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</si>
  <si>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</si>
  <si>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</si>
  <si>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</si>
  <si>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</si>
  <si>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</si>
  <si>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</si>
  <si>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</si>
  <si>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</si>
  <si>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</si>
  <si>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</si>
  <si>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</si>
  <si>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</si>
  <si>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</si>
  <si>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</si>
  <si>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</si>
  <si>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</si>
  <si>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</si>
  <si>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</si>
  <si>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</si>
  <si>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</si>
  <si>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</si>
  <si>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</si>
  <si>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</si>
  <si>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</si>
  <si>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</si>
  <si>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</si>
  <si>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</si>
  <si>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</si>
  <si>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</si>
  <si>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</si>
  <si>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</si>
  <si>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</si>
  <si>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</si>
  <si>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</si>
  <si>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</si>
  <si>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</si>
  <si>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</si>
  <si>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</si>
  <si>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</si>
  <si>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</si>
  <si>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</si>
  <si>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</si>
  <si>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</si>
  <si>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</si>
  <si>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</si>
  <si>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</si>
  <si>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</si>
  <si>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</si>
  <si>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</si>
  <si>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</si>
  <si>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</si>
  <si>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</si>
  <si>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</si>
  <si>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</si>
  <si>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</si>
  <si>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</si>
  <si>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</si>
  <si>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</si>
  <si>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</si>
  <si>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</si>
  <si>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</si>
  <si>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</si>
  <si>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</si>
  <si>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</si>
  <si>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</si>
  <si>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</si>
  <si>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</si>
  <si>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</si>
  <si>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</si>
  <si>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</si>
  <si>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</si>
  <si>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</si>
  <si>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</si>
  <si>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</si>
  <si>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</si>
  <si>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</si>
  <si>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</si>
  <si>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</si>
  <si>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</si>
  <si>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</si>
  <si>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</si>
  <si>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</si>
  <si>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</si>
  <si>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</si>
  <si>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</si>
  <si>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</si>
  <si>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</si>
  <si>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</si>
  <si>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</si>
  <si>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</si>
  <si>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</si>
  <si>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</si>
  <si>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</si>
  <si>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</si>
  <si>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</si>
  <si>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</si>
  <si>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</si>
  <si>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</si>
  <si>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</si>
  <si>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</si>
  <si>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</si>
  <si>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</si>
  <si>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</si>
  <si>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</si>
  <si>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</si>
  <si>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</si>
  <si>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</si>
  <si>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</si>
  <si>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</si>
  <si>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</si>
  <si>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</si>
  <si>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</si>
  <si>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</si>
  <si>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</si>
  <si>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</si>
  <si>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</si>
  <si>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</si>
  <si>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</si>
  <si>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</si>
  <si>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</si>
  <si>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</si>
  <si>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</si>
  <si>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</si>
  <si>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</si>
  <si>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</si>
  <si>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</si>
  <si>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</si>
  <si>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</si>
  <si>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</si>
  <si>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</si>
  <si>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</si>
  <si>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</si>
  <si>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</si>
  <si>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</si>
  <si>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</si>
  <si>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</si>
  <si>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</si>
  <si>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</si>
  <si>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</si>
  <si>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</si>
  <si>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</si>
  <si>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</si>
  <si>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</si>
  <si>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</si>
  <si>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</si>
  <si>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</si>
  <si>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</si>
  <si>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</si>
  <si>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</si>
  <si>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</si>
  <si>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</si>
  <si>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</si>
  <si>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</si>
  <si>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</si>
  <si>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処理量（平成29年度実績）</t>
    <phoneticPr fontId="3"/>
  </si>
  <si>
    <t>埼玉県</t>
  </si>
  <si>
    <t>11000</t>
  </si>
  <si>
    <t>ごみ処理の概要（平成29年度実績）</t>
    <phoneticPr fontId="3"/>
  </si>
  <si>
    <t>ごみ搬入量の状況（平成29年度実績）</t>
    <phoneticPr fontId="3"/>
  </si>
  <si>
    <t>処理施設別ごみ搬入量の状況（平成29年度実績）</t>
    <phoneticPr fontId="3"/>
  </si>
  <si>
    <t>ごみ処理の状況（平成29年度実績）</t>
    <phoneticPr fontId="3"/>
  </si>
  <si>
    <t>ごみ資源化の状況（平成29年度実績）</t>
    <phoneticPr fontId="3"/>
  </si>
  <si>
    <t>中間処理後の再生利用量の状況（平成29年度実績）</t>
    <phoneticPr fontId="3"/>
  </si>
  <si>
    <t>災害廃棄物の処理処分状況（平成29年度実績）</t>
    <phoneticPr fontId="3"/>
  </si>
  <si>
    <t>合計 処理量（平成29年度実績）ごみ処理フローシート</t>
    <phoneticPr fontId="3"/>
  </si>
  <si>
    <t>合計 処理量（平成29年度実績）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</si>
  <si>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</si>
  <si>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</si>
  <si>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</si>
  <si>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11100</t>
  </si>
  <si>
    <t>さいたま市</t>
  </si>
  <si>
    <t>111035</t>
  </si>
  <si>
    <t>有る</t>
  </si>
  <si>
    <t>11201</t>
  </si>
  <si>
    <t>川越市</t>
  </si>
  <si>
    <t>111036</t>
  </si>
  <si>
    <t>11202</t>
  </si>
  <si>
    <t>熊谷市</t>
  </si>
  <si>
    <t>111084</t>
  </si>
  <si>
    <t>11203</t>
  </si>
  <si>
    <t>川口市</t>
  </si>
  <si>
    <t>111038</t>
  </si>
  <si>
    <t>11206</t>
  </si>
  <si>
    <t>行田市</t>
  </si>
  <si>
    <t>111085</t>
  </si>
  <si>
    <t>11207</t>
  </si>
  <si>
    <t>秩父市</t>
  </si>
  <si>
    <t>111086</t>
  </si>
  <si>
    <t>11208</t>
  </si>
  <si>
    <t>所沢市</t>
  </si>
  <si>
    <t>111041</t>
  </si>
  <si>
    <t>11209</t>
  </si>
  <si>
    <t>飯能市</t>
  </si>
  <si>
    <t>111042</t>
  </si>
  <si>
    <t>11210</t>
  </si>
  <si>
    <t>加須市</t>
  </si>
  <si>
    <t>111043</t>
  </si>
  <si>
    <t>11211</t>
  </si>
  <si>
    <t>本庄市</t>
  </si>
  <si>
    <t>111165</t>
  </si>
  <si>
    <t>11212</t>
  </si>
  <si>
    <t>東松山市</t>
  </si>
  <si>
    <t>111044</t>
  </si>
  <si>
    <t>11214</t>
  </si>
  <si>
    <t>春日部市</t>
  </si>
  <si>
    <t>111045</t>
  </si>
  <si>
    <t>11215</t>
  </si>
  <si>
    <t>狭山市</t>
  </si>
  <si>
    <t>111046</t>
  </si>
  <si>
    <t>11216</t>
  </si>
  <si>
    <t>羽生市</t>
  </si>
  <si>
    <t>111047</t>
  </si>
  <si>
    <t>11217</t>
  </si>
  <si>
    <t>鴻巣市</t>
  </si>
  <si>
    <t>111112</t>
  </si>
  <si>
    <t>11218</t>
  </si>
  <si>
    <t>深谷市</t>
  </si>
  <si>
    <t>111088</t>
  </si>
  <si>
    <t>11219</t>
  </si>
  <si>
    <t>上尾市</t>
  </si>
  <si>
    <t>111050</t>
  </si>
  <si>
    <t>11221</t>
  </si>
  <si>
    <t>草加市</t>
  </si>
  <si>
    <t>111113</t>
  </si>
  <si>
    <t>11222</t>
  </si>
  <si>
    <t>越谷市</t>
  </si>
  <si>
    <t>111114</t>
  </si>
  <si>
    <t>11223</t>
  </si>
  <si>
    <t>蕨市</t>
  </si>
  <si>
    <t>111091</t>
  </si>
  <si>
    <t>11224</t>
  </si>
  <si>
    <t>戸田市</t>
  </si>
  <si>
    <t>111166</t>
  </si>
  <si>
    <t>無い</t>
  </si>
  <si>
    <t>11225</t>
  </si>
  <si>
    <t>入間市</t>
  </si>
  <si>
    <t>111054</t>
  </si>
  <si>
    <t>11227</t>
  </si>
  <si>
    <t>朝霞市</t>
  </si>
  <si>
    <t>111055</t>
  </si>
  <si>
    <t>11228</t>
  </si>
  <si>
    <t>志木市</t>
  </si>
  <si>
    <t>111092</t>
  </si>
  <si>
    <t>11229</t>
  </si>
  <si>
    <t>和光市</t>
  </si>
  <si>
    <t>111057</t>
  </si>
  <si>
    <t>11230</t>
  </si>
  <si>
    <t>新座市</t>
  </si>
  <si>
    <t>111167</t>
  </si>
  <si>
    <t>11231</t>
  </si>
  <si>
    <t>桶川市</t>
  </si>
  <si>
    <t>111058</t>
  </si>
  <si>
    <t>11232</t>
  </si>
  <si>
    <t>久喜市</t>
  </si>
  <si>
    <t>111168</t>
  </si>
  <si>
    <t>11233</t>
  </si>
  <si>
    <t>北本市</t>
  </si>
  <si>
    <t>111145</t>
  </si>
  <si>
    <t>11234</t>
  </si>
  <si>
    <t>八潮市</t>
  </si>
  <si>
    <t>111116</t>
  </si>
  <si>
    <t>11235</t>
  </si>
  <si>
    <t>富士見市</t>
  </si>
  <si>
    <t>111117</t>
  </si>
  <si>
    <t>11237</t>
  </si>
  <si>
    <t>三郷市</t>
  </si>
  <si>
    <t>111096</t>
  </si>
  <si>
    <t>11238</t>
  </si>
  <si>
    <t>蓮田市</t>
  </si>
  <si>
    <t>111169</t>
  </si>
  <si>
    <t>11239</t>
  </si>
  <si>
    <t>坂戸市</t>
  </si>
  <si>
    <t>111063</t>
  </si>
  <si>
    <t>11240</t>
  </si>
  <si>
    <t>幸手市</t>
  </si>
  <si>
    <t>111097</t>
  </si>
  <si>
    <t>11241</t>
  </si>
  <si>
    <t>鶴ヶ島市</t>
  </si>
  <si>
    <t>111170</t>
  </si>
  <si>
    <t>11242</t>
  </si>
  <si>
    <t>日高市</t>
  </si>
  <si>
    <t>111118</t>
  </si>
  <si>
    <t>11243</t>
  </si>
  <si>
    <t>吉川市</t>
  </si>
  <si>
    <t>111099</t>
  </si>
  <si>
    <t>11245</t>
  </si>
  <si>
    <t>ふじみ野市</t>
  </si>
  <si>
    <t>111067</t>
  </si>
  <si>
    <t>11246</t>
  </si>
  <si>
    <t>白岡市</t>
  </si>
  <si>
    <t>111119</t>
  </si>
  <si>
    <t>11301</t>
  </si>
  <si>
    <t>伊奈町</t>
  </si>
  <si>
    <t>111069</t>
  </si>
  <si>
    <t>11324</t>
  </si>
  <si>
    <t>三芳町</t>
  </si>
  <si>
    <t>111101</t>
  </si>
  <si>
    <t>11326</t>
  </si>
  <si>
    <t>毛呂山町</t>
  </si>
  <si>
    <t>111158</t>
  </si>
  <si>
    <t>11327</t>
  </si>
  <si>
    <t>越生町</t>
  </si>
  <si>
    <t>111171</t>
  </si>
  <si>
    <t>11341</t>
  </si>
  <si>
    <t>滑川町</t>
  </si>
  <si>
    <t>111172</t>
  </si>
  <si>
    <t>11342</t>
  </si>
  <si>
    <t>嵐山町</t>
  </si>
  <si>
    <t>111147</t>
  </si>
  <si>
    <t>11343</t>
  </si>
  <si>
    <t>小川町</t>
  </si>
  <si>
    <t>111122</t>
  </si>
  <si>
    <t>11346</t>
  </si>
  <si>
    <t>川島町</t>
  </si>
  <si>
    <t>111074</t>
  </si>
  <si>
    <t>11347</t>
  </si>
  <si>
    <t>吉見町</t>
  </si>
  <si>
    <t>111173</t>
  </si>
  <si>
    <t>11348</t>
  </si>
  <si>
    <t>鳩山町</t>
  </si>
  <si>
    <t>111174</t>
  </si>
  <si>
    <t>11349</t>
  </si>
  <si>
    <t>ときがわ町</t>
  </si>
  <si>
    <t>111164</t>
  </si>
  <si>
    <t>11361</t>
  </si>
  <si>
    <t>横瀬町</t>
  </si>
  <si>
    <t>111175</t>
  </si>
  <si>
    <t>11362</t>
  </si>
  <si>
    <t>皆野町</t>
  </si>
  <si>
    <t>111163</t>
  </si>
  <si>
    <t>11363</t>
  </si>
  <si>
    <t>長瀞町</t>
  </si>
  <si>
    <t>111161</t>
  </si>
  <si>
    <t>11365</t>
  </si>
  <si>
    <t>小鹿野町</t>
  </si>
  <si>
    <t>111157</t>
  </si>
  <si>
    <t>11369</t>
  </si>
  <si>
    <t>東秩父村</t>
  </si>
  <si>
    <t>111176</t>
  </si>
  <si>
    <t>11381</t>
  </si>
  <si>
    <t>美里町</t>
  </si>
  <si>
    <t>111152</t>
  </si>
  <si>
    <t>11383</t>
  </si>
  <si>
    <t>神川町</t>
  </si>
  <si>
    <t>111177</t>
  </si>
  <si>
    <t>11385</t>
  </si>
  <si>
    <t>上里町</t>
  </si>
  <si>
    <t>111178</t>
  </si>
  <si>
    <t>11408</t>
  </si>
  <si>
    <t>寄居町</t>
  </si>
  <si>
    <t>111128</t>
  </si>
  <si>
    <t>11442</t>
  </si>
  <si>
    <t>宮代町</t>
  </si>
  <si>
    <t>111179</t>
  </si>
  <si>
    <t>11464</t>
  </si>
  <si>
    <t>杉戸町</t>
  </si>
  <si>
    <t>111081</t>
  </si>
  <si>
    <t>11465</t>
  </si>
  <si>
    <t>松伏町</t>
  </si>
  <si>
    <t>111111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</si>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</sst>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21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9" fillId="0" borderId="62" xfId="0" applyNumberFormat="1" applyFont="1" applyFill="1" applyBorder="1" applyAlignment="1">
      <alignment vertical="center"/>
    </xf>
    <xf numFmtId="49" fontId="9" fillId="0" borderId="62" xfId="0" applyNumberFormat="1" applyFont="1" applyFill="1" applyBorder="1" applyAlignment="1">
      <alignment vertical="center"/>
    </xf>
    <xf numFmtId="3" fontId="9" fillId="0" borderId="62" xfId="0" applyNumberFormat="1" applyFont="1" applyFill="1" applyBorder="1" applyAlignment="1">
      <alignment vertical="center"/>
    </xf>
    <xf numFmtId="3" fontId="9" fillId="0" borderId="62" xfId="0" applyNumberFormat="1" applyFont="1" applyFill="1" applyBorder="1" applyAlignment="1">
      <alignment horizontal="right" vertical="center"/>
    </xf>
    <xf numFmtId="0" fontId="9" fillId="0" borderId="62" xfId="0" applyNumberFormat="1" applyFont="1" applyFill="1" applyBorder="1" applyAlignment="1"/>
    <xf numFmtId="179" fontId="9" fillId="0" borderId="62" xfId="0" applyNumberFormat="1" applyFont="1" applyFill="1" applyBorder="1" applyAlignment="1">
      <alignment horizontal="right" vertical="center"/>
    </xf>
    <xf numFmtId="0" fontId="21" fillId="0" borderId="0" xfId="0" quotePrefix="1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316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30" t="s">
        <v>665</v>
      </c>
      <c r="B2" s="330" t="s">
        <v>666</v>
      </c>
      <c r="C2" s="332" t="s">
        <v>667</v>
      </c>
      <c r="D2" s="334" t="s">
        <v>668</v>
      </c>
      <c r="E2" s="335"/>
      <c r="F2" s="209"/>
      <c r="G2" s="210" t="s">
        <v>669</v>
      </c>
      <c r="H2" s="334" t="s">
        <v>670</v>
      </c>
      <c r="I2" s="335"/>
      <c r="J2" s="335"/>
      <c r="K2" s="344"/>
      <c r="L2" s="349" t="s">
        <v>671</v>
      </c>
      <c r="M2" s="350"/>
      <c r="N2" s="351"/>
      <c r="O2" s="342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38" t="s">
        <v>674</v>
      </c>
      <c r="AC2" s="334" t="s">
        <v>675</v>
      </c>
      <c r="AD2" s="335"/>
      <c r="AE2" s="335"/>
      <c r="AF2" s="335"/>
      <c r="AG2" s="335"/>
      <c r="AH2" s="335"/>
      <c r="AI2" s="335"/>
      <c r="AJ2" s="355"/>
      <c r="AK2" s="338" t="s">
        <v>676</v>
      </c>
      <c r="AL2" s="338" t="s">
        <v>677</v>
      </c>
      <c r="AM2" s="334" t="s">
        <v>678</v>
      </c>
      <c r="AN2" s="352"/>
      <c r="AO2" s="352"/>
      <c r="AP2" s="353"/>
      <c r="AQ2" s="317"/>
      <c r="AR2" s="317"/>
    </row>
    <row r="3" spans="1:44" s="228" customFormat="1" ht="22.5" customHeight="1">
      <c r="A3" s="331"/>
      <c r="B3" s="331"/>
      <c r="C3" s="333"/>
      <c r="D3" s="214"/>
      <c r="E3" s="336" t="s">
        <v>679</v>
      </c>
      <c r="F3" s="342" t="s">
        <v>680</v>
      </c>
      <c r="G3" s="215"/>
      <c r="H3" s="336" t="s">
        <v>681</v>
      </c>
      <c r="I3" s="336" t="s">
        <v>682</v>
      </c>
      <c r="J3" s="342" t="s">
        <v>683</v>
      </c>
      <c r="K3" s="341" t="s">
        <v>684</v>
      </c>
      <c r="L3" s="348" t="s">
        <v>756</v>
      </c>
      <c r="M3" s="348" t="s">
        <v>757</v>
      </c>
      <c r="N3" s="348" t="s">
        <v>758</v>
      </c>
      <c r="O3" s="337"/>
      <c r="P3" s="336" t="s">
        <v>685</v>
      </c>
      <c r="Q3" s="336" t="s">
        <v>686</v>
      </c>
      <c r="R3" s="345" t="s">
        <v>687</v>
      </c>
      <c r="S3" s="346"/>
      <c r="T3" s="346"/>
      <c r="U3" s="346"/>
      <c r="V3" s="346"/>
      <c r="W3" s="346"/>
      <c r="X3" s="346"/>
      <c r="Y3" s="347"/>
      <c r="Z3" s="336" t="s">
        <v>688</v>
      </c>
      <c r="AA3" s="341" t="s">
        <v>684</v>
      </c>
      <c r="AB3" s="339"/>
      <c r="AC3" s="336" t="s">
        <v>689</v>
      </c>
      <c r="AD3" s="336" t="s">
        <v>690</v>
      </c>
      <c r="AE3" s="342" t="s">
        <v>691</v>
      </c>
      <c r="AF3" s="342" t="s">
        <v>692</v>
      </c>
      <c r="AG3" s="342" t="s">
        <v>693</v>
      </c>
      <c r="AH3" s="342" t="s">
        <v>694</v>
      </c>
      <c r="AI3" s="342" t="s">
        <v>695</v>
      </c>
      <c r="AJ3" s="341" t="s">
        <v>684</v>
      </c>
      <c r="AK3" s="339"/>
      <c r="AL3" s="339"/>
      <c r="AM3" s="336" t="s">
        <v>686</v>
      </c>
      <c r="AN3" s="336" t="s">
        <v>696</v>
      </c>
      <c r="AO3" s="336" t="s">
        <v>697</v>
      </c>
      <c r="AP3" s="341" t="s">
        <v>684</v>
      </c>
      <c r="AQ3" s="317"/>
      <c r="AR3" s="317"/>
    </row>
    <row r="4" spans="1:44" s="228" customFormat="1" ht="25.5" customHeight="1">
      <c r="A4" s="331"/>
      <c r="B4" s="331"/>
      <c r="C4" s="333"/>
      <c r="D4" s="214"/>
      <c r="E4" s="337"/>
      <c r="F4" s="343"/>
      <c r="G4" s="216"/>
      <c r="H4" s="337"/>
      <c r="I4" s="337"/>
      <c r="J4" s="337"/>
      <c r="K4" s="341"/>
      <c r="L4" s="341"/>
      <c r="M4" s="341"/>
      <c r="N4" s="341"/>
      <c r="O4" s="337"/>
      <c r="P4" s="354"/>
      <c r="Q4" s="354"/>
      <c r="R4" s="341" t="s">
        <v>684</v>
      </c>
      <c r="S4" s="336" t="s">
        <v>690</v>
      </c>
      <c r="T4" s="342" t="s">
        <v>698</v>
      </c>
      <c r="U4" s="342" t="s">
        <v>691</v>
      </c>
      <c r="V4" s="342" t="s">
        <v>692</v>
      </c>
      <c r="W4" s="342" t="s">
        <v>693</v>
      </c>
      <c r="X4" s="342" t="s">
        <v>699</v>
      </c>
      <c r="Y4" s="336" t="s">
        <v>700</v>
      </c>
      <c r="Z4" s="340"/>
      <c r="AA4" s="341"/>
      <c r="AB4" s="339"/>
      <c r="AC4" s="354"/>
      <c r="AD4" s="354"/>
      <c r="AE4" s="354"/>
      <c r="AF4" s="343"/>
      <c r="AG4" s="343"/>
      <c r="AH4" s="354"/>
      <c r="AI4" s="354"/>
      <c r="AJ4" s="341"/>
      <c r="AK4" s="339"/>
      <c r="AL4" s="339"/>
      <c r="AM4" s="354"/>
      <c r="AN4" s="354"/>
      <c r="AO4" s="354"/>
      <c r="AP4" s="341"/>
      <c r="AQ4" s="317"/>
      <c r="AR4" s="317"/>
    </row>
    <row r="5" spans="1:44" s="229" customFormat="1" ht="60" customHeight="1">
      <c r="A5" s="331"/>
      <c r="B5" s="331"/>
      <c r="C5" s="333"/>
      <c r="D5" s="217"/>
      <c r="E5" s="218"/>
      <c r="F5" s="218"/>
      <c r="G5" s="218"/>
      <c r="H5" s="218"/>
      <c r="I5" s="218"/>
      <c r="J5" s="218"/>
      <c r="K5" s="217"/>
      <c r="L5" s="341"/>
      <c r="M5" s="341"/>
      <c r="N5" s="341"/>
      <c r="O5" s="218"/>
      <c r="P5" s="218"/>
      <c r="Q5" s="218"/>
      <c r="R5" s="341"/>
      <c r="S5" s="343"/>
      <c r="T5" s="337"/>
      <c r="U5" s="337"/>
      <c r="V5" s="337"/>
      <c r="W5" s="337"/>
      <c r="X5" s="337"/>
      <c r="Y5" s="343"/>
      <c r="Z5" s="217"/>
      <c r="AA5" s="217"/>
      <c r="AB5" s="339"/>
      <c r="AC5" s="218"/>
      <c r="AD5" s="218"/>
      <c r="AE5" s="218"/>
      <c r="AF5" s="218"/>
      <c r="AG5" s="218"/>
      <c r="AH5" s="218"/>
      <c r="AI5" s="218"/>
      <c r="AJ5" s="217"/>
      <c r="AK5" s="339"/>
      <c r="AL5" s="339"/>
      <c r="AM5" s="218"/>
      <c r="AN5" s="218"/>
      <c r="AO5" s="218"/>
      <c r="AP5" s="217"/>
      <c r="AQ5" s="318"/>
      <c r="AR5" s="318"/>
    </row>
    <row r="6" spans="1:44" s="230" customFormat="1" ht="13.5" customHeight="1">
      <c r="A6" s="331"/>
      <c r="B6" s="331"/>
      <c r="C6" s="333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319"/>
      <c r="AR6" s="319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 t="shared" ref="D7:D38" si="0">+E7+F7</f>
        <v>7359430</v>
      </c>
      <c r="E7" s="306">
        <f>SUM(E$8:E$207)</f>
        <v>7359430</v>
      </c>
      <c r="F7" s="306">
        <f>SUM(F$8:F$207)</f>
        <v>0</v>
      </c>
      <c r="G7" s="306">
        <f>SUM(G$8:G$207)</f>
        <v>160143</v>
      </c>
      <c r="H7" s="306">
        <f>SUM(ごみ搬入量内訳!E7,+ごみ搬入量内訳!AD7)</f>
        <v>2055558</v>
      </c>
      <c r="I7" s="306">
        <f>ごみ搬入量内訳!BC7</f>
        <v>138908</v>
      </c>
      <c r="J7" s="306">
        <f>資源化量内訳!BO7</f>
        <v>109798</v>
      </c>
      <c r="K7" s="306">
        <f t="shared" ref="K7:K38" si="1">SUM(H7:J7)</f>
        <v>2304264</v>
      </c>
      <c r="L7" s="306">
        <f t="shared" ref="L7:L38" si="2">IF(D7&lt;&gt;0,K7/D7/365*1000000,"-")</f>
        <v>857.81807215973527</v>
      </c>
      <c r="M7" s="306">
        <f>IF(D7&lt;&gt;0,(ごみ搬入量内訳!BR7+ごみ処理概要!J7)/ごみ処理概要!D7/365*1000000,"-")</f>
        <v>658.95477052561353</v>
      </c>
      <c r="N7" s="306">
        <f>IF(D7&lt;&gt;0,ごみ搬入量内訳!CM7/ごみ処理概要!D7/365*1000000,"-")</f>
        <v>198.86330163412185</v>
      </c>
      <c r="O7" s="306">
        <f>ごみ搬入量内訳!DH7</f>
        <v>0</v>
      </c>
      <c r="P7" s="306">
        <f>ごみ処理量内訳!E7</f>
        <v>1784547</v>
      </c>
      <c r="Q7" s="306">
        <f>ごみ処理量内訳!N7</f>
        <v>1361</v>
      </c>
      <c r="R7" s="306">
        <f t="shared" ref="R7:R38" si="3">SUM(S7:Y7)</f>
        <v>267703</v>
      </c>
      <c r="S7" s="306">
        <f>ごみ処理量内訳!G7</f>
        <v>87938</v>
      </c>
      <c r="T7" s="306">
        <f>ごみ処理量内訳!L7</f>
        <v>171229</v>
      </c>
      <c r="U7" s="306">
        <f>ごみ処理量内訳!H7</f>
        <v>2731</v>
      </c>
      <c r="V7" s="306">
        <f>ごみ処理量内訳!I7</f>
        <v>0</v>
      </c>
      <c r="W7" s="306">
        <f>ごみ処理量内訳!J7</f>
        <v>0</v>
      </c>
      <c r="X7" s="306">
        <f>ごみ処理量内訳!K7</f>
        <v>1299</v>
      </c>
      <c r="Y7" s="306">
        <f>ごみ処理量内訳!M7</f>
        <v>4506</v>
      </c>
      <c r="Z7" s="306">
        <f>資源化量内訳!Y7</f>
        <v>135135</v>
      </c>
      <c r="AA7" s="306">
        <f t="shared" ref="AA7:AA38" si="4">SUM(P7,Q7,R7,Z7)</f>
        <v>2188746</v>
      </c>
      <c r="AB7" s="309">
        <f t="shared" ref="AB7:AB38" si="5">IF(AA7&lt;&gt;0,(Z7+P7+R7)/AA7*100,"-")</f>
        <v>99.937818275852933</v>
      </c>
      <c r="AC7" s="306">
        <f>施設資源化量内訳!Y7</f>
        <v>139510</v>
      </c>
      <c r="AD7" s="306">
        <f>施設資源化量内訳!AT7</f>
        <v>24635</v>
      </c>
      <c r="AE7" s="306">
        <f>施設資源化量内訳!BO7</f>
        <v>1196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1270</v>
      </c>
      <c r="AI7" s="306">
        <f>施設資源化量内訳!EU7</f>
        <v>140277</v>
      </c>
      <c r="AJ7" s="306">
        <f t="shared" ref="AJ7:AJ38" si="6">SUM(AC7:AI7)</f>
        <v>306888</v>
      </c>
      <c r="AK7" s="309">
        <f t="shared" ref="AK7:AK38" si="7">IF((AA7+J7)&lt;&gt;0,(Z7+AJ7+J7)/(AA7+J7)*100,"-")</f>
        <v>24.007415128881586</v>
      </c>
      <c r="AL7" s="309">
        <f>IF((AA7+J7)&lt;&gt;0,(資源化量内訳!D7-資源化量内訳!R7-資源化量内訳!T7-資源化量内訳!V7-資源化量内訳!U7)/(AA7+J7)*100,"-")</f>
        <v>20.681570594254449</v>
      </c>
      <c r="AM7" s="306">
        <f>ごみ処理量内訳!AA7</f>
        <v>1361</v>
      </c>
      <c r="AN7" s="306">
        <f>ごみ処理量内訳!AB7</f>
        <v>80370</v>
      </c>
      <c r="AO7" s="306">
        <f>ごみ処理量内訳!AC7</f>
        <v>18041</v>
      </c>
      <c r="AP7" s="306">
        <f t="shared" ref="AP7:AP38" si="8">SUM(AM7:AO7)</f>
        <v>99772</v>
      </c>
      <c r="AQ7" s="320"/>
      <c r="AR7" s="320"/>
    </row>
    <row r="8" spans="1:44" s="300" customFormat="1" ht="13.5" customHeight="1">
      <c r="A8" s="322" t="s">
        <v>745</v>
      </c>
      <c r="B8" s="323" t="s">
        <v>759</v>
      </c>
      <c r="C8" s="322" t="s">
        <v>760</v>
      </c>
      <c r="D8" s="324">
        <f t="shared" si="0"/>
        <v>1290505</v>
      </c>
      <c r="E8" s="324">
        <v>1290505</v>
      </c>
      <c r="F8" s="324">
        <v>0</v>
      </c>
      <c r="G8" s="324">
        <v>22477</v>
      </c>
      <c r="H8" s="324">
        <f>SUM(ごみ搬入量内訳!E8,+ごみ搬入量内訳!AD8)</f>
        <v>381681</v>
      </c>
      <c r="I8" s="324">
        <f>ごみ搬入量内訳!BC8</f>
        <v>20541</v>
      </c>
      <c r="J8" s="324">
        <f>資源化量内訳!BO8</f>
        <v>13163</v>
      </c>
      <c r="K8" s="324">
        <f t="shared" si="1"/>
        <v>415385</v>
      </c>
      <c r="L8" s="325">
        <f t="shared" si="2"/>
        <v>881.85717675670446</v>
      </c>
      <c r="M8" s="324">
        <f>IF(D8&lt;&gt;0,(ごみ搬入量内訳!BR8+ごみ処理概要!J8)/ごみ処理概要!D8/365*1000000,"-")</f>
        <v>647.22884048842946</v>
      </c>
      <c r="N8" s="324">
        <f>IF(D8&lt;&gt;0,ごみ搬入量内訳!CM8/ごみ処理概要!D8/365*1000000,"-")</f>
        <v>234.62833626827515</v>
      </c>
      <c r="O8" s="324">
        <f>ごみ搬入量内訳!DH8</f>
        <v>0</v>
      </c>
      <c r="P8" s="324">
        <f>ごみ処理量内訳!E8</f>
        <v>330172</v>
      </c>
      <c r="Q8" s="324">
        <f>ごみ処理量内訳!N8</f>
        <v>0</v>
      </c>
      <c r="R8" s="324">
        <f t="shared" si="3"/>
        <v>40649</v>
      </c>
      <c r="S8" s="324">
        <f>ごみ処理量内訳!G8</f>
        <v>20196</v>
      </c>
      <c r="T8" s="324">
        <f>ごみ処理量内訳!L8</f>
        <v>20453</v>
      </c>
      <c r="U8" s="324">
        <f>ごみ処理量内訳!H8</f>
        <v>0</v>
      </c>
      <c r="V8" s="324">
        <f>ごみ処理量内訳!I8</f>
        <v>0</v>
      </c>
      <c r="W8" s="324">
        <f>ごみ処理量内訳!J8</f>
        <v>0</v>
      </c>
      <c r="X8" s="324">
        <f>ごみ処理量内訳!K8</f>
        <v>0</v>
      </c>
      <c r="Y8" s="324">
        <f>ごみ処理量内訳!M8</f>
        <v>0</v>
      </c>
      <c r="Z8" s="324">
        <f>資源化量内訳!Y8</f>
        <v>29484</v>
      </c>
      <c r="AA8" s="324">
        <f t="shared" si="4"/>
        <v>400305</v>
      </c>
      <c r="AB8" s="327">
        <f t="shared" si="5"/>
        <v>100</v>
      </c>
      <c r="AC8" s="324">
        <f>施設資源化量内訳!Y8</f>
        <v>32480</v>
      </c>
      <c r="AD8" s="324">
        <f>施設資源化量内訳!AT8</f>
        <v>4658</v>
      </c>
      <c r="AE8" s="324">
        <f>施設資源化量内訳!BO8</f>
        <v>0</v>
      </c>
      <c r="AF8" s="324">
        <f>施設資源化量内訳!CJ8</f>
        <v>0</v>
      </c>
      <c r="AG8" s="324">
        <f>施設資源化量内訳!DE8</f>
        <v>0</v>
      </c>
      <c r="AH8" s="324">
        <f>施設資源化量内訳!DZ8</f>
        <v>0</v>
      </c>
      <c r="AI8" s="324">
        <f>施設資源化量内訳!EU8</f>
        <v>18131</v>
      </c>
      <c r="AJ8" s="324">
        <f t="shared" si="6"/>
        <v>55269</v>
      </c>
      <c r="AK8" s="327">
        <f t="shared" si="7"/>
        <v>23.681639207870983</v>
      </c>
      <c r="AL8" s="327">
        <f>IF((AA8+J8)&lt;&gt;0,(資源化量内訳!D8-資源化量内訳!R8-資源化量内訳!T8-資源化量内訳!V8-資源化量内訳!U8)/(AA8+J8)*100,"-")</f>
        <v>21.73807888397651</v>
      </c>
      <c r="AM8" s="324">
        <f>ごみ処理量内訳!AA8</f>
        <v>0</v>
      </c>
      <c r="AN8" s="324">
        <f>ごみ処理量内訳!AB8</f>
        <v>15490</v>
      </c>
      <c r="AO8" s="324">
        <f>ごみ処理量内訳!AC8</f>
        <v>0</v>
      </c>
      <c r="AP8" s="324">
        <f t="shared" si="8"/>
        <v>15490</v>
      </c>
      <c r="AQ8" s="328" t="s">
        <v>761</v>
      </c>
      <c r="AR8" s="329"/>
    </row>
    <row r="9" spans="1:44" s="300" customFormat="1" ht="13.5" customHeight="1">
      <c r="A9" s="322" t="s">
        <v>745</v>
      </c>
      <c r="B9" s="323" t="s">
        <v>763</v>
      </c>
      <c r="C9" s="322" t="s">
        <v>764</v>
      </c>
      <c r="D9" s="324">
        <f t="shared" si="0"/>
        <v>352393</v>
      </c>
      <c r="E9" s="324">
        <v>352393</v>
      </c>
      <c r="F9" s="324">
        <v>0</v>
      </c>
      <c r="G9" s="324">
        <v>7553</v>
      </c>
      <c r="H9" s="324">
        <f>SUM(ごみ搬入量内訳!E9,+ごみ搬入量内訳!AD9)</f>
        <v>99429</v>
      </c>
      <c r="I9" s="324">
        <f>ごみ搬入量内訳!BC9</f>
        <v>5595</v>
      </c>
      <c r="J9" s="324">
        <f>資源化量内訳!BO9</f>
        <v>6508</v>
      </c>
      <c r="K9" s="324">
        <f t="shared" si="1"/>
        <v>111532</v>
      </c>
      <c r="L9" s="325">
        <f t="shared" si="2"/>
        <v>867.1202983250837</v>
      </c>
      <c r="M9" s="324">
        <f>IF(D9&lt;&gt;0,(ごみ搬入量内訳!BR9+ごみ処理概要!J9)/ごみ処理概要!D9/365*1000000,"-")</f>
        <v>643.9961237237892</v>
      </c>
      <c r="N9" s="324">
        <f>IF(D9&lt;&gt;0,ごみ搬入量内訳!CM9/ごみ処理概要!D9/365*1000000,"-")</f>
        <v>223.1241746012945</v>
      </c>
      <c r="O9" s="324">
        <f>ごみ搬入量内訳!DH9</f>
        <v>0</v>
      </c>
      <c r="P9" s="324">
        <f>ごみ処理量内訳!E9</f>
        <v>88444</v>
      </c>
      <c r="Q9" s="324">
        <f>ごみ処理量内訳!N9</f>
        <v>0</v>
      </c>
      <c r="R9" s="324">
        <f t="shared" si="3"/>
        <v>12764</v>
      </c>
      <c r="S9" s="324">
        <f>ごみ処理量内訳!G9</f>
        <v>0</v>
      </c>
      <c r="T9" s="324">
        <f>ごみ処理量内訳!L9</f>
        <v>12764</v>
      </c>
      <c r="U9" s="324">
        <f>ごみ処理量内訳!H9</f>
        <v>0</v>
      </c>
      <c r="V9" s="324">
        <f>ごみ処理量内訳!I9</f>
        <v>0</v>
      </c>
      <c r="W9" s="324">
        <f>ごみ処理量内訳!J9</f>
        <v>0</v>
      </c>
      <c r="X9" s="324">
        <f>ごみ処理量内訳!K9</f>
        <v>0</v>
      </c>
      <c r="Y9" s="324">
        <f>ごみ処理量内訳!M9</f>
        <v>0</v>
      </c>
      <c r="Z9" s="324">
        <f>資源化量内訳!Y9</f>
        <v>3750</v>
      </c>
      <c r="AA9" s="324">
        <f t="shared" si="4"/>
        <v>104958</v>
      </c>
      <c r="AB9" s="327">
        <f t="shared" si="5"/>
        <v>100</v>
      </c>
      <c r="AC9" s="324">
        <f>施設資源化量内訳!Y9</f>
        <v>7168</v>
      </c>
      <c r="AD9" s="324">
        <f>施設資源化量内訳!AT9</f>
        <v>0</v>
      </c>
      <c r="AE9" s="324">
        <f>施設資源化量内訳!BO9</f>
        <v>0</v>
      </c>
      <c r="AF9" s="324">
        <f>施設資源化量内訳!CJ9</f>
        <v>0</v>
      </c>
      <c r="AG9" s="324">
        <f>施設資源化量内訳!DE9</f>
        <v>0</v>
      </c>
      <c r="AH9" s="324">
        <f>施設資源化量内訳!DZ9</f>
        <v>0</v>
      </c>
      <c r="AI9" s="324">
        <f>施設資源化量内訳!EU9</f>
        <v>8360</v>
      </c>
      <c r="AJ9" s="324">
        <f t="shared" si="6"/>
        <v>15528</v>
      </c>
      <c r="AK9" s="327">
        <f t="shared" si="7"/>
        <v>23.133511564064378</v>
      </c>
      <c r="AL9" s="327">
        <f>IF((AA9+J9)&lt;&gt;0,(資源化量内訳!D9-資源化量内訳!R9-資源化量内訳!T9-資源化量内訳!V9-資源化量内訳!U9)/(AA9+J9)*100,"-")</f>
        <v>18.404715339206572</v>
      </c>
      <c r="AM9" s="324">
        <f>ごみ処理量内訳!AA9</f>
        <v>0</v>
      </c>
      <c r="AN9" s="324">
        <f>ごみ処理量内訳!AB9</f>
        <v>3057</v>
      </c>
      <c r="AO9" s="324">
        <f>ごみ処理量内訳!AC9</f>
        <v>0</v>
      </c>
      <c r="AP9" s="324">
        <f t="shared" si="8"/>
        <v>3057</v>
      </c>
      <c r="AQ9" s="328" t="s">
        <v>765</v>
      </c>
      <c r="AR9" s="329"/>
    </row>
    <row r="10" spans="1:44" s="300" customFormat="1" ht="13.5" customHeight="1">
      <c r="A10" s="322" t="s">
        <v>745</v>
      </c>
      <c r="B10" s="323" t="s">
        <v>766</v>
      </c>
      <c r="C10" s="322" t="s">
        <v>767</v>
      </c>
      <c r="D10" s="324">
        <f t="shared" si="0"/>
        <v>198966</v>
      </c>
      <c r="E10" s="324">
        <v>198966</v>
      </c>
      <c r="F10" s="324">
        <v>0</v>
      </c>
      <c r="G10" s="324">
        <v>2990</v>
      </c>
      <c r="H10" s="324">
        <f>SUM(ごみ搬入量内訳!E10,+ごみ搬入量内訳!AD10)</f>
        <v>68551</v>
      </c>
      <c r="I10" s="324">
        <f>ごみ搬入量内訳!BC10</f>
        <v>9348</v>
      </c>
      <c r="J10" s="324">
        <f>資源化量内訳!BO10</f>
        <v>3249</v>
      </c>
      <c r="K10" s="324">
        <f t="shared" si="1"/>
        <v>81148</v>
      </c>
      <c r="L10" s="325">
        <f t="shared" si="2"/>
        <v>1117.3933620379003</v>
      </c>
      <c r="M10" s="324">
        <f>IF(D10&lt;&gt;0,(ごみ搬入量内訳!BR10+ごみ処理概要!J10)/ごみ処理概要!D10/365*1000000,"-")</f>
        <v>765.16136370239622</v>
      </c>
      <c r="N10" s="324">
        <f>IF(D10&lt;&gt;0,ごみ搬入量内訳!CM10/ごみ処理概要!D10/365*1000000,"-")</f>
        <v>352.23199833550416</v>
      </c>
      <c r="O10" s="324">
        <f>ごみ搬入量内訳!DH10</f>
        <v>0</v>
      </c>
      <c r="P10" s="324">
        <f>ごみ処理量内訳!E10</f>
        <v>70770</v>
      </c>
      <c r="Q10" s="324">
        <f>ごみ処理量内訳!N10</f>
        <v>221</v>
      </c>
      <c r="R10" s="324">
        <f t="shared" si="3"/>
        <v>4279</v>
      </c>
      <c r="S10" s="324">
        <f>ごみ処理量内訳!G10</f>
        <v>0</v>
      </c>
      <c r="T10" s="324">
        <f>ごみ処理量内訳!L10</f>
        <v>4279</v>
      </c>
      <c r="U10" s="324">
        <f>ごみ処理量内訳!H10</f>
        <v>0</v>
      </c>
      <c r="V10" s="324">
        <f>ごみ処理量内訳!I10</f>
        <v>0</v>
      </c>
      <c r="W10" s="324">
        <f>ごみ処理量内訳!J10</f>
        <v>0</v>
      </c>
      <c r="X10" s="324">
        <f>ごみ処理量内訳!K10</f>
        <v>0</v>
      </c>
      <c r="Y10" s="324">
        <f>ごみ処理量内訳!M10</f>
        <v>0</v>
      </c>
      <c r="Z10" s="324">
        <f>資源化量内訳!Y10</f>
        <v>2649</v>
      </c>
      <c r="AA10" s="324">
        <f t="shared" si="4"/>
        <v>77919</v>
      </c>
      <c r="AB10" s="327">
        <f t="shared" si="5"/>
        <v>99.716372130032468</v>
      </c>
      <c r="AC10" s="324">
        <f>施設資源化量内訳!Y10</f>
        <v>8530</v>
      </c>
      <c r="AD10" s="324">
        <f>施設資源化量内訳!AT10</f>
        <v>0</v>
      </c>
      <c r="AE10" s="324">
        <f>施設資源化量内訳!BO10</f>
        <v>0</v>
      </c>
      <c r="AF10" s="324">
        <f>施設資源化量内訳!CJ10</f>
        <v>0</v>
      </c>
      <c r="AG10" s="324">
        <f>施設資源化量内訳!DE10</f>
        <v>0</v>
      </c>
      <c r="AH10" s="324">
        <f>施設資源化量内訳!DZ10</f>
        <v>0</v>
      </c>
      <c r="AI10" s="324">
        <f>施設資源化量内訳!EU10</f>
        <v>2751</v>
      </c>
      <c r="AJ10" s="324">
        <f t="shared" si="6"/>
        <v>11281</v>
      </c>
      <c r="AK10" s="327">
        <f t="shared" si="7"/>
        <v>21.164744726986005</v>
      </c>
      <c r="AL10" s="327">
        <f>IF((AA10+J10)&lt;&gt;0,(資源化量内訳!D10-資源化量内訳!R10-資源化量内訳!T10-資源化量内訳!V10-資源化量内訳!U10)/(AA10+J10)*100,"-")</f>
        <v>10.741917997240291</v>
      </c>
      <c r="AM10" s="324">
        <f>ごみ処理量内訳!AA10</f>
        <v>221</v>
      </c>
      <c r="AN10" s="324">
        <f>ごみ処理量内訳!AB10</f>
        <v>19</v>
      </c>
      <c r="AO10" s="324">
        <f>ごみ処理量内訳!AC10</f>
        <v>1307</v>
      </c>
      <c r="AP10" s="324">
        <f t="shared" si="8"/>
        <v>1547</v>
      </c>
      <c r="AQ10" s="328" t="s">
        <v>768</v>
      </c>
      <c r="AR10" s="329"/>
    </row>
    <row r="11" spans="1:44" s="300" customFormat="1" ht="13.5" customHeight="1">
      <c r="A11" s="322" t="s">
        <v>745</v>
      </c>
      <c r="B11" s="323" t="s">
        <v>769</v>
      </c>
      <c r="C11" s="322" t="s">
        <v>770</v>
      </c>
      <c r="D11" s="324">
        <f t="shared" si="0"/>
        <v>598888</v>
      </c>
      <c r="E11" s="324">
        <v>598888</v>
      </c>
      <c r="F11" s="324">
        <v>0</v>
      </c>
      <c r="G11" s="324">
        <v>32397</v>
      </c>
      <c r="H11" s="324">
        <f>SUM(ごみ搬入量内訳!E11,+ごみ搬入量内訳!AD11)</f>
        <v>158369</v>
      </c>
      <c r="I11" s="324">
        <f>ごみ搬入量内訳!BC11</f>
        <v>11215</v>
      </c>
      <c r="J11" s="324">
        <f>資源化量内訳!BO11</f>
        <v>13001</v>
      </c>
      <c r="K11" s="324">
        <f t="shared" si="1"/>
        <v>182585</v>
      </c>
      <c r="L11" s="325">
        <f t="shared" si="2"/>
        <v>835.26949398272927</v>
      </c>
      <c r="M11" s="324">
        <f>IF(D11&lt;&gt;0,(ごみ搬入量内訳!BR11+ごみ処理概要!J11)/ごみ処理概要!D11/365*1000000,"-")</f>
        <v>627.05254834850996</v>
      </c>
      <c r="N11" s="324">
        <f>IF(D11&lt;&gt;0,ごみ搬入量内訳!CM11/ごみ処理概要!D11/365*1000000,"-")</f>
        <v>208.21694563421926</v>
      </c>
      <c r="O11" s="324">
        <f>ごみ搬入量内訳!DH11</f>
        <v>0</v>
      </c>
      <c r="P11" s="324">
        <f>ごみ処理量内訳!E11</f>
        <v>145984</v>
      </c>
      <c r="Q11" s="324">
        <f>ごみ処理量内訳!N11</f>
        <v>0</v>
      </c>
      <c r="R11" s="324">
        <f t="shared" si="3"/>
        <v>23600</v>
      </c>
      <c r="S11" s="324">
        <f>ごみ処理量内訳!G11</f>
        <v>4897</v>
      </c>
      <c r="T11" s="324">
        <f>ごみ処理量内訳!L11</f>
        <v>18703</v>
      </c>
      <c r="U11" s="324">
        <f>ごみ処理量内訳!H11</f>
        <v>0</v>
      </c>
      <c r="V11" s="324">
        <f>ごみ処理量内訳!I11</f>
        <v>0</v>
      </c>
      <c r="W11" s="324">
        <f>ごみ処理量内訳!J11</f>
        <v>0</v>
      </c>
      <c r="X11" s="324">
        <f>ごみ処理量内訳!K11</f>
        <v>0</v>
      </c>
      <c r="Y11" s="324">
        <f>ごみ処理量内訳!M11</f>
        <v>0</v>
      </c>
      <c r="Z11" s="324">
        <f>資源化量内訳!Y11</f>
        <v>0</v>
      </c>
      <c r="AA11" s="324">
        <f t="shared" si="4"/>
        <v>169584</v>
      </c>
      <c r="AB11" s="327">
        <f t="shared" si="5"/>
        <v>100</v>
      </c>
      <c r="AC11" s="324">
        <f>施設資源化量内訳!Y11</f>
        <v>10456</v>
      </c>
      <c r="AD11" s="324">
        <f>施設資源化量内訳!AT11</f>
        <v>962</v>
      </c>
      <c r="AE11" s="324">
        <f>施設資源化量内訳!BO11</f>
        <v>0</v>
      </c>
      <c r="AF11" s="324">
        <f>施設資源化量内訳!CJ11</f>
        <v>0</v>
      </c>
      <c r="AG11" s="324">
        <f>施設資源化量内訳!DE11</f>
        <v>0</v>
      </c>
      <c r="AH11" s="324">
        <f>施設資源化量内訳!DZ11</f>
        <v>0</v>
      </c>
      <c r="AI11" s="324">
        <f>施設資源化量内訳!EU11</f>
        <v>16970</v>
      </c>
      <c r="AJ11" s="324">
        <f t="shared" si="6"/>
        <v>28388</v>
      </c>
      <c r="AK11" s="327">
        <f t="shared" si="7"/>
        <v>22.668346249691922</v>
      </c>
      <c r="AL11" s="327">
        <f>IF((AA11+J11)&lt;&gt;0,(資源化量内訳!D11-資源化量内訳!R11-資源化量内訳!T11-資源化量内訳!V11-資源化量内訳!U11)/(AA11+J11)*100,"-")</f>
        <v>22.397787331927596</v>
      </c>
      <c r="AM11" s="324">
        <f>ごみ処理量内訳!AA11</f>
        <v>0</v>
      </c>
      <c r="AN11" s="324">
        <f>ごみ処理量内訳!AB11</f>
        <v>6819</v>
      </c>
      <c r="AO11" s="324">
        <f>ごみ処理量内訳!AC11</f>
        <v>0</v>
      </c>
      <c r="AP11" s="324">
        <f t="shared" si="8"/>
        <v>6819</v>
      </c>
      <c r="AQ11" s="328" t="s">
        <v>771</v>
      </c>
      <c r="AR11" s="329"/>
    </row>
    <row r="12" spans="1:44" s="300" customFormat="1" ht="13.5" customHeight="1">
      <c r="A12" s="322" t="s">
        <v>745</v>
      </c>
      <c r="B12" s="323" t="s">
        <v>772</v>
      </c>
      <c r="C12" s="322" t="s">
        <v>773</v>
      </c>
      <c r="D12" s="324">
        <f t="shared" si="0"/>
        <v>82193</v>
      </c>
      <c r="E12" s="324">
        <v>82193</v>
      </c>
      <c r="F12" s="324">
        <v>0</v>
      </c>
      <c r="G12" s="324">
        <v>1368</v>
      </c>
      <c r="H12" s="324">
        <f>SUM(ごみ搬入量内訳!E12,+ごみ搬入量内訳!AD12)</f>
        <v>24971</v>
      </c>
      <c r="I12" s="324">
        <f>ごみ搬入量内訳!BC12</f>
        <v>3116</v>
      </c>
      <c r="J12" s="324">
        <f>資源化量内訳!BO12</f>
        <v>934</v>
      </c>
      <c r="K12" s="324">
        <f t="shared" si="1"/>
        <v>29021</v>
      </c>
      <c r="L12" s="325">
        <f t="shared" si="2"/>
        <v>967.35231760728891</v>
      </c>
      <c r="M12" s="324">
        <f>IF(D12&lt;&gt;0,(ごみ搬入量内訳!BR12+ごみ処理概要!J12)/ごみ処理概要!D12/365*1000000,"-")</f>
        <v>758.52208192245143</v>
      </c>
      <c r="N12" s="324">
        <f>IF(D12&lt;&gt;0,ごみ搬入量内訳!CM12/ごみ処理概要!D12/365*1000000,"-")</f>
        <v>208.83023568483736</v>
      </c>
      <c r="O12" s="324">
        <f>ごみ搬入量内訳!DH12</f>
        <v>0</v>
      </c>
      <c r="P12" s="324">
        <f>ごみ処理量内訳!E12</f>
        <v>21487</v>
      </c>
      <c r="Q12" s="324">
        <f>ごみ処理量内訳!N12</f>
        <v>0</v>
      </c>
      <c r="R12" s="324">
        <f t="shared" si="3"/>
        <v>4880</v>
      </c>
      <c r="S12" s="324">
        <f>ごみ処理量内訳!G12</f>
        <v>4859</v>
      </c>
      <c r="T12" s="324">
        <f>ごみ処理量内訳!L12</f>
        <v>21</v>
      </c>
      <c r="U12" s="324">
        <f>ごみ処理量内訳!H12</f>
        <v>0</v>
      </c>
      <c r="V12" s="324">
        <f>ごみ処理量内訳!I12</f>
        <v>0</v>
      </c>
      <c r="W12" s="324">
        <f>ごみ処理量内訳!J12</f>
        <v>0</v>
      </c>
      <c r="X12" s="324">
        <f>ごみ処理量内訳!K12</f>
        <v>0</v>
      </c>
      <c r="Y12" s="324">
        <f>ごみ処理量内訳!M12</f>
        <v>0</v>
      </c>
      <c r="Z12" s="324">
        <f>資源化量内訳!Y12</f>
        <v>1684</v>
      </c>
      <c r="AA12" s="324">
        <f t="shared" si="4"/>
        <v>28051</v>
      </c>
      <c r="AB12" s="327">
        <f t="shared" si="5"/>
        <v>100</v>
      </c>
      <c r="AC12" s="324">
        <f>施設資源化量内訳!Y12</f>
        <v>2998</v>
      </c>
      <c r="AD12" s="324">
        <f>施設資源化量内訳!AT12</f>
        <v>348</v>
      </c>
      <c r="AE12" s="324">
        <f>施設資源化量内訳!BO12</f>
        <v>0</v>
      </c>
      <c r="AF12" s="324">
        <f>施設資源化量内訳!CJ12</f>
        <v>0</v>
      </c>
      <c r="AG12" s="324">
        <f>施設資源化量内訳!DE12</f>
        <v>0</v>
      </c>
      <c r="AH12" s="324">
        <f>施設資源化量内訳!DZ12</f>
        <v>0</v>
      </c>
      <c r="AI12" s="324">
        <f>施設資源化量内訳!EU12</f>
        <v>21</v>
      </c>
      <c r="AJ12" s="324">
        <f t="shared" si="6"/>
        <v>3367</v>
      </c>
      <c r="AK12" s="327">
        <f t="shared" si="7"/>
        <v>20.648611350698637</v>
      </c>
      <c r="AL12" s="327">
        <f>IF((AA12+J12)&lt;&gt;0,(資源化量内訳!D12-資源化量内訳!R12-資源化量内訳!T12-資源化量内訳!V12-資源化量内訳!U12)/(AA12+J12)*100,"-")</f>
        <v>10.429532516819044</v>
      </c>
      <c r="AM12" s="324">
        <f>ごみ処理量内訳!AA12</f>
        <v>0</v>
      </c>
      <c r="AN12" s="324">
        <f>ごみ処理量内訳!AB12</f>
        <v>0</v>
      </c>
      <c r="AO12" s="324">
        <f>ごみ処理量内訳!AC12</f>
        <v>394</v>
      </c>
      <c r="AP12" s="324">
        <f t="shared" si="8"/>
        <v>394</v>
      </c>
      <c r="AQ12" s="328" t="s">
        <v>774</v>
      </c>
      <c r="AR12" s="329"/>
    </row>
    <row r="13" spans="1:44" s="300" customFormat="1" ht="13.5" customHeight="1">
      <c r="A13" s="322" t="s">
        <v>745</v>
      </c>
      <c r="B13" s="323" t="s">
        <v>775</v>
      </c>
      <c r="C13" s="322" t="s">
        <v>776</v>
      </c>
      <c r="D13" s="324">
        <f t="shared" si="0"/>
        <v>63822</v>
      </c>
      <c r="E13" s="324">
        <v>63822</v>
      </c>
      <c r="F13" s="324">
        <v>0</v>
      </c>
      <c r="G13" s="324">
        <v>536</v>
      </c>
      <c r="H13" s="324">
        <f>SUM(ごみ搬入量内訳!E13,+ごみ搬入量内訳!AD13)</f>
        <v>18706</v>
      </c>
      <c r="I13" s="324">
        <f>ごみ搬入量内訳!BC13</f>
        <v>3462</v>
      </c>
      <c r="J13" s="324">
        <f>資源化量内訳!BO13</f>
        <v>1480</v>
      </c>
      <c r="K13" s="324">
        <f t="shared" si="1"/>
        <v>23648</v>
      </c>
      <c r="L13" s="325">
        <f t="shared" si="2"/>
        <v>1015.152159065689</v>
      </c>
      <c r="M13" s="324">
        <f>IF(D13&lt;&gt;0,(ごみ搬入量内訳!BR13+ごみ処理概要!J13)/ごみ処理概要!D13/365*1000000,"-")</f>
        <v>667.18093945360874</v>
      </c>
      <c r="N13" s="324">
        <f>IF(D13&lt;&gt;0,ごみ搬入量内訳!CM13/ごみ処理概要!D13/365*1000000,"-")</f>
        <v>347.97121961208029</v>
      </c>
      <c r="O13" s="324">
        <f>ごみ搬入量内訳!DH13</f>
        <v>0</v>
      </c>
      <c r="P13" s="324">
        <f>ごみ処理量内訳!E13</f>
        <v>19256</v>
      </c>
      <c r="Q13" s="324">
        <f>ごみ処理量内訳!N13</f>
        <v>465</v>
      </c>
      <c r="R13" s="324">
        <f t="shared" si="3"/>
        <v>1754</v>
      </c>
      <c r="S13" s="324">
        <f>ごみ処理量内訳!G13</f>
        <v>0</v>
      </c>
      <c r="T13" s="324">
        <f>ごみ処理量内訳!L13</f>
        <v>1754</v>
      </c>
      <c r="U13" s="324">
        <f>ごみ処理量内訳!H13</f>
        <v>0</v>
      </c>
      <c r="V13" s="324">
        <f>ごみ処理量内訳!I13</f>
        <v>0</v>
      </c>
      <c r="W13" s="324">
        <f>ごみ処理量内訳!J13</f>
        <v>0</v>
      </c>
      <c r="X13" s="324">
        <f>ごみ処理量内訳!K13</f>
        <v>0</v>
      </c>
      <c r="Y13" s="324">
        <f>ごみ処理量内訳!M13</f>
        <v>0</v>
      </c>
      <c r="Z13" s="324">
        <f>資源化量内訳!Y13</f>
        <v>976</v>
      </c>
      <c r="AA13" s="324">
        <f t="shared" si="4"/>
        <v>22451</v>
      </c>
      <c r="AB13" s="327">
        <f t="shared" si="5"/>
        <v>97.9288227695871</v>
      </c>
      <c r="AC13" s="324">
        <f>施設資源化量内訳!Y13</f>
        <v>1984</v>
      </c>
      <c r="AD13" s="324">
        <f>施設資源化量内訳!AT13</f>
        <v>0</v>
      </c>
      <c r="AE13" s="324">
        <f>施設資源化量内訳!BO13</f>
        <v>0</v>
      </c>
      <c r="AF13" s="324">
        <f>施設資源化量内訳!CJ13</f>
        <v>0</v>
      </c>
      <c r="AG13" s="324">
        <f>施設資源化量内訳!DE13</f>
        <v>0</v>
      </c>
      <c r="AH13" s="324">
        <f>施設資源化量内訳!DZ13</f>
        <v>0</v>
      </c>
      <c r="AI13" s="324">
        <f>施設資源化量内訳!EU13</f>
        <v>1246</v>
      </c>
      <c r="AJ13" s="324">
        <f t="shared" si="6"/>
        <v>3230</v>
      </c>
      <c r="AK13" s="327">
        <f t="shared" si="7"/>
        <v>23.759976599389912</v>
      </c>
      <c r="AL13" s="327">
        <f>IF((AA13+J13)&lt;&gt;0,(資源化量内訳!D13-資源化量内訳!R13-資源化量内訳!T13-資源化量内訳!V13-資源化量内訳!U13)/(AA13+J13)*100,"-")</f>
        <v>21.236053654255986</v>
      </c>
      <c r="AM13" s="324">
        <f>ごみ処理量内訳!AA13</f>
        <v>465</v>
      </c>
      <c r="AN13" s="324">
        <f>ごみ処理量内訳!AB13</f>
        <v>0</v>
      </c>
      <c r="AO13" s="324">
        <f>ごみ処理量内訳!AC13</f>
        <v>182</v>
      </c>
      <c r="AP13" s="324">
        <f t="shared" si="8"/>
        <v>647</v>
      </c>
      <c r="AQ13" s="328" t="s">
        <v>777</v>
      </c>
      <c r="AR13" s="329"/>
    </row>
    <row r="14" spans="1:44" s="300" customFormat="1" ht="13.5" customHeight="1">
      <c r="A14" s="322" t="s">
        <v>745</v>
      </c>
      <c r="B14" s="323" t="s">
        <v>778</v>
      </c>
      <c r="C14" s="322" t="s">
        <v>779</v>
      </c>
      <c r="D14" s="324">
        <f t="shared" si="0"/>
        <v>344002</v>
      </c>
      <c r="E14" s="324">
        <v>344002</v>
      </c>
      <c r="F14" s="324">
        <v>0</v>
      </c>
      <c r="G14" s="324">
        <v>5015</v>
      </c>
      <c r="H14" s="324">
        <f>SUM(ごみ搬入量内訳!E14,+ごみ搬入量内訳!AD14)</f>
        <v>83064</v>
      </c>
      <c r="I14" s="324">
        <f>ごみ搬入量内訳!BC14</f>
        <v>7930</v>
      </c>
      <c r="J14" s="324">
        <f>資源化量内訳!BO14</f>
        <v>10919</v>
      </c>
      <c r="K14" s="324">
        <f t="shared" si="1"/>
        <v>101913</v>
      </c>
      <c r="L14" s="325">
        <f t="shared" si="2"/>
        <v>811.66300960499359</v>
      </c>
      <c r="M14" s="324">
        <f>IF(D14&lt;&gt;0,(ごみ搬入量内訳!BR14+ごみ処理概要!J14)/ごみ処理概要!D14/365*1000000,"-")</f>
        <v>670.63165370255501</v>
      </c>
      <c r="N14" s="324">
        <f>IF(D14&lt;&gt;0,ごみ搬入量内訳!CM14/ごみ処理概要!D14/365*1000000,"-")</f>
        <v>141.03135590243861</v>
      </c>
      <c r="O14" s="324">
        <f>ごみ搬入量内訳!DH14</f>
        <v>0</v>
      </c>
      <c r="P14" s="324">
        <f>ごみ処理量内訳!E14</f>
        <v>70059</v>
      </c>
      <c r="Q14" s="324">
        <f>ごみ処理量内訳!N14</f>
        <v>0</v>
      </c>
      <c r="R14" s="324">
        <f t="shared" si="3"/>
        <v>16473</v>
      </c>
      <c r="S14" s="324">
        <f>ごみ処理量内訳!G14</f>
        <v>6267</v>
      </c>
      <c r="T14" s="324">
        <f>ごみ処理量内訳!L14</f>
        <v>10206</v>
      </c>
      <c r="U14" s="324">
        <f>ごみ処理量内訳!H14</f>
        <v>0</v>
      </c>
      <c r="V14" s="324">
        <f>ごみ処理量内訳!I14</f>
        <v>0</v>
      </c>
      <c r="W14" s="324">
        <f>ごみ処理量内訳!J14</f>
        <v>0</v>
      </c>
      <c r="X14" s="324">
        <f>ごみ処理量内訳!K14</f>
        <v>0</v>
      </c>
      <c r="Y14" s="324">
        <f>ごみ処理量内訳!M14</f>
        <v>0</v>
      </c>
      <c r="Z14" s="324">
        <f>資源化量内訳!Y14</f>
        <v>4363</v>
      </c>
      <c r="AA14" s="324">
        <f t="shared" si="4"/>
        <v>90895</v>
      </c>
      <c r="AB14" s="327">
        <f t="shared" si="5"/>
        <v>100</v>
      </c>
      <c r="AC14" s="324">
        <f>施設資源化量内訳!Y14</f>
        <v>6229</v>
      </c>
      <c r="AD14" s="324">
        <f>施設資源化量内訳!AT14</f>
        <v>1269</v>
      </c>
      <c r="AE14" s="324">
        <f>施設資源化量内訳!BO14</f>
        <v>0</v>
      </c>
      <c r="AF14" s="324">
        <f>施設資源化量内訳!CJ14</f>
        <v>0</v>
      </c>
      <c r="AG14" s="324">
        <f>施設資源化量内訳!DE14</f>
        <v>0</v>
      </c>
      <c r="AH14" s="324">
        <f>施設資源化量内訳!DZ14</f>
        <v>0</v>
      </c>
      <c r="AI14" s="324">
        <f>施設資源化量内訳!EU14</f>
        <v>6700</v>
      </c>
      <c r="AJ14" s="324">
        <f t="shared" si="6"/>
        <v>14198</v>
      </c>
      <c r="AK14" s="327">
        <f t="shared" si="7"/>
        <v>28.954760641954934</v>
      </c>
      <c r="AL14" s="327">
        <f>IF((AA14+J14)&lt;&gt;0,(資源化量内訳!D14-資源化量内訳!R14-資源化量内訳!T14-資源化量内訳!V14-資源化量内訳!U14)/(AA14+J14)*100,"-")</f>
        <v>28.954760641954934</v>
      </c>
      <c r="AM14" s="324">
        <f>ごみ処理量内訳!AA14</f>
        <v>0</v>
      </c>
      <c r="AN14" s="324">
        <f>ごみ処理量内訳!AB14</f>
        <v>2486</v>
      </c>
      <c r="AO14" s="324">
        <f>ごみ処理量内訳!AC14</f>
        <v>901</v>
      </c>
      <c r="AP14" s="324">
        <f t="shared" si="8"/>
        <v>3387</v>
      </c>
      <c r="AQ14" s="328" t="s">
        <v>780</v>
      </c>
      <c r="AR14" s="329"/>
    </row>
    <row r="15" spans="1:44" s="300" customFormat="1" ht="13.5" customHeight="1">
      <c r="A15" s="322" t="s">
        <v>745</v>
      </c>
      <c r="B15" s="323" t="s">
        <v>781</v>
      </c>
      <c r="C15" s="322" t="s">
        <v>782</v>
      </c>
      <c r="D15" s="324">
        <f t="shared" si="0"/>
        <v>80174</v>
      </c>
      <c r="E15" s="324">
        <v>80174</v>
      </c>
      <c r="F15" s="324">
        <v>0</v>
      </c>
      <c r="G15" s="324">
        <v>822</v>
      </c>
      <c r="H15" s="324">
        <f>SUM(ごみ搬入量内訳!E15,+ごみ搬入量内訳!AD15)</f>
        <v>21178</v>
      </c>
      <c r="I15" s="324">
        <f>ごみ搬入量内訳!BC15</f>
        <v>2269</v>
      </c>
      <c r="J15" s="324">
        <f>資源化量内訳!BO15</f>
        <v>551</v>
      </c>
      <c r="K15" s="324">
        <f t="shared" si="1"/>
        <v>23998</v>
      </c>
      <c r="L15" s="325">
        <f t="shared" si="2"/>
        <v>820.06567223138984</v>
      </c>
      <c r="M15" s="324">
        <f>IF(D15&lt;&gt;0,(ごみ搬入量内訳!BR15+ごみ処理概要!J15)/ごみ処理概要!D15/365*1000000,"-")</f>
        <v>684.60687046769169</v>
      </c>
      <c r="N15" s="324">
        <f>IF(D15&lt;&gt;0,ごみ搬入量内訳!CM15/ごみ処理概要!D15/365*1000000,"-")</f>
        <v>135.4588017636982</v>
      </c>
      <c r="O15" s="324">
        <f>ごみ搬入量内訳!DH15</f>
        <v>0</v>
      </c>
      <c r="P15" s="324">
        <f>ごみ処理量内訳!E15</f>
        <v>17631</v>
      </c>
      <c r="Q15" s="324">
        <f>ごみ処理量内訳!N15</f>
        <v>0</v>
      </c>
      <c r="R15" s="324">
        <f t="shared" si="3"/>
        <v>1874</v>
      </c>
      <c r="S15" s="324">
        <f>ごみ処理量内訳!G15</f>
        <v>1189</v>
      </c>
      <c r="T15" s="324">
        <f>ごみ処理量内訳!L15</f>
        <v>685</v>
      </c>
      <c r="U15" s="324">
        <f>ごみ処理量内訳!H15</f>
        <v>0</v>
      </c>
      <c r="V15" s="324">
        <f>ごみ処理量内訳!I15</f>
        <v>0</v>
      </c>
      <c r="W15" s="324">
        <f>ごみ処理量内訳!J15</f>
        <v>0</v>
      </c>
      <c r="X15" s="324">
        <f>ごみ処理量内訳!K15</f>
        <v>0</v>
      </c>
      <c r="Y15" s="324">
        <f>ごみ処理量内訳!M15</f>
        <v>0</v>
      </c>
      <c r="Z15" s="324">
        <f>資源化量内訳!Y15</f>
        <v>3973</v>
      </c>
      <c r="AA15" s="324">
        <f t="shared" si="4"/>
        <v>23478</v>
      </c>
      <c r="AB15" s="327">
        <f t="shared" si="5"/>
        <v>100</v>
      </c>
      <c r="AC15" s="324">
        <f>施設資源化量内訳!Y15</f>
        <v>1979</v>
      </c>
      <c r="AD15" s="324">
        <f>施設資源化量内訳!AT15</f>
        <v>386</v>
      </c>
      <c r="AE15" s="324">
        <f>施設資源化量内訳!BO15</f>
        <v>0</v>
      </c>
      <c r="AF15" s="324">
        <f>施設資源化量内訳!CJ15</f>
        <v>0</v>
      </c>
      <c r="AG15" s="324">
        <f>施設資源化量内訳!DE15</f>
        <v>0</v>
      </c>
      <c r="AH15" s="324">
        <f>施設資源化量内訳!DZ15</f>
        <v>0</v>
      </c>
      <c r="AI15" s="324">
        <f>施設資源化量内訳!EU15</f>
        <v>610</v>
      </c>
      <c r="AJ15" s="324">
        <f t="shared" si="6"/>
        <v>2975</v>
      </c>
      <c r="AK15" s="327">
        <f t="shared" si="7"/>
        <v>31.208123517416453</v>
      </c>
      <c r="AL15" s="327">
        <f>IF((AA15+J15)&lt;&gt;0,(資源化量内訳!D15-資源化量内訳!R15-資源化量内訳!T15-資源化量内訳!V15-資源化量内訳!U15)/(AA15+J15)*100,"-")</f>
        <v>22.972241874401764</v>
      </c>
      <c r="AM15" s="324">
        <f>ごみ処理量内訳!AA15</f>
        <v>0</v>
      </c>
      <c r="AN15" s="324">
        <f>ごみ処理量内訳!AB15</f>
        <v>24</v>
      </c>
      <c r="AO15" s="324">
        <f>ごみ処理量内訳!AC15</f>
        <v>112</v>
      </c>
      <c r="AP15" s="324">
        <f t="shared" si="8"/>
        <v>136</v>
      </c>
      <c r="AQ15" s="328" t="s">
        <v>783</v>
      </c>
      <c r="AR15" s="329"/>
    </row>
    <row r="16" spans="1:44" s="300" customFormat="1" ht="13.5" customHeight="1">
      <c r="A16" s="322" t="s">
        <v>745</v>
      </c>
      <c r="B16" s="323" t="s">
        <v>784</v>
      </c>
      <c r="C16" s="322" t="s">
        <v>785</v>
      </c>
      <c r="D16" s="324">
        <f t="shared" si="0"/>
        <v>113745</v>
      </c>
      <c r="E16" s="324">
        <v>113745</v>
      </c>
      <c r="F16" s="324">
        <v>0</v>
      </c>
      <c r="G16" s="324">
        <v>1796</v>
      </c>
      <c r="H16" s="324">
        <f>SUM(ごみ搬入量内訳!E16,+ごみ搬入量内訳!AD16)</f>
        <v>32430</v>
      </c>
      <c r="I16" s="324">
        <f>ごみ搬入量内訳!BC16</f>
        <v>7373</v>
      </c>
      <c r="J16" s="324">
        <f>資源化量内訳!BO16</f>
        <v>1068</v>
      </c>
      <c r="K16" s="324">
        <f t="shared" si="1"/>
        <v>40871</v>
      </c>
      <c r="L16" s="325">
        <f t="shared" si="2"/>
        <v>984.44188725441484</v>
      </c>
      <c r="M16" s="324">
        <f>IF(D16&lt;&gt;0,(ごみ搬入量内訳!BR16+ごみ処理概要!J16)/ごみ処理概要!D16/365*1000000,"-")</f>
        <v>741.07126190101985</v>
      </c>
      <c r="N16" s="324">
        <f>IF(D16&lt;&gt;0,ごみ搬入量内訳!CM16/ごみ処理概要!D16/365*1000000,"-")</f>
        <v>243.37062535339504</v>
      </c>
      <c r="O16" s="324">
        <f>ごみ搬入量内訳!DH16</f>
        <v>0</v>
      </c>
      <c r="P16" s="324">
        <f>ごみ処理量内訳!E16</f>
        <v>26898</v>
      </c>
      <c r="Q16" s="324">
        <f>ごみ処理量内訳!N16</f>
        <v>0</v>
      </c>
      <c r="R16" s="324">
        <f t="shared" si="3"/>
        <v>10090</v>
      </c>
      <c r="S16" s="324">
        <f>ごみ処理量内訳!G16</f>
        <v>1072</v>
      </c>
      <c r="T16" s="324">
        <f>ごみ処理量内訳!L16</f>
        <v>8983</v>
      </c>
      <c r="U16" s="324">
        <f>ごみ処理量内訳!H16</f>
        <v>33</v>
      </c>
      <c r="V16" s="324">
        <f>ごみ処理量内訳!I16</f>
        <v>0</v>
      </c>
      <c r="W16" s="324">
        <f>ごみ処理量内訳!J16</f>
        <v>0</v>
      </c>
      <c r="X16" s="324">
        <f>ごみ処理量内訳!K16</f>
        <v>0</v>
      </c>
      <c r="Y16" s="324">
        <f>ごみ処理量内訳!M16</f>
        <v>2</v>
      </c>
      <c r="Z16" s="324">
        <f>資源化量内訳!Y16</f>
        <v>2815</v>
      </c>
      <c r="AA16" s="324">
        <f t="shared" si="4"/>
        <v>39803</v>
      </c>
      <c r="AB16" s="327">
        <f t="shared" si="5"/>
        <v>100</v>
      </c>
      <c r="AC16" s="324">
        <f>施設資源化量内訳!Y16</f>
        <v>2521</v>
      </c>
      <c r="AD16" s="324">
        <f>施設資源化量内訳!AT16</f>
        <v>437</v>
      </c>
      <c r="AE16" s="324">
        <f>施設資源化量内訳!BO16</f>
        <v>3</v>
      </c>
      <c r="AF16" s="324">
        <f>施設資源化量内訳!CJ16</f>
        <v>0</v>
      </c>
      <c r="AG16" s="324">
        <f>施設資源化量内訳!DE16</f>
        <v>0</v>
      </c>
      <c r="AH16" s="324">
        <f>施設資源化量内訳!DZ16</f>
        <v>0</v>
      </c>
      <c r="AI16" s="324">
        <f>施設資源化量内訳!EU16</f>
        <v>8983</v>
      </c>
      <c r="AJ16" s="324">
        <f t="shared" si="6"/>
        <v>11944</v>
      </c>
      <c r="AK16" s="327">
        <f t="shared" si="7"/>
        <v>38.724278828509213</v>
      </c>
      <c r="AL16" s="327">
        <f>IF((AA16+J16)&lt;&gt;0,(資源化量内訳!D16-資源化量内訳!R16-資源化量内訳!T16-資源化量内訳!V16-資源化量内訳!U16)/(AA16+J16)*100,"-")</f>
        <v>38.724278828509213</v>
      </c>
      <c r="AM16" s="324">
        <f>ごみ処理量内訳!AA16</f>
        <v>0</v>
      </c>
      <c r="AN16" s="324">
        <f>ごみ処理量内訳!AB16</f>
        <v>934</v>
      </c>
      <c r="AO16" s="324">
        <f>ごみ処理量内訳!AC16</f>
        <v>267</v>
      </c>
      <c r="AP16" s="324">
        <f t="shared" si="8"/>
        <v>1201</v>
      </c>
      <c r="AQ16" s="328" t="s">
        <v>786</v>
      </c>
      <c r="AR16" s="329"/>
    </row>
    <row r="17" spans="1:44" s="300" customFormat="1" ht="13.5" customHeight="1">
      <c r="A17" s="322" t="s">
        <v>745</v>
      </c>
      <c r="B17" s="323" t="s">
        <v>787</v>
      </c>
      <c r="C17" s="322" t="s">
        <v>788</v>
      </c>
      <c r="D17" s="324">
        <f t="shared" si="0"/>
        <v>78769</v>
      </c>
      <c r="E17" s="324">
        <v>78769</v>
      </c>
      <c r="F17" s="324">
        <v>0</v>
      </c>
      <c r="G17" s="324">
        <v>2189</v>
      </c>
      <c r="H17" s="324">
        <f>SUM(ごみ搬入量内訳!E17,+ごみ搬入量内訳!AD17)</f>
        <v>26149</v>
      </c>
      <c r="I17" s="324">
        <f>ごみ搬入量内訳!BC17</f>
        <v>4563</v>
      </c>
      <c r="J17" s="324">
        <f>資源化量内訳!BO17</f>
        <v>1341</v>
      </c>
      <c r="K17" s="324">
        <f t="shared" si="1"/>
        <v>32053</v>
      </c>
      <c r="L17" s="325">
        <f t="shared" si="2"/>
        <v>1114.8603937610528</v>
      </c>
      <c r="M17" s="324">
        <f>IF(D17&lt;&gt;0,(ごみ搬入量内訳!BR17+ごみ処理概要!J17)/ごみ処理概要!D17/365*1000000,"-")</f>
        <v>780.39879745473888</v>
      </c>
      <c r="N17" s="324">
        <f>IF(D17&lt;&gt;0,ごみ搬入量内訳!CM17/ごみ処理概要!D17/365*1000000,"-")</f>
        <v>334.46159630631411</v>
      </c>
      <c r="O17" s="324">
        <f>ごみ搬入量内訳!DH17</f>
        <v>0</v>
      </c>
      <c r="P17" s="324">
        <f>ごみ処理量内訳!E17</f>
        <v>28212</v>
      </c>
      <c r="Q17" s="324">
        <f>ごみ処理量内訳!N17</f>
        <v>0</v>
      </c>
      <c r="R17" s="324">
        <f t="shared" si="3"/>
        <v>2398</v>
      </c>
      <c r="S17" s="324">
        <f>ごみ処理量内訳!G17</f>
        <v>2071</v>
      </c>
      <c r="T17" s="324">
        <f>ごみ処理量内訳!L17</f>
        <v>327</v>
      </c>
      <c r="U17" s="324">
        <f>ごみ処理量内訳!H17</f>
        <v>0</v>
      </c>
      <c r="V17" s="324">
        <f>ごみ処理量内訳!I17</f>
        <v>0</v>
      </c>
      <c r="W17" s="324">
        <f>ごみ処理量内訳!J17</f>
        <v>0</v>
      </c>
      <c r="X17" s="324">
        <f>ごみ処理量内訳!K17</f>
        <v>0</v>
      </c>
      <c r="Y17" s="324">
        <f>ごみ処理量内訳!M17</f>
        <v>0</v>
      </c>
      <c r="Z17" s="324">
        <f>資源化量内訳!Y17</f>
        <v>70</v>
      </c>
      <c r="AA17" s="324">
        <f t="shared" si="4"/>
        <v>30680</v>
      </c>
      <c r="AB17" s="327">
        <f t="shared" si="5"/>
        <v>100</v>
      </c>
      <c r="AC17" s="324">
        <f>施設資源化量内訳!Y17</f>
        <v>3506</v>
      </c>
      <c r="AD17" s="324">
        <f>施設資源化量内訳!AT17</f>
        <v>526</v>
      </c>
      <c r="AE17" s="324">
        <f>施設資源化量内訳!BO17</f>
        <v>0</v>
      </c>
      <c r="AF17" s="324">
        <f>施設資源化量内訳!CJ17</f>
        <v>0</v>
      </c>
      <c r="AG17" s="324">
        <f>施設資源化量内訳!DE17</f>
        <v>0</v>
      </c>
      <c r="AH17" s="324">
        <f>施設資源化量内訳!DZ17</f>
        <v>0</v>
      </c>
      <c r="AI17" s="324">
        <f>施設資源化量内訳!EU17</f>
        <v>280</v>
      </c>
      <c r="AJ17" s="324">
        <f t="shared" si="6"/>
        <v>4312</v>
      </c>
      <c r="AK17" s="327">
        <f t="shared" si="7"/>
        <v>17.872646076012614</v>
      </c>
      <c r="AL17" s="327">
        <f>IF((AA17+J17)&lt;&gt;0,(資源化量内訳!D17-資源化量内訳!R17-資源化量内訳!T17-資源化量内訳!V17-資源化量内訳!U17)/(AA17+J17)*100,"-")</f>
        <v>12.519908809843541</v>
      </c>
      <c r="AM17" s="324">
        <f>ごみ処理量内訳!AA17</f>
        <v>0</v>
      </c>
      <c r="AN17" s="324">
        <f>ごみ処理量内訳!AB17</f>
        <v>1061</v>
      </c>
      <c r="AO17" s="324">
        <f>ごみ処理量内訳!AC17</f>
        <v>0</v>
      </c>
      <c r="AP17" s="324">
        <f t="shared" si="8"/>
        <v>1061</v>
      </c>
      <c r="AQ17" s="328" t="s">
        <v>789</v>
      </c>
      <c r="AR17" s="329"/>
    </row>
    <row r="18" spans="1:44" s="300" customFormat="1" ht="13.5" customHeight="1">
      <c r="A18" s="322" t="s">
        <v>745</v>
      </c>
      <c r="B18" s="323" t="s">
        <v>790</v>
      </c>
      <c r="C18" s="322" t="s">
        <v>791</v>
      </c>
      <c r="D18" s="324">
        <f t="shared" si="0"/>
        <v>90178</v>
      </c>
      <c r="E18" s="324">
        <v>90178</v>
      </c>
      <c r="F18" s="324">
        <v>0</v>
      </c>
      <c r="G18" s="324">
        <v>2030</v>
      </c>
      <c r="H18" s="324">
        <f>SUM(ごみ搬入量内訳!E18,+ごみ搬入量内訳!AD18)</f>
        <v>26507</v>
      </c>
      <c r="I18" s="324">
        <f>ごみ搬入量内訳!BC18</f>
        <v>3093</v>
      </c>
      <c r="J18" s="324">
        <f>資源化量内訳!BO18</f>
        <v>600</v>
      </c>
      <c r="K18" s="324">
        <f t="shared" si="1"/>
        <v>30200</v>
      </c>
      <c r="L18" s="325">
        <f t="shared" si="2"/>
        <v>917.51564713563471</v>
      </c>
      <c r="M18" s="324">
        <f>IF(D18&lt;&gt;0,(ごみ搬入量内訳!BR18+ごみ処理概要!J18)/ごみ処理概要!D18/365*1000000,"-")</f>
        <v>701.0487932998268</v>
      </c>
      <c r="N18" s="324">
        <f>IF(D18&lt;&gt;0,ごみ搬入量内訳!CM18/ごみ処理概要!D18/365*1000000,"-")</f>
        <v>216.46685383580785</v>
      </c>
      <c r="O18" s="324">
        <f>ごみ搬入量内訳!DH18</f>
        <v>0</v>
      </c>
      <c r="P18" s="324">
        <f>ごみ処理量内訳!E18</f>
        <v>23115</v>
      </c>
      <c r="Q18" s="324">
        <f>ごみ処理量内訳!N18</f>
        <v>87</v>
      </c>
      <c r="R18" s="324">
        <f t="shared" si="3"/>
        <v>4538</v>
      </c>
      <c r="S18" s="324">
        <f>ごみ処理量内訳!G18</f>
        <v>0</v>
      </c>
      <c r="T18" s="324">
        <f>ごみ処理量内訳!L18</f>
        <v>4538</v>
      </c>
      <c r="U18" s="324">
        <f>ごみ処理量内訳!H18</f>
        <v>0</v>
      </c>
      <c r="V18" s="324">
        <f>ごみ処理量内訳!I18</f>
        <v>0</v>
      </c>
      <c r="W18" s="324">
        <f>ごみ処理量内訳!J18</f>
        <v>0</v>
      </c>
      <c r="X18" s="324">
        <f>ごみ処理量内訳!K18</f>
        <v>0</v>
      </c>
      <c r="Y18" s="324">
        <f>ごみ処理量内訳!M18</f>
        <v>0</v>
      </c>
      <c r="Z18" s="324">
        <f>資源化量内訳!Y18</f>
        <v>1855</v>
      </c>
      <c r="AA18" s="324">
        <f t="shared" si="4"/>
        <v>29595</v>
      </c>
      <c r="AB18" s="327">
        <f t="shared" si="5"/>
        <v>99.706031424227064</v>
      </c>
      <c r="AC18" s="324">
        <f>施設資源化量内訳!Y18</f>
        <v>1148</v>
      </c>
      <c r="AD18" s="324">
        <f>施設資源化量内訳!AT18</f>
        <v>0</v>
      </c>
      <c r="AE18" s="324">
        <f>施設資源化量内訳!BO18</f>
        <v>0</v>
      </c>
      <c r="AF18" s="324">
        <f>施設資源化量内訳!CJ18</f>
        <v>0</v>
      </c>
      <c r="AG18" s="324">
        <f>施設資源化量内訳!DE18</f>
        <v>0</v>
      </c>
      <c r="AH18" s="324">
        <f>施設資源化量内訳!DZ18</f>
        <v>0</v>
      </c>
      <c r="AI18" s="324">
        <f>施設資源化量内訳!EU18</f>
        <v>2670</v>
      </c>
      <c r="AJ18" s="324">
        <f t="shared" si="6"/>
        <v>3818</v>
      </c>
      <c r="AK18" s="327">
        <f t="shared" si="7"/>
        <v>20.774962742175855</v>
      </c>
      <c r="AL18" s="327">
        <f>IF((AA18+J18)&lt;&gt;0,(資源化量内訳!D18-資源化量内訳!R18-資源化量内訳!T18-資源化量内訳!V18-資源化量内訳!U18)/(AA18+J18)*100,"-")</f>
        <v>18.257989733399569</v>
      </c>
      <c r="AM18" s="324">
        <f>ごみ処理量内訳!AA18</f>
        <v>87</v>
      </c>
      <c r="AN18" s="324">
        <f>ごみ処理量内訳!AB18</f>
        <v>1648</v>
      </c>
      <c r="AO18" s="324">
        <f>ごみ処理量内訳!AC18</f>
        <v>833</v>
      </c>
      <c r="AP18" s="324">
        <f t="shared" si="8"/>
        <v>2568</v>
      </c>
      <c r="AQ18" s="328" t="s">
        <v>792</v>
      </c>
      <c r="AR18" s="329"/>
    </row>
    <row r="19" spans="1:44" s="300" customFormat="1" ht="13.5" customHeight="1">
      <c r="A19" s="322" t="s">
        <v>745</v>
      </c>
      <c r="B19" s="323" t="s">
        <v>793</v>
      </c>
      <c r="C19" s="322" t="s">
        <v>794</v>
      </c>
      <c r="D19" s="324">
        <f t="shared" si="0"/>
        <v>235991</v>
      </c>
      <c r="E19" s="324">
        <v>235991</v>
      </c>
      <c r="F19" s="324">
        <v>0</v>
      </c>
      <c r="G19" s="324">
        <v>3566</v>
      </c>
      <c r="H19" s="324">
        <f>SUM(ごみ搬入量内訳!E19,+ごみ搬入量内訳!AD19)</f>
        <v>71415</v>
      </c>
      <c r="I19" s="324">
        <f>ごみ搬入量内訳!BC19</f>
        <v>4161</v>
      </c>
      <c r="J19" s="324">
        <f>資源化量内訳!BO19</f>
        <v>3646</v>
      </c>
      <c r="K19" s="324">
        <f t="shared" si="1"/>
        <v>79222</v>
      </c>
      <c r="L19" s="325">
        <f t="shared" si="2"/>
        <v>919.72395278830868</v>
      </c>
      <c r="M19" s="324">
        <f>IF(D19&lt;&gt;0,(ごみ搬入量内訳!BR19+ごみ処理概要!J19)/ごみ処理概要!D19/365*1000000,"-")</f>
        <v>675.65845760428635</v>
      </c>
      <c r="N19" s="324">
        <f>IF(D19&lt;&gt;0,ごみ搬入量内訳!CM19/ごみ処理概要!D19/365*1000000,"-")</f>
        <v>244.0654951840223</v>
      </c>
      <c r="O19" s="324">
        <f>ごみ搬入量内訳!DH19</f>
        <v>0</v>
      </c>
      <c r="P19" s="324">
        <f>ごみ処理量内訳!E19</f>
        <v>65619</v>
      </c>
      <c r="Q19" s="324">
        <f>ごみ処理量内訳!N19</f>
        <v>0</v>
      </c>
      <c r="R19" s="324">
        <f t="shared" si="3"/>
        <v>7366</v>
      </c>
      <c r="S19" s="324">
        <f>ごみ処理量内訳!G19</f>
        <v>4192</v>
      </c>
      <c r="T19" s="324">
        <f>ごみ処理量内訳!L19</f>
        <v>2604</v>
      </c>
      <c r="U19" s="324">
        <f>ごみ処理量内訳!H19</f>
        <v>570</v>
      </c>
      <c r="V19" s="324">
        <f>ごみ処理量内訳!I19</f>
        <v>0</v>
      </c>
      <c r="W19" s="324">
        <f>ごみ処理量内訳!J19</f>
        <v>0</v>
      </c>
      <c r="X19" s="324">
        <f>ごみ処理量内訳!K19</f>
        <v>0</v>
      </c>
      <c r="Y19" s="324">
        <f>ごみ処理量内訳!M19</f>
        <v>0</v>
      </c>
      <c r="Z19" s="324">
        <f>資源化量内訳!Y19</f>
        <v>2591</v>
      </c>
      <c r="AA19" s="324">
        <f t="shared" si="4"/>
        <v>75576</v>
      </c>
      <c r="AB19" s="327">
        <f t="shared" si="5"/>
        <v>100</v>
      </c>
      <c r="AC19" s="324">
        <f>施設資源化量内訳!Y19</f>
        <v>6553</v>
      </c>
      <c r="AD19" s="324">
        <f>施設資源化量内訳!AT19</f>
        <v>989</v>
      </c>
      <c r="AE19" s="324">
        <f>施設資源化量内訳!BO19</f>
        <v>366</v>
      </c>
      <c r="AF19" s="324">
        <f>施設資源化量内訳!CJ19</f>
        <v>0</v>
      </c>
      <c r="AG19" s="324">
        <f>施設資源化量内訳!DE19</f>
        <v>0</v>
      </c>
      <c r="AH19" s="324">
        <f>施設資源化量内訳!DZ19</f>
        <v>0</v>
      </c>
      <c r="AI19" s="324">
        <f>施設資源化量内訳!EU19</f>
        <v>2603</v>
      </c>
      <c r="AJ19" s="324">
        <f t="shared" si="6"/>
        <v>10511</v>
      </c>
      <c r="AK19" s="327">
        <f t="shared" si="7"/>
        <v>21.140592259725835</v>
      </c>
      <c r="AL19" s="327">
        <f>IF((AA19+J19)&lt;&gt;0,(資源化量内訳!D19-資源化量内訳!R19-資源化量内訳!T19-資源化量内訳!V19-資源化量内訳!U19)/(AA19+J19)*100,"-")</f>
        <v>15.78223220822499</v>
      </c>
      <c r="AM19" s="324">
        <f>ごみ処理量内訳!AA19</f>
        <v>0</v>
      </c>
      <c r="AN19" s="324">
        <f>ごみ処理量内訳!AB19</f>
        <v>2655</v>
      </c>
      <c r="AO19" s="324">
        <f>ごみ処理量内訳!AC19</f>
        <v>934</v>
      </c>
      <c r="AP19" s="324">
        <f t="shared" si="8"/>
        <v>3589</v>
      </c>
      <c r="AQ19" s="328" t="s">
        <v>795</v>
      </c>
      <c r="AR19" s="329"/>
    </row>
    <row r="20" spans="1:44" s="300" customFormat="1" ht="13.5" customHeight="1">
      <c r="A20" s="322" t="s">
        <v>745</v>
      </c>
      <c r="B20" s="323" t="s">
        <v>796</v>
      </c>
      <c r="C20" s="322" t="s">
        <v>797</v>
      </c>
      <c r="D20" s="324">
        <f t="shared" si="0"/>
        <v>152574</v>
      </c>
      <c r="E20" s="324">
        <v>152574</v>
      </c>
      <c r="F20" s="324">
        <v>0</v>
      </c>
      <c r="G20" s="324">
        <v>2272</v>
      </c>
      <c r="H20" s="324">
        <f>SUM(ごみ搬入量内訳!E20,+ごみ搬入量内訳!AD20)</f>
        <v>36548</v>
      </c>
      <c r="I20" s="324">
        <f>ごみ搬入量内訳!BC20</f>
        <v>5000</v>
      </c>
      <c r="J20" s="324">
        <f>資源化量内訳!BO20</f>
        <v>2886</v>
      </c>
      <c r="K20" s="324">
        <f t="shared" si="1"/>
        <v>44434</v>
      </c>
      <c r="L20" s="325">
        <f t="shared" si="2"/>
        <v>797.88814805517222</v>
      </c>
      <c r="M20" s="324">
        <f>IF(D20&lt;&gt;0,(ごみ搬入量内訳!BR20+ごみ処理概要!J20)/ごみ処理概要!D20/365*1000000,"-")</f>
        <v>641.61096048429943</v>
      </c>
      <c r="N20" s="324">
        <f>IF(D20&lt;&gt;0,ごみ搬入量内訳!CM20/ごみ処理概要!D20/365*1000000,"-")</f>
        <v>156.27718757087285</v>
      </c>
      <c r="O20" s="324">
        <f>ごみ搬入量内訳!DH20</f>
        <v>0</v>
      </c>
      <c r="P20" s="324">
        <f>ごみ処理量内訳!E20</f>
        <v>30639</v>
      </c>
      <c r="Q20" s="324">
        <f>ごみ処理量内訳!N20</f>
        <v>0</v>
      </c>
      <c r="R20" s="324">
        <f t="shared" si="3"/>
        <v>6782</v>
      </c>
      <c r="S20" s="324">
        <f>ごみ処理量内訳!G20</f>
        <v>5363</v>
      </c>
      <c r="T20" s="324">
        <f>ごみ処理量内訳!L20</f>
        <v>1419</v>
      </c>
      <c r="U20" s="324">
        <f>ごみ処理量内訳!H20</f>
        <v>0</v>
      </c>
      <c r="V20" s="324">
        <f>ごみ処理量内訳!I20</f>
        <v>0</v>
      </c>
      <c r="W20" s="324">
        <f>ごみ処理量内訳!J20</f>
        <v>0</v>
      </c>
      <c r="X20" s="324">
        <f>ごみ処理量内訳!K20</f>
        <v>0</v>
      </c>
      <c r="Y20" s="324">
        <f>ごみ処理量内訳!M20</f>
        <v>0</v>
      </c>
      <c r="Z20" s="324">
        <f>資源化量内訳!Y20</f>
        <v>4440</v>
      </c>
      <c r="AA20" s="324">
        <f t="shared" si="4"/>
        <v>41861</v>
      </c>
      <c r="AB20" s="327">
        <f t="shared" si="5"/>
        <v>100</v>
      </c>
      <c r="AC20" s="324">
        <f>施設資源化量内訳!Y20</f>
        <v>3650</v>
      </c>
      <c r="AD20" s="324">
        <f>施設資源化量内訳!AT20</f>
        <v>2138</v>
      </c>
      <c r="AE20" s="324">
        <f>施設資源化量内訳!BO20</f>
        <v>0</v>
      </c>
      <c r="AF20" s="324">
        <f>施設資源化量内訳!CJ20</f>
        <v>0</v>
      </c>
      <c r="AG20" s="324">
        <f>施設資源化量内訳!DE20</f>
        <v>0</v>
      </c>
      <c r="AH20" s="324">
        <f>施設資源化量内訳!DZ20</f>
        <v>0</v>
      </c>
      <c r="AI20" s="324">
        <f>施設資源化量内訳!EU20</f>
        <v>1314</v>
      </c>
      <c r="AJ20" s="324">
        <f t="shared" si="6"/>
        <v>7102</v>
      </c>
      <c r="AK20" s="327">
        <f t="shared" si="7"/>
        <v>32.24350235769996</v>
      </c>
      <c r="AL20" s="327">
        <f>IF((AA20+J20)&lt;&gt;0,(資源化量内訳!D20-資源化量内訳!R20-資源化量内訳!T20-資源化量内訳!V20-資源化量内訳!U20)/(AA20+J20)*100,"-")</f>
        <v>27.617493910206271</v>
      </c>
      <c r="AM20" s="324">
        <f>ごみ処理量内訳!AA20</f>
        <v>0</v>
      </c>
      <c r="AN20" s="324">
        <f>ごみ処理量内訳!AB20</f>
        <v>0</v>
      </c>
      <c r="AO20" s="324">
        <f>ごみ処理量内訳!AC20</f>
        <v>317</v>
      </c>
      <c r="AP20" s="324">
        <f t="shared" si="8"/>
        <v>317</v>
      </c>
      <c r="AQ20" s="328" t="s">
        <v>798</v>
      </c>
      <c r="AR20" s="329"/>
    </row>
    <row r="21" spans="1:44" s="300" customFormat="1" ht="13.5" customHeight="1">
      <c r="A21" s="322" t="s">
        <v>745</v>
      </c>
      <c r="B21" s="323" t="s">
        <v>799</v>
      </c>
      <c r="C21" s="322" t="s">
        <v>800</v>
      </c>
      <c r="D21" s="324">
        <f t="shared" si="0"/>
        <v>55389</v>
      </c>
      <c r="E21" s="324">
        <v>55389</v>
      </c>
      <c r="F21" s="324">
        <v>0</v>
      </c>
      <c r="G21" s="324">
        <v>1316</v>
      </c>
      <c r="H21" s="324">
        <f>SUM(ごみ搬入量内訳!E21,+ごみ搬入量内訳!AD21)</f>
        <v>16448</v>
      </c>
      <c r="I21" s="324">
        <f>ごみ搬入量内訳!BC21</f>
        <v>2629</v>
      </c>
      <c r="J21" s="324">
        <f>資源化量内訳!BO21</f>
        <v>477</v>
      </c>
      <c r="K21" s="324">
        <f t="shared" si="1"/>
        <v>19554</v>
      </c>
      <c r="L21" s="325">
        <f t="shared" si="2"/>
        <v>967.20653450551595</v>
      </c>
      <c r="M21" s="324">
        <f>IF(D21&lt;&gt;0,(ごみ搬入量内訳!BR21+ごみ処理概要!J21)/ごみ処理概要!D21/365*1000000,"-")</f>
        <v>748.62794823263698</v>
      </c>
      <c r="N21" s="324">
        <f>IF(D21&lt;&gt;0,ごみ搬入量内訳!CM21/ごみ処理概要!D21/365*1000000,"-")</f>
        <v>218.57858627287897</v>
      </c>
      <c r="O21" s="324">
        <f>ごみ搬入量内訳!DH21</f>
        <v>0</v>
      </c>
      <c r="P21" s="324">
        <f>ごみ処理量内訳!E21</f>
        <v>13768</v>
      </c>
      <c r="Q21" s="324">
        <f>ごみ処理量内訳!N21</f>
        <v>0</v>
      </c>
      <c r="R21" s="324">
        <f t="shared" si="3"/>
        <v>2543</v>
      </c>
      <c r="S21" s="324">
        <f>ごみ処理量内訳!G21</f>
        <v>2543</v>
      </c>
      <c r="T21" s="324">
        <f>ごみ処理量内訳!L21</f>
        <v>0</v>
      </c>
      <c r="U21" s="324">
        <f>ごみ処理量内訳!H21</f>
        <v>0</v>
      </c>
      <c r="V21" s="324">
        <f>ごみ処理量内訳!I21</f>
        <v>0</v>
      </c>
      <c r="W21" s="324">
        <f>ごみ処理量内訳!J21</f>
        <v>0</v>
      </c>
      <c r="X21" s="324">
        <f>ごみ処理量内訳!K21</f>
        <v>0</v>
      </c>
      <c r="Y21" s="324">
        <f>ごみ処理量内訳!M21</f>
        <v>0</v>
      </c>
      <c r="Z21" s="324">
        <f>資源化量内訳!Y21</f>
        <v>1786</v>
      </c>
      <c r="AA21" s="324">
        <f t="shared" si="4"/>
        <v>18097</v>
      </c>
      <c r="AB21" s="327">
        <f t="shared" si="5"/>
        <v>100</v>
      </c>
      <c r="AC21" s="324">
        <f>施設資源化量内訳!Y21</f>
        <v>1815</v>
      </c>
      <c r="AD21" s="324">
        <f>施設資源化量内訳!AT21</f>
        <v>374</v>
      </c>
      <c r="AE21" s="324">
        <f>施設資源化量内訳!BO21</f>
        <v>0</v>
      </c>
      <c r="AF21" s="324">
        <f>施設資源化量内訳!CJ21</f>
        <v>0</v>
      </c>
      <c r="AG21" s="324">
        <f>施設資源化量内訳!DE21</f>
        <v>0</v>
      </c>
      <c r="AH21" s="324">
        <f>施設資源化量内訳!DZ21</f>
        <v>0</v>
      </c>
      <c r="AI21" s="324">
        <f>施設資源化量内訳!EU21</f>
        <v>0</v>
      </c>
      <c r="AJ21" s="324">
        <f t="shared" si="6"/>
        <v>2189</v>
      </c>
      <c r="AK21" s="327">
        <f t="shared" si="7"/>
        <v>23.968988909227953</v>
      </c>
      <c r="AL21" s="327">
        <f>IF((AA21+J21)&lt;&gt;0,(資源化量内訳!D21-資源化量内訳!R21-資源化量内訳!T21-資源化量内訳!V21-資源化量内訳!U21)/(AA21+J21)*100,"-")</f>
        <v>23.968988909227953</v>
      </c>
      <c r="AM21" s="324">
        <f>ごみ処理量内訳!AA21</f>
        <v>0</v>
      </c>
      <c r="AN21" s="324">
        <f>ごみ処理量内訳!AB21</f>
        <v>0</v>
      </c>
      <c r="AO21" s="324">
        <f>ごみ処理量内訳!AC21</f>
        <v>685</v>
      </c>
      <c r="AP21" s="324">
        <f t="shared" si="8"/>
        <v>685</v>
      </c>
      <c r="AQ21" s="328" t="s">
        <v>801</v>
      </c>
      <c r="AR21" s="329"/>
    </row>
    <row r="22" spans="1:44" s="300" customFormat="1" ht="13.5" customHeight="1">
      <c r="A22" s="322" t="s">
        <v>745</v>
      </c>
      <c r="B22" s="323" t="s">
        <v>802</v>
      </c>
      <c r="C22" s="322" t="s">
        <v>803</v>
      </c>
      <c r="D22" s="324">
        <f t="shared" si="0"/>
        <v>119047</v>
      </c>
      <c r="E22" s="324">
        <v>119047</v>
      </c>
      <c r="F22" s="324">
        <v>0</v>
      </c>
      <c r="G22" s="324">
        <v>1521</v>
      </c>
      <c r="H22" s="324">
        <f>SUM(ごみ搬入量内訳!E22,+ごみ搬入量内訳!AD22)</f>
        <v>32526</v>
      </c>
      <c r="I22" s="324">
        <f>ごみ搬入量内訳!BC22</f>
        <v>1101</v>
      </c>
      <c r="J22" s="324">
        <f>資源化量内訳!BO22</f>
        <v>843</v>
      </c>
      <c r="K22" s="324">
        <f t="shared" si="1"/>
        <v>34470</v>
      </c>
      <c r="L22" s="325">
        <f t="shared" si="2"/>
        <v>793.28631686966969</v>
      </c>
      <c r="M22" s="324">
        <f>IF(D22&lt;&gt;0,(ごみ搬入量内訳!BR22+ごみ処理概要!J22)/ごみ処理概要!D22/365*1000000,"-")</f>
        <v>642.84498662954684</v>
      </c>
      <c r="N22" s="324">
        <f>IF(D22&lt;&gt;0,ごみ搬入量内訳!CM22/ごみ処理概要!D22/365*1000000,"-")</f>
        <v>150.44133024012274</v>
      </c>
      <c r="O22" s="324">
        <f>ごみ搬入量内訳!DH22</f>
        <v>0</v>
      </c>
      <c r="P22" s="324">
        <f>ごみ処理量内訳!E22</f>
        <v>23960</v>
      </c>
      <c r="Q22" s="324">
        <f>ごみ処理量内訳!N22</f>
        <v>0</v>
      </c>
      <c r="R22" s="324">
        <f t="shared" si="3"/>
        <v>4205</v>
      </c>
      <c r="S22" s="324">
        <f>ごみ処理量内訳!G22</f>
        <v>633</v>
      </c>
      <c r="T22" s="324">
        <f>ごみ処理量内訳!L22</f>
        <v>1743</v>
      </c>
      <c r="U22" s="324">
        <f>ごみ処理量内訳!H22</f>
        <v>0</v>
      </c>
      <c r="V22" s="324">
        <f>ごみ処理量内訳!I22</f>
        <v>0</v>
      </c>
      <c r="W22" s="324">
        <f>ごみ処理量内訳!J22</f>
        <v>0</v>
      </c>
      <c r="X22" s="324">
        <f>ごみ処理量内訳!K22</f>
        <v>0</v>
      </c>
      <c r="Y22" s="324">
        <f>ごみ処理量内訳!M22</f>
        <v>1829</v>
      </c>
      <c r="Z22" s="324">
        <f>資源化量内訳!Y22</f>
        <v>3637</v>
      </c>
      <c r="AA22" s="324">
        <f t="shared" si="4"/>
        <v>31802</v>
      </c>
      <c r="AB22" s="327">
        <f t="shared" si="5"/>
        <v>100</v>
      </c>
      <c r="AC22" s="324">
        <f>施設資源化量内訳!Y22</f>
        <v>2690</v>
      </c>
      <c r="AD22" s="324">
        <f>施設資源化量内訳!AT22</f>
        <v>111</v>
      </c>
      <c r="AE22" s="324">
        <f>施設資源化量内訳!BO22</f>
        <v>0</v>
      </c>
      <c r="AF22" s="324">
        <f>施設資源化量内訳!CJ22</f>
        <v>0</v>
      </c>
      <c r="AG22" s="324">
        <f>施設資源化量内訳!DE22</f>
        <v>0</v>
      </c>
      <c r="AH22" s="324">
        <f>施設資源化量内訳!DZ22</f>
        <v>0</v>
      </c>
      <c r="AI22" s="324">
        <f>施設資源化量内訳!EU22</f>
        <v>1743</v>
      </c>
      <c r="AJ22" s="324">
        <f t="shared" si="6"/>
        <v>4544</v>
      </c>
      <c r="AK22" s="327">
        <f t="shared" si="7"/>
        <v>27.642824322254555</v>
      </c>
      <c r="AL22" s="327">
        <f>IF((AA22+J22)&lt;&gt;0,(資源化量内訳!D22-資源化量内訳!R22-資源化量内訳!T22-資源化量内訳!V22-資源化量内訳!U22)/(AA22+J22)*100,"-")</f>
        <v>19.666105069689081</v>
      </c>
      <c r="AM22" s="324">
        <f>ごみ処理量内訳!AA22</f>
        <v>0</v>
      </c>
      <c r="AN22" s="324">
        <f>ごみ処理量内訳!AB22</f>
        <v>69</v>
      </c>
      <c r="AO22" s="324">
        <f>ごみ処理量内訳!AC22</f>
        <v>14</v>
      </c>
      <c r="AP22" s="324">
        <f t="shared" si="8"/>
        <v>83</v>
      </c>
      <c r="AQ22" s="328" t="s">
        <v>804</v>
      </c>
      <c r="AR22" s="329"/>
    </row>
    <row r="23" spans="1:44" s="300" customFormat="1" ht="13.5" customHeight="1">
      <c r="A23" s="322" t="s">
        <v>745</v>
      </c>
      <c r="B23" s="323" t="s">
        <v>805</v>
      </c>
      <c r="C23" s="322" t="s">
        <v>806</v>
      </c>
      <c r="D23" s="324">
        <f t="shared" si="0"/>
        <v>144372</v>
      </c>
      <c r="E23" s="324">
        <v>144372</v>
      </c>
      <c r="F23" s="324">
        <v>0</v>
      </c>
      <c r="G23" s="324">
        <v>2702</v>
      </c>
      <c r="H23" s="324">
        <f>SUM(ごみ搬入量内訳!E23,+ごみ搬入量内訳!AD23)</f>
        <v>48049</v>
      </c>
      <c r="I23" s="324">
        <f>ごみ搬入量内訳!BC23</f>
        <v>5173</v>
      </c>
      <c r="J23" s="324">
        <f>資源化量内訳!BO23</f>
        <v>3413</v>
      </c>
      <c r="K23" s="324">
        <f t="shared" si="1"/>
        <v>56635</v>
      </c>
      <c r="L23" s="325">
        <f t="shared" si="2"/>
        <v>1074.7539935835468</v>
      </c>
      <c r="M23" s="324">
        <f>IF(D23&lt;&gt;0,(ごみ搬入量内訳!BR23+ごみ処理概要!J23)/ごみ処理概要!D23/365*1000000,"-")</f>
        <v>827.82719982510935</v>
      </c>
      <c r="N23" s="324">
        <f>IF(D23&lt;&gt;0,ごみ搬入量内訳!CM23/ごみ処理概要!D23/365*1000000,"-")</f>
        <v>246.92679375843758</v>
      </c>
      <c r="O23" s="324">
        <f>ごみ搬入量内訳!DH23</f>
        <v>0</v>
      </c>
      <c r="P23" s="324">
        <f>ごみ処理量内訳!E23</f>
        <v>47405</v>
      </c>
      <c r="Q23" s="324">
        <f>ごみ処理量内訳!N23</f>
        <v>0</v>
      </c>
      <c r="R23" s="324">
        <f t="shared" si="3"/>
        <v>3859</v>
      </c>
      <c r="S23" s="324">
        <f>ごみ処理量内訳!G23</f>
        <v>0</v>
      </c>
      <c r="T23" s="324">
        <f>ごみ処理量内訳!L23</f>
        <v>3859</v>
      </c>
      <c r="U23" s="324">
        <f>ごみ処理量内訳!H23</f>
        <v>0</v>
      </c>
      <c r="V23" s="324">
        <f>ごみ処理量内訳!I23</f>
        <v>0</v>
      </c>
      <c r="W23" s="324">
        <f>ごみ処理量内訳!J23</f>
        <v>0</v>
      </c>
      <c r="X23" s="324">
        <f>ごみ処理量内訳!K23</f>
        <v>0</v>
      </c>
      <c r="Y23" s="324">
        <f>ごみ処理量内訳!M23</f>
        <v>0</v>
      </c>
      <c r="Z23" s="324">
        <f>資源化量内訳!Y23</f>
        <v>1976</v>
      </c>
      <c r="AA23" s="324">
        <f t="shared" si="4"/>
        <v>53240</v>
      </c>
      <c r="AB23" s="327">
        <f t="shared" si="5"/>
        <v>100</v>
      </c>
      <c r="AC23" s="324">
        <f>施設資源化量内訳!Y23</f>
        <v>4971</v>
      </c>
      <c r="AD23" s="324">
        <f>施設資源化量内訳!AT23</f>
        <v>0</v>
      </c>
      <c r="AE23" s="324">
        <f>施設資源化量内訳!BO23</f>
        <v>0</v>
      </c>
      <c r="AF23" s="324">
        <f>施設資源化量内訳!CJ23</f>
        <v>0</v>
      </c>
      <c r="AG23" s="324">
        <f>施設資源化量内訳!DE23</f>
        <v>0</v>
      </c>
      <c r="AH23" s="324">
        <f>施設資源化量内訳!DZ23</f>
        <v>0</v>
      </c>
      <c r="AI23" s="324">
        <f>施設資源化量内訳!EU23</f>
        <v>2548</v>
      </c>
      <c r="AJ23" s="324">
        <f t="shared" si="6"/>
        <v>7519</v>
      </c>
      <c r="AK23" s="327">
        <f t="shared" si="7"/>
        <v>22.784318570949463</v>
      </c>
      <c r="AL23" s="327">
        <f>IF((AA23+J23)&lt;&gt;0,(資源化量内訳!D23-資源化量内訳!R23-資源化量内訳!T23-資源化量内訳!V23-資源化量内訳!U23)/(AA23+J23)*100,"-")</f>
        <v>14.009849434275326</v>
      </c>
      <c r="AM23" s="324">
        <f>ごみ処理量内訳!AA23</f>
        <v>0</v>
      </c>
      <c r="AN23" s="324">
        <f>ごみ処理量内訳!AB23</f>
        <v>0</v>
      </c>
      <c r="AO23" s="324">
        <f>ごみ処理量内訳!AC23</f>
        <v>1117</v>
      </c>
      <c r="AP23" s="324">
        <f t="shared" si="8"/>
        <v>1117</v>
      </c>
      <c r="AQ23" s="328" t="s">
        <v>807</v>
      </c>
      <c r="AR23" s="329"/>
    </row>
    <row r="24" spans="1:44" s="300" customFormat="1" ht="13.5" customHeight="1">
      <c r="A24" s="322" t="s">
        <v>745</v>
      </c>
      <c r="B24" s="323" t="s">
        <v>808</v>
      </c>
      <c r="C24" s="322" t="s">
        <v>809</v>
      </c>
      <c r="D24" s="324">
        <f t="shared" si="0"/>
        <v>228314</v>
      </c>
      <c r="E24" s="324">
        <v>228314</v>
      </c>
      <c r="F24" s="324">
        <v>0</v>
      </c>
      <c r="G24" s="324">
        <v>3098</v>
      </c>
      <c r="H24" s="324">
        <f>SUM(ごみ搬入量内訳!E24,+ごみ搬入量内訳!AD24)</f>
        <v>51382</v>
      </c>
      <c r="I24" s="324">
        <f>ごみ搬入量内訳!BC24</f>
        <v>2617</v>
      </c>
      <c r="J24" s="324">
        <f>資源化量内訳!BO24</f>
        <v>5550</v>
      </c>
      <c r="K24" s="324">
        <f t="shared" si="1"/>
        <v>59549</v>
      </c>
      <c r="L24" s="325">
        <f t="shared" si="2"/>
        <v>714.57705267955282</v>
      </c>
      <c r="M24" s="324">
        <f>IF(D24&lt;&gt;0,(ごみ搬入量内訳!BR24+ごみ処理概要!J24)/ごみ処理概要!D24/365*1000000,"-")</f>
        <v>646.40609705859299</v>
      </c>
      <c r="N24" s="324">
        <f>IF(D24&lt;&gt;0,ごみ搬入量内訳!CM24/ごみ処理概要!D24/365*1000000,"-")</f>
        <v>68.170955620959873</v>
      </c>
      <c r="O24" s="324">
        <f>ごみ搬入量内訳!DH24</f>
        <v>0</v>
      </c>
      <c r="P24" s="324">
        <f>ごみ処理量内訳!E24</f>
        <v>47409</v>
      </c>
      <c r="Q24" s="324">
        <f>ごみ処理量内訳!N24</f>
        <v>0</v>
      </c>
      <c r="R24" s="324">
        <f t="shared" si="3"/>
        <v>2902</v>
      </c>
      <c r="S24" s="324">
        <f>ごみ処理量内訳!G24</f>
        <v>2148</v>
      </c>
      <c r="T24" s="324">
        <f>ごみ処理量内訳!L24</f>
        <v>754</v>
      </c>
      <c r="U24" s="324">
        <f>ごみ処理量内訳!H24</f>
        <v>0</v>
      </c>
      <c r="V24" s="324">
        <f>ごみ処理量内訳!I24</f>
        <v>0</v>
      </c>
      <c r="W24" s="324">
        <f>ごみ処理量内訳!J24</f>
        <v>0</v>
      </c>
      <c r="X24" s="324">
        <f>ごみ処理量内訳!K24</f>
        <v>0</v>
      </c>
      <c r="Y24" s="324">
        <f>ごみ処理量内訳!M24</f>
        <v>0</v>
      </c>
      <c r="Z24" s="324">
        <f>資源化量内訳!Y24</f>
        <v>3688</v>
      </c>
      <c r="AA24" s="324">
        <f t="shared" si="4"/>
        <v>53999</v>
      </c>
      <c r="AB24" s="327">
        <f t="shared" si="5"/>
        <v>100</v>
      </c>
      <c r="AC24" s="324">
        <f>施設資源化量内訳!Y24</f>
        <v>1346</v>
      </c>
      <c r="AD24" s="324">
        <f>施設資源化量内訳!AT24</f>
        <v>768</v>
      </c>
      <c r="AE24" s="324">
        <f>施設資源化量内訳!BO24</f>
        <v>0</v>
      </c>
      <c r="AF24" s="324">
        <f>施設資源化量内訳!CJ24</f>
        <v>0</v>
      </c>
      <c r="AG24" s="324">
        <f>施設資源化量内訳!DE24</f>
        <v>0</v>
      </c>
      <c r="AH24" s="324">
        <f>施設資源化量内訳!DZ24</f>
        <v>0</v>
      </c>
      <c r="AI24" s="324">
        <f>施設資源化量内訳!EU24</f>
        <v>754</v>
      </c>
      <c r="AJ24" s="324">
        <f t="shared" si="6"/>
        <v>2868</v>
      </c>
      <c r="AK24" s="327">
        <f t="shared" si="7"/>
        <v>20.329476565517474</v>
      </c>
      <c r="AL24" s="327">
        <f>IF((AA24+J24)&lt;&gt;0,(資源化量内訳!D24-資源化量内訳!R24-資源化量内訳!T24-資源化量内訳!V24-資源化量内訳!U24)/(AA24+J24)*100,"-")</f>
        <v>18.720717392399536</v>
      </c>
      <c r="AM24" s="324">
        <f>ごみ処理量内訳!AA24</f>
        <v>0</v>
      </c>
      <c r="AN24" s="324">
        <f>ごみ処理量内訳!AB24</f>
        <v>4493</v>
      </c>
      <c r="AO24" s="324">
        <f>ごみ処理量内訳!AC24</f>
        <v>633</v>
      </c>
      <c r="AP24" s="324">
        <f t="shared" si="8"/>
        <v>5126</v>
      </c>
      <c r="AQ24" s="328" t="s">
        <v>810</v>
      </c>
      <c r="AR24" s="329"/>
    </row>
    <row r="25" spans="1:44" s="300" customFormat="1" ht="13.5" customHeight="1">
      <c r="A25" s="322" t="s">
        <v>745</v>
      </c>
      <c r="B25" s="323" t="s">
        <v>811</v>
      </c>
      <c r="C25" s="322" t="s">
        <v>812</v>
      </c>
      <c r="D25" s="324">
        <f t="shared" si="0"/>
        <v>247843</v>
      </c>
      <c r="E25" s="324">
        <v>247843</v>
      </c>
      <c r="F25" s="324">
        <v>0</v>
      </c>
      <c r="G25" s="324">
        <v>6102</v>
      </c>
      <c r="H25" s="324">
        <f>SUM(ごみ搬入量内訳!E25,+ごみ搬入量内訳!AD25)</f>
        <v>69093</v>
      </c>
      <c r="I25" s="324">
        <f>ごみ搬入量内訳!BC25</f>
        <v>335</v>
      </c>
      <c r="J25" s="324">
        <f>資源化量内訳!BO25</f>
        <v>4252</v>
      </c>
      <c r="K25" s="324">
        <f t="shared" si="1"/>
        <v>73680</v>
      </c>
      <c r="L25" s="325">
        <f t="shared" si="2"/>
        <v>814.47938291027037</v>
      </c>
      <c r="M25" s="324">
        <f>IF(D25&lt;&gt;0,(ごみ搬入量内訳!BR25+ごみ処理概要!J25)/ごみ処理概要!D25/365*1000000,"-")</f>
        <v>643.81234717802738</v>
      </c>
      <c r="N25" s="324">
        <f>IF(D25&lt;&gt;0,ごみ搬入量内訳!CM25/ごみ処理概要!D25/365*1000000,"-")</f>
        <v>170.66703573224302</v>
      </c>
      <c r="O25" s="324">
        <f>ごみ搬入量内訳!DH25</f>
        <v>0</v>
      </c>
      <c r="P25" s="324">
        <f>ごみ処理量内訳!E25</f>
        <v>61008</v>
      </c>
      <c r="Q25" s="324">
        <f>ごみ処理量内訳!N25</f>
        <v>0</v>
      </c>
      <c r="R25" s="324">
        <f t="shared" si="3"/>
        <v>4936</v>
      </c>
      <c r="S25" s="324">
        <f>ごみ処理量内訳!G25</f>
        <v>0</v>
      </c>
      <c r="T25" s="324">
        <f>ごみ処理量内訳!L25</f>
        <v>4904</v>
      </c>
      <c r="U25" s="324">
        <f>ごみ処理量内訳!H25</f>
        <v>32</v>
      </c>
      <c r="V25" s="324">
        <f>ごみ処理量内訳!I25</f>
        <v>0</v>
      </c>
      <c r="W25" s="324">
        <f>ごみ処理量内訳!J25</f>
        <v>0</v>
      </c>
      <c r="X25" s="324">
        <f>ごみ処理量内訳!K25</f>
        <v>0</v>
      </c>
      <c r="Y25" s="324">
        <f>ごみ処理量内訳!M25</f>
        <v>0</v>
      </c>
      <c r="Z25" s="324">
        <f>資源化量内訳!Y25</f>
        <v>3484</v>
      </c>
      <c r="AA25" s="324">
        <f t="shared" si="4"/>
        <v>69428</v>
      </c>
      <c r="AB25" s="327">
        <f t="shared" si="5"/>
        <v>100</v>
      </c>
      <c r="AC25" s="324">
        <f>施設資源化量内訳!Y25</f>
        <v>3123</v>
      </c>
      <c r="AD25" s="324">
        <f>施設資源化量内訳!AT25</f>
        <v>0</v>
      </c>
      <c r="AE25" s="324">
        <f>施設資源化量内訳!BO25</f>
        <v>1</v>
      </c>
      <c r="AF25" s="324">
        <f>施設資源化量内訳!CJ25</f>
        <v>0</v>
      </c>
      <c r="AG25" s="324">
        <f>施設資源化量内訳!DE25</f>
        <v>0</v>
      </c>
      <c r="AH25" s="324">
        <f>施設資源化量内訳!DZ25</f>
        <v>0</v>
      </c>
      <c r="AI25" s="324">
        <f>施設資源化量内訳!EU25</f>
        <v>3195</v>
      </c>
      <c r="AJ25" s="324">
        <f t="shared" si="6"/>
        <v>6319</v>
      </c>
      <c r="AK25" s="327">
        <f t="shared" si="7"/>
        <v>19.075732899022803</v>
      </c>
      <c r="AL25" s="327">
        <f>IF((AA25+J25)&lt;&gt;0,(資源化量内訳!D25-資源化量内訳!R25-資源化量内訳!T25-資源化量内訳!V25-資源化量内訳!U25)/(AA25+J25)*100,"-")</f>
        <v>19.075732899022803</v>
      </c>
      <c r="AM25" s="324">
        <f>ごみ処理量内訳!AA25</f>
        <v>0</v>
      </c>
      <c r="AN25" s="324">
        <f>ごみ処理量内訳!AB25</f>
        <v>3016</v>
      </c>
      <c r="AO25" s="324">
        <f>ごみ処理量内訳!AC25</f>
        <v>1016</v>
      </c>
      <c r="AP25" s="324">
        <f t="shared" si="8"/>
        <v>4032</v>
      </c>
      <c r="AQ25" s="328" t="s">
        <v>813</v>
      </c>
      <c r="AR25" s="329"/>
    </row>
    <row r="26" spans="1:44" s="300" customFormat="1" ht="13.5" customHeight="1">
      <c r="A26" s="322" t="s">
        <v>745</v>
      </c>
      <c r="B26" s="323" t="s">
        <v>814</v>
      </c>
      <c r="C26" s="322" t="s">
        <v>815</v>
      </c>
      <c r="D26" s="324">
        <f t="shared" si="0"/>
        <v>340206</v>
      </c>
      <c r="E26" s="324">
        <v>340206</v>
      </c>
      <c r="F26" s="324">
        <v>0</v>
      </c>
      <c r="G26" s="324">
        <v>5807</v>
      </c>
      <c r="H26" s="324">
        <f>SUM(ごみ搬入量内訳!E26,+ごみ搬入量内訳!AD26)</f>
        <v>96120</v>
      </c>
      <c r="I26" s="324">
        <f>ごみ搬入量内訳!BC26</f>
        <v>1684</v>
      </c>
      <c r="J26" s="324">
        <f>資源化量内訳!BO26</f>
        <v>6986</v>
      </c>
      <c r="K26" s="324">
        <f t="shared" si="1"/>
        <v>104790</v>
      </c>
      <c r="L26" s="325">
        <f t="shared" si="2"/>
        <v>843.88838060163221</v>
      </c>
      <c r="M26" s="324">
        <f>IF(D26&lt;&gt;0,(ごみ搬入量内訳!BR26+ごみ処理概要!J26)/ごみ処理概要!D26/365*1000000,"-")</f>
        <v>640.06344584614692</v>
      </c>
      <c r="N26" s="324">
        <f>IF(D26&lt;&gt;0,ごみ搬入量内訳!CM26/ごみ処理概要!D26/365*1000000,"-")</f>
        <v>203.82493475548534</v>
      </c>
      <c r="O26" s="324">
        <f>ごみ搬入量内訳!DH26</f>
        <v>0</v>
      </c>
      <c r="P26" s="324">
        <f>ごみ処理量内訳!E26</f>
        <v>86892</v>
      </c>
      <c r="Q26" s="324">
        <f>ごみ処理量内訳!N26</f>
        <v>0</v>
      </c>
      <c r="R26" s="324">
        <f t="shared" si="3"/>
        <v>6813</v>
      </c>
      <c r="S26" s="324">
        <f>ごみ処理量内訳!G26</f>
        <v>0</v>
      </c>
      <c r="T26" s="324">
        <f>ごみ処理量内訳!L26</f>
        <v>6347</v>
      </c>
      <c r="U26" s="324">
        <f>ごみ処理量内訳!H26</f>
        <v>466</v>
      </c>
      <c r="V26" s="324">
        <f>ごみ処理量内訳!I26</f>
        <v>0</v>
      </c>
      <c r="W26" s="324">
        <f>ごみ処理量内訳!J26</f>
        <v>0</v>
      </c>
      <c r="X26" s="324">
        <f>ごみ処理量内訳!K26</f>
        <v>0</v>
      </c>
      <c r="Y26" s="324">
        <f>ごみ処理量内訳!M26</f>
        <v>0</v>
      </c>
      <c r="Z26" s="324">
        <f>資源化量内訳!Y26</f>
        <v>4099</v>
      </c>
      <c r="AA26" s="324">
        <f t="shared" si="4"/>
        <v>97804</v>
      </c>
      <c r="AB26" s="327">
        <f t="shared" si="5"/>
        <v>100</v>
      </c>
      <c r="AC26" s="324">
        <f>施設資源化量内訳!Y26</f>
        <v>738</v>
      </c>
      <c r="AD26" s="324">
        <f>施設資源化量内訳!AT26</f>
        <v>0</v>
      </c>
      <c r="AE26" s="324">
        <f>施設資源化量内訳!BO26</f>
        <v>115</v>
      </c>
      <c r="AF26" s="324">
        <f>施設資源化量内訳!CJ26</f>
        <v>0</v>
      </c>
      <c r="AG26" s="324">
        <f>施設資源化量内訳!DE26</f>
        <v>0</v>
      </c>
      <c r="AH26" s="324">
        <f>施設資源化量内訳!DZ26</f>
        <v>0</v>
      </c>
      <c r="AI26" s="324">
        <f>施設資源化量内訳!EU26</f>
        <v>3905</v>
      </c>
      <c r="AJ26" s="324">
        <f t="shared" si="6"/>
        <v>4758</v>
      </c>
      <c r="AK26" s="327">
        <f t="shared" si="7"/>
        <v>15.118809046664758</v>
      </c>
      <c r="AL26" s="327">
        <f>IF((AA26+J26)&lt;&gt;0,(資源化量内訳!D26-資源化量内訳!R26-資源化量内訳!T26-資源化量内訳!V26-資源化量内訳!U26)/(AA26+J26)*100,"-")</f>
        <v>15.118809046664758</v>
      </c>
      <c r="AM26" s="324">
        <f>ごみ処理量内訳!AA26</f>
        <v>0</v>
      </c>
      <c r="AN26" s="324">
        <f>ごみ処理量内訳!AB26</f>
        <v>8723</v>
      </c>
      <c r="AO26" s="324">
        <f>ごみ処理量内訳!AC26</f>
        <v>899</v>
      </c>
      <c r="AP26" s="324">
        <f t="shared" si="8"/>
        <v>9622</v>
      </c>
      <c r="AQ26" s="328" t="s">
        <v>816</v>
      </c>
      <c r="AR26" s="329"/>
    </row>
    <row r="27" spans="1:44" s="300" customFormat="1" ht="13.5" customHeight="1">
      <c r="A27" s="322" t="s">
        <v>745</v>
      </c>
      <c r="B27" s="323" t="s">
        <v>817</v>
      </c>
      <c r="C27" s="322" t="s">
        <v>818</v>
      </c>
      <c r="D27" s="324">
        <f t="shared" si="0"/>
        <v>74264</v>
      </c>
      <c r="E27" s="324">
        <v>74264</v>
      </c>
      <c r="F27" s="324">
        <v>0</v>
      </c>
      <c r="G27" s="324">
        <v>5839</v>
      </c>
      <c r="H27" s="324">
        <f>SUM(ごみ搬入量内訳!E27,+ごみ搬入量内訳!AD27)</f>
        <v>21152</v>
      </c>
      <c r="I27" s="324">
        <f>ごみ搬入量内訳!BC27</f>
        <v>56</v>
      </c>
      <c r="J27" s="324">
        <f>資源化量内訳!BO27</f>
        <v>0</v>
      </c>
      <c r="K27" s="324">
        <f t="shared" si="1"/>
        <v>21208</v>
      </c>
      <c r="L27" s="325">
        <f t="shared" si="2"/>
        <v>782.39940737155416</v>
      </c>
      <c r="M27" s="324">
        <f>IF(D27&lt;&gt;0,(ごみ搬入量内訳!BR27+ごみ処理概要!J27)/ごみ処理概要!D27/365*1000000,"-")</f>
        <v>620.37101255941411</v>
      </c>
      <c r="N27" s="324">
        <f>IF(D27&lt;&gt;0,ごみ搬入量内訳!CM27/ごみ処理概要!D27/365*1000000,"-")</f>
        <v>162.02839481214002</v>
      </c>
      <c r="O27" s="324">
        <f>ごみ搬入量内訳!DH27</f>
        <v>0</v>
      </c>
      <c r="P27" s="324">
        <f>ごみ処理量内訳!E27</f>
        <v>16186</v>
      </c>
      <c r="Q27" s="324">
        <f>ごみ処理量内訳!N27</f>
        <v>0</v>
      </c>
      <c r="R27" s="324">
        <f t="shared" si="3"/>
        <v>3238</v>
      </c>
      <c r="S27" s="324">
        <f>ごみ処理量内訳!G27</f>
        <v>1209</v>
      </c>
      <c r="T27" s="324">
        <f>ごみ処理量内訳!L27</f>
        <v>2025</v>
      </c>
      <c r="U27" s="324">
        <f>ごみ処理量内訳!H27</f>
        <v>4</v>
      </c>
      <c r="V27" s="324">
        <f>ごみ処理量内訳!I27</f>
        <v>0</v>
      </c>
      <c r="W27" s="324">
        <f>ごみ処理量内訳!J27</f>
        <v>0</v>
      </c>
      <c r="X27" s="324">
        <f>ごみ処理量内訳!K27</f>
        <v>0</v>
      </c>
      <c r="Y27" s="324">
        <f>ごみ処理量内訳!M27</f>
        <v>0</v>
      </c>
      <c r="Z27" s="324">
        <f>資源化量内訳!Y27</f>
        <v>1793</v>
      </c>
      <c r="AA27" s="324">
        <f t="shared" si="4"/>
        <v>21217</v>
      </c>
      <c r="AB27" s="327">
        <f t="shared" si="5"/>
        <v>100</v>
      </c>
      <c r="AC27" s="324">
        <f>施設資源化量内訳!Y27</f>
        <v>705</v>
      </c>
      <c r="AD27" s="324">
        <f>施設資源化量内訳!AT27</f>
        <v>172</v>
      </c>
      <c r="AE27" s="324">
        <f>施設資源化量内訳!BO27</f>
        <v>1</v>
      </c>
      <c r="AF27" s="324">
        <f>施設資源化量内訳!CJ27</f>
        <v>0</v>
      </c>
      <c r="AG27" s="324">
        <f>施設資源化量内訳!DE27</f>
        <v>0</v>
      </c>
      <c r="AH27" s="324">
        <f>施設資源化量内訳!DZ27</f>
        <v>0</v>
      </c>
      <c r="AI27" s="324">
        <f>施設資源化量内訳!EU27</f>
        <v>1782</v>
      </c>
      <c r="AJ27" s="324">
        <f t="shared" si="6"/>
        <v>2660</v>
      </c>
      <c r="AK27" s="327">
        <f t="shared" si="7"/>
        <v>20.987887071687798</v>
      </c>
      <c r="AL27" s="327">
        <f>IF((AA27+J27)&lt;&gt;0,(資源化量内訳!D27-資源化量内訳!R27-資源化量内訳!T27-資源化量内訳!V27-資源化量内訳!U27)/(AA27+J27)*100,"-")</f>
        <v>20.987887071687798</v>
      </c>
      <c r="AM27" s="324">
        <f>ごみ処理量内訳!AA27</f>
        <v>0</v>
      </c>
      <c r="AN27" s="324">
        <f>ごみ処理量内訳!AB27</f>
        <v>2014</v>
      </c>
      <c r="AO27" s="324">
        <f>ごみ処理量内訳!AC27</f>
        <v>0</v>
      </c>
      <c r="AP27" s="324">
        <f t="shared" si="8"/>
        <v>2014</v>
      </c>
      <c r="AQ27" s="328" t="s">
        <v>819</v>
      </c>
      <c r="AR27" s="329"/>
    </row>
    <row r="28" spans="1:44" s="300" customFormat="1" ht="13.5" customHeight="1">
      <c r="A28" s="322" t="s">
        <v>745</v>
      </c>
      <c r="B28" s="323" t="s">
        <v>820</v>
      </c>
      <c r="C28" s="322" t="s">
        <v>821</v>
      </c>
      <c r="D28" s="324">
        <f t="shared" si="0"/>
        <v>138563</v>
      </c>
      <c r="E28" s="324">
        <v>138563</v>
      </c>
      <c r="F28" s="324">
        <v>0</v>
      </c>
      <c r="G28" s="324">
        <v>6545</v>
      </c>
      <c r="H28" s="324">
        <f>SUM(ごみ搬入量内訳!E28,+ごみ搬入量内訳!AD28)</f>
        <v>44292</v>
      </c>
      <c r="I28" s="324">
        <f>ごみ搬入量内訳!BC28</f>
        <v>385</v>
      </c>
      <c r="J28" s="324">
        <f>資源化量内訳!BO28</f>
        <v>0</v>
      </c>
      <c r="K28" s="324">
        <f t="shared" si="1"/>
        <v>44677</v>
      </c>
      <c r="L28" s="325">
        <f t="shared" si="2"/>
        <v>883.3724711938064</v>
      </c>
      <c r="M28" s="324">
        <f>IF(D28&lt;&gt;0,(ごみ搬入量内訳!BR28+ごみ処理概要!J28)/ごみ処理概要!D28/365*1000000,"-")</f>
        <v>599.75685853395998</v>
      </c>
      <c r="N28" s="324">
        <f>IF(D28&lt;&gt;0,ごみ搬入量内訳!CM28/ごみ処理概要!D28/365*1000000,"-")</f>
        <v>283.61561265984642</v>
      </c>
      <c r="O28" s="324">
        <f>ごみ搬入量内訳!DH28</f>
        <v>0</v>
      </c>
      <c r="P28" s="324">
        <f>ごみ処理量内訳!E28</f>
        <v>35317</v>
      </c>
      <c r="Q28" s="324">
        <f>ごみ処理量内訳!N28</f>
        <v>0</v>
      </c>
      <c r="R28" s="324">
        <f t="shared" si="3"/>
        <v>5874</v>
      </c>
      <c r="S28" s="324">
        <f>ごみ処理量内訳!G28</f>
        <v>2298</v>
      </c>
      <c r="T28" s="324">
        <f>ごみ処理量内訳!L28</f>
        <v>3513</v>
      </c>
      <c r="U28" s="324">
        <f>ごみ処理量内訳!H28</f>
        <v>63</v>
      </c>
      <c r="V28" s="324">
        <f>ごみ処理量内訳!I28</f>
        <v>0</v>
      </c>
      <c r="W28" s="324">
        <f>ごみ処理量内訳!J28</f>
        <v>0</v>
      </c>
      <c r="X28" s="324">
        <f>ごみ処理量内訳!K28</f>
        <v>0</v>
      </c>
      <c r="Y28" s="324">
        <f>ごみ処理量内訳!M28</f>
        <v>0</v>
      </c>
      <c r="Z28" s="324">
        <f>資源化量内訳!Y28</f>
        <v>3514</v>
      </c>
      <c r="AA28" s="324">
        <f t="shared" si="4"/>
        <v>44705</v>
      </c>
      <c r="AB28" s="327">
        <f t="shared" si="5"/>
        <v>100</v>
      </c>
      <c r="AC28" s="324">
        <f>施設資源化量内訳!Y28</f>
        <v>1448</v>
      </c>
      <c r="AD28" s="324">
        <f>施設資源化量内訳!AT28</f>
        <v>343</v>
      </c>
      <c r="AE28" s="324">
        <f>施設資源化量内訳!BO28</f>
        <v>17</v>
      </c>
      <c r="AF28" s="324">
        <f>施設資源化量内訳!CJ28</f>
        <v>0</v>
      </c>
      <c r="AG28" s="324">
        <f>施設資源化量内訳!DE28</f>
        <v>0</v>
      </c>
      <c r="AH28" s="324">
        <f>施設資源化量内訳!DZ28</f>
        <v>0</v>
      </c>
      <c r="AI28" s="324">
        <f>施設資源化量内訳!EU28</f>
        <v>2943</v>
      </c>
      <c r="AJ28" s="324">
        <f t="shared" si="6"/>
        <v>4751</v>
      </c>
      <c r="AK28" s="327">
        <f t="shared" si="7"/>
        <v>18.487864892070238</v>
      </c>
      <c r="AL28" s="327">
        <f>IF((AA28+J28)&lt;&gt;0,(資源化量内訳!D28-資源化量内訳!R28-資源化量内訳!T28-資源化量内訳!V28-資源化量内訳!U28)/(AA28+J28)*100,"-")</f>
        <v>18.487864892070238</v>
      </c>
      <c r="AM28" s="324">
        <f>ごみ処理量内訳!AA28</f>
        <v>0</v>
      </c>
      <c r="AN28" s="324">
        <f>ごみ処理量内訳!AB28</f>
        <v>2640</v>
      </c>
      <c r="AO28" s="324">
        <f>ごみ処理量内訳!AC28</f>
        <v>0</v>
      </c>
      <c r="AP28" s="324">
        <f t="shared" si="8"/>
        <v>2640</v>
      </c>
      <c r="AQ28" s="328" t="s">
        <v>822</v>
      </c>
      <c r="AR28" s="329"/>
    </row>
    <row r="29" spans="1:44" s="300" customFormat="1" ht="13.5" customHeight="1">
      <c r="A29" s="322" t="s">
        <v>745</v>
      </c>
      <c r="B29" s="323" t="s">
        <v>824</v>
      </c>
      <c r="C29" s="322" t="s">
        <v>825</v>
      </c>
      <c r="D29" s="324">
        <f t="shared" si="0"/>
        <v>148708</v>
      </c>
      <c r="E29" s="324">
        <v>148708</v>
      </c>
      <c r="F29" s="324">
        <v>0</v>
      </c>
      <c r="G29" s="324">
        <v>1870</v>
      </c>
      <c r="H29" s="324">
        <f>SUM(ごみ搬入量内訳!E29,+ごみ搬入量内訳!AD29)</f>
        <v>38948</v>
      </c>
      <c r="I29" s="324">
        <f>ごみ搬入量内訳!BC29</f>
        <v>5448</v>
      </c>
      <c r="J29" s="324">
        <f>資源化量内訳!BO29</f>
        <v>2484</v>
      </c>
      <c r="K29" s="324">
        <f t="shared" si="1"/>
        <v>46880</v>
      </c>
      <c r="L29" s="325">
        <f t="shared" si="2"/>
        <v>863.69500070193646</v>
      </c>
      <c r="M29" s="324">
        <f>IF(D29&lt;&gt;0,(ごみ搬入量内訳!BR29+ごみ処理概要!J29)/ごみ処理概要!D29/365*1000000,"-")</f>
        <v>700.60992932366128</v>
      </c>
      <c r="N29" s="324">
        <f>IF(D29&lt;&gt;0,ごみ搬入量内訳!CM29/ごみ処理概要!D29/365*1000000,"-")</f>
        <v>163.08507137827519</v>
      </c>
      <c r="O29" s="324">
        <f>ごみ搬入量内訳!DH29</f>
        <v>0</v>
      </c>
      <c r="P29" s="324">
        <f>ごみ処理量内訳!E29</f>
        <v>34008</v>
      </c>
      <c r="Q29" s="324">
        <f>ごみ処理量内訳!N29</f>
        <v>0</v>
      </c>
      <c r="R29" s="324">
        <f t="shared" si="3"/>
        <v>4296</v>
      </c>
      <c r="S29" s="324">
        <f>ごみ処理量内訳!G29</f>
        <v>3459</v>
      </c>
      <c r="T29" s="324">
        <f>ごみ処理量内訳!L29</f>
        <v>837</v>
      </c>
      <c r="U29" s="324">
        <f>ごみ処理量内訳!H29</f>
        <v>0</v>
      </c>
      <c r="V29" s="324">
        <f>ごみ処理量内訳!I29</f>
        <v>0</v>
      </c>
      <c r="W29" s="324">
        <f>ごみ処理量内訳!J29</f>
        <v>0</v>
      </c>
      <c r="X29" s="324">
        <f>ごみ処理量内訳!K29</f>
        <v>0</v>
      </c>
      <c r="Y29" s="324">
        <f>ごみ処理量内訳!M29</f>
        <v>0</v>
      </c>
      <c r="Z29" s="324">
        <f>資源化量内訳!Y29</f>
        <v>5082</v>
      </c>
      <c r="AA29" s="324">
        <f t="shared" si="4"/>
        <v>43386</v>
      </c>
      <c r="AB29" s="327">
        <f t="shared" si="5"/>
        <v>100</v>
      </c>
      <c r="AC29" s="324">
        <f>施設資源化量内訳!Y29</f>
        <v>1281</v>
      </c>
      <c r="AD29" s="324">
        <f>施設資源化量内訳!AT29</f>
        <v>705</v>
      </c>
      <c r="AE29" s="324">
        <f>施設資源化量内訳!BO29</f>
        <v>0</v>
      </c>
      <c r="AF29" s="324">
        <f>施設資源化量内訳!CJ29</f>
        <v>0</v>
      </c>
      <c r="AG29" s="324">
        <f>施設資源化量内訳!DE29</f>
        <v>0</v>
      </c>
      <c r="AH29" s="324">
        <f>施設資源化量内訳!DZ29</f>
        <v>0</v>
      </c>
      <c r="AI29" s="324">
        <f>施設資源化量内訳!EU29</f>
        <v>787</v>
      </c>
      <c r="AJ29" s="324">
        <f t="shared" si="6"/>
        <v>2773</v>
      </c>
      <c r="AK29" s="327">
        <f t="shared" si="7"/>
        <v>22.539786352735995</v>
      </c>
      <c r="AL29" s="327">
        <f>IF((AA29+J29)&lt;&gt;0,(資源化量内訳!D29-資源化量内訳!R29-資源化量内訳!T29-資源化量内訳!V29-資源化量内訳!U29)/(AA29+J29)*100,"-")</f>
        <v>20.359712230215827</v>
      </c>
      <c r="AM29" s="324">
        <f>ごみ処理量内訳!AA29</f>
        <v>0</v>
      </c>
      <c r="AN29" s="324">
        <f>ごみ処理量内訳!AB29</f>
        <v>2600</v>
      </c>
      <c r="AO29" s="324">
        <f>ごみ処理量内訳!AC29</f>
        <v>497</v>
      </c>
      <c r="AP29" s="324">
        <f t="shared" si="8"/>
        <v>3097</v>
      </c>
      <c r="AQ29" s="328" t="s">
        <v>826</v>
      </c>
      <c r="AR29" s="329"/>
    </row>
    <row r="30" spans="1:44" s="300" customFormat="1" ht="13.5" customHeight="1">
      <c r="A30" s="322" t="s">
        <v>745</v>
      </c>
      <c r="B30" s="323" t="s">
        <v>827</v>
      </c>
      <c r="C30" s="322" t="s">
        <v>828</v>
      </c>
      <c r="D30" s="324">
        <f t="shared" si="0"/>
        <v>138234</v>
      </c>
      <c r="E30" s="324">
        <v>138234</v>
      </c>
      <c r="F30" s="324">
        <v>0</v>
      </c>
      <c r="G30" s="324">
        <v>3544</v>
      </c>
      <c r="H30" s="324">
        <f>SUM(ごみ搬入量内訳!E30,+ごみ搬入量内訳!AD30)</f>
        <v>34002</v>
      </c>
      <c r="I30" s="324">
        <f>ごみ搬入量内訳!BC30</f>
        <v>1879</v>
      </c>
      <c r="J30" s="324">
        <f>資源化量内訳!BO30</f>
        <v>1685</v>
      </c>
      <c r="K30" s="324">
        <f t="shared" si="1"/>
        <v>37566</v>
      </c>
      <c r="L30" s="325">
        <f t="shared" si="2"/>
        <v>744.53859358193699</v>
      </c>
      <c r="M30" s="324">
        <f>IF(D30&lt;&gt;0,(ごみ搬入量内訳!BR30+ごみ処理概要!J30)/ごみ処理概要!D30/365*1000000,"-")</f>
        <v>609.68685023072851</v>
      </c>
      <c r="N30" s="324">
        <f>IF(D30&lt;&gt;0,ごみ搬入量内訳!CM30/ごみ処理概要!D30/365*1000000,"-")</f>
        <v>134.85174335120854</v>
      </c>
      <c r="O30" s="324">
        <f>ごみ搬入量内訳!DH30</f>
        <v>0</v>
      </c>
      <c r="P30" s="324">
        <f>ごみ処理量内訳!E30</f>
        <v>26503</v>
      </c>
      <c r="Q30" s="324">
        <f>ごみ処理量内訳!N30</f>
        <v>0</v>
      </c>
      <c r="R30" s="324">
        <f t="shared" si="3"/>
        <v>5857</v>
      </c>
      <c r="S30" s="324">
        <f>ごみ処理量内訳!G30</f>
        <v>2373</v>
      </c>
      <c r="T30" s="324">
        <f>ごみ処理量内訳!L30</f>
        <v>3484</v>
      </c>
      <c r="U30" s="324">
        <f>ごみ処理量内訳!H30</f>
        <v>0</v>
      </c>
      <c r="V30" s="324">
        <f>ごみ処理量内訳!I30</f>
        <v>0</v>
      </c>
      <c r="W30" s="324">
        <f>ごみ処理量内訳!J30</f>
        <v>0</v>
      </c>
      <c r="X30" s="324">
        <f>ごみ処理量内訳!K30</f>
        <v>0</v>
      </c>
      <c r="Y30" s="324">
        <f>ごみ処理量内訳!M30</f>
        <v>0</v>
      </c>
      <c r="Z30" s="324">
        <f>資源化量内訳!Y30</f>
        <v>3521</v>
      </c>
      <c r="AA30" s="324">
        <f t="shared" si="4"/>
        <v>35881</v>
      </c>
      <c r="AB30" s="327">
        <f t="shared" si="5"/>
        <v>100</v>
      </c>
      <c r="AC30" s="324">
        <f>施設資源化量内訳!Y30</f>
        <v>2639</v>
      </c>
      <c r="AD30" s="324">
        <f>施設資源化量内訳!AT30</f>
        <v>1492</v>
      </c>
      <c r="AE30" s="324">
        <f>施設資源化量内訳!BO30</f>
        <v>0</v>
      </c>
      <c r="AF30" s="324">
        <f>施設資源化量内訳!CJ30</f>
        <v>0</v>
      </c>
      <c r="AG30" s="324">
        <f>施設資源化量内訳!DE30</f>
        <v>0</v>
      </c>
      <c r="AH30" s="324">
        <f>施設資源化量内訳!DZ30</f>
        <v>0</v>
      </c>
      <c r="AI30" s="324">
        <f>施設資源化量内訳!EU30</f>
        <v>3474</v>
      </c>
      <c r="AJ30" s="324">
        <f t="shared" si="6"/>
        <v>7605</v>
      </c>
      <c r="AK30" s="327">
        <f t="shared" si="7"/>
        <v>34.102646009689614</v>
      </c>
      <c r="AL30" s="327">
        <f>IF((AA30+J30)&lt;&gt;0,(資源化量内訳!D30-資源化量内訳!R30-資源化量内訳!T30-資源化量内訳!V30-資源化量内訳!U30)/(AA30+J30)*100,"-")</f>
        <v>32.766331256987705</v>
      </c>
      <c r="AM30" s="324">
        <f>ごみ処理量内訳!AA30</f>
        <v>0</v>
      </c>
      <c r="AN30" s="324">
        <f>ごみ処理量内訳!AB30</f>
        <v>957</v>
      </c>
      <c r="AO30" s="324">
        <f>ごみ処理量内訳!AC30</f>
        <v>143</v>
      </c>
      <c r="AP30" s="324">
        <f t="shared" si="8"/>
        <v>1100</v>
      </c>
      <c r="AQ30" s="328" t="s">
        <v>829</v>
      </c>
      <c r="AR30" s="329"/>
    </row>
    <row r="31" spans="1:44" s="300" customFormat="1" ht="13.5" customHeight="1">
      <c r="A31" s="322" t="s">
        <v>745</v>
      </c>
      <c r="B31" s="323" t="s">
        <v>830</v>
      </c>
      <c r="C31" s="322" t="s">
        <v>831</v>
      </c>
      <c r="D31" s="324">
        <f t="shared" si="0"/>
        <v>75865</v>
      </c>
      <c r="E31" s="324">
        <v>75865</v>
      </c>
      <c r="F31" s="324">
        <v>0</v>
      </c>
      <c r="G31" s="324">
        <v>1718</v>
      </c>
      <c r="H31" s="324">
        <f>SUM(ごみ搬入量内訳!E31,+ごみ搬入量内訳!AD31)</f>
        <v>20539</v>
      </c>
      <c r="I31" s="324">
        <f>ごみ搬入量内訳!BC31</f>
        <v>411</v>
      </c>
      <c r="J31" s="324">
        <f>資源化量内訳!BO31</f>
        <v>124</v>
      </c>
      <c r="K31" s="324">
        <f t="shared" si="1"/>
        <v>21074</v>
      </c>
      <c r="L31" s="325">
        <f t="shared" si="2"/>
        <v>761.04905162288094</v>
      </c>
      <c r="M31" s="324">
        <f>IF(D31&lt;&gt;0,(ごみ搬入量内訳!BR31+ごみ処理概要!J31)/ごみ処理概要!D31/365*1000000,"-")</f>
        <v>610.74601694249611</v>
      </c>
      <c r="N31" s="324">
        <f>IF(D31&lt;&gt;0,ごみ搬入量内訳!CM31/ごみ処理概要!D31/365*1000000,"-")</f>
        <v>150.30303468038485</v>
      </c>
      <c r="O31" s="324">
        <f>ごみ搬入量内訳!DH31</f>
        <v>0</v>
      </c>
      <c r="P31" s="324">
        <f>ごみ処理量内訳!E31</f>
        <v>15437</v>
      </c>
      <c r="Q31" s="324">
        <f>ごみ処理量内訳!N31</f>
        <v>0</v>
      </c>
      <c r="R31" s="324">
        <f t="shared" si="3"/>
        <v>2455</v>
      </c>
      <c r="S31" s="324">
        <f>ごみ処理量内訳!G31</f>
        <v>986</v>
      </c>
      <c r="T31" s="324">
        <f>ごみ処理量内訳!L31</f>
        <v>1469</v>
      </c>
      <c r="U31" s="324">
        <f>ごみ処理量内訳!H31</f>
        <v>0</v>
      </c>
      <c r="V31" s="324">
        <f>ごみ処理量内訳!I31</f>
        <v>0</v>
      </c>
      <c r="W31" s="324">
        <f>ごみ処理量内訳!J31</f>
        <v>0</v>
      </c>
      <c r="X31" s="324">
        <f>ごみ処理量内訳!K31</f>
        <v>0</v>
      </c>
      <c r="Y31" s="324">
        <f>ごみ処理量内訳!M31</f>
        <v>0</v>
      </c>
      <c r="Z31" s="324">
        <f>資源化量内訳!Y31</f>
        <v>3057</v>
      </c>
      <c r="AA31" s="324">
        <f t="shared" si="4"/>
        <v>20949</v>
      </c>
      <c r="AB31" s="327">
        <f t="shared" si="5"/>
        <v>100</v>
      </c>
      <c r="AC31" s="324">
        <f>施設資源化量内訳!Y31</f>
        <v>1046</v>
      </c>
      <c r="AD31" s="324">
        <f>施設資源化量内訳!AT31</f>
        <v>366</v>
      </c>
      <c r="AE31" s="324">
        <f>施設資源化量内訳!BO31</f>
        <v>0</v>
      </c>
      <c r="AF31" s="324">
        <f>施設資源化量内訳!CJ31</f>
        <v>0</v>
      </c>
      <c r="AG31" s="324">
        <f>施設資源化量内訳!DE31</f>
        <v>0</v>
      </c>
      <c r="AH31" s="324">
        <f>施設資源化量内訳!DZ31</f>
        <v>0</v>
      </c>
      <c r="AI31" s="324">
        <f>施設資源化量内訳!EU31</f>
        <v>1324</v>
      </c>
      <c r="AJ31" s="324">
        <f t="shared" si="6"/>
        <v>2736</v>
      </c>
      <c r="AK31" s="327">
        <f t="shared" si="7"/>
        <v>28.078583970009021</v>
      </c>
      <c r="AL31" s="327">
        <f>IF((AA31+J31)&lt;&gt;0,(資源化量内訳!D31-資源化量内訳!R31-資源化量内訳!T31-資源化量内訳!V31-資源化量内訳!U31)/(AA31+J31)*100,"-")</f>
        <v>28.078583970009021</v>
      </c>
      <c r="AM31" s="324">
        <f>ごみ処理量内訳!AA31</f>
        <v>0</v>
      </c>
      <c r="AN31" s="324">
        <f>ごみ処理量内訳!AB31</f>
        <v>827</v>
      </c>
      <c r="AO31" s="324">
        <f>ごみ処理量内訳!AC31</f>
        <v>147</v>
      </c>
      <c r="AP31" s="324">
        <f t="shared" si="8"/>
        <v>974</v>
      </c>
      <c r="AQ31" s="328" t="s">
        <v>832</v>
      </c>
      <c r="AR31" s="329"/>
    </row>
    <row r="32" spans="1:44" s="300" customFormat="1" ht="13.5" customHeight="1">
      <c r="A32" s="322" t="s">
        <v>745</v>
      </c>
      <c r="B32" s="323" t="s">
        <v>833</v>
      </c>
      <c r="C32" s="322" t="s">
        <v>834</v>
      </c>
      <c r="D32" s="324">
        <f t="shared" si="0"/>
        <v>81868</v>
      </c>
      <c r="E32" s="324">
        <v>81868</v>
      </c>
      <c r="F32" s="324">
        <v>0</v>
      </c>
      <c r="G32" s="324">
        <v>2361</v>
      </c>
      <c r="H32" s="324">
        <f>SUM(ごみ搬入量内訳!E32,+ごみ搬入量内訳!AD32)</f>
        <v>20090</v>
      </c>
      <c r="I32" s="324">
        <f>ごみ搬入量内訳!BC32</f>
        <v>1418</v>
      </c>
      <c r="J32" s="324">
        <f>資源化量内訳!BO32</f>
        <v>976</v>
      </c>
      <c r="K32" s="324">
        <f t="shared" si="1"/>
        <v>22484</v>
      </c>
      <c r="L32" s="325">
        <f t="shared" si="2"/>
        <v>752.4307421703229</v>
      </c>
      <c r="M32" s="324">
        <f>IF(D32&lt;&gt;0,(ごみ搬入量内訳!BR32+ごみ処理概要!J32)/ごみ処理概要!D32/365*1000000,"-")</f>
        <v>629.546660812494</v>
      </c>
      <c r="N32" s="324">
        <f>IF(D32&lt;&gt;0,ごみ搬入量内訳!CM32/ごみ処理概要!D32/365*1000000,"-")</f>
        <v>122.88408135782895</v>
      </c>
      <c r="O32" s="324">
        <f>ごみ搬入量内訳!DH32</f>
        <v>0</v>
      </c>
      <c r="P32" s="324">
        <f>ごみ処理量内訳!E32</f>
        <v>16838</v>
      </c>
      <c r="Q32" s="324">
        <f>ごみ処理量内訳!N32</f>
        <v>0</v>
      </c>
      <c r="R32" s="324">
        <f t="shared" si="3"/>
        <v>3310</v>
      </c>
      <c r="S32" s="324">
        <f>ごみ処理量内訳!G32</f>
        <v>2275</v>
      </c>
      <c r="T32" s="324">
        <f>ごみ処理量内訳!L32</f>
        <v>1035</v>
      </c>
      <c r="U32" s="324">
        <f>ごみ処理量内訳!H32</f>
        <v>0</v>
      </c>
      <c r="V32" s="324">
        <f>ごみ処理量内訳!I32</f>
        <v>0</v>
      </c>
      <c r="W32" s="324">
        <f>ごみ処理量内訳!J32</f>
        <v>0</v>
      </c>
      <c r="X32" s="324">
        <f>ごみ処理量内訳!K32</f>
        <v>0</v>
      </c>
      <c r="Y32" s="324">
        <f>ごみ処理量内訳!M32</f>
        <v>0</v>
      </c>
      <c r="Z32" s="324">
        <f>資源化量内訳!Y32</f>
        <v>1440</v>
      </c>
      <c r="AA32" s="324">
        <f t="shared" si="4"/>
        <v>21588</v>
      </c>
      <c r="AB32" s="327">
        <f t="shared" si="5"/>
        <v>100</v>
      </c>
      <c r="AC32" s="324">
        <f>施設資源化量内訳!Y32</f>
        <v>1441</v>
      </c>
      <c r="AD32" s="324">
        <f>施設資源化量内訳!AT32</f>
        <v>1482</v>
      </c>
      <c r="AE32" s="324">
        <f>施設資源化量内訳!BO32</f>
        <v>0</v>
      </c>
      <c r="AF32" s="324">
        <f>施設資源化量内訳!CJ32</f>
        <v>0</v>
      </c>
      <c r="AG32" s="324">
        <f>施設資源化量内訳!DE32</f>
        <v>0</v>
      </c>
      <c r="AH32" s="324">
        <f>施設資源化量内訳!DZ32</f>
        <v>0</v>
      </c>
      <c r="AI32" s="324">
        <f>施設資源化量内訳!EU32</f>
        <v>894</v>
      </c>
      <c r="AJ32" s="324">
        <f t="shared" si="6"/>
        <v>3817</v>
      </c>
      <c r="AK32" s="327">
        <f t="shared" si="7"/>
        <v>27.623648289310403</v>
      </c>
      <c r="AL32" s="327">
        <f>IF((AA32+J32)&lt;&gt;0,(資源化量内訳!D32-資源化量内訳!R32-資源化量内訳!T32-資源化量内訳!V32-資源化量内訳!U32)/(AA32+J32)*100,"-")</f>
        <v>25.483070377592625</v>
      </c>
      <c r="AM32" s="324">
        <f>ごみ処理量内訳!AA32</f>
        <v>0</v>
      </c>
      <c r="AN32" s="324">
        <f>ごみ処理量内訳!AB32</f>
        <v>871</v>
      </c>
      <c r="AO32" s="324">
        <f>ごみ処理量内訳!AC32</f>
        <v>0</v>
      </c>
      <c r="AP32" s="324">
        <f t="shared" si="8"/>
        <v>871</v>
      </c>
      <c r="AQ32" s="328" t="s">
        <v>835</v>
      </c>
      <c r="AR32" s="329"/>
    </row>
    <row r="33" spans="1:44" s="300" customFormat="1" ht="13.5" customHeight="1">
      <c r="A33" s="322" t="s">
        <v>745</v>
      </c>
      <c r="B33" s="323" t="s">
        <v>836</v>
      </c>
      <c r="C33" s="322" t="s">
        <v>837</v>
      </c>
      <c r="D33" s="324">
        <f t="shared" si="0"/>
        <v>165471</v>
      </c>
      <c r="E33" s="324">
        <v>165471</v>
      </c>
      <c r="F33" s="324">
        <v>0</v>
      </c>
      <c r="G33" s="324">
        <v>3118</v>
      </c>
      <c r="H33" s="324">
        <f>SUM(ごみ搬入量内訳!E33,+ごみ搬入量内訳!AD33)</f>
        <v>39565</v>
      </c>
      <c r="I33" s="324">
        <f>ごみ搬入量内訳!BC33</f>
        <v>1010</v>
      </c>
      <c r="J33" s="324">
        <f>資源化量内訳!BO33</f>
        <v>5914</v>
      </c>
      <c r="K33" s="324">
        <f t="shared" si="1"/>
        <v>46489</v>
      </c>
      <c r="L33" s="325">
        <f t="shared" si="2"/>
        <v>769.72474504699449</v>
      </c>
      <c r="M33" s="324">
        <f>IF(D33&lt;&gt;0,(ごみ搬入量内訳!BR33+ごみ処理概要!J33)/ごみ処理概要!D33/365*1000000,"-")</f>
        <v>624.23718165075149</v>
      </c>
      <c r="N33" s="324">
        <f>IF(D33&lt;&gt;0,ごみ搬入量内訳!CM33/ごみ処理概要!D33/365*1000000,"-")</f>
        <v>145.48756339624299</v>
      </c>
      <c r="O33" s="324">
        <f>ごみ搬入量内訳!DH33</f>
        <v>0</v>
      </c>
      <c r="P33" s="324">
        <f>ごみ処理量内訳!E33</f>
        <v>34738</v>
      </c>
      <c r="Q33" s="324">
        <f>ごみ処理量内訳!N33</f>
        <v>0</v>
      </c>
      <c r="R33" s="324">
        <f t="shared" si="3"/>
        <v>5502</v>
      </c>
      <c r="S33" s="324">
        <f>ごみ処理量内訳!G33</f>
        <v>2370</v>
      </c>
      <c r="T33" s="324">
        <f>ごみ処理量内訳!L33</f>
        <v>3132</v>
      </c>
      <c r="U33" s="324">
        <f>ごみ処理量内訳!H33</f>
        <v>0</v>
      </c>
      <c r="V33" s="324">
        <f>ごみ処理量内訳!I33</f>
        <v>0</v>
      </c>
      <c r="W33" s="324">
        <f>ごみ処理量内訳!J33</f>
        <v>0</v>
      </c>
      <c r="X33" s="324">
        <f>ごみ処理量内訳!K33</f>
        <v>0</v>
      </c>
      <c r="Y33" s="324">
        <f>ごみ処理量内訳!M33</f>
        <v>0</v>
      </c>
      <c r="Z33" s="324">
        <f>資源化量内訳!Y33</f>
        <v>335</v>
      </c>
      <c r="AA33" s="324">
        <f t="shared" si="4"/>
        <v>40575</v>
      </c>
      <c r="AB33" s="327">
        <f t="shared" si="5"/>
        <v>100</v>
      </c>
      <c r="AC33" s="324">
        <f>施設資源化量内訳!Y33</f>
        <v>2351</v>
      </c>
      <c r="AD33" s="324">
        <f>施設資源化量内訳!AT33</f>
        <v>755</v>
      </c>
      <c r="AE33" s="324">
        <f>施設資源化量内訳!BO33</f>
        <v>0</v>
      </c>
      <c r="AF33" s="324">
        <f>施設資源化量内訳!CJ33</f>
        <v>0</v>
      </c>
      <c r="AG33" s="324">
        <f>施設資源化量内訳!DE33</f>
        <v>0</v>
      </c>
      <c r="AH33" s="324">
        <f>施設資源化量内訳!DZ33</f>
        <v>0</v>
      </c>
      <c r="AI33" s="324">
        <f>施設資源化量内訳!EU33</f>
        <v>2823</v>
      </c>
      <c r="AJ33" s="324">
        <f t="shared" si="6"/>
        <v>5929</v>
      </c>
      <c r="AK33" s="327">
        <f t="shared" si="7"/>
        <v>26.195444083546644</v>
      </c>
      <c r="AL33" s="327">
        <f>IF((AA33+J33)&lt;&gt;0,(資源化量内訳!D33-資源化量内訳!R33-資源化量内訳!T33-資源化量内訳!V33-資源化量内訳!U33)/(AA33+J33)*100,"-")</f>
        <v>26.195444083546644</v>
      </c>
      <c r="AM33" s="324">
        <f>ごみ処理量内訳!AA33</f>
        <v>0</v>
      </c>
      <c r="AN33" s="324">
        <f>ごみ処理量内訳!AB33</f>
        <v>1859</v>
      </c>
      <c r="AO33" s="324">
        <f>ごみ処理量内訳!AC33</f>
        <v>380</v>
      </c>
      <c r="AP33" s="324">
        <f t="shared" si="8"/>
        <v>2239</v>
      </c>
      <c r="AQ33" s="328" t="s">
        <v>838</v>
      </c>
      <c r="AR33" s="329"/>
    </row>
    <row r="34" spans="1:44" s="300" customFormat="1" ht="13.5" customHeight="1">
      <c r="A34" s="322" t="s">
        <v>745</v>
      </c>
      <c r="B34" s="323" t="s">
        <v>839</v>
      </c>
      <c r="C34" s="322" t="s">
        <v>840</v>
      </c>
      <c r="D34" s="324">
        <f t="shared" si="0"/>
        <v>75234</v>
      </c>
      <c r="E34" s="324">
        <v>75234</v>
      </c>
      <c r="F34" s="324">
        <v>0</v>
      </c>
      <c r="G34" s="324">
        <v>651</v>
      </c>
      <c r="H34" s="324">
        <f>SUM(ごみ搬入量内訳!E34,+ごみ搬入量内訳!AD34)</f>
        <v>18959</v>
      </c>
      <c r="I34" s="324">
        <f>ごみ搬入量内訳!BC34</f>
        <v>1628</v>
      </c>
      <c r="J34" s="324">
        <f>資源化量内訳!BO34</f>
        <v>0</v>
      </c>
      <c r="K34" s="324">
        <f t="shared" si="1"/>
        <v>20587</v>
      </c>
      <c r="L34" s="325">
        <f t="shared" si="2"/>
        <v>749.69747356284927</v>
      </c>
      <c r="M34" s="324">
        <f>IF(D34&lt;&gt;0,(ごみ搬入量内訳!BR34+ごみ処理概要!J34)/ごみ処理概要!D34/365*1000000,"-")</f>
        <v>621.29443806556412</v>
      </c>
      <c r="N34" s="324">
        <f>IF(D34&lt;&gt;0,ごみ搬入量内訳!CM34/ごみ処理概要!D34/365*1000000,"-")</f>
        <v>128.40303549728498</v>
      </c>
      <c r="O34" s="324">
        <f>ごみ搬入量内訳!DH34</f>
        <v>0</v>
      </c>
      <c r="P34" s="324">
        <f>ごみ処理量内訳!E34</f>
        <v>14081</v>
      </c>
      <c r="Q34" s="324">
        <f>ごみ処理量内訳!N34</f>
        <v>395</v>
      </c>
      <c r="R34" s="324">
        <f t="shared" si="3"/>
        <v>4641</v>
      </c>
      <c r="S34" s="324">
        <f>ごみ処理量内訳!G34</f>
        <v>652</v>
      </c>
      <c r="T34" s="324">
        <f>ごみ処理量内訳!L34</f>
        <v>2690</v>
      </c>
      <c r="U34" s="324">
        <f>ごみ処理量内訳!H34</f>
        <v>0</v>
      </c>
      <c r="V34" s="324">
        <f>ごみ処理量内訳!I34</f>
        <v>0</v>
      </c>
      <c r="W34" s="324">
        <f>ごみ処理量内訳!J34</f>
        <v>0</v>
      </c>
      <c r="X34" s="324">
        <f>ごみ処理量内訳!K34</f>
        <v>1299</v>
      </c>
      <c r="Y34" s="324">
        <f>ごみ処理量内訳!M34</f>
        <v>0</v>
      </c>
      <c r="Z34" s="324">
        <f>資源化量内訳!Y34</f>
        <v>1470</v>
      </c>
      <c r="AA34" s="324">
        <f t="shared" si="4"/>
        <v>20587</v>
      </c>
      <c r="AB34" s="327">
        <f t="shared" si="5"/>
        <v>98.081313450235584</v>
      </c>
      <c r="AC34" s="324">
        <f>施設資源化量内訳!Y34</f>
        <v>1087</v>
      </c>
      <c r="AD34" s="324">
        <f>施設資源化量内訳!AT34</f>
        <v>143</v>
      </c>
      <c r="AE34" s="324">
        <f>施設資源化量内訳!BO34</f>
        <v>0</v>
      </c>
      <c r="AF34" s="324">
        <f>施設資源化量内訳!CJ34</f>
        <v>0</v>
      </c>
      <c r="AG34" s="324">
        <f>施設資源化量内訳!DE34</f>
        <v>0</v>
      </c>
      <c r="AH34" s="324">
        <f>施設資源化量内訳!DZ34</f>
        <v>1270</v>
      </c>
      <c r="AI34" s="324">
        <f>施設資源化量内訳!EU34</f>
        <v>2664</v>
      </c>
      <c r="AJ34" s="324">
        <f t="shared" si="6"/>
        <v>5164</v>
      </c>
      <c r="AK34" s="327">
        <f t="shared" si="7"/>
        <v>32.224219167435756</v>
      </c>
      <c r="AL34" s="327">
        <f>IF((AA34+J34)&lt;&gt;0,(資源化量内訳!D34-資源化量内訳!R34-資源化量内訳!T34-資源化量内訳!V34-資源化量内訳!U34)/(AA34+J34)*100,"-")</f>
        <v>23.354544129790643</v>
      </c>
      <c r="AM34" s="324">
        <f>ごみ処理量内訳!AA34</f>
        <v>395</v>
      </c>
      <c r="AN34" s="324">
        <f>ごみ処理量内訳!AB34</f>
        <v>564</v>
      </c>
      <c r="AO34" s="324">
        <f>ごみ処理量内訳!AC34</f>
        <v>564</v>
      </c>
      <c r="AP34" s="324">
        <f t="shared" si="8"/>
        <v>1523</v>
      </c>
      <c r="AQ34" s="328" t="s">
        <v>841</v>
      </c>
      <c r="AR34" s="329"/>
    </row>
    <row r="35" spans="1:44" s="300" customFormat="1" ht="13.5" customHeight="1">
      <c r="A35" s="322" t="s">
        <v>745</v>
      </c>
      <c r="B35" s="323" t="s">
        <v>842</v>
      </c>
      <c r="C35" s="322" t="s">
        <v>843</v>
      </c>
      <c r="D35" s="324">
        <f t="shared" si="0"/>
        <v>153994</v>
      </c>
      <c r="E35" s="324">
        <v>153994</v>
      </c>
      <c r="F35" s="324">
        <v>0</v>
      </c>
      <c r="G35" s="324">
        <v>2415</v>
      </c>
      <c r="H35" s="324">
        <f>SUM(ごみ搬入量内訳!E35,+ごみ搬入量内訳!AD35)</f>
        <v>42989</v>
      </c>
      <c r="I35" s="324">
        <f>ごみ搬入量内訳!BC35</f>
        <v>1880</v>
      </c>
      <c r="J35" s="324">
        <f>資源化量内訳!BO35</f>
        <v>1516</v>
      </c>
      <c r="K35" s="324">
        <f t="shared" si="1"/>
        <v>46385</v>
      </c>
      <c r="L35" s="325">
        <f t="shared" si="2"/>
        <v>825.24118979195248</v>
      </c>
      <c r="M35" s="324">
        <f>IF(D35&lt;&gt;0,(ごみ搬入量内訳!BR35+ごみ処理概要!J35)/ごみ処理概要!D35/365*1000000,"-")</f>
        <v>655.42493116170158</v>
      </c>
      <c r="N35" s="324">
        <f>IF(D35&lt;&gt;0,ごみ搬入量内訳!CM35/ごみ処理概要!D35/365*1000000,"-")</f>
        <v>169.81625863025087</v>
      </c>
      <c r="O35" s="324">
        <f>ごみ搬入量内訳!DH35</f>
        <v>0</v>
      </c>
      <c r="P35" s="324">
        <f>ごみ処理量内訳!E35</f>
        <v>33702</v>
      </c>
      <c r="Q35" s="324">
        <f>ごみ処理量内訳!N35</f>
        <v>0</v>
      </c>
      <c r="R35" s="324">
        <f t="shared" si="3"/>
        <v>3447</v>
      </c>
      <c r="S35" s="324">
        <f>ごみ処理量内訳!G35</f>
        <v>2707</v>
      </c>
      <c r="T35" s="324">
        <f>ごみ処理量内訳!L35</f>
        <v>198</v>
      </c>
      <c r="U35" s="324">
        <f>ごみ処理量内訳!H35</f>
        <v>542</v>
      </c>
      <c r="V35" s="324">
        <f>ごみ処理量内訳!I35</f>
        <v>0</v>
      </c>
      <c r="W35" s="324">
        <f>ごみ処理量内訳!J35</f>
        <v>0</v>
      </c>
      <c r="X35" s="324">
        <f>ごみ処理量内訳!K35</f>
        <v>0</v>
      </c>
      <c r="Y35" s="324">
        <f>ごみ処理量内訳!M35</f>
        <v>0</v>
      </c>
      <c r="Z35" s="324">
        <f>資源化量内訳!Y35</f>
        <v>7590</v>
      </c>
      <c r="AA35" s="324">
        <f t="shared" si="4"/>
        <v>44739</v>
      </c>
      <c r="AB35" s="327">
        <f t="shared" si="5"/>
        <v>100</v>
      </c>
      <c r="AC35" s="324">
        <f>施設資源化量内訳!Y35</f>
        <v>3525</v>
      </c>
      <c r="AD35" s="324">
        <f>施設資源化量内訳!AT35</f>
        <v>1084</v>
      </c>
      <c r="AE35" s="324">
        <f>施設資源化量内訳!BO35</f>
        <v>332</v>
      </c>
      <c r="AF35" s="324">
        <f>施設資源化量内訳!CJ35</f>
        <v>0</v>
      </c>
      <c r="AG35" s="324">
        <f>施設資源化量内訳!DE35</f>
        <v>0</v>
      </c>
      <c r="AH35" s="324">
        <f>施設資源化量内訳!DZ35</f>
        <v>0</v>
      </c>
      <c r="AI35" s="324">
        <f>施設資源化量内訳!EU35</f>
        <v>196</v>
      </c>
      <c r="AJ35" s="324">
        <f t="shared" si="6"/>
        <v>5137</v>
      </c>
      <c r="AK35" s="327">
        <f t="shared" si="7"/>
        <v>30.792346773321803</v>
      </c>
      <c r="AL35" s="327">
        <f>IF((AA35+J35)&lt;&gt;0,(資源化量内訳!D35-資源化量内訳!R35-資源化量内訳!T35-資源化量内訳!V35-資源化量内訳!U35)/(AA35+J35)*100,"-")</f>
        <v>27.197059777321371</v>
      </c>
      <c r="AM35" s="324">
        <f>ごみ処理量内訳!AA35</f>
        <v>0</v>
      </c>
      <c r="AN35" s="324">
        <f>ごみ処理量内訳!AB35</f>
        <v>183</v>
      </c>
      <c r="AO35" s="324">
        <f>ごみ処理量内訳!AC35</f>
        <v>758</v>
      </c>
      <c r="AP35" s="324">
        <f t="shared" si="8"/>
        <v>941</v>
      </c>
      <c r="AQ35" s="328" t="s">
        <v>844</v>
      </c>
      <c r="AR35" s="329"/>
    </row>
    <row r="36" spans="1:44" s="300" customFormat="1" ht="13.5" customHeight="1">
      <c r="A36" s="322" t="s">
        <v>745</v>
      </c>
      <c r="B36" s="323" t="s">
        <v>845</v>
      </c>
      <c r="C36" s="322" t="s">
        <v>846</v>
      </c>
      <c r="D36" s="324">
        <f t="shared" si="0"/>
        <v>67144</v>
      </c>
      <c r="E36" s="324">
        <v>67144</v>
      </c>
      <c r="F36" s="324">
        <v>0</v>
      </c>
      <c r="G36" s="324">
        <v>420</v>
      </c>
      <c r="H36" s="324">
        <f>SUM(ごみ搬入量内訳!E36,+ごみ搬入量内訳!AD36)</f>
        <v>17793</v>
      </c>
      <c r="I36" s="324">
        <f>ごみ搬入量内訳!BC36</f>
        <v>882</v>
      </c>
      <c r="J36" s="324">
        <f>資源化量内訳!BO36</f>
        <v>0</v>
      </c>
      <c r="K36" s="324">
        <f t="shared" si="1"/>
        <v>18675</v>
      </c>
      <c r="L36" s="325">
        <f t="shared" si="2"/>
        <v>762.0097635178696</v>
      </c>
      <c r="M36" s="324">
        <f>IF(D36&lt;&gt;0,(ごみ搬入量内訳!BR36+ごみ処理概要!J36)/ごみ処理概要!D36/365*1000000,"-")</f>
        <v>623.64429588257656</v>
      </c>
      <c r="N36" s="324">
        <f>IF(D36&lt;&gt;0,ごみ搬入量内訳!CM36/ごみ処理概要!D36/365*1000000,"-")</f>
        <v>138.36546763529296</v>
      </c>
      <c r="O36" s="324">
        <f>ごみ搬入量内訳!DH36</f>
        <v>0</v>
      </c>
      <c r="P36" s="324">
        <f>ごみ処理量内訳!E36</f>
        <v>13910</v>
      </c>
      <c r="Q36" s="324">
        <f>ごみ処理量内訳!N36</f>
        <v>0</v>
      </c>
      <c r="R36" s="324">
        <f t="shared" si="3"/>
        <v>2130</v>
      </c>
      <c r="S36" s="324">
        <f>ごみ処理量内訳!G36</f>
        <v>509</v>
      </c>
      <c r="T36" s="324">
        <f>ごみ処理量内訳!L36</f>
        <v>252</v>
      </c>
      <c r="U36" s="324">
        <f>ごみ処理量内訳!H36</f>
        <v>0</v>
      </c>
      <c r="V36" s="324">
        <f>ごみ処理量内訳!I36</f>
        <v>0</v>
      </c>
      <c r="W36" s="324">
        <f>ごみ処理量内訳!J36</f>
        <v>0</v>
      </c>
      <c r="X36" s="324">
        <f>ごみ処理量内訳!K36</f>
        <v>0</v>
      </c>
      <c r="Y36" s="324">
        <f>ごみ処理量内訳!M36</f>
        <v>1369</v>
      </c>
      <c r="Z36" s="324">
        <f>資源化量内訳!Y36</f>
        <v>2865</v>
      </c>
      <c r="AA36" s="324">
        <f t="shared" si="4"/>
        <v>18905</v>
      </c>
      <c r="AB36" s="327">
        <f t="shared" si="5"/>
        <v>100</v>
      </c>
      <c r="AC36" s="324">
        <f>施設資源化量内訳!Y36</f>
        <v>1427</v>
      </c>
      <c r="AD36" s="324">
        <f>施設資源化量内訳!AT36</f>
        <v>99</v>
      </c>
      <c r="AE36" s="324">
        <f>施設資源化量内訳!BO36</f>
        <v>0</v>
      </c>
      <c r="AF36" s="324">
        <f>施設資源化量内訳!CJ36</f>
        <v>0</v>
      </c>
      <c r="AG36" s="324">
        <f>施設資源化量内訳!DE36</f>
        <v>0</v>
      </c>
      <c r="AH36" s="324">
        <f>施設資源化量内訳!DZ36</f>
        <v>0</v>
      </c>
      <c r="AI36" s="324">
        <f>施設資源化量内訳!EU36</f>
        <v>252</v>
      </c>
      <c r="AJ36" s="324">
        <f t="shared" si="6"/>
        <v>1778</v>
      </c>
      <c r="AK36" s="327">
        <f t="shared" si="7"/>
        <v>24.559640306797142</v>
      </c>
      <c r="AL36" s="327">
        <f>IF((AA36+J36)&lt;&gt;0,(資源化量内訳!D36-資源化量内訳!R36-資源化量内訳!T36-資源化量内訳!V36-資源化量内訳!U36)/(AA36+J36)*100,"-")</f>
        <v>17.021951864586089</v>
      </c>
      <c r="AM36" s="324">
        <f>ごみ処理量内訳!AA36</f>
        <v>0</v>
      </c>
      <c r="AN36" s="324">
        <f>ごみ処理量内訳!AB36</f>
        <v>0</v>
      </c>
      <c r="AO36" s="324">
        <f>ごみ処理量内訳!AC36</f>
        <v>0</v>
      </c>
      <c r="AP36" s="324">
        <f t="shared" si="8"/>
        <v>0</v>
      </c>
      <c r="AQ36" s="328" t="s">
        <v>847</v>
      </c>
      <c r="AR36" s="329"/>
    </row>
    <row r="37" spans="1:44" s="300" customFormat="1" ht="13.5" customHeight="1">
      <c r="A37" s="322" t="s">
        <v>745</v>
      </c>
      <c r="B37" s="323" t="s">
        <v>848</v>
      </c>
      <c r="C37" s="322" t="s">
        <v>849</v>
      </c>
      <c r="D37" s="324">
        <f t="shared" si="0"/>
        <v>88639</v>
      </c>
      <c r="E37" s="324">
        <v>88639</v>
      </c>
      <c r="F37" s="324">
        <v>0</v>
      </c>
      <c r="G37" s="324">
        <v>3117</v>
      </c>
      <c r="H37" s="324">
        <f>SUM(ごみ搬入量内訳!E37,+ごみ搬入量内訳!AD37)</f>
        <v>30720</v>
      </c>
      <c r="I37" s="324">
        <f>ごみ搬入量内訳!BC37</f>
        <v>163</v>
      </c>
      <c r="J37" s="324">
        <f>資源化量内訳!BO37</f>
        <v>899</v>
      </c>
      <c r="K37" s="324">
        <f t="shared" si="1"/>
        <v>31782</v>
      </c>
      <c r="L37" s="325">
        <f t="shared" si="2"/>
        <v>982.34380580489096</v>
      </c>
      <c r="M37" s="324">
        <f>IF(D37&lt;&gt;0,(ごみ搬入量内訳!BR37+ごみ処理概要!J37)/ごみ処理概要!D37/365*1000000,"-")</f>
        <v>697.61184623423287</v>
      </c>
      <c r="N37" s="324">
        <f>IF(D37&lt;&gt;0,ごみ搬入量内訳!CM37/ごみ処理概要!D37/365*1000000,"-")</f>
        <v>284.73195957065803</v>
      </c>
      <c r="O37" s="324">
        <f>ごみ搬入量内訳!DH37</f>
        <v>0</v>
      </c>
      <c r="P37" s="324">
        <f>ごみ処理量内訳!E37</f>
        <v>27791</v>
      </c>
      <c r="Q37" s="324">
        <f>ごみ処理量内訳!N37</f>
        <v>0</v>
      </c>
      <c r="R37" s="324">
        <f t="shared" si="3"/>
        <v>3092</v>
      </c>
      <c r="S37" s="324">
        <f>ごみ処理量内訳!G37</f>
        <v>0</v>
      </c>
      <c r="T37" s="324">
        <f>ごみ処理量内訳!L37</f>
        <v>2966</v>
      </c>
      <c r="U37" s="324">
        <f>ごみ処理量内訳!H37</f>
        <v>126</v>
      </c>
      <c r="V37" s="324">
        <f>ごみ処理量内訳!I37</f>
        <v>0</v>
      </c>
      <c r="W37" s="324">
        <f>ごみ処理量内訳!J37</f>
        <v>0</v>
      </c>
      <c r="X37" s="324">
        <f>ごみ処理量内訳!K37</f>
        <v>0</v>
      </c>
      <c r="Y37" s="324">
        <f>ごみ処理量内訳!M37</f>
        <v>0</v>
      </c>
      <c r="Z37" s="324">
        <f>資源化量内訳!Y37</f>
        <v>0</v>
      </c>
      <c r="AA37" s="324">
        <f t="shared" si="4"/>
        <v>30883</v>
      </c>
      <c r="AB37" s="327">
        <f t="shared" si="5"/>
        <v>100</v>
      </c>
      <c r="AC37" s="324">
        <f>施設資源化量内訳!Y37</f>
        <v>1508</v>
      </c>
      <c r="AD37" s="324">
        <f>施設資源化量内訳!AT37</f>
        <v>0</v>
      </c>
      <c r="AE37" s="324">
        <f>施設資源化量内訳!BO37</f>
        <v>31</v>
      </c>
      <c r="AF37" s="324">
        <f>施設資源化量内訳!CJ37</f>
        <v>0</v>
      </c>
      <c r="AG37" s="324">
        <f>施設資源化量内訳!DE37</f>
        <v>0</v>
      </c>
      <c r="AH37" s="324">
        <f>施設資源化量内訳!DZ37</f>
        <v>0</v>
      </c>
      <c r="AI37" s="324">
        <f>施設資源化量内訳!EU37</f>
        <v>2454</v>
      </c>
      <c r="AJ37" s="324">
        <f t="shared" si="6"/>
        <v>3993</v>
      </c>
      <c r="AK37" s="327">
        <f t="shared" si="7"/>
        <v>15.392360455603802</v>
      </c>
      <c r="AL37" s="327">
        <f>IF((AA37+J37)&lt;&gt;0,(資源化量内訳!D37-資源化量内訳!R37-資源化量内訳!T37-資源化量内訳!V37-資源化量内訳!U37)/(AA37+J37)*100,"-")</f>
        <v>15.392360455603802</v>
      </c>
      <c r="AM37" s="324">
        <f>ごみ処理量内訳!AA37</f>
        <v>0</v>
      </c>
      <c r="AN37" s="324">
        <f>ごみ処理量内訳!AB37</f>
        <v>1292</v>
      </c>
      <c r="AO37" s="324">
        <f>ごみ処理量内訳!AC37</f>
        <v>330</v>
      </c>
      <c r="AP37" s="324">
        <f t="shared" si="8"/>
        <v>1622</v>
      </c>
      <c r="AQ37" s="328" t="s">
        <v>850</v>
      </c>
      <c r="AR37" s="329"/>
    </row>
    <row r="38" spans="1:44" s="300" customFormat="1" ht="13.5" customHeight="1">
      <c r="A38" s="322" t="s">
        <v>745</v>
      </c>
      <c r="B38" s="323" t="s">
        <v>851</v>
      </c>
      <c r="C38" s="322" t="s">
        <v>852</v>
      </c>
      <c r="D38" s="324">
        <f t="shared" si="0"/>
        <v>110772</v>
      </c>
      <c r="E38" s="324">
        <v>110772</v>
      </c>
      <c r="F38" s="324">
        <v>0</v>
      </c>
      <c r="G38" s="324">
        <v>2172</v>
      </c>
      <c r="H38" s="324">
        <f>SUM(ごみ搬入量内訳!E38,+ごみ搬入量内訳!AD38)</f>
        <v>27550</v>
      </c>
      <c r="I38" s="324">
        <f>ごみ搬入量内訳!BC38</f>
        <v>755</v>
      </c>
      <c r="J38" s="324">
        <f>資源化量内訳!BO38</f>
        <v>1284</v>
      </c>
      <c r="K38" s="324">
        <f t="shared" si="1"/>
        <v>29589</v>
      </c>
      <c r="L38" s="325">
        <f t="shared" si="2"/>
        <v>731.82531167314414</v>
      </c>
      <c r="M38" s="324">
        <f>IF(D38&lt;&gt;0,(ごみ搬入量内訳!BR38+ごみ処理概要!J38)/ごみ処理概要!D38/365*1000000,"-")</f>
        <v>600.96290591213142</v>
      </c>
      <c r="N38" s="324">
        <f>IF(D38&lt;&gt;0,ごみ搬入量内訳!CM38/ごみ処理概要!D38/365*1000000,"-")</f>
        <v>130.86240576101275</v>
      </c>
      <c r="O38" s="324">
        <f>ごみ搬入量内訳!DH38</f>
        <v>0</v>
      </c>
      <c r="P38" s="324">
        <f>ごみ処理量内訳!E38</f>
        <v>22567</v>
      </c>
      <c r="Q38" s="324">
        <f>ごみ処理量内訳!N38</f>
        <v>0</v>
      </c>
      <c r="R38" s="324">
        <f t="shared" si="3"/>
        <v>3455</v>
      </c>
      <c r="S38" s="324">
        <f>ごみ処理量内訳!G38</f>
        <v>1386</v>
      </c>
      <c r="T38" s="324">
        <f>ごみ処理量内訳!L38</f>
        <v>2069</v>
      </c>
      <c r="U38" s="324">
        <f>ごみ処理量内訳!H38</f>
        <v>0</v>
      </c>
      <c r="V38" s="324">
        <f>ごみ処理量内訳!I38</f>
        <v>0</v>
      </c>
      <c r="W38" s="324">
        <f>ごみ処理量内訳!J38</f>
        <v>0</v>
      </c>
      <c r="X38" s="324">
        <f>ごみ処理量内訳!K38</f>
        <v>0</v>
      </c>
      <c r="Y38" s="324">
        <f>ごみ処理量内訳!M38</f>
        <v>0</v>
      </c>
      <c r="Z38" s="324">
        <f>資源化量内訳!Y38</f>
        <v>2283</v>
      </c>
      <c r="AA38" s="324">
        <f t="shared" si="4"/>
        <v>28305</v>
      </c>
      <c r="AB38" s="327">
        <f t="shared" si="5"/>
        <v>100</v>
      </c>
      <c r="AC38" s="324">
        <f>施設資源化量内訳!Y38</f>
        <v>1549</v>
      </c>
      <c r="AD38" s="324">
        <f>施設資源化量内訳!AT38</f>
        <v>460</v>
      </c>
      <c r="AE38" s="324">
        <f>施設資源化量内訳!BO38</f>
        <v>0</v>
      </c>
      <c r="AF38" s="324">
        <f>施設資源化量内訳!CJ38</f>
        <v>0</v>
      </c>
      <c r="AG38" s="324">
        <f>施設資源化量内訳!DE38</f>
        <v>0</v>
      </c>
      <c r="AH38" s="324">
        <f>施設資源化量内訳!DZ38</f>
        <v>0</v>
      </c>
      <c r="AI38" s="324">
        <f>施設資源化量内訳!EU38</f>
        <v>1893</v>
      </c>
      <c r="AJ38" s="324">
        <f t="shared" si="6"/>
        <v>3902</v>
      </c>
      <c r="AK38" s="327">
        <f t="shared" si="7"/>
        <v>25.242488762715876</v>
      </c>
      <c r="AL38" s="327">
        <f>IF((AA38+J38)&lt;&gt;0,(資源化量内訳!D38-資源化量内訳!R38-資源化量内訳!T38-資源化量内訳!V38-資源化量内訳!U38)/(AA38+J38)*100,"-")</f>
        <v>25.242488762715876</v>
      </c>
      <c r="AM38" s="324">
        <f>ごみ処理量内訳!AA38</f>
        <v>0</v>
      </c>
      <c r="AN38" s="324">
        <f>ごみ処理量内訳!AB38</f>
        <v>1198</v>
      </c>
      <c r="AO38" s="324">
        <f>ごみ処理量内訳!AC38</f>
        <v>232</v>
      </c>
      <c r="AP38" s="324">
        <f t="shared" si="8"/>
        <v>1430</v>
      </c>
      <c r="AQ38" s="328" t="s">
        <v>853</v>
      </c>
      <c r="AR38" s="329"/>
    </row>
    <row r="39" spans="1:44" s="300" customFormat="1" ht="13.5" customHeight="1">
      <c r="A39" s="322" t="s">
        <v>745</v>
      </c>
      <c r="B39" s="323" t="s">
        <v>854</v>
      </c>
      <c r="C39" s="322" t="s">
        <v>855</v>
      </c>
      <c r="D39" s="324">
        <f t="shared" ref="D39:D70" si="9">+E39+F39</f>
        <v>139912</v>
      </c>
      <c r="E39" s="324">
        <v>139912</v>
      </c>
      <c r="F39" s="324">
        <v>0</v>
      </c>
      <c r="G39" s="324">
        <v>3691</v>
      </c>
      <c r="H39" s="324">
        <f>SUM(ごみ搬入量内訳!E39,+ごみ搬入量内訳!AD39)</f>
        <v>44518</v>
      </c>
      <c r="I39" s="324">
        <f>ごみ搬入量内訳!BC39</f>
        <v>707</v>
      </c>
      <c r="J39" s="324">
        <f>資源化量内訳!BO39</f>
        <v>2923</v>
      </c>
      <c r="K39" s="324">
        <f t="shared" ref="K39:K70" si="10">SUM(H39:J39)</f>
        <v>48148</v>
      </c>
      <c r="L39" s="325">
        <f t="shared" ref="L39:L70" si="11">IF(D39&lt;&gt;0,K39/D39/365*1000000,"-")</f>
        <v>942.82355171195672</v>
      </c>
      <c r="M39" s="324">
        <f>IF(D39&lt;&gt;0,(ごみ搬入量内訳!BR39+ごみ処理概要!J39)/ごみ処理概要!D39/365*1000000,"-")</f>
        <v>702.04598271947066</v>
      </c>
      <c r="N39" s="324">
        <f>IF(D39&lt;&gt;0,ごみ搬入量内訳!CM39/ごみ処理概要!D39/365*1000000,"-")</f>
        <v>240.7775689924861</v>
      </c>
      <c r="O39" s="324">
        <f>ごみ搬入量内訳!DH39</f>
        <v>0</v>
      </c>
      <c r="P39" s="324">
        <f>ごみ処理量内訳!E39</f>
        <v>39153</v>
      </c>
      <c r="Q39" s="324">
        <f>ごみ処理量内訳!N39</f>
        <v>0</v>
      </c>
      <c r="R39" s="324">
        <f t="shared" ref="R39:R70" si="12">SUM(S39:Y39)</f>
        <v>3554</v>
      </c>
      <c r="S39" s="324">
        <f>ごみ処理量内訳!G39</f>
        <v>0</v>
      </c>
      <c r="T39" s="324">
        <f>ごみ処理量内訳!L39</f>
        <v>3471</v>
      </c>
      <c r="U39" s="324">
        <f>ごみ処理量内訳!H39</f>
        <v>83</v>
      </c>
      <c r="V39" s="324">
        <f>ごみ処理量内訳!I39</f>
        <v>0</v>
      </c>
      <c r="W39" s="324">
        <f>ごみ処理量内訳!J39</f>
        <v>0</v>
      </c>
      <c r="X39" s="324">
        <f>ごみ処理量内訳!K39</f>
        <v>0</v>
      </c>
      <c r="Y39" s="324">
        <f>ごみ処理量内訳!M39</f>
        <v>0</v>
      </c>
      <c r="Z39" s="324">
        <f>資源化量内訳!Y39</f>
        <v>1877</v>
      </c>
      <c r="AA39" s="324">
        <f t="shared" ref="AA39:AA70" si="13">SUM(P39,Q39,R39,Z39)</f>
        <v>44584</v>
      </c>
      <c r="AB39" s="327">
        <f t="shared" ref="AB39:AB70" si="14">IF(AA39&lt;&gt;0,(Z39+P39+R39)/AA39*100,"-")</f>
        <v>100</v>
      </c>
      <c r="AC39" s="324">
        <f>施設資源化量内訳!Y39</f>
        <v>332</v>
      </c>
      <c r="AD39" s="324">
        <f>施設資源化量内訳!AT39</f>
        <v>0</v>
      </c>
      <c r="AE39" s="324">
        <f>施設資源化量内訳!BO39</f>
        <v>21</v>
      </c>
      <c r="AF39" s="324">
        <f>施設資源化量内訳!CJ39</f>
        <v>0</v>
      </c>
      <c r="AG39" s="324">
        <f>施設資源化量内訳!DE39</f>
        <v>0</v>
      </c>
      <c r="AH39" s="324">
        <f>施設資源化量内訳!DZ39</f>
        <v>0</v>
      </c>
      <c r="AI39" s="324">
        <f>施設資源化量内訳!EU39</f>
        <v>1878</v>
      </c>
      <c r="AJ39" s="324">
        <f t="shared" ref="AJ39:AJ70" si="15">SUM(AC39:AI39)</f>
        <v>2231</v>
      </c>
      <c r="AK39" s="327">
        <f t="shared" ref="AK39:AK70" si="16">IF((AA39+J39)&lt;&gt;0,(Z39+AJ39+J39)/(AA39+J39)*100,"-")</f>
        <v>14.799924221693644</v>
      </c>
      <c r="AL39" s="327">
        <f>IF((AA39+J39)&lt;&gt;0,(資源化量内訳!D39-資源化量内訳!R39-資源化量内訳!T39-資源化量内訳!V39-資源化量内訳!U39)/(AA39+J39)*100,"-")</f>
        <v>14.799924221693644</v>
      </c>
      <c r="AM39" s="324">
        <f>ごみ処理量内訳!AA39</f>
        <v>0</v>
      </c>
      <c r="AN39" s="324">
        <f>ごみ処理量内訳!AB39</f>
        <v>4231</v>
      </c>
      <c r="AO39" s="324">
        <f>ごみ処理量内訳!AC39</f>
        <v>886</v>
      </c>
      <c r="AP39" s="324">
        <f t="shared" ref="AP39:AP70" si="17">SUM(AM39:AO39)</f>
        <v>5117</v>
      </c>
      <c r="AQ39" s="328" t="s">
        <v>856</v>
      </c>
      <c r="AR39" s="329"/>
    </row>
    <row r="40" spans="1:44" s="300" customFormat="1" ht="13.5" customHeight="1">
      <c r="A40" s="322" t="s">
        <v>745</v>
      </c>
      <c r="B40" s="323" t="s">
        <v>857</v>
      </c>
      <c r="C40" s="322" t="s">
        <v>858</v>
      </c>
      <c r="D40" s="324">
        <f t="shared" si="9"/>
        <v>62266</v>
      </c>
      <c r="E40" s="324">
        <v>62266</v>
      </c>
      <c r="F40" s="324">
        <v>0</v>
      </c>
      <c r="G40" s="324">
        <v>563</v>
      </c>
      <c r="H40" s="324">
        <f>SUM(ごみ搬入量内訳!E40,+ごみ搬入量内訳!AD40)</f>
        <v>15274</v>
      </c>
      <c r="I40" s="324">
        <f>ごみ搬入量内訳!BC40</f>
        <v>1580</v>
      </c>
      <c r="J40" s="324">
        <f>資源化量内訳!BO40</f>
        <v>0</v>
      </c>
      <c r="K40" s="324">
        <f t="shared" si="10"/>
        <v>16854</v>
      </c>
      <c r="L40" s="325">
        <f t="shared" si="11"/>
        <v>741.58196231897705</v>
      </c>
      <c r="M40" s="324">
        <f>IF(D40&lt;&gt;0,(ごみ搬入量内訳!BR40+ごみ処理概要!J40)/ごみ処理概要!D40/365*1000000,"-")</f>
        <v>614.37693959059436</v>
      </c>
      <c r="N40" s="324">
        <f>IF(D40&lt;&gt;0,ごみ搬入量内訳!CM40/ごみ処理概要!D40/365*1000000,"-")</f>
        <v>127.20502272838273</v>
      </c>
      <c r="O40" s="324">
        <f>ごみ搬入量内訳!DH40</f>
        <v>0</v>
      </c>
      <c r="P40" s="324">
        <f>ごみ処理量内訳!E40</f>
        <v>13921</v>
      </c>
      <c r="Q40" s="324">
        <f>ごみ処理量内訳!N40</f>
        <v>0</v>
      </c>
      <c r="R40" s="324">
        <f t="shared" si="12"/>
        <v>1749</v>
      </c>
      <c r="S40" s="324">
        <f>ごみ処理量内訳!G40</f>
        <v>998</v>
      </c>
      <c r="T40" s="324">
        <f>ごみ処理量内訳!L40</f>
        <v>751</v>
      </c>
      <c r="U40" s="324">
        <f>ごみ処理量内訳!H40</f>
        <v>0</v>
      </c>
      <c r="V40" s="324">
        <f>ごみ処理量内訳!I40</f>
        <v>0</v>
      </c>
      <c r="W40" s="324">
        <f>ごみ処理量内訳!J40</f>
        <v>0</v>
      </c>
      <c r="X40" s="324">
        <f>ごみ処理量内訳!K40</f>
        <v>0</v>
      </c>
      <c r="Y40" s="324">
        <f>ごみ処理量内訳!M40</f>
        <v>0</v>
      </c>
      <c r="Z40" s="324">
        <f>資源化量内訳!Y40</f>
        <v>1453</v>
      </c>
      <c r="AA40" s="324">
        <f t="shared" si="13"/>
        <v>17123</v>
      </c>
      <c r="AB40" s="327">
        <f t="shared" si="14"/>
        <v>100</v>
      </c>
      <c r="AC40" s="324">
        <f>施設資源化量内訳!Y40</f>
        <v>1292</v>
      </c>
      <c r="AD40" s="324">
        <f>施設資源化量内訳!AT40</f>
        <v>476</v>
      </c>
      <c r="AE40" s="324">
        <f>施設資源化量内訳!BO40</f>
        <v>0</v>
      </c>
      <c r="AF40" s="324">
        <f>施設資源化量内訳!CJ40</f>
        <v>0</v>
      </c>
      <c r="AG40" s="324">
        <f>施設資源化量内訳!DE40</f>
        <v>0</v>
      </c>
      <c r="AH40" s="324">
        <f>施設資源化量内訳!DZ40</f>
        <v>0</v>
      </c>
      <c r="AI40" s="324">
        <f>施設資源化量内訳!EU40</f>
        <v>756</v>
      </c>
      <c r="AJ40" s="324">
        <f t="shared" si="15"/>
        <v>2524</v>
      </c>
      <c r="AK40" s="327">
        <f t="shared" si="16"/>
        <v>23.226070197979325</v>
      </c>
      <c r="AL40" s="327">
        <f>IF((AA40+J40)&lt;&gt;0,(資源化量内訳!D40-資源化量内訳!R40-資源化量内訳!T40-資源化量内訳!V40-資源化量内訳!U40)/(AA40+J40)*100,"-")</f>
        <v>21.182035858202415</v>
      </c>
      <c r="AM40" s="324">
        <f>ごみ処理量内訳!AA40</f>
        <v>0</v>
      </c>
      <c r="AN40" s="324">
        <f>ごみ処理量内訳!AB40</f>
        <v>429</v>
      </c>
      <c r="AO40" s="324">
        <f>ごみ処理量内訳!AC40</f>
        <v>53</v>
      </c>
      <c r="AP40" s="324">
        <f t="shared" si="17"/>
        <v>482</v>
      </c>
      <c r="AQ40" s="328" t="s">
        <v>859</v>
      </c>
      <c r="AR40" s="329"/>
    </row>
    <row r="41" spans="1:44" s="300" customFormat="1" ht="13.5" customHeight="1">
      <c r="A41" s="322" t="s">
        <v>745</v>
      </c>
      <c r="B41" s="323" t="s">
        <v>860</v>
      </c>
      <c r="C41" s="322" t="s">
        <v>861</v>
      </c>
      <c r="D41" s="324">
        <f t="shared" si="9"/>
        <v>101457</v>
      </c>
      <c r="E41" s="324">
        <v>101457</v>
      </c>
      <c r="F41" s="324">
        <v>0</v>
      </c>
      <c r="G41" s="324">
        <v>2618</v>
      </c>
      <c r="H41" s="324">
        <f>SUM(ごみ搬入量内訳!E41,+ごみ搬入量内訳!AD41)</f>
        <v>25302</v>
      </c>
      <c r="I41" s="324">
        <f>ごみ搬入量内訳!BC41</f>
        <v>2526</v>
      </c>
      <c r="J41" s="324">
        <f>資源化量内訳!BO41</f>
        <v>728</v>
      </c>
      <c r="K41" s="324">
        <f t="shared" si="10"/>
        <v>28556</v>
      </c>
      <c r="L41" s="325">
        <f t="shared" si="11"/>
        <v>771.12093239851527</v>
      </c>
      <c r="M41" s="324">
        <f>IF(D41&lt;&gt;0,(ごみ搬入量内訳!BR41+ごみ処理概要!J41)/ごみ処理概要!D41/365*1000000,"-")</f>
        <v>630.26903495522288</v>
      </c>
      <c r="N41" s="324">
        <f>IF(D41&lt;&gt;0,ごみ搬入量内訳!CM41/ごみ処理概要!D41/365*1000000,"-")</f>
        <v>140.8518974432923</v>
      </c>
      <c r="O41" s="324">
        <f>ごみ搬入量内訳!DH41</f>
        <v>0</v>
      </c>
      <c r="P41" s="324">
        <f>ごみ処理量内訳!E41</f>
        <v>20339</v>
      </c>
      <c r="Q41" s="324">
        <f>ごみ処理量内訳!N41</f>
        <v>0</v>
      </c>
      <c r="R41" s="324">
        <f t="shared" si="12"/>
        <v>5528</v>
      </c>
      <c r="S41" s="324">
        <f>ごみ処理量内訳!G41</f>
        <v>2669</v>
      </c>
      <c r="T41" s="324">
        <f>ごみ処理量内訳!L41</f>
        <v>2859</v>
      </c>
      <c r="U41" s="324">
        <f>ごみ処理量内訳!H41</f>
        <v>0</v>
      </c>
      <c r="V41" s="324">
        <f>ごみ処理量内訳!I41</f>
        <v>0</v>
      </c>
      <c r="W41" s="324">
        <f>ごみ処理量内訳!J41</f>
        <v>0</v>
      </c>
      <c r="X41" s="324">
        <f>ごみ処理量内訳!K41</f>
        <v>0</v>
      </c>
      <c r="Y41" s="324">
        <f>ごみ処理量内訳!M41</f>
        <v>0</v>
      </c>
      <c r="Z41" s="324">
        <f>資源化量内訳!Y41</f>
        <v>1951</v>
      </c>
      <c r="AA41" s="324">
        <f t="shared" si="13"/>
        <v>27818</v>
      </c>
      <c r="AB41" s="327">
        <f t="shared" si="14"/>
        <v>100</v>
      </c>
      <c r="AC41" s="324">
        <f>施設資源化量内訳!Y41</f>
        <v>2368</v>
      </c>
      <c r="AD41" s="324">
        <f>施設資源化量内訳!AT41</f>
        <v>554</v>
      </c>
      <c r="AE41" s="324">
        <f>施設資源化量内訳!BO41</f>
        <v>0</v>
      </c>
      <c r="AF41" s="324">
        <f>施設資源化量内訳!CJ41</f>
        <v>0</v>
      </c>
      <c r="AG41" s="324">
        <f>施設資源化量内訳!DE41</f>
        <v>0</v>
      </c>
      <c r="AH41" s="324">
        <f>施設資源化量内訳!DZ41</f>
        <v>0</v>
      </c>
      <c r="AI41" s="324">
        <f>施設資源化量内訳!EU41</f>
        <v>2599</v>
      </c>
      <c r="AJ41" s="324">
        <f t="shared" si="15"/>
        <v>5521</v>
      </c>
      <c r="AK41" s="327">
        <f t="shared" si="16"/>
        <v>28.725565753520634</v>
      </c>
      <c r="AL41" s="327">
        <f>IF((AA41+J41)&lt;&gt;0,(資源化量内訳!D41-資源化量内訳!R41-資源化量内訳!T41-資源化量内訳!V41-資源化量内訳!U41)/(AA41+J41)*100,"-")</f>
        <v>20.734954109157151</v>
      </c>
      <c r="AM41" s="324">
        <f>ごみ処理量内訳!AA41</f>
        <v>0</v>
      </c>
      <c r="AN41" s="324">
        <f>ごみ処理量内訳!AB41</f>
        <v>0</v>
      </c>
      <c r="AO41" s="324">
        <f>ごみ処理量内訳!AC41</f>
        <v>717</v>
      </c>
      <c r="AP41" s="324">
        <f t="shared" si="17"/>
        <v>717</v>
      </c>
      <c r="AQ41" s="328" t="s">
        <v>862</v>
      </c>
      <c r="AR41" s="329"/>
    </row>
    <row r="42" spans="1:44" s="300" customFormat="1" ht="13.5" customHeight="1">
      <c r="A42" s="322" t="s">
        <v>745</v>
      </c>
      <c r="B42" s="323" t="s">
        <v>863</v>
      </c>
      <c r="C42" s="322" t="s">
        <v>864</v>
      </c>
      <c r="D42" s="324">
        <f t="shared" si="9"/>
        <v>52059</v>
      </c>
      <c r="E42" s="324">
        <v>52059</v>
      </c>
      <c r="F42" s="324">
        <v>0</v>
      </c>
      <c r="G42" s="324">
        <v>939</v>
      </c>
      <c r="H42" s="324">
        <f>SUM(ごみ搬入量内訳!E42,+ごみ搬入量内訳!AD42)</f>
        <v>15025</v>
      </c>
      <c r="I42" s="324">
        <f>ごみ搬入量内訳!BC42</f>
        <v>64</v>
      </c>
      <c r="J42" s="324">
        <f>資源化量内訳!BO42</f>
        <v>490</v>
      </c>
      <c r="K42" s="324">
        <f t="shared" si="10"/>
        <v>15579</v>
      </c>
      <c r="L42" s="325">
        <f t="shared" si="11"/>
        <v>819.8811306560234</v>
      </c>
      <c r="M42" s="324">
        <f>IF(D42&lt;&gt;0,(ごみ搬入量内訳!BR42+ごみ処理概要!J42)/ごみ処理概要!D42/365*1000000,"-")</f>
        <v>703.67999216905378</v>
      </c>
      <c r="N42" s="324">
        <f>IF(D42&lt;&gt;0,ごみ搬入量内訳!CM42/ごみ処理概要!D42/365*1000000,"-")</f>
        <v>116.20113848696961</v>
      </c>
      <c r="O42" s="324">
        <f>ごみ搬入量内訳!DH42</f>
        <v>0</v>
      </c>
      <c r="P42" s="324">
        <f>ごみ処理量内訳!E42</f>
        <v>10912</v>
      </c>
      <c r="Q42" s="324">
        <f>ごみ処理量内訳!N42</f>
        <v>0</v>
      </c>
      <c r="R42" s="324">
        <f t="shared" si="12"/>
        <v>2717</v>
      </c>
      <c r="S42" s="324">
        <f>ごみ処理量内訳!G42</f>
        <v>1029</v>
      </c>
      <c r="T42" s="324">
        <f>ごみ処理量内訳!L42</f>
        <v>1688</v>
      </c>
      <c r="U42" s="324">
        <f>ごみ処理量内訳!H42</f>
        <v>0</v>
      </c>
      <c r="V42" s="324">
        <f>ごみ処理量内訳!I42</f>
        <v>0</v>
      </c>
      <c r="W42" s="324">
        <f>ごみ処理量内訳!J42</f>
        <v>0</v>
      </c>
      <c r="X42" s="324">
        <f>ごみ処理量内訳!K42</f>
        <v>0</v>
      </c>
      <c r="Y42" s="324">
        <f>ごみ処理量内訳!M42</f>
        <v>0</v>
      </c>
      <c r="Z42" s="324">
        <f>資源化量内訳!Y42</f>
        <v>1460</v>
      </c>
      <c r="AA42" s="324">
        <f t="shared" si="13"/>
        <v>15089</v>
      </c>
      <c r="AB42" s="327">
        <f t="shared" si="14"/>
        <v>100</v>
      </c>
      <c r="AC42" s="324">
        <f>施設資源化量内訳!Y42</f>
        <v>0</v>
      </c>
      <c r="AD42" s="324">
        <f>施設資源化量内訳!AT42</f>
        <v>352</v>
      </c>
      <c r="AE42" s="324">
        <f>施設資源化量内訳!BO42</f>
        <v>0</v>
      </c>
      <c r="AF42" s="324">
        <f>施設資源化量内訳!CJ42</f>
        <v>0</v>
      </c>
      <c r="AG42" s="324">
        <f>施設資源化量内訳!DE42</f>
        <v>0</v>
      </c>
      <c r="AH42" s="324">
        <f>施設資源化量内訳!DZ42</f>
        <v>0</v>
      </c>
      <c r="AI42" s="324">
        <f>施設資源化量内訳!EU42</f>
        <v>1216</v>
      </c>
      <c r="AJ42" s="324">
        <f t="shared" si="15"/>
        <v>1568</v>
      </c>
      <c r="AK42" s="327">
        <f t="shared" si="16"/>
        <v>22.581680467295719</v>
      </c>
      <c r="AL42" s="327">
        <f>IF((AA42+J42)&lt;&gt;0,(資源化量内訳!D42-資源化量内訳!R42-資源化量内訳!T42-資源化量内訳!V42-資源化量内訳!U42)/(AA42+J42)*100,"-")</f>
        <v>22.581680467295719</v>
      </c>
      <c r="AM42" s="324">
        <f>ごみ処理量内訳!AA42</f>
        <v>0</v>
      </c>
      <c r="AN42" s="324">
        <f>ごみ処理量内訳!AB42</f>
        <v>1003</v>
      </c>
      <c r="AO42" s="324">
        <f>ごみ処理量内訳!AC42</f>
        <v>348</v>
      </c>
      <c r="AP42" s="324">
        <f t="shared" si="17"/>
        <v>1351</v>
      </c>
      <c r="AQ42" s="328" t="s">
        <v>865</v>
      </c>
      <c r="AR42" s="329"/>
    </row>
    <row r="43" spans="1:44" s="300" customFormat="1" ht="13.5" customHeight="1">
      <c r="A43" s="322" t="s">
        <v>745</v>
      </c>
      <c r="B43" s="323" t="s">
        <v>866</v>
      </c>
      <c r="C43" s="322" t="s">
        <v>867</v>
      </c>
      <c r="D43" s="324">
        <f t="shared" si="9"/>
        <v>70092</v>
      </c>
      <c r="E43" s="324">
        <v>70092</v>
      </c>
      <c r="F43" s="324">
        <v>0</v>
      </c>
      <c r="G43" s="324">
        <v>1124</v>
      </c>
      <c r="H43" s="324">
        <f>SUM(ごみ搬入量内訳!E43,+ごみ搬入量内訳!AD43)</f>
        <v>19453</v>
      </c>
      <c r="I43" s="324">
        <f>ごみ搬入量内訳!BC43</f>
        <v>1088</v>
      </c>
      <c r="J43" s="324">
        <f>資源化量内訳!BO43</f>
        <v>0</v>
      </c>
      <c r="K43" s="324">
        <f t="shared" si="10"/>
        <v>20541</v>
      </c>
      <c r="L43" s="325">
        <f t="shared" si="11"/>
        <v>802.89779616457122</v>
      </c>
      <c r="M43" s="324">
        <f>IF(D43&lt;&gt;0,(ごみ搬入量内訳!BR43+ごみ処理概要!J43)/ごみ処理概要!D43/365*1000000,"-")</f>
        <v>624.97117291637835</v>
      </c>
      <c r="N43" s="324">
        <f>IF(D43&lt;&gt;0,ごみ搬入量内訳!CM43/ごみ処理概要!D43/365*1000000,"-")</f>
        <v>177.92662324819278</v>
      </c>
      <c r="O43" s="324">
        <f>ごみ搬入量内訳!DH43</f>
        <v>0</v>
      </c>
      <c r="P43" s="324">
        <f>ごみ処理量内訳!E43</f>
        <v>17128</v>
      </c>
      <c r="Q43" s="324">
        <f>ごみ処理量内訳!N43</f>
        <v>0</v>
      </c>
      <c r="R43" s="324">
        <f t="shared" si="12"/>
        <v>2071</v>
      </c>
      <c r="S43" s="324">
        <f>ごみ処理量内訳!G43</f>
        <v>0</v>
      </c>
      <c r="T43" s="324">
        <f>ごみ処理量内訳!L43</f>
        <v>2071</v>
      </c>
      <c r="U43" s="324">
        <f>ごみ処理量内訳!H43</f>
        <v>0</v>
      </c>
      <c r="V43" s="324">
        <f>ごみ処理量内訳!I43</f>
        <v>0</v>
      </c>
      <c r="W43" s="324">
        <f>ごみ処理量内訳!J43</f>
        <v>0</v>
      </c>
      <c r="X43" s="324">
        <f>ごみ処理量内訳!K43</f>
        <v>0</v>
      </c>
      <c r="Y43" s="324">
        <f>ごみ処理量内訳!M43</f>
        <v>0</v>
      </c>
      <c r="Z43" s="324">
        <f>資源化量内訳!Y43</f>
        <v>1305</v>
      </c>
      <c r="AA43" s="324">
        <f t="shared" si="13"/>
        <v>20504</v>
      </c>
      <c r="AB43" s="327">
        <f t="shared" si="14"/>
        <v>100</v>
      </c>
      <c r="AC43" s="324">
        <f>施設資源化量内訳!Y43</f>
        <v>134</v>
      </c>
      <c r="AD43" s="324">
        <f>施設資源化量内訳!AT43</f>
        <v>0</v>
      </c>
      <c r="AE43" s="324">
        <f>施設資源化量内訳!BO43</f>
        <v>0</v>
      </c>
      <c r="AF43" s="324">
        <f>施設資源化量内訳!CJ43</f>
        <v>0</v>
      </c>
      <c r="AG43" s="324">
        <f>施設資源化量内訳!DE43</f>
        <v>0</v>
      </c>
      <c r="AH43" s="324">
        <f>施設資源化量内訳!DZ43</f>
        <v>0</v>
      </c>
      <c r="AI43" s="324">
        <f>施設資源化量内訳!EU43</f>
        <v>1355</v>
      </c>
      <c r="AJ43" s="324">
        <f t="shared" si="15"/>
        <v>1489</v>
      </c>
      <c r="AK43" s="327">
        <f t="shared" si="16"/>
        <v>13.626609442060087</v>
      </c>
      <c r="AL43" s="327">
        <f>IF((AA43+J43)&lt;&gt;0,(資源化量内訳!D43-資源化量内訳!R43-資源化量内訳!T43-資源化量内訳!V43-資源化量内訳!U43)/(AA43+J43)*100,"-")</f>
        <v>13.626609442060087</v>
      </c>
      <c r="AM43" s="324">
        <f>ごみ処理量内訳!AA43</f>
        <v>0</v>
      </c>
      <c r="AN43" s="324">
        <f>ごみ処理量内訳!AB43</f>
        <v>1695</v>
      </c>
      <c r="AO43" s="324">
        <f>ごみ処理量内訳!AC43</f>
        <v>364</v>
      </c>
      <c r="AP43" s="324">
        <f t="shared" si="17"/>
        <v>2059</v>
      </c>
      <c r="AQ43" s="328" t="s">
        <v>868</v>
      </c>
      <c r="AR43" s="329"/>
    </row>
    <row r="44" spans="1:44" s="300" customFormat="1" ht="13.5" customHeight="1">
      <c r="A44" s="322" t="s">
        <v>745</v>
      </c>
      <c r="B44" s="323" t="s">
        <v>869</v>
      </c>
      <c r="C44" s="322" t="s">
        <v>870</v>
      </c>
      <c r="D44" s="324">
        <f t="shared" si="9"/>
        <v>56384</v>
      </c>
      <c r="E44" s="324">
        <v>56384</v>
      </c>
      <c r="F44" s="324">
        <v>0</v>
      </c>
      <c r="G44" s="324">
        <v>793</v>
      </c>
      <c r="H44" s="324">
        <f>SUM(ごみ搬入量内訳!E44,+ごみ搬入量内訳!AD44)</f>
        <v>15821</v>
      </c>
      <c r="I44" s="324">
        <f>ごみ搬入量内訳!BC44</f>
        <v>344</v>
      </c>
      <c r="J44" s="324">
        <f>資源化量内訳!BO44</f>
        <v>1427</v>
      </c>
      <c r="K44" s="324">
        <f t="shared" si="10"/>
        <v>17592</v>
      </c>
      <c r="L44" s="325">
        <f t="shared" si="11"/>
        <v>854.80384992147788</v>
      </c>
      <c r="M44" s="324">
        <f>IF(D44&lt;&gt;0,(ごみ搬入量内訳!BR44+ごみ処理概要!J44)/ごみ処理概要!D44/365*1000000,"-")</f>
        <v>663.50310201669947</v>
      </c>
      <c r="N44" s="324">
        <f>IF(D44&lt;&gt;0,ごみ搬入量内訳!CM44/ごみ処理概要!D44/365*1000000,"-")</f>
        <v>191.30074790477821</v>
      </c>
      <c r="O44" s="324">
        <f>ごみ搬入量内訳!DH44</f>
        <v>0</v>
      </c>
      <c r="P44" s="324">
        <f>ごみ処理量内訳!E44</f>
        <v>0</v>
      </c>
      <c r="Q44" s="324">
        <f>ごみ処理量内訳!N44</f>
        <v>0</v>
      </c>
      <c r="R44" s="324">
        <f t="shared" si="12"/>
        <v>15694</v>
      </c>
      <c r="S44" s="324">
        <f>ごみ処理量内訳!G44</f>
        <v>388</v>
      </c>
      <c r="T44" s="324">
        <f>ごみ処理量内訳!L44</f>
        <v>15306</v>
      </c>
      <c r="U44" s="324">
        <f>ごみ処理量内訳!H44</f>
        <v>0</v>
      </c>
      <c r="V44" s="324">
        <f>ごみ処理量内訳!I44</f>
        <v>0</v>
      </c>
      <c r="W44" s="324">
        <f>ごみ処理量内訳!J44</f>
        <v>0</v>
      </c>
      <c r="X44" s="324">
        <f>ごみ処理量内訳!K44</f>
        <v>0</v>
      </c>
      <c r="Y44" s="324">
        <f>ごみ処理量内訳!M44</f>
        <v>0</v>
      </c>
      <c r="Z44" s="324">
        <f>資源化量内訳!Y44</f>
        <v>451</v>
      </c>
      <c r="AA44" s="324">
        <f t="shared" si="13"/>
        <v>16145</v>
      </c>
      <c r="AB44" s="327">
        <f t="shared" si="14"/>
        <v>100</v>
      </c>
      <c r="AC44" s="324">
        <f>施設資源化量内訳!Y44</f>
        <v>0</v>
      </c>
      <c r="AD44" s="324">
        <f>施設資源化量内訳!AT44</f>
        <v>388</v>
      </c>
      <c r="AE44" s="324">
        <f>施設資源化量内訳!BO44</f>
        <v>0</v>
      </c>
      <c r="AF44" s="324">
        <f>施設資源化量内訳!CJ44</f>
        <v>0</v>
      </c>
      <c r="AG44" s="324">
        <f>施設資源化量内訳!DE44</f>
        <v>0</v>
      </c>
      <c r="AH44" s="324">
        <f>施設資源化量内訳!DZ44</f>
        <v>0</v>
      </c>
      <c r="AI44" s="324">
        <f>施設資源化量内訳!EU44</f>
        <v>15262</v>
      </c>
      <c r="AJ44" s="324">
        <f t="shared" si="15"/>
        <v>15650</v>
      </c>
      <c r="AK44" s="327">
        <f t="shared" si="16"/>
        <v>99.749601638971086</v>
      </c>
      <c r="AL44" s="327">
        <f>IF((AA44+J44)&lt;&gt;0,(資源化量内訳!D44-資源化量内訳!R44-資源化量内訳!T44-資源化量内訳!V44-資源化量内訳!U44)/(AA44+J44)*100,"-")</f>
        <v>16.418165262918279</v>
      </c>
      <c r="AM44" s="324">
        <f>ごみ処理量内訳!AA44</f>
        <v>0</v>
      </c>
      <c r="AN44" s="324">
        <f>ごみ処理量内訳!AB44</f>
        <v>0</v>
      </c>
      <c r="AO44" s="324">
        <f>ごみ処理量内訳!AC44</f>
        <v>44</v>
      </c>
      <c r="AP44" s="324">
        <f t="shared" si="17"/>
        <v>44</v>
      </c>
      <c r="AQ44" s="328" t="s">
        <v>871</v>
      </c>
      <c r="AR44" s="329"/>
    </row>
    <row r="45" spans="1:44" s="300" customFormat="1" ht="13.5" customHeight="1">
      <c r="A45" s="322" t="s">
        <v>745</v>
      </c>
      <c r="B45" s="323" t="s">
        <v>872</v>
      </c>
      <c r="C45" s="322" t="s">
        <v>873</v>
      </c>
      <c r="D45" s="324">
        <f t="shared" si="9"/>
        <v>72212</v>
      </c>
      <c r="E45" s="324">
        <v>72212</v>
      </c>
      <c r="F45" s="324">
        <v>0</v>
      </c>
      <c r="G45" s="324">
        <v>1425</v>
      </c>
      <c r="H45" s="324">
        <f>SUM(ごみ搬入量内訳!E45,+ごみ搬入量内訳!AD45)</f>
        <v>19853</v>
      </c>
      <c r="I45" s="324">
        <f>ごみ搬入量内訳!BC45</f>
        <v>1101</v>
      </c>
      <c r="J45" s="324">
        <f>資源化量内訳!BO45</f>
        <v>1380</v>
      </c>
      <c r="K45" s="324">
        <f t="shared" si="10"/>
        <v>22334</v>
      </c>
      <c r="L45" s="325">
        <f t="shared" si="11"/>
        <v>847.35280972539749</v>
      </c>
      <c r="M45" s="324">
        <f>IF(D45&lt;&gt;0,(ごみ搬入量内訳!BR45+ごみ処理概要!J45)/ごみ処理概要!D45/365*1000000,"-")</f>
        <v>665.05092691306947</v>
      </c>
      <c r="N45" s="324">
        <f>IF(D45&lt;&gt;0,ごみ搬入量内訳!CM45/ごみ処理概要!D45/365*1000000,"-")</f>
        <v>182.30188281232807</v>
      </c>
      <c r="O45" s="324">
        <f>ごみ搬入量内訳!DH45</f>
        <v>0</v>
      </c>
      <c r="P45" s="324">
        <f>ごみ処理量内訳!E45</f>
        <v>17178</v>
      </c>
      <c r="Q45" s="324">
        <f>ごみ処理量内訳!N45</f>
        <v>0</v>
      </c>
      <c r="R45" s="324">
        <f t="shared" si="12"/>
        <v>2396</v>
      </c>
      <c r="S45" s="324">
        <f>ごみ処理量内訳!G45</f>
        <v>1820</v>
      </c>
      <c r="T45" s="324">
        <f>ごみ処理量内訳!L45</f>
        <v>63</v>
      </c>
      <c r="U45" s="324">
        <f>ごみ処理量内訳!H45</f>
        <v>513</v>
      </c>
      <c r="V45" s="324">
        <f>ごみ処理量内訳!I45</f>
        <v>0</v>
      </c>
      <c r="W45" s="324">
        <f>ごみ処理量内訳!J45</f>
        <v>0</v>
      </c>
      <c r="X45" s="324">
        <f>ごみ処理量内訳!K45</f>
        <v>0</v>
      </c>
      <c r="Y45" s="324">
        <f>ごみ処理量内訳!M45</f>
        <v>0</v>
      </c>
      <c r="Z45" s="324">
        <f>資源化量内訳!Y45</f>
        <v>1380</v>
      </c>
      <c r="AA45" s="324">
        <f t="shared" si="13"/>
        <v>20954</v>
      </c>
      <c r="AB45" s="327">
        <f t="shared" si="14"/>
        <v>100</v>
      </c>
      <c r="AC45" s="324">
        <f>施設資源化量内訳!Y45</f>
        <v>148</v>
      </c>
      <c r="AD45" s="324">
        <f>施設資源化量内訳!AT45</f>
        <v>855</v>
      </c>
      <c r="AE45" s="324">
        <f>施設資源化量内訳!BO45</f>
        <v>127</v>
      </c>
      <c r="AF45" s="324">
        <f>施設資源化量内訳!CJ45</f>
        <v>0</v>
      </c>
      <c r="AG45" s="324">
        <f>施設資源化量内訳!DE45</f>
        <v>0</v>
      </c>
      <c r="AH45" s="324">
        <f>施設資源化量内訳!DZ45</f>
        <v>0</v>
      </c>
      <c r="AI45" s="324">
        <f>施設資源化量内訳!EU45</f>
        <v>63</v>
      </c>
      <c r="AJ45" s="324">
        <f t="shared" si="15"/>
        <v>1193</v>
      </c>
      <c r="AK45" s="327">
        <f t="shared" si="16"/>
        <v>17.699471657562459</v>
      </c>
      <c r="AL45" s="327">
        <f>IF((AA45+J45)&lt;&gt;0,(資源化量内訳!D45-資源化量内訳!R45-資源化量内訳!T45-資源化量内訳!V45-資源化量内訳!U45)/(AA45+J45)*100,"-")</f>
        <v>17.699471657562459</v>
      </c>
      <c r="AM45" s="324">
        <f>ごみ処理量内訳!AA45</f>
        <v>0</v>
      </c>
      <c r="AN45" s="324">
        <f>ごみ処理量内訳!AB45</f>
        <v>1757</v>
      </c>
      <c r="AO45" s="324">
        <f>ごみ処理量内訳!AC45</f>
        <v>329</v>
      </c>
      <c r="AP45" s="324">
        <f t="shared" si="17"/>
        <v>2086</v>
      </c>
      <c r="AQ45" s="328" t="s">
        <v>874</v>
      </c>
      <c r="AR45" s="329"/>
    </row>
    <row r="46" spans="1:44" s="300" customFormat="1" ht="13.5" customHeight="1">
      <c r="A46" s="322" t="s">
        <v>745</v>
      </c>
      <c r="B46" s="323" t="s">
        <v>875</v>
      </c>
      <c r="C46" s="322" t="s">
        <v>876</v>
      </c>
      <c r="D46" s="324">
        <f t="shared" si="9"/>
        <v>113954</v>
      </c>
      <c r="E46" s="324">
        <v>113954</v>
      </c>
      <c r="F46" s="324">
        <v>0</v>
      </c>
      <c r="G46" s="324">
        <v>2433</v>
      </c>
      <c r="H46" s="324">
        <f>SUM(ごみ搬入量内訳!E46,+ごみ搬入量内訳!AD46)</f>
        <v>29835</v>
      </c>
      <c r="I46" s="324">
        <f>ごみ搬入量内訳!BC46</f>
        <v>1615</v>
      </c>
      <c r="J46" s="324">
        <f>資源化量内訳!BO46</f>
        <v>478</v>
      </c>
      <c r="K46" s="324">
        <f t="shared" si="10"/>
        <v>31928</v>
      </c>
      <c r="L46" s="325">
        <f t="shared" si="11"/>
        <v>767.62529268599371</v>
      </c>
      <c r="M46" s="324">
        <f>IF(D46&lt;&gt;0,(ごみ搬入量内訳!BR46+ごみ処理概要!J46)/ごみ処理概要!D46/365*1000000,"-")</f>
        <v>591.00992686065831</v>
      </c>
      <c r="N46" s="324">
        <f>IF(D46&lt;&gt;0,ごみ搬入量内訳!CM46/ごみ処理概要!D46/365*1000000,"-")</f>
        <v>176.6153658253354</v>
      </c>
      <c r="O46" s="324">
        <f>ごみ搬入量内訳!DH46</f>
        <v>0</v>
      </c>
      <c r="P46" s="324">
        <f>ごみ処理量内訳!E46</f>
        <v>23659</v>
      </c>
      <c r="Q46" s="324">
        <f>ごみ処理量内訳!N46</f>
        <v>0</v>
      </c>
      <c r="R46" s="324">
        <f t="shared" si="12"/>
        <v>3990</v>
      </c>
      <c r="S46" s="324">
        <f>ごみ処理量内訳!G46</f>
        <v>1877</v>
      </c>
      <c r="T46" s="324">
        <f>ごみ処理量内訳!L46</f>
        <v>2113</v>
      </c>
      <c r="U46" s="324">
        <f>ごみ処理量内訳!H46</f>
        <v>0</v>
      </c>
      <c r="V46" s="324">
        <f>ごみ処理量内訳!I46</f>
        <v>0</v>
      </c>
      <c r="W46" s="324">
        <f>ごみ処理量内訳!J46</f>
        <v>0</v>
      </c>
      <c r="X46" s="324">
        <f>ごみ処理量内訳!K46</f>
        <v>0</v>
      </c>
      <c r="Y46" s="324">
        <f>ごみ処理量内訳!M46</f>
        <v>0</v>
      </c>
      <c r="Z46" s="324">
        <f>資源化量内訳!Y46</f>
        <v>3761</v>
      </c>
      <c r="AA46" s="324">
        <f t="shared" si="13"/>
        <v>31410</v>
      </c>
      <c r="AB46" s="327">
        <f t="shared" si="14"/>
        <v>100</v>
      </c>
      <c r="AC46" s="324">
        <f>施設資源化量内訳!Y46</f>
        <v>2076</v>
      </c>
      <c r="AD46" s="324">
        <f>施設資源化量内訳!AT46</f>
        <v>778</v>
      </c>
      <c r="AE46" s="324">
        <f>施設資源化量内訳!BO46</f>
        <v>0</v>
      </c>
      <c r="AF46" s="324">
        <f>施設資源化量内訳!CJ46</f>
        <v>0</v>
      </c>
      <c r="AG46" s="324">
        <f>施設資源化量内訳!DE46</f>
        <v>0</v>
      </c>
      <c r="AH46" s="324">
        <f>施設資源化量内訳!DZ46</f>
        <v>0</v>
      </c>
      <c r="AI46" s="324">
        <f>施設資源化量内訳!EU46</f>
        <v>1931</v>
      </c>
      <c r="AJ46" s="324">
        <f t="shared" si="15"/>
        <v>4785</v>
      </c>
      <c r="AK46" s="327">
        <f t="shared" si="16"/>
        <v>28.299046663321626</v>
      </c>
      <c r="AL46" s="327">
        <f>IF((AA46+J46)&lt;&gt;0,(資源化量内訳!D46-資源化量内訳!R46-資源化量内訳!T46-資源化量内訳!V46-資源化量内訳!U46)/(AA46+J46)*100,"-")</f>
        <v>21.788760662318111</v>
      </c>
      <c r="AM46" s="324">
        <f>ごみ処理量内訳!AA46</f>
        <v>0</v>
      </c>
      <c r="AN46" s="324">
        <f>ごみ処理量内訳!AB46</f>
        <v>97</v>
      </c>
      <c r="AO46" s="324">
        <f>ごみ処理量内訳!AC46</f>
        <v>257</v>
      </c>
      <c r="AP46" s="324">
        <f t="shared" si="17"/>
        <v>354</v>
      </c>
      <c r="AQ46" s="328" t="s">
        <v>877</v>
      </c>
      <c r="AR46" s="329"/>
    </row>
    <row r="47" spans="1:44" s="300" customFormat="1" ht="13.5" customHeight="1">
      <c r="A47" s="322" t="s">
        <v>745</v>
      </c>
      <c r="B47" s="323" t="s">
        <v>878</v>
      </c>
      <c r="C47" s="322" t="s">
        <v>879</v>
      </c>
      <c r="D47" s="324">
        <f t="shared" si="9"/>
        <v>52464</v>
      </c>
      <c r="E47" s="324">
        <v>52464</v>
      </c>
      <c r="F47" s="324">
        <v>0</v>
      </c>
      <c r="G47" s="324">
        <v>395</v>
      </c>
      <c r="H47" s="324">
        <f>SUM(ごみ搬入量内訳!E47,+ごみ搬入量内訳!AD47)</f>
        <v>13109</v>
      </c>
      <c r="I47" s="324">
        <f>ごみ搬入量内訳!BC47</f>
        <v>1622</v>
      </c>
      <c r="J47" s="324">
        <f>資源化量内訳!BO47</f>
        <v>213</v>
      </c>
      <c r="K47" s="324">
        <f t="shared" si="10"/>
        <v>14944</v>
      </c>
      <c r="L47" s="325">
        <f t="shared" si="11"/>
        <v>780.39161622111658</v>
      </c>
      <c r="M47" s="324">
        <f>IF(D47&lt;&gt;0,(ごみ搬入量内訳!BR47+ごみ処理概要!J47)/ごみ処理概要!D47/365*1000000,"-")</f>
        <v>638.55919988970913</v>
      </c>
      <c r="N47" s="324">
        <f>IF(D47&lt;&gt;0,ごみ搬入量内訳!CM47/ごみ処理概要!D47/365*1000000,"-")</f>
        <v>141.83241633140742</v>
      </c>
      <c r="O47" s="324">
        <f>ごみ搬入量内訳!DH47</f>
        <v>0</v>
      </c>
      <c r="P47" s="324">
        <f>ごみ処理量内訳!E47</f>
        <v>12043</v>
      </c>
      <c r="Q47" s="324">
        <f>ごみ処理量内訳!N47</f>
        <v>0</v>
      </c>
      <c r="R47" s="324">
        <f t="shared" si="12"/>
        <v>1445</v>
      </c>
      <c r="S47" s="324">
        <f>ごみ処理量内訳!G47</f>
        <v>853</v>
      </c>
      <c r="T47" s="324">
        <f>ごみ処理量内訳!L47</f>
        <v>592</v>
      </c>
      <c r="U47" s="324">
        <f>ごみ処理量内訳!H47</f>
        <v>0</v>
      </c>
      <c r="V47" s="324">
        <f>ごみ処理量内訳!I47</f>
        <v>0</v>
      </c>
      <c r="W47" s="324">
        <f>ごみ処理量内訳!J47</f>
        <v>0</v>
      </c>
      <c r="X47" s="324">
        <f>ごみ処理量内訳!K47</f>
        <v>0</v>
      </c>
      <c r="Y47" s="324">
        <f>ごみ処理量内訳!M47</f>
        <v>0</v>
      </c>
      <c r="Z47" s="324">
        <f>資源化量内訳!Y47</f>
        <v>1143</v>
      </c>
      <c r="AA47" s="324">
        <f t="shared" si="13"/>
        <v>14631</v>
      </c>
      <c r="AB47" s="327">
        <f t="shared" si="14"/>
        <v>100</v>
      </c>
      <c r="AC47" s="324">
        <f>施設資源化量内訳!Y47</f>
        <v>1096</v>
      </c>
      <c r="AD47" s="324">
        <f>施設資源化量内訳!AT47</f>
        <v>386</v>
      </c>
      <c r="AE47" s="324">
        <f>施設資源化量内訳!BO47</f>
        <v>0</v>
      </c>
      <c r="AF47" s="324">
        <f>施設資源化量内訳!CJ47</f>
        <v>0</v>
      </c>
      <c r="AG47" s="324">
        <f>施設資源化量内訳!DE47</f>
        <v>0</v>
      </c>
      <c r="AH47" s="324">
        <f>施設資源化量内訳!DZ47</f>
        <v>0</v>
      </c>
      <c r="AI47" s="324">
        <f>施設資源化量内訳!EU47</f>
        <v>557</v>
      </c>
      <c r="AJ47" s="324">
        <f t="shared" si="15"/>
        <v>2039</v>
      </c>
      <c r="AK47" s="327">
        <f t="shared" si="16"/>
        <v>22.871193748315818</v>
      </c>
      <c r="AL47" s="327">
        <f>IF((AA47+J47)&lt;&gt;0,(資源化量内訳!D47-資源化量内訳!R47-資源化量内訳!T47-資源化量内訳!V47-資源化量内訳!U47)/(AA47+J47)*100,"-")</f>
        <v>20.863648612233899</v>
      </c>
      <c r="AM47" s="324">
        <f>ごみ処理量内訳!AA47</f>
        <v>0</v>
      </c>
      <c r="AN47" s="324">
        <f>ごみ処理量内訳!AB47</f>
        <v>365</v>
      </c>
      <c r="AO47" s="324">
        <f>ごみ処理量内訳!AC47</f>
        <v>43</v>
      </c>
      <c r="AP47" s="324">
        <f t="shared" si="17"/>
        <v>408</v>
      </c>
      <c r="AQ47" s="328" t="s">
        <v>880</v>
      </c>
      <c r="AR47" s="329"/>
    </row>
    <row r="48" spans="1:44" s="300" customFormat="1" ht="13.5" customHeight="1">
      <c r="A48" s="322" t="s">
        <v>745</v>
      </c>
      <c r="B48" s="323" t="s">
        <v>881</v>
      </c>
      <c r="C48" s="322" t="s">
        <v>882</v>
      </c>
      <c r="D48" s="324">
        <f t="shared" si="9"/>
        <v>44670</v>
      </c>
      <c r="E48" s="324">
        <v>44670</v>
      </c>
      <c r="F48" s="324">
        <v>0</v>
      </c>
      <c r="G48" s="324">
        <v>384</v>
      </c>
      <c r="H48" s="324">
        <f>SUM(ごみ搬入量内訳!E48,+ごみ搬入量内訳!AD48)</f>
        <v>12392</v>
      </c>
      <c r="I48" s="324">
        <f>ごみ搬入量内訳!BC48</f>
        <v>1061</v>
      </c>
      <c r="J48" s="324">
        <f>資源化量内訳!BO48</f>
        <v>247</v>
      </c>
      <c r="K48" s="324">
        <f t="shared" si="10"/>
        <v>13700</v>
      </c>
      <c r="L48" s="325">
        <f t="shared" si="11"/>
        <v>840.25624748919768</v>
      </c>
      <c r="M48" s="324">
        <f>IF(D48&lt;&gt;0,(ごみ搬入量内訳!BR48+ごみ処理概要!J48)/ごみ処理概要!D48/365*1000000,"-")</f>
        <v>656.93318736181004</v>
      </c>
      <c r="N48" s="324">
        <f>IF(D48&lt;&gt;0,ごみ搬入量内訳!CM48/ごみ処理概要!D48/365*1000000,"-")</f>
        <v>183.32306012738775</v>
      </c>
      <c r="O48" s="324">
        <f>ごみ搬入量内訳!DH48</f>
        <v>0</v>
      </c>
      <c r="P48" s="324">
        <f>ごみ処理量内訳!E48</f>
        <v>9966</v>
      </c>
      <c r="Q48" s="324">
        <f>ごみ処理量内訳!N48</f>
        <v>0</v>
      </c>
      <c r="R48" s="324">
        <f t="shared" si="12"/>
        <v>2504</v>
      </c>
      <c r="S48" s="324">
        <f>ごみ処理量内訳!G48</f>
        <v>0</v>
      </c>
      <c r="T48" s="324">
        <f>ごみ処理量内訳!L48</f>
        <v>2504</v>
      </c>
      <c r="U48" s="324">
        <f>ごみ処理量内訳!H48</f>
        <v>0</v>
      </c>
      <c r="V48" s="324">
        <f>ごみ処理量内訳!I48</f>
        <v>0</v>
      </c>
      <c r="W48" s="324">
        <f>ごみ処理量内訳!J48</f>
        <v>0</v>
      </c>
      <c r="X48" s="324">
        <f>ごみ処理量内訳!K48</f>
        <v>0</v>
      </c>
      <c r="Y48" s="324">
        <f>ごみ処理量内訳!M48</f>
        <v>0</v>
      </c>
      <c r="Z48" s="324">
        <f>資源化量内訳!Y48</f>
        <v>846</v>
      </c>
      <c r="AA48" s="324">
        <f t="shared" si="13"/>
        <v>13316</v>
      </c>
      <c r="AB48" s="327">
        <f t="shared" si="14"/>
        <v>100</v>
      </c>
      <c r="AC48" s="324">
        <f>施設資源化量内訳!Y48</f>
        <v>57</v>
      </c>
      <c r="AD48" s="324">
        <f>施設資源化量内訳!AT48</f>
        <v>0</v>
      </c>
      <c r="AE48" s="324">
        <f>施設資源化量内訳!BO48</f>
        <v>0</v>
      </c>
      <c r="AF48" s="324">
        <f>施設資源化量内訳!CJ48</f>
        <v>0</v>
      </c>
      <c r="AG48" s="324">
        <f>施設資源化量内訳!DE48</f>
        <v>0</v>
      </c>
      <c r="AH48" s="324">
        <f>施設資源化量内訳!DZ48</f>
        <v>0</v>
      </c>
      <c r="AI48" s="324">
        <f>施設資源化量内訳!EU48</f>
        <v>1276</v>
      </c>
      <c r="AJ48" s="324">
        <f t="shared" si="15"/>
        <v>1333</v>
      </c>
      <c r="AK48" s="327">
        <f t="shared" si="16"/>
        <v>17.886898178868982</v>
      </c>
      <c r="AL48" s="327">
        <f>IF((AA48+J48)&lt;&gt;0,(資源化量内訳!D48-資源化量内訳!R48-資源化量内訳!T48-資源化量内訳!V48-資源化量内訳!U48)/(AA48+J48)*100,"-")</f>
        <v>17.886898178868982</v>
      </c>
      <c r="AM48" s="324">
        <f>ごみ処理量内訳!AA48</f>
        <v>0</v>
      </c>
      <c r="AN48" s="324">
        <f>ごみ処理量内訳!AB48</f>
        <v>964</v>
      </c>
      <c r="AO48" s="324">
        <f>ごみ処理量内訳!AC48</f>
        <v>663</v>
      </c>
      <c r="AP48" s="324">
        <f t="shared" si="17"/>
        <v>1627</v>
      </c>
      <c r="AQ48" s="328" t="s">
        <v>883</v>
      </c>
      <c r="AR48" s="329"/>
    </row>
    <row r="49" spans="1:44" s="300" customFormat="1" ht="13.5" customHeight="1">
      <c r="A49" s="322" t="s">
        <v>745</v>
      </c>
      <c r="B49" s="323" t="s">
        <v>884</v>
      </c>
      <c r="C49" s="322" t="s">
        <v>885</v>
      </c>
      <c r="D49" s="324">
        <f t="shared" si="9"/>
        <v>38461</v>
      </c>
      <c r="E49" s="324">
        <v>38461</v>
      </c>
      <c r="F49" s="324">
        <v>0</v>
      </c>
      <c r="G49" s="324">
        <v>706</v>
      </c>
      <c r="H49" s="324">
        <f>SUM(ごみ搬入量内訳!E49,+ごみ搬入量内訳!AD49)</f>
        <v>12372</v>
      </c>
      <c r="I49" s="324">
        <f>ごみ搬入量内訳!BC49</f>
        <v>310</v>
      </c>
      <c r="J49" s="324">
        <f>資源化量内訳!BO49</f>
        <v>0</v>
      </c>
      <c r="K49" s="324">
        <f t="shared" si="10"/>
        <v>12682</v>
      </c>
      <c r="L49" s="325">
        <f t="shared" si="11"/>
        <v>903.38798989761187</v>
      </c>
      <c r="M49" s="324">
        <f>IF(D49&lt;&gt;0,(ごみ搬入量内訳!BR49+ごみ処理概要!J49)/ごみ処理概要!D49/365*1000000,"-")</f>
        <v>596.51246076349184</v>
      </c>
      <c r="N49" s="324">
        <f>IF(D49&lt;&gt;0,ごみ搬入量内訳!CM49/ごみ処理概要!D49/365*1000000,"-")</f>
        <v>306.8755291341202</v>
      </c>
      <c r="O49" s="324">
        <f>ごみ搬入量内訳!DH49</f>
        <v>0</v>
      </c>
      <c r="P49" s="324">
        <f>ごみ処理量内訳!E49</f>
        <v>10121</v>
      </c>
      <c r="Q49" s="324">
        <f>ごみ処理量内訳!N49</f>
        <v>0</v>
      </c>
      <c r="R49" s="324">
        <f t="shared" si="12"/>
        <v>649</v>
      </c>
      <c r="S49" s="324">
        <f>ごみ処理量内訳!G49</f>
        <v>567</v>
      </c>
      <c r="T49" s="324">
        <f>ごみ処理量内訳!L49</f>
        <v>82</v>
      </c>
      <c r="U49" s="324">
        <f>ごみ処理量内訳!H49</f>
        <v>0</v>
      </c>
      <c r="V49" s="324">
        <f>ごみ処理量内訳!I49</f>
        <v>0</v>
      </c>
      <c r="W49" s="324">
        <f>ごみ処理量内訳!J49</f>
        <v>0</v>
      </c>
      <c r="X49" s="324">
        <f>ごみ処理量内訳!K49</f>
        <v>0</v>
      </c>
      <c r="Y49" s="324">
        <f>ごみ処理量内訳!M49</f>
        <v>0</v>
      </c>
      <c r="Z49" s="324">
        <f>資源化量内訳!Y49</f>
        <v>1803</v>
      </c>
      <c r="AA49" s="324">
        <f t="shared" si="13"/>
        <v>12573</v>
      </c>
      <c r="AB49" s="327">
        <f t="shared" si="14"/>
        <v>100</v>
      </c>
      <c r="AC49" s="324">
        <f>施設資源化量内訳!Y49</f>
        <v>868</v>
      </c>
      <c r="AD49" s="324">
        <f>施設資源化量内訳!AT49</f>
        <v>191</v>
      </c>
      <c r="AE49" s="324">
        <f>施設資源化量内訳!BO49</f>
        <v>0</v>
      </c>
      <c r="AF49" s="324">
        <f>施設資源化量内訳!CJ49</f>
        <v>0</v>
      </c>
      <c r="AG49" s="324">
        <f>施設資源化量内訳!DE49</f>
        <v>0</v>
      </c>
      <c r="AH49" s="324">
        <f>施設資源化量内訳!DZ49</f>
        <v>0</v>
      </c>
      <c r="AI49" s="324">
        <f>施設資源化量内訳!EU49</f>
        <v>64</v>
      </c>
      <c r="AJ49" s="324">
        <f t="shared" si="15"/>
        <v>1123</v>
      </c>
      <c r="AK49" s="327">
        <f t="shared" si="16"/>
        <v>23.27209098862642</v>
      </c>
      <c r="AL49" s="327">
        <f>IF((AA49+J49)&lt;&gt;0,(資源化量内訳!D49-資源化量内訳!R49-資源化量内訳!T49-資源化量内訳!V49-資源化量内訳!U49)/(AA49+J49)*100,"-")</f>
        <v>16.368408494392746</v>
      </c>
      <c r="AM49" s="324">
        <f>ごみ処理量内訳!AA49</f>
        <v>0</v>
      </c>
      <c r="AN49" s="324">
        <f>ごみ処理量内訳!AB49</f>
        <v>40</v>
      </c>
      <c r="AO49" s="324">
        <f>ごみ処理量内訳!AC49</f>
        <v>88</v>
      </c>
      <c r="AP49" s="324">
        <f t="shared" si="17"/>
        <v>128</v>
      </c>
      <c r="AQ49" s="328" t="s">
        <v>886</v>
      </c>
      <c r="AR49" s="329"/>
    </row>
    <row r="50" spans="1:44" s="300" customFormat="1" ht="13.5" customHeight="1">
      <c r="A50" s="322" t="s">
        <v>745</v>
      </c>
      <c r="B50" s="323" t="s">
        <v>887</v>
      </c>
      <c r="C50" s="322" t="s">
        <v>888</v>
      </c>
      <c r="D50" s="324">
        <f t="shared" si="9"/>
        <v>34307</v>
      </c>
      <c r="E50" s="324">
        <v>34307</v>
      </c>
      <c r="F50" s="324">
        <v>0</v>
      </c>
      <c r="G50" s="324">
        <v>455</v>
      </c>
      <c r="H50" s="324">
        <f>SUM(ごみ搬入量内訳!E50,+ごみ搬入量内訳!AD50)</f>
        <v>10184</v>
      </c>
      <c r="I50" s="324">
        <f>ごみ搬入量内訳!BC50</f>
        <v>584</v>
      </c>
      <c r="J50" s="324">
        <f>資源化量内訳!BO50</f>
        <v>436</v>
      </c>
      <c r="K50" s="324">
        <f t="shared" si="10"/>
        <v>11204</v>
      </c>
      <c r="L50" s="325">
        <f t="shared" si="11"/>
        <v>894.74131841778365</v>
      </c>
      <c r="M50" s="324">
        <f>IF(D50&lt;&gt;0,(ごみ搬入量内訳!BR50+ごみ処理概要!J50)/ごみ処理概要!D50/365*1000000,"-")</f>
        <v>680.23978492348101</v>
      </c>
      <c r="N50" s="324">
        <f>IF(D50&lt;&gt;0,ごみ搬入量内訳!CM50/ごみ処理概要!D50/365*1000000,"-")</f>
        <v>214.50153349430266</v>
      </c>
      <c r="O50" s="324">
        <f>ごみ搬入量内訳!DH50</f>
        <v>0</v>
      </c>
      <c r="P50" s="324">
        <f>ごみ処理量内訳!E50</f>
        <v>9165</v>
      </c>
      <c r="Q50" s="324">
        <f>ごみ処理量内訳!N50</f>
        <v>0</v>
      </c>
      <c r="R50" s="324">
        <f t="shared" si="12"/>
        <v>984</v>
      </c>
      <c r="S50" s="324">
        <f>ごみ処理量内訳!G50</f>
        <v>0</v>
      </c>
      <c r="T50" s="324">
        <f>ごみ処理量内訳!L50</f>
        <v>984</v>
      </c>
      <c r="U50" s="324">
        <f>ごみ処理量内訳!H50</f>
        <v>0</v>
      </c>
      <c r="V50" s="324">
        <f>ごみ処理量内訳!I50</f>
        <v>0</v>
      </c>
      <c r="W50" s="324">
        <f>ごみ処理量内訳!J50</f>
        <v>0</v>
      </c>
      <c r="X50" s="324">
        <f>ごみ処理量内訳!K50</f>
        <v>0</v>
      </c>
      <c r="Y50" s="324">
        <f>ごみ処理量内訳!M50</f>
        <v>0</v>
      </c>
      <c r="Z50" s="324">
        <f>資源化量内訳!Y50</f>
        <v>618</v>
      </c>
      <c r="AA50" s="324">
        <f t="shared" si="13"/>
        <v>10767</v>
      </c>
      <c r="AB50" s="327">
        <f t="shared" si="14"/>
        <v>100</v>
      </c>
      <c r="AC50" s="324">
        <f>施設資源化量内訳!Y50</f>
        <v>71</v>
      </c>
      <c r="AD50" s="324">
        <f>施設資源化量内訳!AT50</f>
        <v>0</v>
      </c>
      <c r="AE50" s="324">
        <f>施設資源化量内訳!BO50</f>
        <v>0</v>
      </c>
      <c r="AF50" s="324">
        <f>施設資源化量内訳!CJ50</f>
        <v>0</v>
      </c>
      <c r="AG50" s="324">
        <f>施設資源化量内訳!DE50</f>
        <v>0</v>
      </c>
      <c r="AH50" s="324">
        <f>施設資源化量内訳!DZ50</f>
        <v>0</v>
      </c>
      <c r="AI50" s="324">
        <f>施設資源化量内訳!EU50</f>
        <v>628</v>
      </c>
      <c r="AJ50" s="324">
        <f t="shared" si="15"/>
        <v>699</v>
      </c>
      <c r="AK50" s="327">
        <f t="shared" si="16"/>
        <v>15.647594394358656</v>
      </c>
      <c r="AL50" s="327">
        <f>IF((AA50+J50)&lt;&gt;0,(資源化量内訳!D50-資源化量内訳!R50-資源化量内訳!T50-資源化量内訳!V50-資源化量内訳!U50)/(AA50+J50)*100,"-")</f>
        <v>15.647594394358656</v>
      </c>
      <c r="AM50" s="324">
        <f>ごみ処理量内訳!AA50</f>
        <v>0</v>
      </c>
      <c r="AN50" s="324">
        <f>ごみ処理量内訳!AB50</f>
        <v>903</v>
      </c>
      <c r="AO50" s="324">
        <f>ごみ処理量内訳!AC50</f>
        <v>173</v>
      </c>
      <c r="AP50" s="324">
        <f t="shared" si="17"/>
        <v>1076</v>
      </c>
      <c r="AQ50" s="328" t="s">
        <v>889</v>
      </c>
      <c r="AR50" s="329"/>
    </row>
    <row r="51" spans="1:44" s="300" customFormat="1" ht="13.5" customHeight="1">
      <c r="A51" s="322" t="s">
        <v>745</v>
      </c>
      <c r="B51" s="323" t="s">
        <v>890</v>
      </c>
      <c r="C51" s="322" t="s">
        <v>891</v>
      </c>
      <c r="D51" s="324">
        <f t="shared" si="9"/>
        <v>11796</v>
      </c>
      <c r="E51" s="324">
        <v>11796</v>
      </c>
      <c r="F51" s="324">
        <v>0</v>
      </c>
      <c r="G51" s="324">
        <v>115</v>
      </c>
      <c r="H51" s="324">
        <f>SUM(ごみ搬入量内訳!E51,+ごみ搬入量内訳!AD51)</f>
        <v>3001</v>
      </c>
      <c r="I51" s="324">
        <f>ごみ搬入量内訳!BC51</f>
        <v>207</v>
      </c>
      <c r="J51" s="324">
        <f>資源化量内訳!BO51</f>
        <v>270</v>
      </c>
      <c r="K51" s="324">
        <f t="shared" si="10"/>
        <v>3478</v>
      </c>
      <c r="L51" s="325">
        <f t="shared" si="11"/>
        <v>807.7964668775578</v>
      </c>
      <c r="M51" s="324">
        <f>IF(D51&lt;&gt;0,(ごみ搬入量内訳!BR51+ごみ処理概要!J51)/ごみ処理概要!D51/365*1000000,"-")</f>
        <v>713.26709309401372</v>
      </c>
      <c r="N51" s="324">
        <f>IF(D51&lt;&gt;0,ごみ搬入量内訳!CM51/ごみ処理概要!D51/365*1000000,"-")</f>
        <v>94.529373783543988</v>
      </c>
      <c r="O51" s="324">
        <f>ごみ搬入量内訳!DH51</f>
        <v>0</v>
      </c>
      <c r="P51" s="324">
        <f>ごみ処理量内訳!E51</f>
        <v>2636</v>
      </c>
      <c r="Q51" s="324">
        <f>ごみ処理量内訳!N51</f>
        <v>0</v>
      </c>
      <c r="R51" s="324">
        <f t="shared" si="12"/>
        <v>370</v>
      </c>
      <c r="S51" s="324">
        <f>ごみ処理量内訳!G51</f>
        <v>0</v>
      </c>
      <c r="T51" s="324">
        <f>ごみ処理量内訳!L51</f>
        <v>370</v>
      </c>
      <c r="U51" s="324">
        <f>ごみ処理量内訳!H51</f>
        <v>0</v>
      </c>
      <c r="V51" s="324">
        <f>ごみ処理量内訳!I51</f>
        <v>0</v>
      </c>
      <c r="W51" s="324">
        <f>ごみ処理量内訳!J51</f>
        <v>0</v>
      </c>
      <c r="X51" s="324">
        <f>ごみ処理量内訳!K51</f>
        <v>0</v>
      </c>
      <c r="Y51" s="324">
        <f>ごみ処理量内訳!M51</f>
        <v>0</v>
      </c>
      <c r="Z51" s="324">
        <f>資源化量内訳!Y51</f>
        <v>188</v>
      </c>
      <c r="AA51" s="324">
        <f t="shared" si="13"/>
        <v>3194</v>
      </c>
      <c r="AB51" s="327">
        <f t="shared" si="14"/>
        <v>100</v>
      </c>
      <c r="AC51" s="324">
        <f>施設資源化量内訳!Y51</f>
        <v>20</v>
      </c>
      <c r="AD51" s="324">
        <f>施設資源化量内訳!AT51</f>
        <v>0</v>
      </c>
      <c r="AE51" s="324">
        <f>施設資源化量内訳!BO51</f>
        <v>0</v>
      </c>
      <c r="AF51" s="324">
        <f>施設資源化量内訳!CJ51</f>
        <v>0</v>
      </c>
      <c r="AG51" s="324">
        <f>施設資源化量内訳!DE51</f>
        <v>0</v>
      </c>
      <c r="AH51" s="324">
        <f>施設資源化量内訳!DZ51</f>
        <v>0</v>
      </c>
      <c r="AI51" s="324">
        <f>施設資源化量内訳!EU51</f>
        <v>239</v>
      </c>
      <c r="AJ51" s="324">
        <f t="shared" si="15"/>
        <v>259</v>
      </c>
      <c r="AK51" s="327">
        <f t="shared" si="16"/>
        <v>20.698614318706699</v>
      </c>
      <c r="AL51" s="327">
        <f>IF((AA51+J51)&lt;&gt;0,(資源化量内訳!D51-資源化量内訳!R51-資源化量内訳!T51-資源化量内訳!V51-資源化量内訳!U51)/(AA51+J51)*100,"-")</f>
        <v>20.698614318706699</v>
      </c>
      <c r="AM51" s="324">
        <f>ごみ処理量内訳!AA51</f>
        <v>0</v>
      </c>
      <c r="AN51" s="324">
        <f>ごみ処理量内訳!AB51</f>
        <v>262</v>
      </c>
      <c r="AO51" s="324">
        <f>ごみ処理量内訳!AC51</f>
        <v>65</v>
      </c>
      <c r="AP51" s="324">
        <f t="shared" si="17"/>
        <v>327</v>
      </c>
      <c r="AQ51" s="328" t="s">
        <v>892</v>
      </c>
      <c r="AR51" s="329"/>
    </row>
    <row r="52" spans="1:44" s="300" customFormat="1" ht="13.5" customHeight="1">
      <c r="A52" s="322" t="s">
        <v>745</v>
      </c>
      <c r="B52" s="323" t="s">
        <v>893</v>
      </c>
      <c r="C52" s="322" t="s">
        <v>894</v>
      </c>
      <c r="D52" s="324">
        <f t="shared" si="9"/>
        <v>18506</v>
      </c>
      <c r="E52" s="324">
        <v>18506</v>
      </c>
      <c r="F52" s="324">
        <v>0</v>
      </c>
      <c r="G52" s="324">
        <v>437</v>
      </c>
      <c r="H52" s="324">
        <f>SUM(ごみ搬入量内訳!E52,+ごみ搬入量内訳!AD52)</f>
        <v>4696</v>
      </c>
      <c r="I52" s="324">
        <f>ごみ搬入量内訳!BC52</f>
        <v>244</v>
      </c>
      <c r="J52" s="324">
        <f>資源化量内訳!BO52</f>
        <v>148</v>
      </c>
      <c r="K52" s="324">
        <f t="shared" si="10"/>
        <v>5088</v>
      </c>
      <c r="L52" s="325">
        <f t="shared" si="11"/>
        <v>753.25440545754134</v>
      </c>
      <c r="M52" s="324">
        <f>IF(D52&lt;&gt;0,(ごみ搬入量内訳!BR52+ごみ処理概要!J52)/ごみ処理概要!D52/365*1000000,"-")</f>
        <v>565.53298522952196</v>
      </c>
      <c r="N52" s="324">
        <f>IF(D52&lt;&gt;0,ごみ搬入量内訳!CM52/ごみ処理概要!D52/365*1000000,"-")</f>
        <v>187.72142022801933</v>
      </c>
      <c r="O52" s="324">
        <f>ごみ搬入量内訳!DH52</f>
        <v>0</v>
      </c>
      <c r="P52" s="324">
        <f>ごみ処理量内訳!E52</f>
        <v>3800</v>
      </c>
      <c r="Q52" s="324">
        <f>ごみ処理量内訳!N52</f>
        <v>0</v>
      </c>
      <c r="R52" s="324">
        <f t="shared" si="12"/>
        <v>851</v>
      </c>
      <c r="S52" s="324">
        <f>ごみ処理量内訳!G52</f>
        <v>0</v>
      </c>
      <c r="T52" s="324">
        <f>ごみ処理量内訳!L52</f>
        <v>851</v>
      </c>
      <c r="U52" s="324">
        <f>ごみ処理量内訳!H52</f>
        <v>0</v>
      </c>
      <c r="V52" s="324">
        <f>ごみ処理量内訳!I52</f>
        <v>0</v>
      </c>
      <c r="W52" s="324">
        <f>ごみ処理量内訳!J52</f>
        <v>0</v>
      </c>
      <c r="X52" s="324">
        <f>ごみ処理量内訳!K52</f>
        <v>0</v>
      </c>
      <c r="Y52" s="324">
        <f>ごみ処理量内訳!M52</f>
        <v>0</v>
      </c>
      <c r="Z52" s="324">
        <f>資源化量内訳!Y52</f>
        <v>289</v>
      </c>
      <c r="AA52" s="324">
        <f t="shared" si="13"/>
        <v>4940</v>
      </c>
      <c r="AB52" s="327">
        <f t="shared" si="14"/>
        <v>100</v>
      </c>
      <c r="AC52" s="324">
        <f>施設資源化量内訳!Y52</f>
        <v>236</v>
      </c>
      <c r="AD52" s="324">
        <f>施設資源化量内訳!AT52</f>
        <v>0</v>
      </c>
      <c r="AE52" s="324">
        <f>施設資源化量内訳!BO52</f>
        <v>0</v>
      </c>
      <c r="AF52" s="324">
        <f>施設資源化量内訳!CJ52</f>
        <v>0</v>
      </c>
      <c r="AG52" s="324">
        <f>施設資源化量内訳!DE52</f>
        <v>0</v>
      </c>
      <c r="AH52" s="324">
        <f>施設資源化量内訳!DZ52</f>
        <v>0</v>
      </c>
      <c r="AI52" s="324">
        <f>施設資源化量内訳!EU52</f>
        <v>695</v>
      </c>
      <c r="AJ52" s="324">
        <f t="shared" si="15"/>
        <v>931</v>
      </c>
      <c r="AK52" s="327">
        <f t="shared" si="16"/>
        <v>26.886792452830189</v>
      </c>
      <c r="AL52" s="327">
        <f>IF((AA52+J52)&lt;&gt;0,(資源化量内訳!D52-資源化量内訳!R52-資源化量内訳!T52-資源化量内訳!V52-資源化量内訳!U52)/(AA52+J52)*100,"-")</f>
        <v>24.980345911949687</v>
      </c>
      <c r="AM52" s="324">
        <f>ごみ処理量内訳!AA52</f>
        <v>0</v>
      </c>
      <c r="AN52" s="324">
        <f>ごみ処理量内訳!AB52</f>
        <v>91</v>
      </c>
      <c r="AO52" s="324">
        <f>ごみ処理量内訳!AC52</f>
        <v>116</v>
      </c>
      <c r="AP52" s="324">
        <f t="shared" si="17"/>
        <v>207</v>
      </c>
      <c r="AQ52" s="328" t="s">
        <v>895</v>
      </c>
      <c r="AR52" s="329"/>
    </row>
    <row r="53" spans="1:44" s="300" customFormat="1" ht="13.5" customHeight="1">
      <c r="A53" s="322" t="s">
        <v>745</v>
      </c>
      <c r="B53" s="323" t="s">
        <v>896</v>
      </c>
      <c r="C53" s="322" t="s">
        <v>897</v>
      </c>
      <c r="D53" s="324">
        <f t="shared" si="9"/>
        <v>17976</v>
      </c>
      <c r="E53" s="324">
        <v>17976</v>
      </c>
      <c r="F53" s="324">
        <v>0</v>
      </c>
      <c r="G53" s="324">
        <v>403</v>
      </c>
      <c r="H53" s="324">
        <f>SUM(ごみ搬入量内訳!E53,+ごみ搬入量内訳!AD53)</f>
        <v>4850</v>
      </c>
      <c r="I53" s="324">
        <f>ごみ搬入量内訳!BC53</f>
        <v>348</v>
      </c>
      <c r="J53" s="324">
        <f>資源化量内訳!BO53</f>
        <v>0</v>
      </c>
      <c r="K53" s="324">
        <f t="shared" si="10"/>
        <v>5198</v>
      </c>
      <c r="L53" s="325">
        <f t="shared" si="11"/>
        <v>792.2282983094658</v>
      </c>
      <c r="M53" s="324">
        <f>IF(D53&lt;&gt;0,(ごみ搬入量内訳!BR53+ごみ処理概要!J53)/ごみ処理概要!D53/365*1000000,"-")</f>
        <v>550.20087666355755</v>
      </c>
      <c r="N53" s="324">
        <f>IF(D53&lt;&gt;0,ごみ搬入量内訳!CM53/ごみ処理概要!D53/365*1000000,"-")</f>
        <v>242.02742164590839</v>
      </c>
      <c r="O53" s="324">
        <f>ごみ搬入量内訳!DH53</f>
        <v>0</v>
      </c>
      <c r="P53" s="324">
        <f>ごみ処理量内訳!E53</f>
        <v>4230</v>
      </c>
      <c r="Q53" s="324">
        <f>ごみ処理量内訳!N53</f>
        <v>0</v>
      </c>
      <c r="R53" s="324">
        <f t="shared" si="12"/>
        <v>827</v>
      </c>
      <c r="S53" s="324">
        <f>ごみ処理量内訳!G53</f>
        <v>0</v>
      </c>
      <c r="T53" s="324">
        <f>ごみ処理量内訳!L53</f>
        <v>827</v>
      </c>
      <c r="U53" s="324">
        <f>ごみ処理量内訳!H53</f>
        <v>0</v>
      </c>
      <c r="V53" s="324">
        <f>ごみ処理量内訳!I53</f>
        <v>0</v>
      </c>
      <c r="W53" s="324">
        <f>ごみ処理量内訳!J53</f>
        <v>0</v>
      </c>
      <c r="X53" s="324">
        <f>ごみ処理量内訳!K53</f>
        <v>0</v>
      </c>
      <c r="Y53" s="324">
        <f>ごみ処理量内訳!M53</f>
        <v>0</v>
      </c>
      <c r="Z53" s="324">
        <f>資源化量内訳!Y53</f>
        <v>494</v>
      </c>
      <c r="AA53" s="324">
        <f t="shared" si="13"/>
        <v>5551</v>
      </c>
      <c r="AB53" s="327">
        <f t="shared" si="14"/>
        <v>100</v>
      </c>
      <c r="AC53" s="324">
        <f>施設資源化量内訳!Y53</f>
        <v>257</v>
      </c>
      <c r="AD53" s="324">
        <f>施設資源化量内訳!AT53</f>
        <v>0</v>
      </c>
      <c r="AE53" s="324">
        <f>施設資源化量内訳!BO53</f>
        <v>0</v>
      </c>
      <c r="AF53" s="324">
        <f>施設資源化量内訳!CJ53</f>
        <v>0</v>
      </c>
      <c r="AG53" s="324">
        <f>施設資源化量内訳!DE53</f>
        <v>0</v>
      </c>
      <c r="AH53" s="324">
        <f>施設資源化量内訳!DZ53</f>
        <v>0</v>
      </c>
      <c r="AI53" s="324">
        <f>施設資源化量内訳!EU53</f>
        <v>690</v>
      </c>
      <c r="AJ53" s="324">
        <f t="shared" si="15"/>
        <v>947</v>
      </c>
      <c r="AK53" s="327">
        <f t="shared" si="16"/>
        <v>25.959286615024318</v>
      </c>
      <c r="AL53" s="327">
        <f>IF((AA53+J53)&lt;&gt;0,(資源化量内訳!D53-資源化量内訳!R53-資源化量内訳!T53-資源化量内訳!V53-資源化量内訳!U53)/(AA53+J53)*100,"-")</f>
        <v>24.049720771032245</v>
      </c>
      <c r="AM53" s="324">
        <f>ごみ処理量内訳!AA53</f>
        <v>0</v>
      </c>
      <c r="AN53" s="324">
        <f>ごみ処理量内訳!AB53</f>
        <v>99</v>
      </c>
      <c r="AO53" s="324">
        <f>ごみ処理量内訳!AC53</f>
        <v>126</v>
      </c>
      <c r="AP53" s="324">
        <f t="shared" si="17"/>
        <v>225</v>
      </c>
      <c r="AQ53" s="328" t="s">
        <v>898</v>
      </c>
      <c r="AR53" s="329"/>
    </row>
    <row r="54" spans="1:44" s="300" customFormat="1" ht="13.5" customHeight="1">
      <c r="A54" s="322" t="s">
        <v>745</v>
      </c>
      <c r="B54" s="323" t="s">
        <v>899</v>
      </c>
      <c r="C54" s="322" t="s">
        <v>900</v>
      </c>
      <c r="D54" s="324">
        <f t="shared" si="9"/>
        <v>30776</v>
      </c>
      <c r="E54" s="324">
        <v>30776</v>
      </c>
      <c r="F54" s="324">
        <v>0</v>
      </c>
      <c r="G54" s="324">
        <v>245</v>
      </c>
      <c r="H54" s="324">
        <f>SUM(ごみ搬入量内訳!E54,+ごみ搬入量内訳!AD54)</f>
        <v>8086</v>
      </c>
      <c r="I54" s="324">
        <f>ごみ搬入量内訳!BC54</f>
        <v>566</v>
      </c>
      <c r="J54" s="324">
        <f>資源化量内訳!BO54</f>
        <v>440</v>
      </c>
      <c r="K54" s="324">
        <f t="shared" si="10"/>
        <v>9092</v>
      </c>
      <c r="L54" s="325">
        <f t="shared" si="11"/>
        <v>809.38357944813788</v>
      </c>
      <c r="M54" s="324">
        <f>IF(D54&lt;&gt;0,(ごみ搬入量内訳!BR54+ごみ処理概要!J54)/ごみ処理概要!D54/365*1000000,"-")</f>
        <v>688.49236729563347</v>
      </c>
      <c r="N54" s="324">
        <f>IF(D54&lt;&gt;0,ごみ搬入量内訳!CM54/ごみ処理概要!D54/365*1000000,"-")</f>
        <v>120.89121215250452</v>
      </c>
      <c r="O54" s="324">
        <f>ごみ搬入量内訳!DH54</f>
        <v>0</v>
      </c>
      <c r="P54" s="324">
        <f>ごみ処理量内訳!E54</f>
        <v>6442</v>
      </c>
      <c r="Q54" s="324">
        <f>ごみ処理量内訳!N54</f>
        <v>0</v>
      </c>
      <c r="R54" s="324">
        <f t="shared" si="12"/>
        <v>1504</v>
      </c>
      <c r="S54" s="324">
        <f>ごみ処理量内訳!G54</f>
        <v>0</v>
      </c>
      <c r="T54" s="324">
        <f>ごみ処理量内訳!L54</f>
        <v>1504</v>
      </c>
      <c r="U54" s="324">
        <f>ごみ処理量内訳!H54</f>
        <v>0</v>
      </c>
      <c r="V54" s="324">
        <f>ごみ処理量内訳!I54</f>
        <v>0</v>
      </c>
      <c r="W54" s="324">
        <f>ごみ処理量内訳!J54</f>
        <v>0</v>
      </c>
      <c r="X54" s="324">
        <f>ごみ処理量内訳!K54</f>
        <v>0</v>
      </c>
      <c r="Y54" s="324">
        <f>ごみ処理量内訳!M54</f>
        <v>0</v>
      </c>
      <c r="Z54" s="324">
        <f>資源化量内訳!Y54</f>
        <v>399</v>
      </c>
      <c r="AA54" s="324">
        <f t="shared" si="13"/>
        <v>8345</v>
      </c>
      <c r="AB54" s="327">
        <f t="shared" si="14"/>
        <v>100</v>
      </c>
      <c r="AC54" s="324">
        <f>施設資源化量内訳!Y54</f>
        <v>396</v>
      </c>
      <c r="AD54" s="324">
        <f>施設資源化量内訳!AT54</f>
        <v>0</v>
      </c>
      <c r="AE54" s="324">
        <f>施設資源化量内訳!BO54</f>
        <v>0</v>
      </c>
      <c r="AF54" s="324">
        <f>施設資源化量内訳!CJ54</f>
        <v>0</v>
      </c>
      <c r="AG54" s="324">
        <f>施設資源化量内訳!DE54</f>
        <v>0</v>
      </c>
      <c r="AH54" s="324">
        <f>施設資源化量内訳!DZ54</f>
        <v>0</v>
      </c>
      <c r="AI54" s="324">
        <f>施設資源化量内訳!EU54</f>
        <v>1304</v>
      </c>
      <c r="AJ54" s="324">
        <f t="shared" si="15"/>
        <v>1700</v>
      </c>
      <c r="AK54" s="327">
        <f t="shared" si="16"/>
        <v>28.901536710301652</v>
      </c>
      <c r="AL54" s="327">
        <f>IF((AA54+J54)&lt;&gt;0,(資源化量内訳!D54-資源化量内訳!R54-資源化量内訳!T54-資源化量内訳!V54-資源化量内訳!U54)/(AA54+J54)*100,"-")</f>
        <v>27.046101309049515</v>
      </c>
      <c r="AM54" s="324">
        <f>ごみ処理量内訳!AA54</f>
        <v>0</v>
      </c>
      <c r="AN54" s="324">
        <f>ごみ処理量内訳!AB54</f>
        <v>157</v>
      </c>
      <c r="AO54" s="324">
        <f>ごみ処理量内訳!AC54</f>
        <v>200</v>
      </c>
      <c r="AP54" s="324">
        <f t="shared" si="17"/>
        <v>357</v>
      </c>
      <c r="AQ54" s="328" t="s">
        <v>901</v>
      </c>
      <c r="AR54" s="329"/>
    </row>
    <row r="55" spans="1:44" s="300" customFormat="1" ht="13.5" customHeight="1">
      <c r="A55" s="322" t="s">
        <v>745</v>
      </c>
      <c r="B55" s="323" t="s">
        <v>902</v>
      </c>
      <c r="C55" s="322" t="s">
        <v>903</v>
      </c>
      <c r="D55" s="324">
        <f t="shared" si="9"/>
        <v>20597</v>
      </c>
      <c r="E55" s="324">
        <v>20597</v>
      </c>
      <c r="F55" s="324">
        <v>0</v>
      </c>
      <c r="G55" s="324">
        <v>280</v>
      </c>
      <c r="H55" s="324">
        <f>SUM(ごみ搬入量内訳!E55,+ごみ搬入量内訳!AD55)</f>
        <v>5618</v>
      </c>
      <c r="I55" s="324">
        <f>ごみ搬入量内訳!BC55</f>
        <v>1453</v>
      </c>
      <c r="J55" s="324">
        <f>資源化量内訳!BO55</f>
        <v>407</v>
      </c>
      <c r="K55" s="324">
        <f t="shared" si="10"/>
        <v>7478</v>
      </c>
      <c r="L55" s="325">
        <f t="shared" si="11"/>
        <v>994.69200528604711</v>
      </c>
      <c r="M55" s="324">
        <f>IF(D55&lt;&gt;0,(ごみ搬入量内訳!BR55+ごみ処理概要!J55)/ごみ処理概要!D55/365*1000000,"-")</f>
        <v>748.47979590058662</v>
      </c>
      <c r="N55" s="324">
        <f>IF(D55&lt;&gt;0,ごみ搬入量内訳!CM55/ごみ処理概要!D55/365*1000000,"-")</f>
        <v>246.21220938546045</v>
      </c>
      <c r="O55" s="324">
        <f>ごみ搬入量内訳!DH55</f>
        <v>0</v>
      </c>
      <c r="P55" s="324">
        <f>ごみ処理量内訳!E55</f>
        <v>5807</v>
      </c>
      <c r="Q55" s="324">
        <f>ごみ処理量内訳!N55</f>
        <v>0</v>
      </c>
      <c r="R55" s="324">
        <f t="shared" si="12"/>
        <v>594</v>
      </c>
      <c r="S55" s="324">
        <f>ごみ処理量内訳!G55</f>
        <v>0</v>
      </c>
      <c r="T55" s="324">
        <f>ごみ処理量内訳!L55</f>
        <v>594</v>
      </c>
      <c r="U55" s="324">
        <f>ごみ処理量内訳!H55</f>
        <v>0</v>
      </c>
      <c r="V55" s="324">
        <f>ごみ処理量内訳!I55</f>
        <v>0</v>
      </c>
      <c r="W55" s="324">
        <f>ごみ処理量内訳!J55</f>
        <v>0</v>
      </c>
      <c r="X55" s="324">
        <f>ごみ処理量内訳!K55</f>
        <v>0</v>
      </c>
      <c r="Y55" s="324">
        <f>ごみ処理量内訳!M55</f>
        <v>0</v>
      </c>
      <c r="Z55" s="324">
        <f>資源化量内訳!Y55</f>
        <v>665</v>
      </c>
      <c r="AA55" s="324">
        <f t="shared" si="13"/>
        <v>7066</v>
      </c>
      <c r="AB55" s="327">
        <f t="shared" si="14"/>
        <v>100</v>
      </c>
      <c r="AC55" s="324">
        <f>施設資源化量内訳!Y55</f>
        <v>711</v>
      </c>
      <c r="AD55" s="324">
        <f>施設資源化量内訳!AT55</f>
        <v>0</v>
      </c>
      <c r="AE55" s="324">
        <f>施設資源化量内訳!BO55</f>
        <v>0</v>
      </c>
      <c r="AF55" s="324">
        <f>施設資源化量内訳!CJ55</f>
        <v>0</v>
      </c>
      <c r="AG55" s="324">
        <f>施設資源化量内訳!DE55</f>
        <v>0</v>
      </c>
      <c r="AH55" s="324">
        <f>施設資源化量内訳!DZ55</f>
        <v>0</v>
      </c>
      <c r="AI55" s="324">
        <f>施設資源化量内訳!EU55</f>
        <v>566</v>
      </c>
      <c r="AJ55" s="324">
        <f t="shared" si="15"/>
        <v>1277</v>
      </c>
      <c r="AK55" s="327">
        <f t="shared" si="16"/>
        <v>31.433159373745482</v>
      </c>
      <c r="AL55" s="327">
        <f>IF((AA55+J55)&lt;&gt;0,(資源化量内訳!D55-資源化量内訳!R55-資源化量内訳!T55-資源化量内訳!V55-資源化量内訳!U55)/(AA55+J55)*100,"-")</f>
        <v>24.3409607921852</v>
      </c>
      <c r="AM55" s="324">
        <f>ごみ処理量内訳!AA55</f>
        <v>0</v>
      </c>
      <c r="AN55" s="324">
        <f>ごみ処理量内訳!AB55</f>
        <v>0</v>
      </c>
      <c r="AO55" s="324">
        <f>ごみ処理量内訳!AC55</f>
        <v>0</v>
      </c>
      <c r="AP55" s="324">
        <f t="shared" si="17"/>
        <v>0</v>
      </c>
      <c r="AQ55" s="328" t="s">
        <v>904</v>
      </c>
      <c r="AR55" s="329"/>
    </row>
    <row r="56" spans="1:44" s="300" customFormat="1" ht="13.5" customHeight="1">
      <c r="A56" s="322" t="s">
        <v>745</v>
      </c>
      <c r="B56" s="323" t="s">
        <v>905</v>
      </c>
      <c r="C56" s="322" t="s">
        <v>906</v>
      </c>
      <c r="D56" s="324">
        <f t="shared" si="9"/>
        <v>19498</v>
      </c>
      <c r="E56" s="324">
        <v>19498</v>
      </c>
      <c r="F56" s="324">
        <v>0</v>
      </c>
      <c r="G56" s="324">
        <v>136</v>
      </c>
      <c r="H56" s="324">
        <f>SUM(ごみ搬入量内訳!E56,+ごみ搬入量内訳!AD56)</f>
        <v>4862</v>
      </c>
      <c r="I56" s="324">
        <f>ごみ搬入量内訳!BC56</f>
        <v>282</v>
      </c>
      <c r="J56" s="324">
        <f>資源化量内訳!BO56</f>
        <v>253</v>
      </c>
      <c r="K56" s="324">
        <f t="shared" si="10"/>
        <v>5397</v>
      </c>
      <c r="L56" s="325">
        <f t="shared" si="11"/>
        <v>758.34964457190551</v>
      </c>
      <c r="M56" s="324">
        <f>IF(D56&lt;&gt;0,(ごみ搬入量内訳!BR56+ごみ処理概要!J56)/ごみ処理概要!D56/365*1000000,"-")</f>
        <v>620.50621279035295</v>
      </c>
      <c r="N56" s="324">
        <f>IF(D56&lt;&gt;0,ごみ搬入量内訳!CM56/ごみ処理概要!D56/365*1000000,"-")</f>
        <v>137.8434317815526</v>
      </c>
      <c r="O56" s="324">
        <f>ごみ搬入量内訳!DH56</f>
        <v>0</v>
      </c>
      <c r="P56" s="324">
        <f>ごみ処理量内訳!E56</f>
        <v>3728</v>
      </c>
      <c r="Q56" s="324">
        <f>ごみ処理量内訳!N56</f>
        <v>0</v>
      </c>
      <c r="R56" s="324">
        <f t="shared" si="12"/>
        <v>1004</v>
      </c>
      <c r="S56" s="324">
        <f>ごみ処理量内訳!G56</f>
        <v>133</v>
      </c>
      <c r="T56" s="324">
        <f>ごみ処理量内訳!L56</f>
        <v>871</v>
      </c>
      <c r="U56" s="324">
        <f>ごみ処理量内訳!H56</f>
        <v>0</v>
      </c>
      <c r="V56" s="324">
        <f>ごみ処理量内訳!I56</f>
        <v>0</v>
      </c>
      <c r="W56" s="324">
        <f>ごみ処理量内訳!J56</f>
        <v>0</v>
      </c>
      <c r="X56" s="324">
        <f>ごみ処理量内訳!K56</f>
        <v>0</v>
      </c>
      <c r="Y56" s="324">
        <f>ごみ処理量内訳!M56</f>
        <v>0</v>
      </c>
      <c r="Z56" s="324">
        <f>資源化量内訳!Y56</f>
        <v>412</v>
      </c>
      <c r="AA56" s="324">
        <f t="shared" si="13"/>
        <v>5144</v>
      </c>
      <c r="AB56" s="327">
        <f t="shared" si="14"/>
        <v>100</v>
      </c>
      <c r="AC56" s="324">
        <f>施設資源化量内訳!Y56</f>
        <v>383</v>
      </c>
      <c r="AD56" s="324">
        <f>施設資源化量内訳!AT56</f>
        <v>25</v>
      </c>
      <c r="AE56" s="324">
        <f>施設資源化量内訳!BO56</f>
        <v>0</v>
      </c>
      <c r="AF56" s="324">
        <f>施設資源化量内訳!CJ56</f>
        <v>0</v>
      </c>
      <c r="AG56" s="324">
        <f>施設資源化量内訳!DE56</f>
        <v>0</v>
      </c>
      <c r="AH56" s="324">
        <f>施設資源化量内訳!DZ56</f>
        <v>0</v>
      </c>
      <c r="AI56" s="324">
        <f>施設資源化量内訳!EU56</f>
        <v>440</v>
      </c>
      <c r="AJ56" s="324">
        <f t="shared" si="15"/>
        <v>848</v>
      </c>
      <c r="AK56" s="327">
        <f t="shared" si="16"/>
        <v>28.034093014637762</v>
      </c>
      <c r="AL56" s="327">
        <f>IF((AA56+J56)&lt;&gt;0,(資源化量内訳!D56-資源化量内訳!R56-資源化量内訳!T56-資源化量内訳!V56-資源化量内訳!U56)/(AA56+J56)*100,"-")</f>
        <v>20.956086714841579</v>
      </c>
      <c r="AM56" s="324">
        <f>ごみ処理量内訳!AA56</f>
        <v>0</v>
      </c>
      <c r="AN56" s="324">
        <f>ごみ処理量内訳!AB56</f>
        <v>0</v>
      </c>
      <c r="AO56" s="324">
        <f>ごみ処理量内訳!AC56</f>
        <v>0</v>
      </c>
      <c r="AP56" s="324">
        <f t="shared" si="17"/>
        <v>0</v>
      </c>
      <c r="AQ56" s="328" t="s">
        <v>907</v>
      </c>
      <c r="AR56" s="329"/>
    </row>
    <row r="57" spans="1:44" s="300" customFormat="1" ht="13.5" customHeight="1">
      <c r="A57" s="322" t="s">
        <v>745</v>
      </c>
      <c r="B57" s="323" t="s">
        <v>908</v>
      </c>
      <c r="C57" s="322" t="s">
        <v>909</v>
      </c>
      <c r="D57" s="324">
        <f t="shared" si="9"/>
        <v>13835</v>
      </c>
      <c r="E57" s="324">
        <v>13835</v>
      </c>
      <c r="F57" s="324">
        <v>0</v>
      </c>
      <c r="G57" s="324">
        <v>98</v>
      </c>
      <c r="H57" s="324">
        <f>SUM(ごみ搬入量内訳!E57,+ごみ搬入量内訳!AD57)</f>
        <v>4129</v>
      </c>
      <c r="I57" s="324">
        <f>ごみ搬入量内訳!BC57</f>
        <v>173</v>
      </c>
      <c r="J57" s="324">
        <f>資源化量内訳!BO57</f>
        <v>126</v>
      </c>
      <c r="K57" s="324">
        <f t="shared" si="10"/>
        <v>4428</v>
      </c>
      <c r="L57" s="325">
        <f t="shared" si="11"/>
        <v>876.87075166715351</v>
      </c>
      <c r="M57" s="324">
        <f>IF(D57&lt;&gt;0,(ごみ搬入量内訳!BR57+ごみ処理概要!J57)/ごみ処理概要!D57/365*1000000,"-")</f>
        <v>746.17185914223899</v>
      </c>
      <c r="N57" s="324">
        <f>IF(D57&lt;&gt;0,ごみ搬入量内訳!CM57/ごみ処理概要!D57/365*1000000,"-")</f>
        <v>130.6988925249145</v>
      </c>
      <c r="O57" s="324">
        <f>ごみ搬入量内訳!DH57</f>
        <v>0</v>
      </c>
      <c r="P57" s="324">
        <f>ごみ処理量内訳!E57</f>
        <v>3397</v>
      </c>
      <c r="Q57" s="324">
        <f>ごみ処理量内訳!N57</f>
        <v>0</v>
      </c>
      <c r="R57" s="324">
        <f t="shared" si="12"/>
        <v>505</v>
      </c>
      <c r="S57" s="324">
        <f>ごみ処理量内訳!G57</f>
        <v>0</v>
      </c>
      <c r="T57" s="324">
        <f>ごみ処理量内訳!L57</f>
        <v>505</v>
      </c>
      <c r="U57" s="324">
        <f>ごみ処理量内訳!H57</f>
        <v>0</v>
      </c>
      <c r="V57" s="324">
        <f>ごみ処理量内訳!I57</f>
        <v>0</v>
      </c>
      <c r="W57" s="324">
        <f>ごみ処理量内訳!J57</f>
        <v>0</v>
      </c>
      <c r="X57" s="324">
        <f>ごみ処理量内訳!K57</f>
        <v>0</v>
      </c>
      <c r="Y57" s="324">
        <f>ごみ処理量内訳!M57</f>
        <v>0</v>
      </c>
      <c r="Z57" s="324">
        <f>資源化量内訳!Y57</f>
        <v>381</v>
      </c>
      <c r="AA57" s="324">
        <f t="shared" si="13"/>
        <v>4283</v>
      </c>
      <c r="AB57" s="327">
        <f t="shared" si="14"/>
        <v>100</v>
      </c>
      <c r="AC57" s="324">
        <f>施設資源化量内訳!Y57</f>
        <v>27</v>
      </c>
      <c r="AD57" s="324">
        <f>施設資源化量内訳!AT57</f>
        <v>0</v>
      </c>
      <c r="AE57" s="324">
        <f>施設資源化量内訳!BO57</f>
        <v>0</v>
      </c>
      <c r="AF57" s="324">
        <f>施設資源化量内訳!CJ57</f>
        <v>0</v>
      </c>
      <c r="AG57" s="324">
        <f>施設資源化量内訳!DE57</f>
        <v>0</v>
      </c>
      <c r="AH57" s="324">
        <f>施設資源化量内訳!DZ57</f>
        <v>0</v>
      </c>
      <c r="AI57" s="324">
        <f>施設資源化量内訳!EU57</f>
        <v>328</v>
      </c>
      <c r="AJ57" s="324">
        <f t="shared" si="15"/>
        <v>355</v>
      </c>
      <c r="AK57" s="327">
        <f t="shared" si="16"/>
        <v>19.550918575640736</v>
      </c>
      <c r="AL57" s="327">
        <f>IF((AA57+J57)&lt;&gt;0,(資源化量内訳!D57-資源化量内訳!R57-資源化量内訳!T57-資源化量内訳!V57-資源化量内訳!U57)/(AA57+J57)*100,"-")</f>
        <v>19.550918575640736</v>
      </c>
      <c r="AM57" s="324">
        <f>ごみ処理量内訳!AA57</f>
        <v>0</v>
      </c>
      <c r="AN57" s="324">
        <f>ごみ処理量内訳!AB57</f>
        <v>339</v>
      </c>
      <c r="AO57" s="324">
        <f>ごみ処理量内訳!AC57</f>
        <v>89</v>
      </c>
      <c r="AP57" s="324">
        <f t="shared" si="17"/>
        <v>428</v>
      </c>
      <c r="AQ57" s="328" t="s">
        <v>910</v>
      </c>
      <c r="AR57" s="329"/>
    </row>
    <row r="58" spans="1:44" s="300" customFormat="1" ht="13.5" customHeight="1">
      <c r="A58" s="322" t="s">
        <v>745</v>
      </c>
      <c r="B58" s="323" t="s">
        <v>911</v>
      </c>
      <c r="C58" s="322" t="s">
        <v>912</v>
      </c>
      <c r="D58" s="324">
        <f t="shared" si="9"/>
        <v>11521</v>
      </c>
      <c r="E58" s="324">
        <v>11521</v>
      </c>
      <c r="F58" s="324">
        <v>0</v>
      </c>
      <c r="G58" s="324">
        <v>134</v>
      </c>
      <c r="H58" s="324">
        <f>SUM(ごみ搬入量内訳!E58,+ごみ搬入量内訳!AD58)</f>
        <v>3040</v>
      </c>
      <c r="I58" s="324">
        <f>ごみ搬入量内訳!BC58</f>
        <v>196</v>
      </c>
      <c r="J58" s="324">
        <f>資源化量内訳!BO58</f>
        <v>71</v>
      </c>
      <c r="K58" s="324">
        <f t="shared" si="10"/>
        <v>3307</v>
      </c>
      <c r="L58" s="325">
        <f t="shared" si="11"/>
        <v>786.41385058612445</v>
      </c>
      <c r="M58" s="324">
        <f>IF(D58&lt;&gt;0,(ごみ搬入量内訳!BR58+ごみ処理概要!J58)/ごみ処理概要!D58/365*1000000,"-")</f>
        <v>615.67144214317398</v>
      </c>
      <c r="N58" s="324">
        <f>IF(D58&lt;&gt;0,ごみ搬入量内訳!CM58/ごみ処理概要!D58/365*1000000,"-")</f>
        <v>170.74240844295051</v>
      </c>
      <c r="O58" s="324">
        <f>ごみ搬入量内訳!DH58</f>
        <v>0</v>
      </c>
      <c r="P58" s="324">
        <f>ごみ処理量内訳!E58</f>
        <v>2340</v>
      </c>
      <c r="Q58" s="324">
        <f>ごみ処理量内訳!N58</f>
        <v>0</v>
      </c>
      <c r="R58" s="324">
        <f t="shared" si="12"/>
        <v>676</v>
      </c>
      <c r="S58" s="324">
        <f>ごみ処理量内訳!G58</f>
        <v>0</v>
      </c>
      <c r="T58" s="324">
        <f>ごみ処理量内訳!L58</f>
        <v>676</v>
      </c>
      <c r="U58" s="324">
        <f>ごみ処理量内訳!H58</f>
        <v>0</v>
      </c>
      <c r="V58" s="324">
        <f>ごみ処理量内訳!I58</f>
        <v>0</v>
      </c>
      <c r="W58" s="324">
        <f>ごみ処理量内訳!J58</f>
        <v>0</v>
      </c>
      <c r="X58" s="324">
        <f>ごみ処理量内訳!K58</f>
        <v>0</v>
      </c>
      <c r="Y58" s="324">
        <f>ごみ処理量内訳!M58</f>
        <v>0</v>
      </c>
      <c r="Z58" s="324">
        <f>資源化量内訳!Y58</f>
        <v>306</v>
      </c>
      <c r="AA58" s="324">
        <f t="shared" si="13"/>
        <v>3322</v>
      </c>
      <c r="AB58" s="327">
        <f t="shared" si="14"/>
        <v>100</v>
      </c>
      <c r="AC58" s="324">
        <f>施設資源化量内訳!Y58</f>
        <v>150</v>
      </c>
      <c r="AD58" s="324">
        <f>施設資源化量内訳!AT58</f>
        <v>0</v>
      </c>
      <c r="AE58" s="324">
        <f>施設資源化量内訳!BO58</f>
        <v>0</v>
      </c>
      <c r="AF58" s="324">
        <f>施設資源化量内訳!CJ58</f>
        <v>0</v>
      </c>
      <c r="AG58" s="324">
        <f>施設資源化量内訳!DE58</f>
        <v>0</v>
      </c>
      <c r="AH58" s="324">
        <f>施設資源化量内訳!DZ58</f>
        <v>0</v>
      </c>
      <c r="AI58" s="324">
        <f>施設資源化量内訳!EU58</f>
        <v>438</v>
      </c>
      <c r="AJ58" s="324">
        <f t="shared" si="15"/>
        <v>588</v>
      </c>
      <c r="AK58" s="327">
        <f t="shared" si="16"/>
        <v>28.440907751252581</v>
      </c>
      <c r="AL58" s="327">
        <f>IF((AA58+J58)&lt;&gt;0,(資源化量内訳!D58-資源化量内訳!R58-資源化量内訳!T58-資源化量内訳!V58-資源化量内訳!U58)/(AA58+J58)*100,"-")</f>
        <v>26.613616268788682</v>
      </c>
      <c r="AM58" s="324">
        <f>ごみ処理量内訳!AA58</f>
        <v>0</v>
      </c>
      <c r="AN58" s="324">
        <f>ごみ処理量内訳!AB58</f>
        <v>58</v>
      </c>
      <c r="AO58" s="324">
        <f>ごみ処理量内訳!AC58</f>
        <v>74</v>
      </c>
      <c r="AP58" s="324">
        <f t="shared" si="17"/>
        <v>132</v>
      </c>
      <c r="AQ58" s="328" t="s">
        <v>913</v>
      </c>
      <c r="AR58" s="329"/>
    </row>
    <row r="59" spans="1:44" s="300" customFormat="1" ht="13.5" customHeight="1">
      <c r="A59" s="322" t="s">
        <v>745</v>
      </c>
      <c r="B59" s="323" t="s">
        <v>914</v>
      </c>
      <c r="C59" s="322" t="s">
        <v>915</v>
      </c>
      <c r="D59" s="324">
        <f t="shared" si="9"/>
        <v>8451</v>
      </c>
      <c r="E59" s="324">
        <v>8451</v>
      </c>
      <c r="F59" s="324">
        <v>0</v>
      </c>
      <c r="G59" s="324">
        <v>58</v>
      </c>
      <c r="H59" s="324">
        <f>SUM(ごみ搬入量内訳!E59,+ごみ搬入量内訳!AD59)</f>
        <v>1852</v>
      </c>
      <c r="I59" s="324">
        <f>ごみ搬入量内訳!BC59</f>
        <v>290</v>
      </c>
      <c r="J59" s="324">
        <f>資源化量内訳!BO59</f>
        <v>149</v>
      </c>
      <c r="K59" s="324">
        <f t="shared" si="10"/>
        <v>2291</v>
      </c>
      <c r="L59" s="325">
        <f t="shared" si="11"/>
        <v>742.71829709704457</v>
      </c>
      <c r="M59" s="324">
        <f>IF(D59&lt;&gt;0,(ごみ搬入量内訳!BR59+ごみ処理概要!J59)/ごみ処理概要!D59/365*1000000,"-")</f>
        <v>641.57115231560499</v>
      </c>
      <c r="N59" s="324">
        <f>IF(D59&lt;&gt;0,ごみ搬入量内訳!CM59/ごみ処理概要!D59/365*1000000,"-")</f>
        <v>101.14714478143951</v>
      </c>
      <c r="O59" s="324">
        <f>ごみ搬入量内訳!DH59</f>
        <v>0</v>
      </c>
      <c r="P59" s="324">
        <f>ごみ処理量内訳!E59</f>
        <v>1756</v>
      </c>
      <c r="Q59" s="324">
        <f>ごみ処理量内訳!N59</f>
        <v>51</v>
      </c>
      <c r="R59" s="324">
        <f t="shared" si="12"/>
        <v>228</v>
      </c>
      <c r="S59" s="324">
        <f>ごみ処理量内訳!G59</f>
        <v>0</v>
      </c>
      <c r="T59" s="324">
        <f>ごみ処理量内訳!L59</f>
        <v>228</v>
      </c>
      <c r="U59" s="324">
        <f>ごみ処理量内訳!H59</f>
        <v>0</v>
      </c>
      <c r="V59" s="324">
        <f>ごみ処理量内訳!I59</f>
        <v>0</v>
      </c>
      <c r="W59" s="324">
        <f>ごみ処理量内訳!J59</f>
        <v>0</v>
      </c>
      <c r="X59" s="324">
        <f>ごみ処理量内訳!K59</f>
        <v>0</v>
      </c>
      <c r="Y59" s="324">
        <f>ごみ処理量内訳!M59</f>
        <v>0</v>
      </c>
      <c r="Z59" s="324">
        <f>資源化量内訳!Y59</f>
        <v>138</v>
      </c>
      <c r="AA59" s="324">
        <f t="shared" si="13"/>
        <v>2173</v>
      </c>
      <c r="AB59" s="327">
        <f t="shared" si="14"/>
        <v>97.653014265991715</v>
      </c>
      <c r="AC59" s="324">
        <f>施設資源化量内訳!Y59</f>
        <v>181</v>
      </c>
      <c r="AD59" s="324">
        <f>施設資源化量内訳!AT59</f>
        <v>0</v>
      </c>
      <c r="AE59" s="324">
        <f>施設資源化量内訳!BO59</f>
        <v>0</v>
      </c>
      <c r="AF59" s="324">
        <f>施設資源化量内訳!CJ59</f>
        <v>0</v>
      </c>
      <c r="AG59" s="324">
        <f>施設資源化量内訳!DE59</f>
        <v>0</v>
      </c>
      <c r="AH59" s="324">
        <f>施設資源化量内訳!DZ59</f>
        <v>0</v>
      </c>
      <c r="AI59" s="324">
        <f>施設資源化量内訳!EU59</f>
        <v>178</v>
      </c>
      <c r="AJ59" s="324">
        <f t="shared" si="15"/>
        <v>359</v>
      </c>
      <c r="AK59" s="327">
        <f t="shared" si="16"/>
        <v>27.820844099913867</v>
      </c>
      <c r="AL59" s="327">
        <f>IF((AA59+J59)&lt;&gt;0,(資源化量内訳!D59-資源化量内訳!R59-資源化量内訳!T59-資源化量内訳!V59-資源化量内訳!U59)/(AA59+J59)*100,"-")</f>
        <v>25.452196382428944</v>
      </c>
      <c r="AM59" s="324">
        <f>ごみ処理量内訳!AA59</f>
        <v>51</v>
      </c>
      <c r="AN59" s="324">
        <f>ごみ処理量内訳!AB59</f>
        <v>0</v>
      </c>
      <c r="AO59" s="324">
        <f>ごみ処理量内訳!AC59</f>
        <v>20</v>
      </c>
      <c r="AP59" s="324">
        <f t="shared" si="17"/>
        <v>71</v>
      </c>
      <c r="AQ59" s="328" t="s">
        <v>916</v>
      </c>
      <c r="AR59" s="329"/>
    </row>
    <row r="60" spans="1:44" s="300" customFormat="1" ht="13.5" customHeight="1">
      <c r="A60" s="322" t="s">
        <v>745</v>
      </c>
      <c r="B60" s="323" t="s">
        <v>917</v>
      </c>
      <c r="C60" s="322" t="s">
        <v>918</v>
      </c>
      <c r="D60" s="324">
        <f t="shared" si="9"/>
        <v>10004</v>
      </c>
      <c r="E60" s="324">
        <v>10004</v>
      </c>
      <c r="F60" s="324">
        <v>0</v>
      </c>
      <c r="G60" s="324">
        <v>67</v>
      </c>
      <c r="H60" s="324">
        <f>SUM(ごみ搬入量内訳!E60,+ごみ搬入量内訳!AD60)</f>
        <v>2254</v>
      </c>
      <c r="I60" s="324">
        <f>ごみ搬入量内訳!BC60</f>
        <v>380</v>
      </c>
      <c r="J60" s="324">
        <f>資源化量内訳!BO60</f>
        <v>97</v>
      </c>
      <c r="K60" s="324">
        <f t="shared" si="10"/>
        <v>2731</v>
      </c>
      <c r="L60" s="325">
        <f t="shared" si="11"/>
        <v>747.92001007816043</v>
      </c>
      <c r="M60" s="324">
        <f>IF(D60&lt;&gt;0,(ごみ搬入量内訳!BR60+ごみ処理概要!J60)/ごみ処理概要!D60/365*1000000,"-")</f>
        <v>606.33280934201662</v>
      </c>
      <c r="N60" s="324">
        <f>IF(D60&lt;&gt;0,ごみ搬入量内訳!CM60/ごみ処理概要!D60/365*1000000,"-")</f>
        <v>141.5872007361439</v>
      </c>
      <c r="O60" s="324">
        <f>ごみ搬入量内訳!DH60</f>
        <v>0</v>
      </c>
      <c r="P60" s="324">
        <f>ごみ処理量内訳!E60</f>
        <v>2153</v>
      </c>
      <c r="Q60" s="324">
        <f>ごみ処理量内訳!N60</f>
        <v>24</v>
      </c>
      <c r="R60" s="324">
        <f t="shared" si="12"/>
        <v>283</v>
      </c>
      <c r="S60" s="324">
        <f>ごみ処理量内訳!G60</f>
        <v>0</v>
      </c>
      <c r="T60" s="324">
        <f>ごみ処理量内訳!L60</f>
        <v>283</v>
      </c>
      <c r="U60" s="324">
        <f>ごみ処理量内訳!H60</f>
        <v>0</v>
      </c>
      <c r="V60" s="324">
        <f>ごみ処理量内訳!I60</f>
        <v>0</v>
      </c>
      <c r="W60" s="324">
        <f>ごみ処理量内訳!J60</f>
        <v>0</v>
      </c>
      <c r="X60" s="324">
        <f>ごみ処理量内訳!K60</f>
        <v>0</v>
      </c>
      <c r="Y60" s="324">
        <f>ごみ処理量内訳!M60</f>
        <v>0</v>
      </c>
      <c r="Z60" s="324">
        <f>資源化量内訳!Y60</f>
        <v>174</v>
      </c>
      <c r="AA60" s="324">
        <f t="shared" si="13"/>
        <v>2634</v>
      </c>
      <c r="AB60" s="327">
        <f t="shared" si="14"/>
        <v>99.088838268792713</v>
      </c>
      <c r="AC60" s="324">
        <f>施設資源化量内訳!Y60</f>
        <v>222</v>
      </c>
      <c r="AD60" s="324">
        <f>施設資源化量内訳!AT60</f>
        <v>0</v>
      </c>
      <c r="AE60" s="324">
        <f>施設資源化量内訳!BO60</f>
        <v>0</v>
      </c>
      <c r="AF60" s="324">
        <f>施設資源化量内訳!CJ60</f>
        <v>0</v>
      </c>
      <c r="AG60" s="324">
        <f>施設資源化量内訳!DE60</f>
        <v>0</v>
      </c>
      <c r="AH60" s="324">
        <f>施設資源化量内訳!DZ60</f>
        <v>0</v>
      </c>
      <c r="AI60" s="324">
        <f>施設資源化量内訳!EU60</f>
        <v>224</v>
      </c>
      <c r="AJ60" s="324">
        <f t="shared" si="15"/>
        <v>446</v>
      </c>
      <c r="AK60" s="327">
        <f t="shared" si="16"/>
        <v>26.254119370194068</v>
      </c>
      <c r="AL60" s="327">
        <f>IF((AA60+J60)&lt;&gt;0,(資源化量内訳!D60-資源化量内訳!R60-資源化量内訳!T60-資源化量内訳!V60-資源化量内訳!U60)/(AA60+J60)*100,"-")</f>
        <v>23.80080556572684</v>
      </c>
      <c r="AM60" s="324">
        <f>ごみ処理量内訳!AA60</f>
        <v>24</v>
      </c>
      <c r="AN60" s="324">
        <f>ごみ処理量内訳!AB60</f>
        <v>0</v>
      </c>
      <c r="AO60" s="324">
        <f>ごみ処理量内訳!AC60</f>
        <v>60</v>
      </c>
      <c r="AP60" s="324">
        <f t="shared" si="17"/>
        <v>84</v>
      </c>
      <c r="AQ60" s="328" t="s">
        <v>919</v>
      </c>
      <c r="AR60" s="329"/>
    </row>
    <row r="61" spans="1:44" s="300" customFormat="1" ht="13.5" customHeight="1">
      <c r="A61" s="322" t="s">
        <v>745</v>
      </c>
      <c r="B61" s="323" t="s">
        <v>920</v>
      </c>
      <c r="C61" s="322" t="s">
        <v>921</v>
      </c>
      <c r="D61" s="324">
        <f t="shared" si="9"/>
        <v>7276</v>
      </c>
      <c r="E61" s="324">
        <v>7276</v>
      </c>
      <c r="F61" s="324">
        <v>0</v>
      </c>
      <c r="G61" s="324">
        <v>40</v>
      </c>
      <c r="H61" s="324">
        <f>SUM(ごみ搬入量内訳!E61,+ごみ搬入量内訳!AD61)</f>
        <v>1819</v>
      </c>
      <c r="I61" s="324">
        <f>ごみ搬入量内訳!BC61</f>
        <v>309</v>
      </c>
      <c r="J61" s="324">
        <f>資源化量内訳!BO61</f>
        <v>72</v>
      </c>
      <c r="K61" s="324">
        <f t="shared" si="10"/>
        <v>2200</v>
      </c>
      <c r="L61" s="325">
        <f t="shared" si="11"/>
        <v>828.39434583204684</v>
      </c>
      <c r="M61" s="324">
        <f>IF(D61&lt;&gt;0,(ごみ搬入量内訳!BR61+ごみ処理概要!J61)/ごみ処理概要!D61/365*1000000,"-")</f>
        <v>662.33893378116829</v>
      </c>
      <c r="N61" s="324">
        <f>IF(D61&lt;&gt;0,ごみ搬入量内訳!CM61/ごみ処理概要!D61/365*1000000,"-")</f>
        <v>166.05541205087849</v>
      </c>
      <c r="O61" s="324">
        <f>ごみ搬入量内訳!DH61</f>
        <v>0</v>
      </c>
      <c r="P61" s="324">
        <f>ごみ処理量内訳!E61</f>
        <v>1750</v>
      </c>
      <c r="Q61" s="324">
        <f>ごみ処理量内訳!N61</f>
        <v>47</v>
      </c>
      <c r="R61" s="324">
        <f t="shared" si="12"/>
        <v>219</v>
      </c>
      <c r="S61" s="324">
        <f>ごみ処理量内訳!G61</f>
        <v>0</v>
      </c>
      <c r="T61" s="324">
        <f>ごみ処理量内訳!L61</f>
        <v>219</v>
      </c>
      <c r="U61" s="324">
        <f>ごみ処理量内訳!H61</f>
        <v>0</v>
      </c>
      <c r="V61" s="324">
        <f>ごみ処理量内訳!I61</f>
        <v>0</v>
      </c>
      <c r="W61" s="324">
        <f>ごみ処理量内訳!J61</f>
        <v>0</v>
      </c>
      <c r="X61" s="324">
        <f>ごみ処理量内訳!K61</f>
        <v>0</v>
      </c>
      <c r="Y61" s="324">
        <f>ごみ処理量内訳!M61</f>
        <v>0</v>
      </c>
      <c r="Z61" s="324">
        <f>資源化量内訳!Y61</f>
        <v>141</v>
      </c>
      <c r="AA61" s="324">
        <f t="shared" si="13"/>
        <v>2157</v>
      </c>
      <c r="AB61" s="327">
        <f t="shared" si="14"/>
        <v>97.821047751506711</v>
      </c>
      <c r="AC61" s="324">
        <f>施設資源化量内訳!Y61</f>
        <v>180</v>
      </c>
      <c r="AD61" s="324">
        <f>施設資源化量内訳!AT61</f>
        <v>0</v>
      </c>
      <c r="AE61" s="324">
        <f>施設資源化量内訳!BO61</f>
        <v>0</v>
      </c>
      <c r="AF61" s="324">
        <f>施設資源化量内訳!CJ61</f>
        <v>0</v>
      </c>
      <c r="AG61" s="324">
        <f>施設資源化量内訳!DE61</f>
        <v>0</v>
      </c>
      <c r="AH61" s="324">
        <f>施設資源化量内訳!DZ61</f>
        <v>0</v>
      </c>
      <c r="AI61" s="324">
        <f>施設資源化量内訳!EU61</f>
        <v>182</v>
      </c>
      <c r="AJ61" s="324">
        <f t="shared" si="15"/>
        <v>362</v>
      </c>
      <c r="AK61" s="327">
        <f t="shared" si="16"/>
        <v>25.796321220278152</v>
      </c>
      <c r="AL61" s="327">
        <f>IF((AA61+J61)&lt;&gt;0,(資源化量内訳!D61-資源化量内訳!R61-資源化量内訳!T61-資源化量内訳!V61-資源化量内訳!U61)/(AA61+J61)*100,"-")</f>
        <v>23.328847016599372</v>
      </c>
      <c r="AM61" s="324">
        <f>ごみ処理量内訳!AA61</f>
        <v>47</v>
      </c>
      <c r="AN61" s="324">
        <f>ごみ処理量内訳!AB61</f>
        <v>0</v>
      </c>
      <c r="AO61" s="324">
        <f>ごみ処理量内訳!AC61</f>
        <v>18</v>
      </c>
      <c r="AP61" s="324">
        <f t="shared" si="17"/>
        <v>65</v>
      </c>
      <c r="AQ61" s="328" t="s">
        <v>922</v>
      </c>
      <c r="AR61" s="329"/>
    </row>
    <row r="62" spans="1:44" s="300" customFormat="1" ht="13.5" customHeight="1">
      <c r="A62" s="322" t="s">
        <v>745</v>
      </c>
      <c r="B62" s="323" t="s">
        <v>923</v>
      </c>
      <c r="C62" s="322" t="s">
        <v>924</v>
      </c>
      <c r="D62" s="324">
        <f t="shared" si="9"/>
        <v>12030</v>
      </c>
      <c r="E62" s="324">
        <v>12030</v>
      </c>
      <c r="F62" s="324">
        <v>0</v>
      </c>
      <c r="G62" s="324">
        <v>99</v>
      </c>
      <c r="H62" s="324">
        <f>SUM(ごみ搬入量内訳!E62,+ごみ搬入量内訳!AD62)</f>
        <v>2941</v>
      </c>
      <c r="I62" s="324">
        <f>ごみ搬入量内訳!BC62</f>
        <v>534</v>
      </c>
      <c r="J62" s="324">
        <f>資源化量内訳!BO62</f>
        <v>0</v>
      </c>
      <c r="K62" s="324">
        <f t="shared" si="10"/>
        <v>3475</v>
      </c>
      <c r="L62" s="325">
        <f t="shared" si="11"/>
        <v>791.40049419829415</v>
      </c>
      <c r="M62" s="324">
        <f>IF(D62&lt;&gt;0,(ごみ搬入量内訳!BR62+ごみ処理概要!J62)/ごみ処理概要!D62/365*1000000,"-")</f>
        <v>567.98642662749523</v>
      </c>
      <c r="N62" s="324">
        <f>IF(D62&lt;&gt;0,ごみ搬入量内訳!CM62/ごみ処理概要!D62/365*1000000,"-")</f>
        <v>223.41406757079903</v>
      </c>
      <c r="O62" s="324">
        <f>ごみ搬入量内訳!DH62</f>
        <v>0</v>
      </c>
      <c r="P62" s="324">
        <f>ごみ処理量内訳!E62</f>
        <v>2908</v>
      </c>
      <c r="Q62" s="324">
        <f>ごみ処理量内訳!N62</f>
        <v>71</v>
      </c>
      <c r="R62" s="324">
        <f t="shared" si="12"/>
        <v>325</v>
      </c>
      <c r="S62" s="324">
        <f>ごみ処理量内訳!G62</f>
        <v>0</v>
      </c>
      <c r="T62" s="324">
        <f>ごみ処理量内訳!L62</f>
        <v>325</v>
      </c>
      <c r="U62" s="324">
        <f>ごみ処理量内訳!H62</f>
        <v>0</v>
      </c>
      <c r="V62" s="324">
        <f>ごみ処理量内訳!I62</f>
        <v>0</v>
      </c>
      <c r="W62" s="324">
        <f>ごみ処理量内訳!J62</f>
        <v>0</v>
      </c>
      <c r="X62" s="324">
        <f>ごみ処理量内訳!K62</f>
        <v>0</v>
      </c>
      <c r="Y62" s="324">
        <f>ごみ処理量内訳!M62</f>
        <v>0</v>
      </c>
      <c r="Z62" s="324">
        <f>資源化量内訳!Y62</f>
        <v>214</v>
      </c>
      <c r="AA62" s="324">
        <f t="shared" si="13"/>
        <v>3518</v>
      </c>
      <c r="AB62" s="327">
        <f t="shared" si="14"/>
        <v>97.981807845366689</v>
      </c>
      <c r="AC62" s="324">
        <f>施設資源化量内訳!Y62</f>
        <v>299</v>
      </c>
      <c r="AD62" s="324">
        <f>施設資源化量内訳!AT62</f>
        <v>0</v>
      </c>
      <c r="AE62" s="324">
        <f>施設資源化量内訳!BO62</f>
        <v>0</v>
      </c>
      <c r="AF62" s="324">
        <f>施設資源化量内訳!CJ62</f>
        <v>0</v>
      </c>
      <c r="AG62" s="324">
        <f>施設資源化量内訳!DE62</f>
        <v>0</v>
      </c>
      <c r="AH62" s="324">
        <f>施設資源化量内訳!DZ62</f>
        <v>0</v>
      </c>
      <c r="AI62" s="324">
        <f>施設資源化量内訳!EU62</f>
        <v>166</v>
      </c>
      <c r="AJ62" s="324">
        <f t="shared" si="15"/>
        <v>465</v>
      </c>
      <c r="AK62" s="327">
        <f t="shared" si="16"/>
        <v>19.30073905628198</v>
      </c>
      <c r="AL62" s="327">
        <f>IF((AA62+J62)&lt;&gt;0,(資源化量内訳!D62-資源化量内訳!R62-資源化量内訳!T62-資源化量内訳!V62-資源化量内訳!U62)/(AA62+J62)*100,"-")</f>
        <v>16.714042069357589</v>
      </c>
      <c r="AM62" s="324">
        <f>ごみ処理量内訳!AA62</f>
        <v>71</v>
      </c>
      <c r="AN62" s="324">
        <f>ごみ処理量内訳!AB62</f>
        <v>0</v>
      </c>
      <c r="AO62" s="324">
        <f>ごみ処理量内訳!AC62</f>
        <v>28</v>
      </c>
      <c r="AP62" s="324">
        <f t="shared" si="17"/>
        <v>99</v>
      </c>
      <c r="AQ62" s="328" t="s">
        <v>925</v>
      </c>
      <c r="AR62" s="329"/>
    </row>
    <row r="63" spans="1:44" s="300" customFormat="1" ht="13.5" customHeight="1">
      <c r="A63" s="322" t="s">
        <v>745</v>
      </c>
      <c r="B63" s="323" t="s">
        <v>926</v>
      </c>
      <c r="C63" s="322" t="s">
        <v>927</v>
      </c>
      <c r="D63" s="324">
        <f t="shared" si="9"/>
        <v>2924</v>
      </c>
      <c r="E63" s="324">
        <v>2924</v>
      </c>
      <c r="F63" s="324">
        <v>0</v>
      </c>
      <c r="G63" s="324">
        <v>11</v>
      </c>
      <c r="H63" s="324">
        <f>SUM(ごみ搬入量内訳!E63,+ごみ搬入量内訳!AD63)</f>
        <v>685</v>
      </c>
      <c r="I63" s="324">
        <f>ごみ搬入量内訳!BC63</f>
        <v>29</v>
      </c>
      <c r="J63" s="324">
        <f>資源化量内訳!BO63</f>
        <v>0</v>
      </c>
      <c r="K63" s="324">
        <f t="shared" si="10"/>
        <v>714</v>
      </c>
      <c r="L63" s="325">
        <f t="shared" si="11"/>
        <v>669.00286715514494</v>
      </c>
      <c r="M63" s="324">
        <f>IF(D63&lt;&gt;0,(ごみ搬入量内訳!BR63+ごみ処理概要!J63)/ごみ処理概要!D63/365*1000000,"-")</f>
        <v>604.35132957292512</v>
      </c>
      <c r="N63" s="324">
        <f>IF(D63&lt;&gt;0,ごみ搬入量内訳!CM63/ごみ処理概要!D63/365*1000000,"-")</f>
        <v>64.651537582219888</v>
      </c>
      <c r="O63" s="324">
        <f>ごみ搬入量内訳!DH63</f>
        <v>0</v>
      </c>
      <c r="P63" s="324">
        <f>ごみ処理量内訳!E63</f>
        <v>490</v>
      </c>
      <c r="Q63" s="324">
        <f>ごみ処理量内訳!N63</f>
        <v>0</v>
      </c>
      <c r="R63" s="324">
        <f t="shared" si="12"/>
        <v>188</v>
      </c>
      <c r="S63" s="324">
        <f>ごみ処理量内訳!G63</f>
        <v>0</v>
      </c>
      <c r="T63" s="324">
        <f>ごみ処理量内訳!L63</f>
        <v>188</v>
      </c>
      <c r="U63" s="324">
        <f>ごみ処理量内訳!H63</f>
        <v>0</v>
      </c>
      <c r="V63" s="324">
        <f>ごみ処理量内訳!I63</f>
        <v>0</v>
      </c>
      <c r="W63" s="324">
        <f>ごみ処理量内訳!J63</f>
        <v>0</v>
      </c>
      <c r="X63" s="324">
        <f>ごみ処理量内訳!K63</f>
        <v>0</v>
      </c>
      <c r="Y63" s="324">
        <f>ごみ処理量内訳!M63</f>
        <v>0</v>
      </c>
      <c r="Z63" s="324">
        <f>資源化量内訳!Y63</f>
        <v>87</v>
      </c>
      <c r="AA63" s="324">
        <f t="shared" si="13"/>
        <v>765</v>
      </c>
      <c r="AB63" s="327">
        <f t="shared" si="14"/>
        <v>100</v>
      </c>
      <c r="AC63" s="324">
        <f>施設資源化量内訳!Y63</f>
        <v>32</v>
      </c>
      <c r="AD63" s="324">
        <f>施設資源化量内訳!AT63</f>
        <v>0</v>
      </c>
      <c r="AE63" s="324">
        <f>施設資源化量内訳!BO63</f>
        <v>0</v>
      </c>
      <c r="AF63" s="324">
        <f>施設資源化量内訳!CJ63</f>
        <v>0</v>
      </c>
      <c r="AG63" s="324">
        <f>施設資源化量内訳!DE63</f>
        <v>0</v>
      </c>
      <c r="AH63" s="324">
        <f>施設資源化量内訳!DZ63</f>
        <v>0</v>
      </c>
      <c r="AI63" s="324">
        <f>施設資源化量内訳!EU63</f>
        <v>95</v>
      </c>
      <c r="AJ63" s="324">
        <f t="shared" si="15"/>
        <v>127</v>
      </c>
      <c r="AK63" s="327">
        <f t="shared" si="16"/>
        <v>27.973856209150327</v>
      </c>
      <c r="AL63" s="327">
        <f>IF((AA63+J63)&lt;&gt;0,(資源化量内訳!D63-資源化量内訳!R63-資源化量内訳!T63-資源化量内訳!V63-資源化量内訳!U63)/(AA63+J63)*100,"-")</f>
        <v>26.274509803921571</v>
      </c>
      <c r="AM63" s="324">
        <f>ごみ処理量内訳!AA63</f>
        <v>0</v>
      </c>
      <c r="AN63" s="324">
        <f>ごみ処理量内訳!AB63</f>
        <v>12</v>
      </c>
      <c r="AO63" s="324">
        <f>ごみ処理量内訳!AC63</f>
        <v>16</v>
      </c>
      <c r="AP63" s="324">
        <f t="shared" si="17"/>
        <v>28</v>
      </c>
      <c r="AQ63" s="328" t="s">
        <v>928</v>
      </c>
      <c r="AR63" s="329"/>
    </row>
    <row r="64" spans="1:44" s="300" customFormat="1" ht="13.5" customHeight="1">
      <c r="A64" s="322" t="s">
        <v>745</v>
      </c>
      <c r="B64" s="323" t="s">
        <v>929</v>
      </c>
      <c r="C64" s="322" t="s">
        <v>930</v>
      </c>
      <c r="D64" s="324">
        <f t="shared" si="9"/>
        <v>11274</v>
      </c>
      <c r="E64" s="324">
        <v>11274</v>
      </c>
      <c r="F64" s="324">
        <v>0</v>
      </c>
      <c r="G64" s="324">
        <v>106</v>
      </c>
      <c r="H64" s="324">
        <f>SUM(ごみ搬入量内訳!E64,+ごみ搬入量内訳!AD64)</f>
        <v>3824</v>
      </c>
      <c r="I64" s="324">
        <f>ごみ搬入量内訳!BC64</f>
        <v>611</v>
      </c>
      <c r="J64" s="324">
        <f>資源化量内訳!BO64</f>
        <v>375</v>
      </c>
      <c r="K64" s="324">
        <f t="shared" si="10"/>
        <v>4810</v>
      </c>
      <c r="L64" s="325">
        <f t="shared" si="11"/>
        <v>1168.8914486234542</v>
      </c>
      <c r="M64" s="324">
        <f>IF(D64&lt;&gt;0,(ごみ搬入量内訳!BR64+ごみ処理概要!J64)/ごみ処理概要!D64/365*1000000,"-")</f>
        <v>833.04779332249484</v>
      </c>
      <c r="N64" s="324">
        <f>IF(D64&lt;&gt;0,ごみ搬入量内訳!CM64/ごみ処理概要!D64/365*1000000,"-")</f>
        <v>335.84365530095914</v>
      </c>
      <c r="O64" s="324">
        <f>ごみ搬入量内訳!DH64</f>
        <v>0</v>
      </c>
      <c r="P64" s="324">
        <f>ごみ処理量内訳!E64</f>
        <v>4015</v>
      </c>
      <c r="Q64" s="324">
        <f>ごみ処理量内訳!N64</f>
        <v>0</v>
      </c>
      <c r="R64" s="324">
        <f t="shared" si="12"/>
        <v>407</v>
      </c>
      <c r="S64" s="324">
        <f>ごみ処理量内訳!G64</f>
        <v>353</v>
      </c>
      <c r="T64" s="324">
        <f>ごみ処理量内訳!L64</f>
        <v>54</v>
      </c>
      <c r="U64" s="324">
        <f>ごみ処理量内訳!H64</f>
        <v>0</v>
      </c>
      <c r="V64" s="324">
        <f>ごみ処理量内訳!I64</f>
        <v>0</v>
      </c>
      <c r="W64" s="324">
        <f>ごみ処理量内訳!J64</f>
        <v>0</v>
      </c>
      <c r="X64" s="324">
        <f>ごみ処理量内訳!K64</f>
        <v>0</v>
      </c>
      <c r="Y64" s="324">
        <f>ごみ処理量内訳!M64</f>
        <v>0</v>
      </c>
      <c r="Z64" s="324">
        <f>資源化量内訳!Y64</f>
        <v>2</v>
      </c>
      <c r="AA64" s="324">
        <f t="shared" si="13"/>
        <v>4424</v>
      </c>
      <c r="AB64" s="327">
        <f t="shared" si="14"/>
        <v>100</v>
      </c>
      <c r="AC64" s="324">
        <f>施設資源化量内訳!Y64</f>
        <v>499</v>
      </c>
      <c r="AD64" s="324">
        <f>施設資源化量内訳!AT64</f>
        <v>88</v>
      </c>
      <c r="AE64" s="324">
        <f>施設資源化量内訳!BO64</f>
        <v>0</v>
      </c>
      <c r="AF64" s="324">
        <f>施設資源化量内訳!CJ64</f>
        <v>0</v>
      </c>
      <c r="AG64" s="324">
        <f>施設資源化量内訳!DE64</f>
        <v>0</v>
      </c>
      <c r="AH64" s="324">
        <f>施設資源化量内訳!DZ64</f>
        <v>0</v>
      </c>
      <c r="AI64" s="324">
        <f>施設資源化量内訳!EU64</f>
        <v>46</v>
      </c>
      <c r="AJ64" s="324">
        <f t="shared" si="15"/>
        <v>633</v>
      </c>
      <c r="AK64" s="327">
        <f t="shared" si="16"/>
        <v>21.046051260679306</v>
      </c>
      <c r="AL64" s="327">
        <f>IF((AA64+J64)&lt;&gt;0,(資源化量内訳!D64-資源化量内訳!R64-資源化量内訳!T64-資源化量内訳!V64-資源化量内訳!U64)/(AA64+J64)*100,"-")</f>
        <v>15.961658678891435</v>
      </c>
      <c r="AM64" s="324">
        <f>ごみ処理量内訳!AA64</f>
        <v>0</v>
      </c>
      <c r="AN64" s="324">
        <f>ごみ処理量内訳!AB64</f>
        <v>151</v>
      </c>
      <c r="AO64" s="324">
        <f>ごみ処理量内訳!AC64</f>
        <v>0</v>
      </c>
      <c r="AP64" s="324">
        <f t="shared" si="17"/>
        <v>151</v>
      </c>
      <c r="AQ64" s="328" t="s">
        <v>931</v>
      </c>
      <c r="AR64" s="329"/>
    </row>
    <row r="65" spans="1:44" s="300" customFormat="1" ht="13.5" customHeight="1">
      <c r="A65" s="322" t="s">
        <v>745</v>
      </c>
      <c r="B65" s="323" t="s">
        <v>932</v>
      </c>
      <c r="C65" s="322" t="s">
        <v>933</v>
      </c>
      <c r="D65" s="324">
        <f t="shared" si="9"/>
        <v>13813</v>
      </c>
      <c r="E65" s="324">
        <v>13813</v>
      </c>
      <c r="F65" s="324">
        <v>0</v>
      </c>
      <c r="G65" s="324">
        <v>294</v>
      </c>
      <c r="H65" s="324">
        <f>SUM(ごみ搬入量内訳!E65,+ごみ搬入量内訳!AD65)</f>
        <v>3949</v>
      </c>
      <c r="I65" s="324">
        <f>ごみ搬入量内訳!BC65</f>
        <v>513</v>
      </c>
      <c r="J65" s="324">
        <f>資源化量内訳!BO65</f>
        <v>251</v>
      </c>
      <c r="K65" s="324">
        <f t="shared" si="10"/>
        <v>4713</v>
      </c>
      <c r="L65" s="325">
        <f t="shared" si="11"/>
        <v>934.79539326165832</v>
      </c>
      <c r="M65" s="324">
        <f>IF(D65&lt;&gt;0,(ごみ搬入量内訳!BR65+ごみ処理概要!J65)/ごみ処理概要!D65/365*1000000,"-")</f>
        <v>731.49276688924169</v>
      </c>
      <c r="N65" s="324">
        <f>IF(D65&lt;&gt;0,ごみ搬入量内訳!CM65/ごみ処理概要!D65/365*1000000,"-")</f>
        <v>203.30262637241671</v>
      </c>
      <c r="O65" s="324">
        <f>ごみ搬入量内訳!DH65</f>
        <v>0</v>
      </c>
      <c r="P65" s="324">
        <f>ごみ処理量内訳!E65</f>
        <v>4036</v>
      </c>
      <c r="Q65" s="324">
        <f>ごみ処理量内訳!N65</f>
        <v>0</v>
      </c>
      <c r="R65" s="324">
        <f t="shared" si="12"/>
        <v>414</v>
      </c>
      <c r="S65" s="324">
        <f>ごみ処理量内訳!G65</f>
        <v>375</v>
      </c>
      <c r="T65" s="324">
        <f>ごみ処理量内訳!L65</f>
        <v>39</v>
      </c>
      <c r="U65" s="324">
        <f>ごみ処理量内訳!H65</f>
        <v>0</v>
      </c>
      <c r="V65" s="324">
        <f>ごみ処理量内訳!I65</f>
        <v>0</v>
      </c>
      <c r="W65" s="324">
        <f>ごみ処理量内訳!J65</f>
        <v>0</v>
      </c>
      <c r="X65" s="324">
        <f>ごみ処理量内訳!K65</f>
        <v>0</v>
      </c>
      <c r="Y65" s="324">
        <f>ごみ処理量内訳!M65</f>
        <v>0</v>
      </c>
      <c r="Z65" s="324">
        <f>資源化量内訳!Y65</f>
        <v>0</v>
      </c>
      <c r="AA65" s="324">
        <f t="shared" si="13"/>
        <v>4450</v>
      </c>
      <c r="AB65" s="327">
        <f t="shared" si="14"/>
        <v>100</v>
      </c>
      <c r="AC65" s="324">
        <f>施設資源化量内訳!Y65</f>
        <v>503</v>
      </c>
      <c r="AD65" s="324">
        <f>施設資源化量内訳!AT65</f>
        <v>94</v>
      </c>
      <c r="AE65" s="324">
        <f>施設資源化量内訳!BO65</f>
        <v>0</v>
      </c>
      <c r="AF65" s="324">
        <f>施設資源化量内訳!CJ65</f>
        <v>0</v>
      </c>
      <c r="AG65" s="324">
        <f>施設資源化量内訳!DE65</f>
        <v>0</v>
      </c>
      <c r="AH65" s="324">
        <f>施設資源化量内訳!DZ65</f>
        <v>0</v>
      </c>
      <c r="AI65" s="324">
        <f>施設資源化量内訳!EU65</f>
        <v>33</v>
      </c>
      <c r="AJ65" s="324">
        <f t="shared" si="15"/>
        <v>630</v>
      </c>
      <c r="AK65" s="327">
        <f t="shared" si="16"/>
        <v>18.740693469474579</v>
      </c>
      <c r="AL65" s="327">
        <f>IF((AA65+J65)&lt;&gt;0,(資源化量内訳!D65-資源化量内訳!R65-資源化量内訳!T65-資源化量内訳!V65-資源化量内訳!U65)/(AA65+J65)*100,"-")</f>
        <v>13.529036375239311</v>
      </c>
      <c r="AM65" s="324">
        <f>ごみ処理量内訳!AA65</f>
        <v>0</v>
      </c>
      <c r="AN65" s="324">
        <f>ごみ処理量内訳!AB65</f>
        <v>152</v>
      </c>
      <c r="AO65" s="324">
        <f>ごみ処理量内訳!AC65</f>
        <v>0</v>
      </c>
      <c r="AP65" s="324">
        <f t="shared" si="17"/>
        <v>152</v>
      </c>
      <c r="AQ65" s="328" t="s">
        <v>934</v>
      </c>
      <c r="AR65" s="329"/>
    </row>
    <row r="66" spans="1:44" s="300" customFormat="1" ht="13.5" customHeight="1">
      <c r="A66" s="322" t="s">
        <v>745</v>
      </c>
      <c r="B66" s="323" t="s">
        <v>935</v>
      </c>
      <c r="C66" s="322" t="s">
        <v>936</v>
      </c>
      <c r="D66" s="324">
        <f t="shared" si="9"/>
        <v>31219</v>
      </c>
      <c r="E66" s="324">
        <v>31219</v>
      </c>
      <c r="F66" s="324">
        <v>0</v>
      </c>
      <c r="G66" s="324">
        <v>1151</v>
      </c>
      <c r="H66" s="324">
        <f>SUM(ごみ搬入量内訳!E66,+ごみ搬入量内訳!AD66)</f>
        <v>9326</v>
      </c>
      <c r="I66" s="324">
        <f>ごみ搬入量内訳!BC66</f>
        <v>1166</v>
      </c>
      <c r="J66" s="324">
        <f>資源化量内訳!BO66</f>
        <v>550</v>
      </c>
      <c r="K66" s="324">
        <f t="shared" si="10"/>
        <v>11042</v>
      </c>
      <c r="L66" s="325">
        <f t="shared" si="11"/>
        <v>969.02702823666834</v>
      </c>
      <c r="M66" s="324">
        <f>IF(D66&lt;&gt;0,(ごみ搬入量内訳!BR66+ごみ処理概要!J66)/ごみ処理概要!D66/365*1000000,"-")</f>
        <v>724.97122625096142</v>
      </c>
      <c r="N66" s="324">
        <f>IF(D66&lt;&gt;0,ごみ搬入量内訳!CM66/ごみ処理概要!D66/365*1000000,"-")</f>
        <v>244.05580198570681</v>
      </c>
      <c r="O66" s="324">
        <f>ごみ搬入量内訳!DH66</f>
        <v>0</v>
      </c>
      <c r="P66" s="324">
        <f>ごみ処理量内訳!E66</f>
        <v>9541</v>
      </c>
      <c r="Q66" s="324">
        <f>ごみ処理量内訳!N66</f>
        <v>0</v>
      </c>
      <c r="R66" s="324">
        <f t="shared" si="12"/>
        <v>904</v>
      </c>
      <c r="S66" s="324">
        <f>ごみ処理量内訳!G66</f>
        <v>775</v>
      </c>
      <c r="T66" s="324">
        <f>ごみ処理量内訳!L66</f>
        <v>129</v>
      </c>
      <c r="U66" s="324">
        <f>ごみ処理量内訳!H66</f>
        <v>0</v>
      </c>
      <c r="V66" s="324">
        <f>ごみ処理量内訳!I66</f>
        <v>0</v>
      </c>
      <c r="W66" s="324">
        <f>ごみ処理量内訳!J66</f>
        <v>0</v>
      </c>
      <c r="X66" s="324">
        <f>ごみ処理量内訳!K66</f>
        <v>0</v>
      </c>
      <c r="Y66" s="324">
        <f>ごみ処理量内訳!M66</f>
        <v>0</v>
      </c>
      <c r="Z66" s="324">
        <f>資源化量内訳!Y66</f>
        <v>21</v>
      </c>
      <c r="AA66" s="324">
        <f t="shared" si="13"/>
        <v>10466</v>
      </c>
      <c r="AB66" s="327">
        <f t="shared" si="14"/>
        <v>100</v>
      </c>
      <c r="AC66" s="324">
        <f>施設資源化量内訳!Y66</f>
        <v>1184</v>
      </c>
      <c r="AD66" s="324">
        <f>施設資源化量内訳!AT66</f>
        <v>197</v>
      </c>
      <c r="AE66" s="324">
        <f>施設資源化量内訳!BO66</f>
        <v>0</v>
      </c>
      <c r="AF66" s="324">
        <f>施設資源化量内訳!CJ66</f>
        <v>0</v>
      </c>
      <c r="AG66" s="324">
        <f>施設資源化量内訳!DE66</f>
        <v>0</v>
      </c>
      <c r="AH66" s="324">
        <f>施設資源化量内訳!DZ66</f>
        <v>0</v>
      </c>
      <c r="AI66" s="324">
        <f>施設資源化量内訳!EU66</f>
        <v>109</v>
      </c>
      <c r="AJ66" s="324">
        <f t="shared" si="15"/>
        <v>1490</v>
      </c>
      <c r="AK66" s="327">
        <f t="shared" si="16"/>
        <v>18.709150326797385</v>
      </c>
      <c r="AL66" s="327">
        <f>IF((AA66+J66)&lt;&gt;0,(資源化量内訳!D66-資源化量内訳!R66-資源化量内訳!T66-資源化量内訳!V66-資源化量内訳!U66)/(AA66+J66)*100,"-")</f>
        <v>13.453159041394336</v>
      </c>
      <c r="AM66" s="324">
        <f>ごみ処理量内訳!AA66</f>
        <v>0</v>
      </c>
      <c r="AN66" s="324">
        <f>ごみ処理量内訳!AB66</f>
        <v>359</v>
      </c>
      <c r="AO66" s="324">
        <f>ごみ処理量内訳!AC66</f>
        <v>0</v>
      </c>
      <c r="AP66" s="324">
        <f t="shared" si="17"/>
        <v>359</v>
      </c>
      <c r="AQ66" s="328" t="s">
        <v>937</v>
      </c>
      <c r="AR66" s="329"/>
    </row>
    <row r="67" spans="1:44" s="300" customFormat="1" ht="13.5" customHeight="1">
      <c r="A67" s="322" t="s">
        <v>745</v>
      </c>
      <c r="B67" s="323" t="s">
        <v>938</v>
      </c>
      <c r="C67" s="322" t="s">
        <v>939</v>
      </c>
      <c r="D67" s="324">
        <f t="shared" si="9"/>
        <v>34170</v>
      </c>
      <c r="E67" s="324">
        <v>34170</v>
      </c>
      <c r="F67" s="324">
        <v>0</v>
      </c>
      <c r="G67" s="324">
        <v>429</v>
      </c>
      <c r="H67" s="324">
        <f>SUM(ごみ搬入量内訳!E67,+ごみ搬入量内訳!AD67)</f>
        <v>9576</v>
      </c>
      <c r="I67" s="324">
        <f>ごみ搬入量内訳!BC67</f>
        <v>436</v>
      </c>
      <c r="J67" s="324">
        <f>資源化量内訳!BO67</f>
        <v>681</v>
      </c>
      <c r="K67" s="324">
        <f t="shared" si="10"/>
        <v>10693</v>
      </c>
      <c r="L67" s="325">
        <f t="shared" si="11"/>
        <v>857.35705036461525</v>
      </c>
      <c r="M67" s="324">
        <f>IF(D67&lt;&gt;0,(ごみ搬入量内訳!BR67+ごみ処理概要!J67)/ごみ処理概要!D67/365*1000000,"-")</f>
        <v>756.09061862324143</v>
      </c>
      <c r="N67" s="324">
        <f>IF(D67&lt;&gt;0,ごみ搬入量内訳!CM67/ごみ処理概要!D67/365*1000000,"-")</f>
        <v>101.26643174137371</v>
      </c>
      <c r="O67" s="324">
        <f>ごみ搬入量内訳!DH67</f>
        <v>0</v>
      </c>
      <c r="P67" s="324">
        <f>ごみ処理量内訳!E67</f>
        <v>8941</v>
      </c>
      <c r="Q67" s="324">
        <f>ごみ処理量内訳!N67</f>
        <v>0</v>
      </c>
      <c r="R67" s="324">
        <f t="shared" si="12"/>
        <v>770</v>
      </c>
      <c r="S67" s="324">
        <f>ごみ処理量内訳!G67</f>
        <v>0</v>
      </c>
      <c r="T67" s="324">
        <f>ごみ処理量内訳!L67</f>
        <v>770</v>
      </c>
      <c r="U67" s="324">
        <f>ごみ処理量内訳!H67</f>
        <v>0</v>
      </c>
      <c r="V67" s="324">
        <f>ごみ処理量内訳!I67</f>
        <v>0</v>
      </c>
      <c r="W67" s="324">
        <f>ごみ処理量内訳!J67</f>
        <v>0</v>
      </c>
      <c r="X67" s="324">
        <f>ごみ処理量内訳!K67</f>
        <v>0</v>
      </c>
      <c r="Y67" s="324">
        <f>ごみ処理量内訳!M67</f>
        <v>0</v>
      </c>
      <c r="Z67" s="324">
        <f>資源化量内訳!Y67</f>
        <v>301</v>
      </c>
      <c r="AA67" s="324">
        <f t="shared" si="13"/>
        <v>10012</v>
      </c>
      <c r="AB67" s="327">
        <f t="shared" si="14"/>
        <v>100</v>
      </c>
      <c r="AC67" s="324">
        <f>施設資源化量内訳!Y67</f>
        <v>972</v>
      </c>
      <c r="AD67" s="324">
        <f>施設資源化量内訳!AT67</f>
        <v>0</v>
      </c>
      <c r="AE67" s="324">
        <f>施設資源化量内訳!BO67</f>
        <v>0</v>
      </c>
      <c r="AF67" s="324">
        <f>施設資源化量内訳!CJ67</f>
        <v>0</v>
      </c>
      <c r="AG67" s="324">
        <f>施設資源化量内訳!DE67</f>
        <v>0</v>
      </c>
      <c r="AH67" s="324">
        <f>施設資源化量内訳!DZ67</f>
        <v>0</v>
      </c>
      <c r="AI67" s="324">
        <f>施設資源化量内訳!EU67</f>
        <v>457</v>
      </c>
      <c r="AJ67" s="324">
        <f t="shared" si="15"/>
        <v>1429</v>
      </c>
      <c r="AK67" s="327">
        <f t="shared" si="16"/>
        <v>22.547460955765455</v>
      </c>
      <c r="AL67" s="327">
        <f>IF((AA67+J67)&lt;&gt;0,(資源化量内訳!D67-資源化量内訳!R67-資源化量内訳!T67-資源化量内訳!V67-資源化量内訳!U67)/(AA67+J67)*100,"-")</f>
        <v>13.504161601047414</v>
      </c>
      <c r="AM67" s="324">
        <f>ごみ処理量内訳!AA67</f>
        <v>0</v>
      </c>
      <c r="AN67" s="324">
        <f>ごみ処理量内訳!AB67</f>
        <v>0</v>
      </c>
      <c r="AO67" s="324">
        <f>ごみ処理量内訳!AC67</f>
        <v>228</v>
      </c>
      <c r="AP67" s="324">
        <f t="shared" si="17"/>
        <v>228</v>
      </c>
      <c r="AQ67" s="328" t="s">
        <v>940</v>
      </c>
      <c r="AR67" s="329"/>
    </row>
    <row r="68" spans="1:44" s="300" customFormat="1" ht="13.5" customHeight="1">
      <c r="A68" s="322" t="s">
        <v>745</v>
      </c>
      <c r="B68" s="323" t="s">
        <v>941</v>
      </c>
      <c r="C68" s="322" t="s">
        <v>942</v>
      </c>
      <c r="D68" s="324">
        <f t="shared" si="9"/>
        <v>33937</v>
      </c>
      <c r="E68" s="324">
        <v>33937</v>
      </c>
      <c r="F68" s="324">
        <v>0</v>
      </c>
      <c r="G68" s="324">
        <v>390</v>
      </c>
      <c r="H68" s="324">
        <f>SUM(ごみ搬入量内訳!E68,+ごみ搬入量内訳!AD68)</f>
        <v>8546</v>
      </c>
      <c r="I68" s="324">
        <f>ごみ搬入量内訳!BC68</f>
        <v>727</v>
      </c>
      <c r="J68" s="324">
        <f>資源化量内訳!BO68</f>
        <v>247</v>
      </c>
      <c r="K68" s="324">
        <f t="shared" si="10"/>
        <v>9520</v>
      </c>
      <c r="L68" s="325">
        <f t="shared" si="11"/>
        <v>768.54736072198239</v>
      </c>
      <c r="M68" s="324">
        <f>IF(D68&lt;&gt;0,(ごみ搬入量内訳!BR68+ごみ処理概要!J68)/ごみ処理概要!D68/365*1000000,"-")</f>
        <v>638.57243942341188</v>
      </c>
      <c r="N68" s="324">
        <f>IF(D68&lt;&gt;0,ごみ搬入量内訳!CM68/ごみ処理概要!D68/365*1000000,"-")</f>
        <v>129.97492129857054</v>
      </c>
      <c r="O68" s="324">
        <f>ごみ搬入量内訳!DH68</f>
        <v>0</v>
      </c>
      <c r="P68" s="324">
        <f>ごみ処理量内訳!E68</f>
        <v>6316</v>
      </c>
      <c r="Q68" s="324">
        <f>ごみ処理量内訳!N68</f>
        <v>0</v>
      </c>
      <c r="R68" s="324">
        <f t="shared" si="12"/>
        <v>716</v>
      </c>
      <c r="S68" s="324">
        <f>ごみ処理量内訳!G68</f>
        <v>447</v>
      </c>
      <c r="T68" s="324">
        <f>ごみ処理量内訳!L68</f>
        <v>70</v>
      </c>
      <c r="U68" s="324">
        <f>ごみ処理量内訳!H68</f>
        <v>199</v>
      </c>
      <c r="V68" s="324">
        <f>ごみ処理量内訳!I68</f>
        <v>0</v>
      </c>
      <c r="W68" s="324">
        <f>ごみ処理量内訳!J68</f>
        <v>0</v>
      </c>
      <c r="X68" s="324">
        <f>ごみ処理量内訳!K68</f>
        <v>0</v>
      </c>
      <c r="Y68" s="324">
        <f>ごみ処理量内訳!M68</f>
        <v>0</v>
      </c>
      <c r="Z68" s="324">
        <f>資源化量内訳!Y68</f>
        <v>2237</v>
      </c>
      <c r="AA68" s="324">
        <f t="shared" si="13"/>
        <v>9269</v>
      </c>
      <c r="AB68" s="327">
        <f t="shared" si="14"/>
        <v>100</v>
      </c>
      <c r="AC68" s="324">
        <f>施設資源化量内訳!Y68</f>
        <v>844</v>
      </c>
      <c r="AD68" s="324">
        <f>施設資源化量内訳!AT68</f>
        <v>184</v>
      </c>
      <c r="AE68" s="324">
        <f>施設資源化量内訳!BO68</f>
        <v>165</v>
      </c>
      <c r="AF68" s="324">
        <f>施設資源化量内訳!CJ68</f>
        <v>0</v>
      </c>
      <c r="AG68" s="324">
        <f>施設資源化量内訳!DE68</f>
        <v>0</v>
      </c>
      <c r="AH68" s="324">
        <f>施設資源化量内訳!DZ68</f>
        <v>0</v>
      </c>
      <c r="AI68" s="324">
        <f>施設資源化量内訳!EU68</f>
        <v>70</v>
      </c>
      <c r="AJ68" s="324">
        <f t="shared" si="15"/>
        <v>1263</v>
      </c>
      <c r="AK68" s="327">
        <f t="shared" si="16"/>
        <v>39.375788146279952</v>
      </c>
      <c r="AL68" s="327">
        <f>IF((AA68+J68)&lt;&gt;0,(資源化量内訳!D68-資源化量内訳!R68-資源化量内訳!T68-資源化量内訳!V68-資源化量内訳!U68)/(AA68+J68)*100,"-")</f>
        <v>36.780159730979399</v>
      </c>
      <c r="AM68" s="324">
        <f>ごみ処理量内訳!AA68</f>
        <v>0</v>
      </c>
      <c r="AN68" s="324">
        <f>ごみ処理量内訳!AB68</f>
        <v>0</v>
      </c>
      <c r="AO68" s="324">
        <f>ごみ処理量内訳!AC68</f>
        <v>90</v>
      </c>
      <c r="AP68" s="324">
        <f t="shared" si="17"/>
        <v>90</v>
      </c>
      <c r="AQ68" s="328" t="s">
        <v>943</v>
      </c>
      <c r="AR68" s="329"/>
    </row>
    <row r="69" spans="1:44" s="300" customFormat="1" ht="13.5" customHeight="1">
      <c r="A69" s="322" t="s">
        <v>745</v>
      </c>
      <c r="B69" s="323" t="s">
        <v>944</v>
      </c>
      <c r="C69" s="322" t="s">
        <v>945</v>
      </c>
      <c r="D69" s="324">
        <f t="shared" si="9"/>
        <v>45555</v>
      </c>
      <c r="E69" s="324">
        <v>45555</v>
      </c>
      <c r="F69" s="324">
        <v>0</v>
      </c>
      <c r="G69" s="324">
        <v>492</v>
      </c>
      <c r="H69" s="324">
        <f>SUM(ごみ搬入量内訳!E69,+ごみ搬入量内訳!AD69)</f>
        <v>11474</v>
      </c>
      <c r="I69" s="324">
        <f>ごみ搬入量内訳!BC69</f>
        <v>353</v>
      </c>
      <c r="J69" s="324">
        <f>資源化量内訳!BO69</f>
        <v>1375</v>
      </c>
      <c r="K69" s="324">
        <f t="shared" si="10"/>
        <v>13202</v>
      </c>
      <c r="L69" s="325">
        <f t="shared" si="11"/>
        <v>793.98228545052416</v>
      </c>
      <c r="M69" s="324">
        <f>IF(D69&lt;&gt;0,(ごみ搬入量内訳!BR69+ごみ処理概要!J69)/ごみ処理概要!D69/365*1000000,"-")</f>
        <v>683.80386195822302</v>
      </c>
      <c r="N69" s="324">
        <f>IF(D69&lt;&gt;0,ごみ搬入量内訳!CM69/ごみ処理概要!D69/365*1000000,"-")</f>
        <v>110.17842349230118</v>
      </c>
      <c r="O69" s="324">
        <f>ごみ搬入量内訳!DH69</f>
        <v>0</v>
      </c>
      <c r="P69" s="324">
        <f>ごみ処理量内訳!E69</f>
        <v>8840</v>
      </c>
      <c r="Q69" s="324">
        <f>ごみ処理量内訳!N69</f>
        <v>0</v>
      </c>
      <c r="R69" s="324">
        <f t="shared" si="12"/>
        <v>2987</v>
      </c>
      <c r="S69" s="324">
        <f>ごみ処理量内訳!G69</f>
        <v>0</v>
      </c>
      <c r="T69" s="324">
        <f>ごみ処理量内訳!L69</f>
        <v>1806</v>
      </c>
      <c r="U69" s="324">
        <f>ごみ処理量内訳!H69</f>
        <v>0</v>
      </c>
      <c r="V69" s="324">
        <f>ごみ処理量内訳!I69</f>
        <v>0</v>
      </c>
      <c r="W69" s="324">
        <f>ごみ処理量内訳!J69</f>
        <v>0</v>
      </c>
      <c r="X69" s="324">
        <f>ごみ処理量内訳!K69</f>
        <v>0</v>
      </c>
      <c r="Y69" s="324">
        <f>ごみ処理量内訳!M69</f>
        <v>1181</v>
      </c>
      <c r="Z69" s="324">
        <f>資源化量内訳!Y69</f>
        <v>0</v>
      </c>
      <c r="AA69" s="324">
        <f t="shared" si="13"/>
        <v>11827</v>
      </c>
      <c r="AB69" s="327">
        <f t="shared" si="14"/>
        <v>100</v>
      </c>
      <c r="AC69" s="324">
        <f>施設資源化量内訳!Y69</f>
        <v>21</v>
      </c>
      <c r="AD69" s="324">
        <f>施設資源化量内訳!AT69</f>
        <v>0</v>
      </c>
      <c r="AE69" s="324">
        <f>施設資源化量内訳!BO69</f>
        <v>0</v>
      </c>
      <c r="AF69" s="324">
        <f>施設資源化量内訳!CJ69</f>
        <v>0</v>
      </c>
      <c r="AG69" s="324">
        <f>施設資源化量内訳!DE69</f>
        <v>0</v>
      </c>
      <c r="AH69" s="324">
        <f>施設資源化量内訳!DZ69</f>
        <v>0</v>
      </c>
      <c r="AI69" s="324">
        <f>施設資源化量内訳!EU69</f>
        <v>1785</v>
      </c>
      <c r="AJ69" s="324">
        <f t="shared" si="15"/>
        <v>1806</v>
      </c>
      <c r="AK69" s="327">
        <f t="shared" si="16"/>
        <v>24.094834116043025</v>
      </c>
      <c r="AL69" s="327">
        <f>IF((AA69+J69)&lt;&gt;0,(資源化量内訳!D69-資源化量内訳!R69-資源化量内訳!T69-資源化量内訳!V69-資源化量内訳!U69)/(AA69+J69)*100,"-")</f>
        <v>24.094834116043025</v>
      </c>
      <c r="AM69" s="324">
        <f>ごみ処理量内訳!AA69</f>
        <v>0</v>
      </c>
      <c r="AN69" s="324">
        <f>ごみ処理量内訳!AB69</f>
        <v>917</v>
      </c>
      <c r="AO69" s="324">
        <f>ごみ処理量内訳!AC69</f>
        <v>190</v>
      </c>
      <c r="AP69" s="324">
        <f t="shared" si="17"/>
        <v>1107</v>
      </c>
      <c r="AQ69" s="328" t="s">
        <v>946</v>
      </c>
      <c r="AR69" s="329"/>
    </row>
    <row r="70" spans="1:44" s="300" customFormat="1" ht="13.5" customHeight="1">
      <c r="A70" s="322" t="s">
        <v>745</v>
      </c>
      <c r="B70" s="323" t="s">
        <v>947</v>
      </c>
      <c r="C70" s="322" t="s">
        <v>948</v>
      </c>
      <c r="D70" s="324">
        <f t="shared" si="9"/>
        <v>29907</v>
      </c>
      <c r="E70" s="324">
        <v>29907</v>
      </c>
      <c r="F70" s="324">
        <v>0</v>
      </c>
      <c r="G70" s="324">
        <v>305</v>
      </c>
      <c r="H70" s="324">
        <f>SUM(ごみ搬入量内訳!E70,+ごみ搬入量内訳!AD70)</f>
        <v>8677</v>
      </c>
      <c r="I70" s="324">
        <f>ごみ搬入量内訳!BC70</f>
        <v>369</v>
      </c>
      <c r="J70" s="324">
        <f>資源化量内訳!BO70</f>
        <v>215</v>
      </c>
      <c r="K70" s="324">
        <f t="shared" si="10"/>
        <v>9261</v>
      </c>
      <c r="L70" s="325">
        <f t="shared" si="11"/>
        <v>848.38341323857389</v>
      </c>
      <c r="M70" s="324">
        <f>IF(D70&lt;&gt;0,(ごみ搬入量内訳!BR70+ごみ処理概要!J70)/ごみ処理概要!D70/365*1000000,"-")</f>
        <v>675.3355493353597</v>
      </c>
      <c r="N70" s="324">
        <f>IF(D70&lt;&gt;0,ごみ搬入量内訳!CM70/ごみ処理概要!D70/365*1000000,"-")</f>
        <v>173.04786390321411</v>
      </c>
      <c r="O70" s="324">
        <f>ごみ搬入量内訳!DH70</f>
        <v>0</v>
      </c>
      <c r="P70" s="324">
        <f>ごみ処理量内訳!E70</f>
        <v>8030</v>
      </c>
      <c r="Q70" s="324">
        <f>ごみ処理量内訳!N70</f>
        <v>0</v>
      </c>
      <c r="R70" s="324">
        <f t="shared" si="12"/>
        <v>648</v>
      </c>
      <c r="S70" s="324">
        <f>ごみ処理量内訳!G70</f>
        <v>0</v>
      </c>
      <c r="T70" s="324">
        <f>ごみ処理量内訳!L70</f>
        <v>423</v>
      </c>
      <c r="U70" s="324">
        <f>ごみ処理量内訳!H70</f>
        <v>100</v>
      </c>
      <c r="V70" s="324">
        <f>ごみ処理量内訳!I70</f>
        <v>0</v>
      </c>
      <c r="W70" s="324">
        <f>ごみ処理量内訳!J70</f>
        <v>0</v>
      </c>
      <c r="X70" s="324">
        <f>ごみ処理量内訳!K70</f>
        <v>0</v>
      </c>
      <c r="Y70" s="324">
        <f>ごみ処理量内訳!M70</f>
        <v>125</v>
      </c>
      <c r="Z70" s="324">
        <f>資源化量内訳!Y70</f>
        <v>368</v>
      </c>
      <c r="AA70" s="324">
        <f t="shared" si="13"/>
        <v>9046</v>
      </c>
      <c r="AB70" s="327">
        <f t="shared" si="14"/>
        <v>100</v>
      </c>
      <c r="AC70" s="324">
        <f>施設資源化量内訳!Y70</f>
        <v>59</v>
      </c>
      <c r="AD70" s="324">
        <f>施設資源化量内訳!AT70</f>
        <v>0</v>
      </c>
      <c r="AE70" s="324">
        <f>施設資源化量内訳!BO70</f>
        <v>17</v>
      </c>
      <c r="AF70" s="324">
        <f>施設資源化量内訳!CJ70</f>
        <v>0</v>
      </c>
      <c r="AG70" s="324">
        <f>施設資源化量内訳!DE70</f>
        <v>0</v>
      </c>
      <c r="AH70" s="324">
        <f>施設資源化量内訳!DZ70</f>
        <v>0</v>
      </c>
      <c r="AI70" s="324">
        <f>施設資源化量内訳!EU70</f>
        <v>377</v>
      </c>
      <c r="AJ70" s="324">
        <f t="shared" si="15"/>
        <v>453</v>
      </c>
      <c r="AK70" s="327">
        <f t="shared" si="16"/>
        <v>11.186696900982614</v>
      </c>
      <c r="AL70" s="327">
        <f>IF((AA70+J70)&lt;&gt;0,(資源化量内訳!D70-資源化量内訳!R70-資源化量内訳!T70-資源化量内訳!V70-資源化量内訳!U70)/(AA70+J70)*100,"-")</f>
        <v>11.186696900982614</v>
      </c>
      <c r="AM70" s="324">
        <f>ごみ処理量内訳!AA70</f>
        <v>0</v>
      </c>
      <c r="AN70" s="324">
        <f>ごみ処理量内訳!AB70</f>
        <v>790</v>
      </c>
      <c r="AO70" s="324">
        <f>ごみ処理量内訳!AC70</f>
        <v>94</v>
      </c>
      <c r="AP70" s="324">
        <f t="shared" si="17"/>
        <v>884</v>
      </c>
      <c r="AQ70" s="328" t="s">
        <v>949</v>
      </c>
      <c r="AR70" s="329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321"/>
      <c r="AR71" s="321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321"/>
      <c r="AR72" s="321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321"/>
      <c r="AR73" s="321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321"/>
      <c r="AR74" s="321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321"/>
      <c r="AR75" s="321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321"/>
      <c r="AR76" s="321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321"/>
      <c r="AR77" s="321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321"/>
      <c r="AR78" s="321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321"/>
      <c r="AR79" s="321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321"/>
      <c r="AR80" s="321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321"/>
      <c r="AR81" s="321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321"/>
      <c r="AR82" s="321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321"/>
      <c r="AR83" s="321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321"/>
      <c r="AR84" s="321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321"/>
      <c r="AR85" s="321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321"/>
      <c r="AR86" s="321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321"/>
      <c r="AR87" s="321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321"/>
      <c r="AR88" s="321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321"/>
      <c r="AR89" s="321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321"/>
      <c r="AR90" s="321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321"/>
      <c r="AR91" s="321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321"/>
      <c r="AR92" s="321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321"/>
      <c r="AR93" s="321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321"/>
      <c r="AR94" s="321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321"/>
      <c r="AR95" s="321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321"/>
      <c r="AR96" s="321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321"/>
      <c r="AR97" s="321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321"/>
      <c r="AR98" s="321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321"/>
      <c r="AR99" s="321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321"/>
      <c r="AR100" s="321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321"/>
      <c r="AR101" s="321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321"/>
      <c r="AR102" s="321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321"/>
      <c r="AR103" s="321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321"/>
      <c r="AR104" s="321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321"/>
      <c r="AR105" s="321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321"/>
      <c r="AR106" s="321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321"/>
      <c r="AR107" s="321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321"/>
      <c r="AR108" s="321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321"/>
      <c r="AR109" s="321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321"/>
      <c r="AR110" s="321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321"/>
      <c r="AR111" s="321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321"/>
      <c r="AR112" s="321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321"/>
      <c r="AR113" s="321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321"/>
      <c r="AR114" s="321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321"/>
      <c r="AR115" s="321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321"/>
      <c r="AR116" s="321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321"/>
      <c r="AR117" s="321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321"/>
      <c r="AR118" s="321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321"/>
      <c r="AR119" s="321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321"/>
      <c r="AR120" s="321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321"/>
      <c r="AR121" s="321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321"/>
      <c r="AR122" s="321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321"/>
      <c r="AR123" s="321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321"/>
      <c r="AR124" s="321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321"/>
      <c r="AR125" s="321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321"/>
      <c r="AR126" s="321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321"/>
      <c r="AR127" s="321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321"/>
      <c r="AR128" s="321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321"/>
      <c r="AR129" s="321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321"/>
      <c r="AR130" s="321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321"/>
      <c r="AR131" s="321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321"/>
      <c r="AR132" s="321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321"/>
      <c r="AR133" s="321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321"/>
      <c r="AR134" s="321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321"/>
      <c r="AR135" s="321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321"/>
      <c r="AR136" s="321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321"/>
      <c r="AR137" s="321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321"/>
      <c r="AR138" s="321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321"/>
      <c r="AR139" s="321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321"/>
      <c r="AR140" s="321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321"/>
      <c r="AR141" s="321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321"/>
      <c r="AR142" s="321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321"/>
      <c r="AR143" s="321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321"/>
      <c r="AR144" s="321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321"/>
      <c r="AR145" s="321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321"/>
      <c r="AR146" s="321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321"/>
      <c r="AR147" s="321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321"/>
      <c r="AR148" s="321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321"/>
      <c r="AR149" s="321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321"/>
      <c r="AR150" s="321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321"/>
      <c r="AR151" s="321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321"/>
      <c r="AR152" s="321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321"/>
      <c r="AR153" s="321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321"/>
      <c r="AR154" s="321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321"/>
      <c r="AR155" s="321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321"/>
      <c r="AR156" s="321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321"/>
      <c r="AR157" s="321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321"/>
      <c r="AR158" s="321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321"/>
      <c r="AR159" s="321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321"/>
      <c r="AR160" s="321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321"/>
      <c r="AR161" s="321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321"/>
      <c r="AR162" s="321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321"/>
      <c r="AR163" s="321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321"/>
      <c r="AR164" s="321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321"/>
      <c r="AR165" s="321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321"/>
      <c r="AR166" s="321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321"/>
      <c r="AR167" s="321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321"/>
      <c r="AR168" s="321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321"/>
      <c r="AR169" s="321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321"/>
      <c r="AR170" s="321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321"/>
      <c r="AR171" s="321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321"/>
      <c r="AR172" s="321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321"/>
      <c r="AR173" s="321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321"/>
      <c r="AR174" s="321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321"/>
      <c r="AR175" s="321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321"/>
      <c r="AR176" s="321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321"/>
      <c r="AR177" s="321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321"/>
      <c r="AR178" s="321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321"/>
      <c r="AR179" s="321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321"/>
      <c r="AR180" s="321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321"/>
      <c r="AR181" s="321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321"/>
      <c r="AR182" s="321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321"/>
      <c r="AR183" s="321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321"/>
      <c r="AR184" s="321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321"/>
      <c r="AR185" s="321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321"/>
      <c r="AR186" s="321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321"/>
      <c r="AR187" s="321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321"/>
      <c r="AR188" s="321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321"/>
      <c r="AR189" s="321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321"/>
      <c r="AR190" s="321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321"/>
      <c r="AR191" s="321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321"/>
      <c r="AR192" s="321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321"/>
      <c r="AR193" s="321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321"/>
      <c r="AR194" s="321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321"/>
      <c r="AR195" s="321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321"/>
      <c r="AR196" s="321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321"/>
      <c r="AR197" s="321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321"/>
      <c r="AR198" s="321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321"/>
      <c r="AR199" s="321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321"/>
      <c r="AR200" s="321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321"/>
      <c r="AR201" s="321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321"/>
      <c r="AR202" s="321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321"/>
      <c r="AR203" s="321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321"/>
      <c r="AR204" s="321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321"/>
      <c r="AR205" s="321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321"/>
      <c r="AR206" s="321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321"/>
      <c r="AR207" s="321"/>
    </row>
  </sheetData>
  <sortState ref="A8:AQ70">
    <sortCondition ref="A8:A70"/>
    <sortCondition ref="B8:B70"/>
    <sortCondition ref="C8:C70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&amp;Lごみ処理の概要（平成29年度実績）</oddHeader>
  </headerFooter>
  <colBreaks count="2" manualBreakCount="2">
    <brk id="15" min="1" max="69" man="1"/>
    <brk id="28" min="1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30" t="s">
        <v>11</v>
      </c>
      <c r="B2" s="330" t="s">
        <v>12</v>
      </c>
      <c r="C2" s="332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31"/>
      <c r="B3" s="331"/>
      <c r="C3" s="333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57" t="s">
        <v>3</v>
      </c>
      <c r="DJ3" s="356" t="s">
        <v>34</v>
      </c>
      <c r="DK3" s="356" t="s">
        <v>35</v>
      </c>
      <c r="DL3" s="356" t="s">
        <v>36</v>
      </c>
      <c r="DM3" s="356" t="s">
        <v>37</v>
      </c>
    </row>
    <row r="4" spans="1:117" s="175" customFormat="1" ht="22.5" customHeight="1">
      <c r="A4" s="331"/>
      <c r="B4" s="331"/>
      <c r="C4" s="333"/>
      <c r="D4" s="249"/>
      <c r="E4" s="242"/>
      <c r="F4" s="358" t="s">
        <v>38</v>
      </c>
      <c r="G4" s="359"/>
      <c r="H4" s="359"/>
      <c r="I4" s="360"/>
      <c r="J4" s="358" t="s">
        <v>39</v>
      </c>
      <c r="K4" s="359"/>
      <c r="L4" s="359"/>
      <c r="M4" s="360"/>
      <c r="N4" s="358" t="s">
        <v>40</v>
      </c>
      <c r="O4" s="359"/>
      <c r="P4" s="359"/>
      <c r="Q4" s="360"/>
      <c r="R4" s="358" t="s">
        <v>41</v>
      </c>
      <c r="S4" s="359"/>
      <c r="T4" s="359"/>
      <c r="U4" s="360"/>
      <c r="V4" s="358" t="s">
        <v>42</v>
      </c>
      <c r="W4" s="359"/>
      <c r="X4" s="359"/>
      <c r="Y4" s="360"/>
      <c r="Z4" s="358" t="s">
        <v>43</v>
      </c>
      <c r="AA4" s="359"/>
      <c r="AB4" s="359"/>
      <c r="AC4" s="360"/>
      <c r="AD4" s="242"/>
      <c r="AE4" s="358" t="s">
        <v>38</v>
      </c>
      <c r="AF4" s="359"/>
      <c r="AG4" s="359"/>
      <c r="AH4" s="360"/>
      <c r="AI4" s="358" t="s">
        <v>39</v>
      </c>
      <c r="AJ4" s="359"/>
      <c r="AK4" s="359"/>
      <c r="AL4" s="360"/>
      <c r="AM4" s="358" t="s">
        <v>40</v>
      </c>
      <c r="AN4" s="359"/>
      <c r="AO4" s="359"/>
      <c r="AP4" s="360"/>
      <c r="AQ4" s="358" t="s">
        <v>41</v>
      </c>
      <c r="AR4" s="359"/>
      <c r="AS4" s="359"/>
      <c r="AT4" s="360"/>
      <c r="AU4" s="358" t="s">
        <v>42</v>
      </c>
      <c r="AV4" s="359"/>
      <c r="AW4" s="359"/>
      <c r="AX4" s="360"/>
      <c r="AY4" s="358" t="s">
        <v>43</v>
      </c>
      <c r="AZ4" s="359"/>
      <c r="BA4" s="359"/>
      <c r="BB4" s="360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57"/>
      <c r="DJ4" s="357"/>
      <c r="DK4" s="357"/>
      <c r="DL4" s="357"/>
      <c r="DM4" s="357"/>
    </row>
    <row r="5" spans="1:117" s="175" customFormat="1" ht="22.5" customHeight="1">
      <c r="A5" s="331"/>
      <c r="B5" s="331"/>
      <c r="C5" s="333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31"/>
      <c r="B6" s="331"/>
      <c r="C6" s="333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埼玉県</v>
      </c>
      <c r="B7" s="303" t="str">
        <f>ごみ処理概要!B7</f>
        <v>11000</v>
      </c>
      <c r="C7" s="304" t="s">
        <v>3</v>
      </c>
      <c r="D7" s="308">
        <f t="shared" ref="D7:D38" si="0">SUM(E7,AD7,BC7)</f>
        <v>2194466</v>
      </c>
      <c r="E7" s="308">
        <f t="shared" ref="E7:E38" si="1">SUM(F7,J7,N7,R7,V7,Z7)</f>
        <v>1581006</v>
      </c>
      <c r="F7" s="308">
        <f t="shared" ref="F7:F38" si="2">SUM(G7:I7)</f>
        <v>107591</v>
      </c>
      <c r="G7" s="308">
        <f>SUM(G$8:G$207)</f>
        <v>35773</v>
      </c>
      <c r="H7" s="308">
        <f>SUM(H$8:H$207)</f>
        <v>71818</v>
      </c>
      <c r="I7" s="308">
        <f>SUM(I$8:I$207)</f>
        <v>0</v>
      </c>
      <c r="J7" s="308">
        <f t="shared" ref="J7:J38" si="3">SUM(K7:M7)</f>
        <v>1130022</v>
      </c>
      <c r="K7" s="308">
        <f>SUM(K$8:K$207)</f>
        <v>107633</v>
      </c>
      <c r="L7" s="308">
        <f>SUM(L$8:L$207)</f>
        <v>1022389</v>
      </c>
      <c r="M7" s="308">
        <f>SUM(M$8:M$207)</f>
        <v>0</v>
      </c>
      <c r="N7" s="308">
        <f t="shared" ref="N7:N38" si="4">SUM(O7:Q7)</f>
        <v>69516</v>
      </c>
      <c r="O7" s="308">
        <f>SUM(O$8:O$207)</f>
        <v>4625</v>
      </c>
      <c r="P7" s="308">
        <f>SUM(P$8:P$207)</f>
        <v>64891</v>
      </c>
      <c r="Q7" s="308">
        <f>SUM(Q$8:Q$207)</f>
        <v>0</v>
      </c>
      <c r="R7" s="308">
        <f t="shared" ref="R7:R38" si="5">SUM(S7:U7)</f>
        <v>254357</v>
      </c>
      <c r="S7" s="308">
        <f>SUM(S$8:S$207)</f>
        <v>14918</v>
      </c>
      <c r="T7" s="308">
        <f>SUM(T$8:T$207)</f>
        <v>239439</v>
      </c>
      <c r="U7" s="308">
        <f>SUM(U$8:U$207)</f>
        <v>0</v>
      </c>
      <c r="V7" s="308">
        <f t="shared" ref="V7:V38" si="6">SUM(W7:Y7)</f>
        <v>1821</v>
      </c>
      <c r="W7" s="308">
        <f>SUM(W$8:W$207)</f>
        <v>279</v>
      </c>
      <c r="X7" s="308">
        <f>SUM(X$8:X$207)</f>
        <v>1542</v>
      </c>
      <c r="Y7" s="308">
        <f>SUM(Y$8:Y$207)</f>
        <v>0</v>
      </c>
      <c r="Z7" s="308">
        <f t="shared" ref="Z7:Z38" si="7">SUM(AA7:AC7)</f>
        <v>17699</v>
      </c>
      <c r="AA7" s="308">
        <f>SUM(AA$8:AA$207)</f>
        <v>3330</v>
      </c>
      <c r="AB7" s="308">
        <f>SUM(AB$8:AB$207)</f>
        <v>14200</v>
      </c>
      <c r="AC7" s="308">
        <f>SUM(AC$8:AC$207)</f>
        <v>169</v>
      </c>
      <c r="AD7" s="308">
        <f t="shared" ref="AD7:AD38" si="8">SUM(AE7,AI7,AM7,AQ7,AU7,AY7)</f>
        <v>474552</v>
      </c>
      <c r="AE7" s="308">
        <f t="shared" ref="AE7:AE38" si="9">SUM(AF7:AH7)</f>
        <v>40993</v>
      </c>
      <c r="AF7" s="308">
        <f>SUM(AF$8:AF$207)</f>
        <v>0</v>
      </c>
      <c r="AG7" s="308">
        <f>SUM(AG$8:AG$207)</f>
        <v>0</v>
      </c>
      <c r="AH7" s="308">
        <f>SUM(AH$8:AH$207)</f>
        <v>40993</v>
      </c>
      <c r="AI7" s="308">
        <f t="shared" ref="AI7:AI38" si="10">SUM(AJ7:AL7)</f>
        <v>425823</v>
      </c>
      <c r="AJ7" s="308">
        <f>SUM(AJ$8:AJ$207)</f>
        <v>1760</v>
      </c>
      <c r="AK7" s="308">
        <f>SUM(AK$8:AK$207)</f>
        <v>1807</v>
      </c>
      <c r="AL7" s="308">
        <f>SUM(AL$8:AL$207)</f>
        <v>422256</v>
      </c>
      <c r="AM7" s="308">
        <f t="shared" ref="AM7:AM38" si="11">SUM(AN7:AP7)</f>
        <v>2355</v>
      </c>
      <c r="AN7" s="308">
        <f>SUM(AN$8:AN$207)</f>
        <v>192</v>
      </c>
      <c r="AO7" s="308">
        <f>SUM(AO$8:AO$207)</f>
        <v>80</v>
      </c>
      <c r="AP7" s="308">
        <f>SUM(AP$8:AP$207)</f>
        <v>2083</v>
      </c>
      <c r="AQ7" s="308">
        <f t="shared" ref="AQ7:AQ38" si="12">SUM(AR7:AT7)</f>
        <v>4861</v>
      </c>
      <c r="AR7" s="308">
        <f>SUM(AR$8:AR$207)</f>
        <v>153</v>
      </c>
      <c r="AS7" s="308">
        <f>SUM(AS$8:AS$207)</f>
        <v>105</v>
      </c>
      <c r="AT7" s="308">
        <f>SUM(AT$8:AT$207)</f>
        <v>4603</v>
      </c>
      <c r="AU7" s="308">
        <f t="shared" ref="AU7:AU38" si="13">SUM(AV7:AX7)</f>
        <v>31</v>
      </c>
      <c r="AV7" s="308">
        <f>SUM(AV$8:AV$207)</f>
        <v>22</v>
      </c>
      <c r="AW7" s="308">
        <f>SUM(AW$8:AW$207)</f>
        <v>0</v>
      </c>
      <c r="AX7" s="308">
        <f>SUM(AX$8:AX$207)</f>
        <v>9</v>
      </c>
      <c r="AY7" s="308">
        <f t="shared" ref="AY7:AY38" si="14">SUM(AZ7:BB7)</f>
        <v>489</v>
      </c>
      <c r="AZ7" s="308">
        <f>SUM(AZ$8:AZ$207)</f>
        <v>21</v>
      </c>
      <c r="BA7" s="308">
        <f>SUM(BA$8:BA$207)</f>
        <v>22</v>
      </c>
      <c r="BB7" s="308">
        <f>SUM(BB$8:BB$207)</f>
        <v>446</v>
      </c>
      <c r="BC7" s="308">
        <f t="shared" ref="BC7:BC38" si="15">SUM(BD7,BK7)</f>
        <v>138908</v>
      </c>
      <c r="BD7" s="308">
        <f t="shared" ref="BD7:BD38" si="16">SUM(BE7:BJ7)</f>
        <v>79275</v>
      </c>
      <c r="BE7" s="308">
        <f t="shared" ref="BE7:BJ7" si="17">SUM(BE$8:BE$207)</f>
        <v>2913</v>
      </c>
      <c r="BF7" s="308">
        <f t="shared" si="17"/>
        <v>39528</v>
      </c>
      <c r="BG7" s="308">
        <f t="shared" si="17"/>
        <v>11586</v>
      </c>
      <c r="BH7" s="308">
        <f t="shared" si="17"/>
        <v>5854</v>
      </c>
      <c r="BI7" s="308">
        <f t="shared" si="17"/>
        <v>147</v>
      </c>
      <c r="BJ7" s="308">
        <f t="shared" si="17"/>
        <v>19247</v>
      </c>
      <c r="BK7" s="308">
        <f t="shared" ref="BK7:BK38" si="18">SUM(BL7:BQ7)</f>
        <v>59633</v>
      </c>
      <c r="BL7" s="308">
        <f t="shared" ref="BL7:BQ7" si="19">SUM(BL$8:BL$207)</f>
        <v>4447</v>
      </c>
      <c r="BM7" s="308">
        <f t="shared" si="19"/>
        <v>47423</v>
      </c>
      <c r="BN7" s="308">
        <f t="shared" si="19"/>
        <v>1422</v>
      </c>
      <c r="BO7" s="308">
        <f t="shared" si="19"/>
        <v>5718</v>
      </c>
      <c r="BP7" s="308">
        <f t="shared" si="19"/>
        <v>27</v>
      </c>
      <c r="BQ7" s="308">
        <f t="shared" si="19"/>
        <v>596</v>
      </c>
      <c r="BR7" s="308">
        <f t="shared" ref="BR7:BX7" si="20">SUM(BY7,CF7)</f>
        <v>1660281</v>
      </c>
      <c r="BS7" s="308">
        <f t="shared" si="20"/>
        <v>110504</v>
      </c>
      <c r="BT7" s="308">
        <f t="shared" si="20"/>
        <v>1169550</v>
      </c>
      <c r="BU7" s="308">
        <f t="shared" si="20"/>
        <v>81102</v>
      </c>
      <c r="BV7" s="308">
        <f t="shared" si="20"/>
        <v>260211</v>
      </c>
      <c r="BW7" s="308">
        <f t="shared" si="20"/>
        <v>1968</v>
      </c>
      <c r="BX7" s="308">
        <f t="shared" si="20"/>
        <v>36946</v>
      </c>
      <c r="BY7" s="308">
        <f t="shared" ref="BY7:BY38" si="21">SUM(BZ7:CE7)</f>
        <v>1581006</v>
      </c>
      <c r="BZ7" s="308">
        <f t="shared" ref="BZ7:BZ38" si="22">F7</f>
        <v>107591</v>
      </c>
      <c r="CA7" s="308">
        <f t="shared" ref="CA7:CA38" si="23">J7</f>
        <v>1130022</v>
      </c>
      <c r="CB7" s="308">
        <f t="shared" ref="CB7:CB38" si="24">N7</f>
        <v>69516</v>
      </c>
      <c r="CC7" s="308">
        <f t="shared" ref="CC7:CC38" si="25">R7</f>
        <v>254357</v>
      </c>
      <c r="CD7" s="308">
        <f t="shared" ref="CD7:CD38" si="26">V7</f>
        <v>1821</v>
      </c>
      <c r="CE7" s="308">
        <f t="shared" ref="CE7:CE38" si="27">Z7</f>
        <v>17699</v>
      </c>
      <c r="CF7" s="308">
        <f t="shared" ref="CF7:CF38" si="28">SUM(CG7:CL7)</f>
        <v>79275</v>
      </c>
      <c r="CG7" s="308">
        <f t="shared" ref="CG7:CL7" si="29">BE7</f>
        <v>2913</v>
      </c>
      <c r="CH7" s="308">
        <f t="shared" si="29"/>
        <v>39528</v>
      </c>
      <c r="CI7" s="308">
        <f t="shared" si="29"/>
        <v>11586</v>
      </c>
      <c r="CJ7" s="308">
        <f t="shared" si="29"/>
        <v>5854</v>
      </c>
      <c r="CK7" s="308">
        <f t="shared" si="29"/>
        <v>147</v>
      </c>
      <c r="CL7" s="308">
        <f t="shared" si="29"/>
        <v>19247</v>
      </c>
      <c r="CM7" s="308">
        <f t="shared" ref="CM7:CS7" si="30">SUM(CT7,DA7)</f>
        <v>534185</v>
      </c>
      <c r="CN7" s="308">
        <f t="shared" si="30"/>
        <v>45440</v>
      </c>
      <c r="CO7" s="308">
        <f t="shared" si="30"/>
        <v>473246</v>
      </c>
      <c r="CP7" s="308">
        <f t="shared" si="30"/>
        <v>3777</v>
      </c>
      <c r="CQ7" s="308">
        <f t="shared" si="30"/>
        <v>10579</v>
      </c>
      <c r="CR7" s="308">
        <f t="shared" si="30"/>
        <v>58</v>
      </c>
      <c r="CS7" s="308">
        <f t="shared" si="30"/>
        <v>1085</v>
      </c>
      <c r="CT7" s="308">
        <f t="shared" ref="CT7:CT38" si="31">SUM(CU7:CZ7)</f>
        <v>474552</v>
      </c>
      <c r="CU7" s="308">
        <f t="shared" ref="CU7:CU38" si="32">AE7</f>
        <v>40993</v>
      </c>
      <c r="CV7" s="308">
        <f t="shared" ref="CV7:CV38" si="33">AI7</f>
        <v>425823</v>
      </c>
      <c r="CW7" s="308">
        <f t="shared" ref="CW7:CW38" si="34">AM7</f>
        <v>2355</v>
      </c>
      <c r="CX7" s="308">
        <f t="shared" ref="CX7:CX38" si="35">AQ7</f>
        <v>4861</v>
      </c>
      <c r="CY7" s="308">
        <f t="shared" ref="CY7:CY38" si="36">AU7</f>
        <v>31</v>
      </c>
      <c r="CZ7" s="308">
        <f t="shared" ref="CZ7:CZ38" si="37">AY7</f>
        <v>489</v>
      </c>
      <c r="DA7" s="308">
        <f t="shared" ref="DA7:DA38" si="38">SUM(DB7:DG7)</f>
        <v>59633</v>
      </c>
      <c r="DB7" s="308">
        <f t="shared" ref="DB7:DG7" si="39">BL7</f>
        <v>4447</v>
      </c>
      <c r="DC7" s="308">
        <f t="shared" si="39"/>
        <v>47423</v>
      </c>
      <c r="DD7" s="308">
        <f t="shared" si="39"/>
        <v>1422</v>
      </c>
      <c r="DE7" s="308">
        <f t="shared" si="39"/>
        <v>5718</v>
      </c>
      <c r="DF7" s="308">
        <f t="shared" si="39"/>
        <v>27</v>
      </c>
      <c r="DG7" s="308">
        <f t="shared" si="39"/>
        <v>596</v>
      </c>
      <c r="DH7" s="308">
        <f>SUM(DH$8:DH$207)</f>
        <v>0</v>
      </c>
      <c r="DI7" s="308">
        <f t="shared" ref="DI7:DI38" si="40">SUM(DJ7:DM7)</f>
        <v>87</v>
      </c>
      <c r="DJ7" s="308">
        <f>SUM(DJ$8:DJ$207)</f>
        <v>20</v>
      </c>
      <c r="DK7" s="308">
        <f>SUM(DK$8:DK$207)</f>
        <v>24</v>
      </c>
      <c r="DL7" s="308">
        <f>SUM(DL$8:DL$207)</f>
        <v>5</v>
      </c>
      <c r="DM7" s="308">
        <f>SUM(DM$8:DM$207)</f>
        <v>38</v>
      </c>
    </row>
    <row r="8" spans="1:117" s="300" customFormat="1" ht="13.5" customHeight="1">
      <c r="A8" s="322" t="s">
        <v>745</v>
      </c>
      <c r="B8" s="323" t="s">
        <v>759</v>
      </c>
      <c r="C8" s="322" t="s">
        <v>760</v>
      </c>
      <c r="D8" s="324">
        <f t="shared" si="0"/>
        <v>402222</v>
      </c>
      <c r="E8" s="324">
        <f t="shared" si="1"/>
        <v>280635</v>
      </c>
      <c r="F8" s="324">
        <f t="shared" si="2"/>
        <v>0</v>
      </c>
      <c r="G8" s="324">
        <v>0</v>
      </c>
      <c r="H8" s="324">
        <v>0</v>
      </c>
      <c r="I8" s="324">
        <v>0</v>
      </c>
      <c r="J8" s="324">
        <f t="shared" si="3"/>
        <v>213350</v>
      </c>
      <c r="K8" s="324">
        <v>49300</v>
      </c>
      <c r="L8" s="324">
        <v>164050</v>
      </c>
      <c r="M8" s="324">
        <v>0</v>
      </c>
      <c r="N8" s="324">
        <f t="shared" si="4"/>
        <v>15543</v>
      </c>
      <c r="O8" s="324">
        <v>23</v>
      </c>
      <c r="P8" s="324">
        <v>15520</v>
      </c>
      <c r="Q8" s="324">
        <v>0</v>
      </c>
      <c r="R8" s="324">
        <f t="shared" si="5"/>
        <v>49644</v>
      </c>
      <c r="S8" s="324">
        <v>33</v>
      </c>
      <c r="T8" s="324">
        <v>49611</v>
      </c>
      <c r="U8" s="324">
        <v>0</v>
      </c>
      <c r="V8" s="324">
        <f t="shared" si="6"/>
        <v>367</v>
      </c>
      <c r="W8" s="324">
        <v>0</v>
      </c>
      <c r="X8" s="324">
        <v>367</v>
      </c>
      <c r="Y8" s="324">
        <v>0</v>
      </c>
      <c r="Z8" s="324">
        <f t="shared" si="7"/>
        <v>1731</v>
      </c>
      <c r="AA8" s="324">
        <v>0</v>
      </c>
      <c r="AB8" s="324">
        <v>1731</v>
      </c>
      <c r="AC8" s="324">
        <v>0</v>
      </c>
      <c r="AD8" s="324">
        <f t="shared" si="8"/>
        <v>101046</v>
      </c>
      <c r="AE8" s="324">
        <f t="shared" si="9"/>
        <v>0</v>
      </c>
      <c r="AF8" s="324">
        <v>0</v>
      </c>
      <c r="AG8" s="324">
        <v>0</v>
      </c>
      <c r="AH8" s="324">
        <v>0</v>
      </c>
      <c r="AI8" s="324">
        <f t="shared" si="10"/>
        <v>99328</v>
      </c>
      <c r="AJ8" s="324">
        <v>0</v>
      </c>
      <c r="AK8" s="324">
        <v>0</v>
      </c>
      <c r="AL8" s="324">
        <v>99328</v>
      </c>
      <c r="AM8" s="324">
        <f t="shared" si="11"/>
        <v>37</v>
      </c>
      <c r="AN8" s="324">
        <v>0</v>
      </c>
      <c r="AO8" s="324">
        <v>0</v>
      </c>
      <c r="AP8" s="324">
        <v>37</v>
      </c>
      <c r="AQ8" s="324">
        <f t="shared" si="12"/>
        <v>1681</v>
      </c>
      <c r="AR8" s="324">
        <v>0</v>
      </c>
      <c r="AS8" s="324">
        <v>0</v>
      </c>
      <c r="AT8" s="324">
        <v>1681</v>
      </c>
      <c r="AU8" s="324">
        <f t="shared" si="13"/>
        <v>0</v>
      </c>
      <c r="AV8" s="324">
        <v>0</v>
      </c>
      <c r="AW8" s="324">
        <v>0</v>
      </c>
      <c r="AX8" s="324">
        <v>0</v>
      </c>
      <c r="AY8" s="324">
        <f t="shared" si="14"/>
        <v>0</v>
      </c>
      <c r="AZ8" s="324">
        <v>0</v>
      </c>
      <c r="BA8" s="324">
        <v>0</v>
      </c>
      <c r="BB8" s="324">
        <v>0</v>
      </c>
      <c r="BC8" s="324">
        <f t="shared" si="15"/>
        <v>20541</v>
      </c>
      <c r="BD8" s="324">
        <f t="shared" si="16"/>
        <v>11069</v>
      </c>
      <c r="BE8" s="324">
        <v>0</v>
      </c>
      <c r="BF8" s="324">
        <v>8667</v>
      </c>
      <c r="BG8" s="324">
        <v>2366</v>
      </c>
      <c r="BH8" s="324">
        <v>36</v>
      </c>
      <c r="BI8" s="324">
        <v>0</v>
      </c>
      <c r="BJ8" s="324">
        <v>0</v>
      </c>
      <c r="BK8" s="324">
        <f t="shared" si="18"/>
        <v>9472</v>
      </c>
      <c r="BL8" s="324">
        <v>0</v>
      </c>
      <c r="BM8" s="324">
        <v>9236</v>
      </c>
      <c r="BN8" s="324">
        <v>102</v>
      </c>
      <c r="BO8" s="324">
        <v>134</v>
      </c>
      <c r="BP8" s="324">
        <v>0</v>
      </c>
      <c r="BQ8" s="324">
        <v>0</v>
      </c>
      <c r="BR8" s="324">
        <f t="shared" ref="BR8:BR39" si="41">SUM(BY8,CF8)</f>
        <v>291704</v>
      </c>
      <c r="BS8" s="324">
        <f t="shared" ref="BS8:BS39" si="42">SUM(BZ8,CG8)</f>
        <v>0</v>
      </c>
      <c r="BT8" s="324">
        <f t="shared" ref="BT8:BT39" si="43">SUM(CA8,CH8)</f>
        <v>222017</v>
      </c>
      <c r="BU8" s="324">
        <f t="shared" ref="BU8:BU39" si="44">SUM(CB8,CI8)</f>
        <v>17909</v>
      </c>
      <c r="BV8" s="324">
        <f t="shared" ref="BV8:BV39" si="45">SUM(CC8,CJ8)</f>
        <v>49680</v>
      </c>
      <c r="BW8" s="324">
        <f t="shared" ref="BW8:BW39" si="46">SUM(CD8,CK8)</f>
        <v>367</v>
      </c>
      <c r="BX8" s="324">
        <f t="shared" ref="BX8:BX39" si="47">SUM(CE8,CL8)</f>
        <v>1731</v>
      </c>
      <c r="BY8" s="324">
        <f t="shared" si="21"/>
        <v>280635</v>
      </c>
      <c r="BZ8" s="324">
        <f t="shared" si="22"/>
        <v>0</v>
      </c>
      <c r="CA8" s="324">
        <f t="shared" si="23"/>
        <v>213350</v>
      </c>
      <c r="CB8" s="324">
        <f t="shared" si="24"/>
        <v>15543</v>
      </c>
      <c r="CC8" s="324">
        <f t="shared" si="25"/>
        <v>49644</v>
      </c>
      <c r="CD8" s="324">
        <f t="shared" si="26"/>
        <v>367</v>
      </c>
      <c r="CE8" s="324">
        <f t="shared" si="27"/>
        <v>1731</v>
      </c>
      <c r="CF8" s="324">
        <f t="shared" si="28"/>
        <v>11069</v>
      </c>
      <c r="CG8" s="324">
        <f t="shared" ref="CG8:CG39" si="48">BE8</f>
        <v>0</v>
      </c>
      <c r="CH8" s="324">
        <f t="shared" ref="CH8:CH39" si="49">BF8</f>
        <v>8667</v>
      </c>
      <c r="CI8" s="324">
        <f t="shared" ref="CI8:CI39" si="50">BG8</f>
        <v>2366</v>
      </c>
      <c r="CJ8" s="324">
        <f t="shared" ref="CJ8:CJ39" si="51">BH8</f>
        <v>36</v>
      </c>
      <c r="CK8" s="324">
        <f t="shared" ref="CK8:CK39" si="52">BI8</f>
        <v>0</v>
      </c>
      <c r="CL8" s="324">
        <f t="shared" ref="CL8:CL39" si="53">BJ8</f>
        <v>0</v>
      </c>
      <c r="CM8" s="324">
        <f t="shared" ref="CM8:CM39" si="54">SUM(CT8,DA8)</f>
        <v>110518</v>
      </c>
      <c r="CN8" s="324">
        <f t="shared" ref="CN8:CN39" si="55">SUM(CU8,DB8)</f>
        <v>0</v>
      </c>
      <c r="CO8" s="324">
        <f t="shared" ref="CO8:CO39" si="56">SUM(CV8,DC8)</f>
        <v>108564</v>
      </c>
      <c r="CP8" s="324">
        <f t="shared" ref="CP8:CP39" si="57">SUM(CW8,DD8)</f>
        <v>139</v>
      </c>
      <c r="CQ8" s="324">
        <f t="shared" ref="CQ8:CQ39" si="58">SUM(CX8,DE8)</f>
        <v>1815</v>
      </c>
      <c r="CR8" s="324">
        <f t="shared" ref="CR8:CR39" si="59">SUM(CY8,DF8)</f>
        <v>0</v>
      </c>
      <c r="CS8" s="324">
        <f t="shared" ref="CS8:CS39" si="60">SUM(CZ8,DG8)</f>
        <v>0</v>
      </c>
      <c r="CT8" s="324">
        <f t="shared" si="31"/>
        <v>101046</v>
      </c>
      <c r="CU8" s="324">
        <f t="shared" si="32"/>
        <v>0</v>
      </c>
      <c r="CV8" s="324">
        <f t="shared" si="33"/>
        <v>99328</v>
      </c>
      <c r="CW8" s="324">
        <f t="shared" si="34"/>
        <v>37</v>
      </c>
      <c r="CX8" s="324">
        <f t="shared" si="35"/>
        <v>1681</v>
      </c>
      <c r="CY8" s="324">
        <f t="shared" si="36"/>
        <v>0</v>
      </c>
      <c r="CZ8" s="324">
        <f t="shared" si="37"/>
        <v>0</v>
      </c>
      <c r="DA8" s="324">
        <f t="shared" si="38"/>
        <v>9472</v>
      </c>
      <c r="DB8" s="324">
        <f t="shared" ref="DB8:DB39" si="61">BL8</f>
        <v>0</v>
      </c>
      <c r="DC8" s="324">
        <f t="shared" ref="DC8:DC39" si="62">BM8</f>
        <v>9236</v>
      </c>
      <c r="DD8" s="324">
        <f t="shared" ref="DD8:DD39" si="63">BN8</f>
        <v>102</v>
      </c>
      <c r="DE8" s="324">
        <f t="shared" ref="DE8:DE39" si="64">BO8</f>
        <v>134</v>
      </c>
      <c r="DF8" s="324">
        <f t="shared" ref="DF8:DF39" si="65">BP8</f>
        <v>0</v>
      </c>
      <c r="DG8" s="324">
        <f t="shared" ref="DG8:DG39" si="66">BQ8</f>
        <v>0</v>
      </c>
      <c r="DH8" s="324">
        <v>0</v>
      </c>
      <c r="DI8" s="324">
        <f t="shared" si="40"/>
        <v>0</v>
      </c>
      <c r="DJ8" s="324">
        <v>0</v>
      </c>
      <c r="DK8" s="324">
        <v>0</v>
      </c>
      <c r="DL8" s="324">
        <v>0</v>
      </c>
      <c r="DM8" s="324">
        <v>0</v>
      </c>
    </row>
    <row r="9" spans="1:117" s="300" customFormat="1" ht="13.5" customHeight="1">
      <c r="A9" s="322" t="s">
        <v>745</v>
      </c>
      <c r="B9" s="323" t="s">
        <v>763</v>
      </c>
      <c r="C9" s="322" t="s">
        <v>764</v>
      </c>
      <c r="D9" s="324">
        <f t="shared" si="0"/>
        <v>105024</v>
      </c>
      <c r="E9" s="324">
        <f t="shared" si="1"/>
        <v>73615</v>
      </c>
      <c r="F9" s="324">
        <f t="shared" si="2"/>
        <v>0</v>
      </c>
      <c r="G9" s="324">
        <v>0</v>
      </c>
      <c r="H9" s="324">
        <v>0</v>
      </c>
      <c r="I9" s="324">
        <v>0</v>
      </c>
      <c r="J9" s="324">
        <f t="shared" si="3"/>
        <v>58484</v>
      </c>
      <c r="K9" s="324">
        <v>16875</v>
      </c>
      <c r="L9" s="324">
        <v>41609</v>
      </c>
      <c r="M9" s="324">
        <v>0</v>
      </c>
      <c r="N9" s="324">
        <f t="shared" si="4"/>
        <v>2717</v>
      </c>
      <c r="O9" s="324">
        <v>0</v>
      </c>
      <c r="P9" s="324">
        <v>2717</v>
      </c>
      <c r="Q9" s="324">
        <v>0</v>
      </c>
      <c r="R9" s="324">
        <f t="shared" si="5"/>
        <v>12067</v>
      </c>
      <c r="S9" s="324">
        <v>2352</v>
      </c>
      <c r="T9" s="324">
        <v>9715</v>
      </c>
      <c r="U9" s="324">
        <v>0</v>
      </c>
      <c r="V9" s="324">
        <f t="shared" si="6"/>
        <v>95</v>
      </c>
      <c r="W9" s="324">
        <v>0</v>
      </c>
      <c r="X9" s="324">
        <v>95</v>
      </c>
      <c r="Y9" s="324">
        <v>0</v>
      </c>
      <c r="Z9" s="324">
        <f t="shared" si="7"/>
        <v>252</v>
      </c>
      <c r="AA9" s="324">
        <v>252</v>
      </c>
      <c r="AB9" s="324">
        <v>0</v>
      </c>
      <c r="AC9" s="324">
        <v>0</v>
      </c>
      <c r="AD9" s="324">
        <f t="shared" si="8"/>
        <v>25814</v>
      </c>
      <c r="AE9" s="324">
        <f t="shared" si="9"/>
        <v>0</v>
      </c>
      <c r="AF9" s="324">
        <v>0</v>
      </c>
      <c r="AG9" s="324">
        <v>0</v>
      </c>
      <c r="AH9" s="324">
        <v>0</v>
      </c>
      <c r="AI9" s="324">
        <f t="shared" si="10"/>
        <v>25681</v>
      </c>
      <c r="AJ9" s="324">
        <v>743</v>
      </c>
      <c r="AK9" s="324">
        <v>0</v>
      </c>
      <c r="AL9" s="324">
        <v>24938</v>
      </c>
      <c r="AM9" s="324">
        <f t="shared" si="11"/>
        <v>133</v>
      </c>
      <c r="AN9" s="324">
        <v>100</v>
      </c>
      <c r="AO9" s="324">
        <v>0</v>
      </c>
      <c r="AP9" s="324">
        <v>33</v>
      </c>
      <c r="AQ9" s="324">
        <f t="shared" si="12"/>
        <v>0</v>
      </c>
      <c r="AR9" s="324">
        <v>0</v>
      </c>
      <c r="AS9" s="324">
        <v>0</v>
      </c>
      <c r="AT9" s="324">
        <v>0</v>
      </c>
      <c r="AU9" s="324">
        <f t="shared" si="13"/>
        <v>0</v>
      </c>
      <c r="AV9" s="324">
        <v>0</v>
      </c>
      <c r="AW9" s="324">
        <v>0</v>
      </c>
      <c r="AX9" s="324">
        <v>0</v>
      </c>
      <c r="AY9" s="324">
        <f t="shared" si="14"/>
        <v>0</v>
      </c>
      <c r="AZ9" s="324">
        <v>0</v>
      </c>
      <c r="BA9" s="324">
        <v>0</v>
      </c>
      <c r="BB9" s="324">
        <v>0</v>
      </c>
      <c r="BC9" s="324">
        <f t="shared" si="15"/>
        <v>5595</v>
      </c>
      <c r="BD9" s="324">
        <f t="shared" si="16"/>
        <v>2710</v>
      </c>
      <c r="BE9" s="324">
        <v>0</v>
      </c>
      <c r="BF9" s="324">
        <v>1929</v>
      </c>
      <c r="BG9" s="324">
        <v>781</v>
      </c>
      <c r="BH9" s="324">
        <v>0</v>
      </c>
      <c r="BI9" s="324">
        <v>0</v>
      </c>
      <c r="BJ9" s="324">
        <v>0</v>
      </c>
      <c r="BK9" s="324">
        <f t="shared" si="18"/>
        <v>2885</v>
      </c>
      <c r="BL9" s="324">
        <v>0</v>
      </c>
      <c r="BM9" s="324">
        <v>2862</v>
      </c>
      <c r="BN9" s="324">
        <v>23</v>
      </c>
      <c r="BO9" s="324">
        <v>0</v>
      </c>
      <c r="BP9" s="324">
        <v>0</v>
      </c>
      <c r="BQ9" s="324">
        <v>0</v>
      </c>
      <c r="BR9" s="324">
        <f t="shared" si="41"/>
        <v>76325</v>
      </c>
      <c r="BS9" s="324">
        <f t="shared" si="42"/>
        <v>0</v>
      </c>
      <c r="BT9" s="324">
        <f t="shared" si="43"/>
        <v>60413</v>
      </c>
      <c r="BU9" s="324">
        <f t="shared" si="44"/>
        <v>3498</v>
      </c>
      <c r="BV9" s="324">
        <f t="shared" si="45"/>
        <v>12067</v>
      </c>
      <c r="BW9" s="324">
        <f t="shared" si="46"/>
        <v>95</v>
      </c>
      <c r="BX9" s="324">
        <f t="shared" si="47"/>
        <v>252</v>
      </c>
      <c r="BY9" s="324">
        <f t="shared" si="21"/>
        <v>73615</v>
      </c>
      <c r="BZ9" s="324">
        <f t="shared" si="22"/>
        <v>0</v>
      </c>
      <c r="CA9" s="324">
        <f t="shared" si="23"/>
        <v>58484</v>
      </c>
      <c r="CB9" s="324">
        <f t="shared" si="24"/>
        <v>2717</v>
      </c>
      <c r="CC9" s="324">
        <f t="shared" si="25"/>
        <v>12067</v>
      </c>
      <c r="CD9" s="324">
        <f t="shared" si="26"/>
        <v>95</v>
      </c>
      <c r="CE9" s="324">
        <f t="shared" si="27"/>
        <v>252</v>
      </c>
      <c r="CF9" s="324">
        <f t="shared" si="28"/>
        <v>2710</v>
      </c>
      <c r="CG9" s="324">
        <f t="shared" si="48"/>
        <v>0</v>
      </c>
      <c r="CH9" s="324">
        <f t="shared" si="49"/>
        <v>1929</v>
      </c>
      <c r="CI9" s="324">
        <f t="shared" si="50"/>
        <v>781</v>
      </c>
      <c r="CJ9" s="324">
        <f t="shared" si="51"/>
        <v>0</v>
      </c>
      <c r="CK9" s="324">
        <f t="shared" si="52"/>
        <v>0</v>
      </c>
      <c r="CL9" s="324">
        <f t="shared" si="53"/>
        <v>0</v>
      </c>
      <c r="CM9" s="324">
        <f t="shared" si="54"/>
        <v>28699</v>
      </c>
      <c r="CN9" s="324">
        <f t="shared" si="55"/>
        <v>0</v>
      </c>
      <c r="CO9" s="324">
        <f t="shared" si="56"/>
        <v>28543</v>
      </c>
      <c r="CP9" s="324">
        <f t="shared" si="57"/>
        <v>156</v>
      </c>
      <c r="CQ9" s="324">
        <f t="shared" si="58"/>
        <v>0</v>
      </c>
      <c r="CR9" s="324">
        <f t="shared" si="59"/>
        <v>0</v>
      </c>
      <c r="CS9" s="324">
        <f t="shared" si="60"/>
        <v>0</v>
      </c>
      <c r="CT9" s="324">
        <f t="shared" si="31"/>
        <v>25814</v>
      </c>
      <c r="CU9" s="324">
        <f t="shared" si="32"/>
        <v>0</v>
      </c>
      <c r="CV9" s="324">
        <f t="shared" si="33"/>
        <v>25681</v>
      </c>
      <c r="CW9" s="324">
        <f t="shared" si="34"/>
        <v>133</v>
      </c>
      <c r="CX9" s="324">
        <f t="shared" si="35"/>
        <v>0</v>
      </c>
      <c r="CY9" s="324">
        <f t="shared" si="36"/>
        <v>0</v>
      </c>
      <c r="CZ9" s="324">
        <f t="shared" si="37"/>
        <v>0</v>
      </c>
      <c r="DA9" s="324">
        <f t="shared" si="38"/>
        <v>2885</v>
      </c>
      <c r="DB9" s="324">
        <f t="shared" si="61"/>
        <v>0</v>
      </c>
      <c r="DC9" s="324">
        <f t="shared" si="62"/>
        <v>2862</v>
      </c>
      <c r="DD9" s="324">
        <f t="shared" si="63"/>
        <v>23</v>
      </c>
      <c r="DE9" s="324">
        <f t="shared" si="64"/>
        <v>0</v>
      </c>
      <c r="DF9" s="324">
        <f t="shared" si="65"/>
        <v>0</v>
      </c>
      <c r="DG9" s="324">
        <f t="shared" si="66"/>
        <v>0</v>
      </c>
      <c r="DH9" s="324">
        <v>0</v>
      </c>
      <c r="DI9" s="324">
        <f t="shared" si="40"/>
        <v>15</v>
      </c>
      <c r="DJ9" s="324">
        <v>0</v>
      </c>
      <c r="DK9" s="324">
        <v>0</v>
      </c>
      <c r="DL9" s="324">
        <v>0</v>
      </c>
      <c r="DM9" s="324">
        <v>15</v>
      </c>
    </row>
    <row r="10" spans="1:117" s="300" customFormat="1" ht="13.5" customHeight="1">
      <c r="A10" s="322" t="s">
        <v>745</v>
      </c>
      <c r="B10" s="323" t="s">
        <v>766</v>
      </c>
      <c r="C10" s="322" t="s">
        <v>767</v>
      </c>
      <c r="D10" s="324">
        <f t="shared" si="0"/>
        <v>77899</v>
      </c>
      <c r="E10" s="324">
        <f t="shared" si="1"/>
        <v>49282</v>
      </c>
      <c r="F10" s="324">
        <f t="shared" si="2"/>
        <v>0</v>
      </c>
      <c r="G10" s="324">
        <v>0</v>
      </c>
      <c r="H10" s="324">
        <v>0</v>
      </c>
      <c r="I10" s="324">
        <v>0</v>
      </c>
      <c r="J10" s="324">
        <f t="shared" si="3"/>
        <v>42531</v>
      </c>
      <c r="K10" s="324">
        <v>12364</v>
      </c>
      <c r="L10" s="324">
        <v>30167</v>
      </c>
      <c r="M10" s="324">
        <v>0</v>
      </c>
      <c r="N10" s="324">
        <f t="shared" si="4"/>
        <v>3307</v>
      </c>
      <c r="O10" s="324">
        <v>992</v>
      </c>
      <c r="P10" s="324">
        <v>2315</v>
      </c>
      <c r="Q10" s="324">
        <v>0</v>
      </c>
      <c r="R10" s="324">
        <f t="shared" si="5"/>
        <v>2885</v>
      </c>
      <c r="S10" s="324">
        <v>193</v>
      </c>
      <c r="T10" s="324">
        <v>2692</v>
      </c>
      <c r="U10" s="324">
        <v>0</v>
      </c>
      <c r="V10" s="324">
        <f t="shared" si="6"/>
        <v>75</v>
      </c>
      <c r="W10" s="324">
        <v>57</v>
      </c>
      <c r="X10" s="324">
        <v>18</v>
      </c>
      <c r="Y10" s="324">
        <v>0</v>
      </c>
      <c r="Z10" s="324">
        <f t="shared" si="7"/>
        <v>484</v>
      </c>
      <c r="AA10" s="324">
        <v>343</v>
      </c>
      <c r="AB10" s="324">
        <v>141</v>
      </c>
      <c r="AC10" s="324">
        <v>0</v>
      </c>
      <c r="AD10" s="324">
        <f t="shared" si="8"/>
        <v>19269</v>
      </c>
      <c r="AE10" s="324">
        <f t="shared" si="9"/>
        <v>0</v>
      </c>
      <c r="AF10" s="324">
        <v>0</v>
      </c>
      <c r="AG10" s="324">
        <v>0</v>
      </c>
      <c r="AH10" s="324">
        <v>0</v>
      </c>
      <c r="AI10" s="324">
        <f t="shared" si="10"/>
        <v>19269</v>
      </c>
      <c r="AJ10" s="324">
        <v>0</v>
      </c>
      <c r="AK10" s="324">
        <v>0</v>
      </c>
      <c r="AL10" s="324">
        <v>19269</v>
      </c>
      <c r="AM10" s="324">
        <f t="shared" si="11"/>
        <v>0</v>
      </c>
      <c r="AN10" s="324">
        <v>0</v>
      </c>
      <c r="AO10" s="324">
        <v>0</v>
      </c>
      <c r="AP10" s="324">
        <v>0</v>
      </c>
      <c r="AQ10" s="324">
        <f t="shared" si="12"/>
        <v>0</v>
      </c>
      <c r="AR10" s="324">
        <v>0</v>
      </c>
      <c r="AS10" s="324">
        <v>0</v>
      </c>
      <c r="AT10" s="324">
        <v>0</v>
      </c>
      <c r="AU10" s="324">
        <f t="shared" si="13"/>
        <v>0</v>
      </c>
      <c r="AV10" s="324">
        <v>0</v>
      </c>
      <c r="AW10" s="324">
        <v>0</v>
      </c>
      <c r="AX10" s="324">
        <v>0</v>
      </c>
      <c r="AY10" s="324">
        <f t="shared" si="14"/>
        <v>0</v>
      </c>
      <c r="AZ10" s="324">
        <v>0</v>
      </c>
      <c r="BA10" s="324">
        <v>0</v>
      </c>
      <c r="BB10" s="324">
        <v>0</v>
      </c>
      <c r="BC10" s="324">
        <f t="shared" si="15"/>
        <v>9348</v>
      </c>
      <c r="BD10" s="324">
        <f t="shared" si="16"/>
        <v>3037</v>
      </c>
      <c r="BE10" s="324">
        <v>0</v>
      </c>
      <c r="BF10" s="324">
        <v>2775</v>
      </c>
      <c r="BG10" s="324">
        <v>262</v>
      </c>
      <c r="BH10" s="324">
        <v>0</v>
      </c>
      <c r="BI10" s="324">
        <v>0</v>
      </c>
      <c r="BJ10" s="324">
        <v>0</v>
      </c>
      <c r="BK10" s="324">
        <f t="shared" si="18"/>
        <v>6311</v>
      </c>
      <c r="BL10" s="324">
        <v>0</v>
      </c>
      <c r="BM10" s="324">
        <v>6195</v>
      </c>
      <c r="BN10" s="324">
        <v>116</v>
      </c>
      <c r="BO10" s="324">
        <v>0</v>
      </c>
      <c r="BP10" s="324">
        <v>0</v>
      </c>
      <c r="BQ10" s="324">
        <v>0</v>
      </c>
      <c r="BR10" s="324">
        <f t="shared" si="41"/>
        <v>52319</v>
      </c>
      <c r="BS10" s="324">
        <f t="shared" si="42"/>
        <v>0</v>
      </c>
      <c r="BT10" s="324">
        <f t="shared" si="43"/>
        <v>45306</v>
      </c>
      <c r="BU10" s="324">
        <f t="shared" si="44"/>
        <v>3569</v>
      </c>
      <c r="BV10" s="324">
        <f t="shared" si="45"/>
        <v>2885</v>
      </c>
      <c r="BW10" s="324">
        <f t="shared" si="46"/>
        <v>75</v>
      </c>
      <c r="BX10" s="324">
        <f t="shared" si="47"/>
        <v>484</v>
      </c>
      <c r="BY10" s="324">
        <f t="shared" si="21"/>
        <v>49282</v>
      </c>
      <c r="BZ10" s="324">
        <f t="shared" si="22"/>
        <v>0</v>
      </c>
      <c r="CA10" s="324">
        <f t="shared" si="23"/>
        <v>42531</v>
      </c>
      <c r="CB10" s="324">
        <f t="shared" si="24"/>
        <v>3307</v>
      </c>
      <c r="CC10" s="324">
        <f t="shared" si="25"/>
        <v>2885</v>
      </c>
      <c r="CD10" s="324">
        <f t="shared" si="26"/>
        <v>75</v>
      </c>
      <c r="CE10" s="324">
        <f t="shared" si="27"/>
        <v>484</v>
      </c>
      <c r="CF10" s="324">
        <f t="shared" si="28"/>
        <v>3037</v>
      </c>
      <c r="CG10" s="324">
        <f t="shared" si="48"/>
        <v>0</v>
      </c>
      <c r="CH10" s="324">
        <f t="shared" si="49"/>
        <v>2775</v>
      </c>
      <c r="CI10" s="324">
        <f t="shared" si="50"/>
        <v>262</v>
      </c>
      <c r="CJ10" s="324">
        <f t="shared" si="51"/>
        <v>0</v>
      </c>
      <c r="CK10" s="324">
        <f t="shared" si="52"/>
        <v>0</v>
      </c>
      <c r="CL10" s="324">
        <f t="shared" si="53"/>
        <v>0</v>
      </c>
      <c r="CM10" s="324">
        <f t="shared" si="54"/>
        <v>25580</v>
      </c>
      <c r="CN10" s="324">
        <f t="shared" si="55"/>
        <v>0</v>
      </c>
      <c r="CO10" s="324">
        <f t="shared" si="56"/>
        <v>25464</v>
      </c>
      <c r="CP10" s="324">
        <f t="shared" si="57"/>
        <v>116</v>
      </c>
      <c r="CQ10" s="324">
        <f t="shared" si="58"/>
        <v>0</v>
      </c>
      <c r="CR10" s="324">
        <f t="shared" si="59"/>
        <v>0</v>
      </c>
      <c r="CS10" s="324">
        <f t="shared" si="60"/>
        <v>0</v>
      </c>
      <c r="CT10" s="324">
        <f t="shared" si="31"/>
        <v>19269</v>
      </c>
      <c r="CU10" s="324">
        <f t="shared" si="32"/>
        <v>0</v>
      </c>
      <c r="CV10" s="324">
        <f t="shared" si="33"/>
        <v>19269</v>
      </c>
      <c r="CW10" s="324">
        <f t="shared" si="34"/>
        <v>0</v>
      </c>
      <c r="CX10" s="324">
        <f t="shared" si="35"/>
        <v>0</v>
      </c>
      <c r="CY10" s="324">
        <f t="shared" si="36"/>
        <v>0</v>
      </c>
      <c r="CZ10" s="324">
        <f t="shared" si="37"/>
        <v>0</v>
      </c>
      <c r="DA10" s="324">
        <f t="shared" si="38"/>
        <v>6311</v>
      </c>
      <c r="DB10" s="324">
        <f t="shared" si="61"/>
        <v>0</v>
      </c>
      <c r="DC10" s="324">
        <f t="shared" si="62"/>
        <v>6195</v>
      </c>
      <c r="DD10" s="324">
        <f t="shared" si="63"/>
        <v>116</v>
      </c>
      <c r="DE10" s="324">
        <f t="shared" si="64"/>
        <v>0</v>
      </c>
      <c r="DF10" s="324">
        <f t="shared" si="65"/>
        <v>0</v>
      </c>
      <c r="DG10" s="324">
        <f t="shared" si="66"/>
        <v>0</v>
      </c>
      <c r="DH10" s="324">
        <v>0</v>
      </c>
      <c r="DI10" s="324">
        <f t="shared" si="40"/>
        <v>0</v>
      </c>
      <c r="DJ10" s="324">
        <v>0</v>
      </c>
      <c r="DK10" s="324">
        <v>0</v>
      </c>
      <c r="DL10" s="324">
        <v>0</v>
      </c>
      <c r="DM10" s="324">
        <v>0</v>
      </c>
    </row>
    <row r="11" spans="1:117" s="300" customFormat="1" ht="13.5" customHeight="1">
      <c r="A11" s="322" t="s">
        <v>745</v>
      </c>
      <c r="B11" s="323" t="s">
        <v>769</v>
      </c>
      <c r="C11" s="322" t="s">
        <v>770</v>
      </c>
      <c r="D11" s="324">
        <f t="shared" si="0"/>
        <v>169584</v>
      </c>
      <c r="E11" s="324">
        <f t="shared" si="1"/>
        <v>117351</v>
      </c>
      <c r="F11" s="324">
        <f t="shared" si="2"/>
        <v>96729</v>
      </c>
      <c r="G11" s="324">
        <v>35661</v>
      </c>
      <c r="H11" s="324">
        <v>61068</v>
      </c>
      <c r="I11" s="324">
        <v>0</v>
      </c>
      <c r="J11" s="324">
        <f t="shared" si="3"/>
        <v>0</v>
      </c>
      <c r="K11" s="324">
        <v>0</v>
      </c>
      <c r="L11" s="324">
        <v>0</v>
      </c>
      <c r="M11" s="324">
        <v>0</v>
      </c>
      <c r="N11" s="324">
        <f t="shared" si="4"/>
        <v>0</v>
      </c>
      <c r="O11" s="324">
        <v>0</v>
      </c>
      <c r="P11" s="324">
        <v>0</v>
      </c>
      <c r="Q11" s="324">
        <v>0</v>
      </c>
      <c r="R11" s="324">
        <f t="shared" si="5"/>
        <v>18204</v>
      </c>
      <c r="S11" s="324">
        <v>5023</v>
      </c>
      <c r="T11" s="324">
        <v>13181</v>
      </c>
      <c r="U11" s="324">
        <v>0</v>
      </c>
      <c r="V11" s="324">
        <f t="shared" si="6"/>
        <v>72</v>
      </c>
      <c r="W11" s="324">
        <v>65</v>
      </c>
      <c r="X11" s="324">
        <v>7</v>
      </c>
      <c r="Y11" s="324">
        <v>0</v>
      </c>
      <c r="Z11" s="324">
        <f t="shared" si="7"/>
        <v>2346</v>
      </c>
      <c r="AA11" s="324">
        <v>110</v>
      </c>
      <c r="AB11" s="324">
        <v>2236</v>
      </c>
      <c r="AC11" s="324">
        <v>0</v>
      </c>
      <c r="AD11" s="324">
        <f t="shared" si="8"/>
        <v>41018</v>
      </c>
      <c r="AE11" s="324">
        <f t="shared" si="9"/>
        <v>40993</v>
      </c>
      <c r="AF11" s="324">
        <v>0</v>
      </c>
      <c r="AG11" s="324">
        <v>0</v>
      </c>
      <c r="AH11" s="324">
        <v>40993</v>
      </c>
      <c r="AI11" s="324">
        <f t="shared" si="10"/>
        <v>0</v>
      </c>
      <c r="AJ11" s="324">
        <v>0</v>
      </c>
      <c r="AK11" s="324">
        <v>0</v>
      </c>
      <c r="AL11" s="324">
        <v>0</v>
      </c>
      <c r="AM11" s="324">
        <f t="shared" si="11"/>
        <v>0</v>
      </c>
      <c r="AN11" s="324">
        <v>0</v>
      </c>
      <c r="AO11" s="324">
        <v>0</v>
      </c>
      <c r="AP11" s="324">
        <v>0</v>
      </c>
      <c r="AQ11" s="324">
        <f t="shared" si="12"/>
        <v>6</v>
      </c>
      <c r="AR11" s="324">
        <v>0</v>
      </c>
      <c r="AS11" s="324">
        <v>0</v>
      </c>
      <c r="AT11" s="324">
        <v>6</v>
      </c>
      <c r="AU11" s="324">
        <f t="shared" si="13"/>
        <v>0</v>
      </c>
      <c r="AV11" s="324">
        <v>0</v>
      </c>
      <c r="AW11" s="324">
        <v>0</v>
      </c>
      <c r="AX11" s="324">
        <v>0</v>
      </c>
      <c r="AY11" s="324">
        <f t="shared" si="14"/>
        <v>19</v>
      </c>
      <c r="AZ11" s="324">
        <v>0</v>
      </c>
      <c r="BA11" s="324">
        <v>0</v>
      </c>
      <c r="BB11" s="324">
        <v>19</v>
      </c>
      <c r="BC11" s="324">
        <f t="shared" si="15"/>
        <v>11215</v>
      </c>
      <c r="BD11" s="324">
        <f t="shared" si="16"/>
        <v>6718</v>
      </c>
      <c r="BE11" s="324">
        <v>2913</v>
      </c>
      <c r="BF11" s="324">
        <v>0</v>
      </c>
      <c r="BG11" s="324">
        <v>0</v>
      </c>
      <c r="BH11" s="324">
        <v>160</v>
      </c>
      <c r="BI11" s="324">
        <v>0</v>
      </c>
      <c r="BJ11" s="324">
        <v>3645</v>
      </c>
      <c r="BK11" s="324">
        <f t="shared" si="18"/>
        <v>4497</v>
      </c>
      <c r="BL11" s="324">
        <v>4447</v>
      </c>
      <c r="BM11" s="324">
        <v>0</v>
      </c>
      <c r="BN11" s="324">
        <v>0</v>
      </c>
      <c r="BO11" s="324">
        <v>16</v>
      </c>
      <c r="BP11" s="324">
        <v>0</v>
      </c>
      <c r="BQ11" s="324">
        <v>34</v>
      </c>
      <c r="BR11" s="324">
        <f t="shared" si="41"/>
        <v>124069</v>
      </c>
      <c r="BS11" s="324">
        <f t="shared" si="42"/>
        <v>99642</v>
      </c>
      <c r="BT11" s="324">
        <f t="shared" si="43"/>
        <v>0</v>
      </c>
      <c r="BU11" s="324">
        <f t="shared" si="44"/>
        <v>0</v>
      </c>
      <c r="BV11" s="324">
        <f t="shared" si="45"/>
        <v>18364</v>
      </c>
      <c r="BW11" s="324">
        <f t="shared" si="46"/>
        <v>72</v>
      </c>
      <c r="BX11" s="324">
        <f t="shared" si="47"/>
        <v>5991</v>
      </c>
      <c r="BY11" s="324">
        <f t="shared" si="21"/>
        <v>117351</v>
      </c>
      <c r="BZ11" s="324">
        <f t="shared" si="22"/>
        <v>96729</v>
      </c>
      <c r="CA11" s="324">
        <f t="shared" si="23"/>
        <v>0</v>
      </c>
      <c r="CB11" s="324">
        <f t="shared" si="24"/>
        <v>0</v>
      </c>
      <c r="CC11" s="324">
        <f t="shared" si="25"/>
        <v>18204</v>
      </c>
      <c r="CD11" s="324">
        <f t="shared" si="26"/>
        <v>72</v>
      </c>
      <c r="CE11" s="324">
        <f t="shared" si="27"/>
        <v>2346</v>
      </c>
      <c r="CF11" s="324">
        <f t="shared" si="28"/>
        <v>6718</v>
      </c>
      <c r="CG11" s="324">
        <f t="shared" si="48"/>
        <v>2913</v>
      </c>
      <c r="CH11" s="324">
        <f t="shared" si="49"/>
        <v>0</v>
      </c>
      <c r="CI11" s="324">
        <f t="shared" si="50"/>
        <v>0</v>
      </c>
      <c r="CJ11" s="324">
        <f t="shared" si="51"/>
        <v>160</v>
      </c>
      <c r="CK11" s="324">
        <f t="shared" si="52"/>
        <v>0</v>
      </c>
      <c r="CL11" s="324">
        <f t="shared" si="53"/>
        <v>3645</v>
      </c>
      <c r="CM11" s="324">
        <f t="shared" si="54"/>
        <v>45515</v>
      </c>
      <c r="CN11" s="324">
        <f t="shared" si="55"/>
        <v>45440</v>
      </c>
      <c r="CO11" s="324">
        <f t="shared" si="56"/>
        <v>0</v>
      </c>
      <c r="CP11" s="324">
        <f t="shared" si="57"/>
        <v>0</v>
      </c>
      <c r="CQ11" s="324">
        <f t="shared" si="58"/>
        <v>22</v>
      </c>
      <c r="CR11" s="324">
        <f t="shared" si="59"/>
        <v>0</v>
      </c>
      <c r="CS11" s="324">
        <f t="shared" si="60"/>
        <v>53</v>
      </c>
      <c r="CT11" s="324">
        <f t="shared" si="31"/>
        <v>41018</v>
      </c>
      <c r="CU11" s="324">
        <f t="shared" si="32"/>
        <v>40993</v>
      </c>
      <c r="CV11" s="324">
        <f t="shared" si="33"/>
        <v>0</v>
      </c>
      <c r="CW11" s="324">
        <f t="shared" si="34"/>
        <v>0</v>
      </c>
      <c r="CX11" s="324">
        <f t="shared" si="35"/>
        <v>6</v>
      </c>
      <c r="CY11" s="324">
        <f t="shared" si="36"/>
        <v>0</v>
      </c>
      <c r="CZ11" s="324">
        <f t="shared" si="37"/>
        <v>19</v>
      </c>
      <c r="DA11" s="324">
        <f t="shared" si="38"/>
        <v>4497</v>
      </c>
      <c r="DB11" s="324">
        <f t="shared" si="61"/>
        <v>4447</v>
      </c>
      <c r="DC11" s="324">
        <f t="shared" si="62"/>
        <v>0</v>
      </c>
      <c r="DD11" s="324">
        <f t="shared" si="63"/>
        <v>0</v>
      </c>
      <c r="DE11" s="324">
        <f t="shared" si="64"/>
        <v>16</v>
      </c>
      <c r="DF11" s="324">
        <f t="shared" si="65"/>
        <v>0</v>
      </c>
      <c r="DG11" s="324">
        <f t="shared" si="66"/>
        <v>34</v>
      </c>
      <c r="DH11" s="324">
        <v>0</v>
      </c>
      <c r="DI11" s="324">
        <f t="shared" si="40"/>
        <v>8</v>
      </c>
      <c r="DJ11" s="324">
        <v>8</v>
      </c>
      <c r="DK11" s="324">
        <v>0</v>
      </c>
      <c r="DL11" s="324">
        <v>0</v>
      </c>
      <c r="DM11" s="324">
        <v>0</v>
      </c>
    </row>
    <row r="12" spans="1:117" s="300" customFormat="1" ht="13.5" customHeight="1">
      <c r="A12" s="322" t="s">
        <v>745</v>
      </c>
      <c r="B12" s="323" t="s">
        <v>772</v>
      </c>
      <c r="C12" s="322" t="s">
        <v>773</v>
      </c>
      <c r="D12" s="324">
        <f t="shared" si="0"/>
        <v>28087</v>
      </c>
      <c r="E12" s="324">
        <f t="shared" si="1"/>
        <v>20403</v>
      </c>
      <c r="F12" s="324">
        <f t="shared" si="2"/>
        <v>0</v>
      </c>
      <c r="G12" s="324">
        <v>0</v>
      </c>
      <c r="H12" s="324">
        <v>0</v>
      </c>
      <c r="I12" s="324">
        <v>0</v>
      </c>
      <c r="J12" s="324">
        <f t="shared" si="3"/>
        <v>14782</v>
      </c>
      <c r="K12" s="324">
        <v>0</v>
      </c>
      <c r="L12" s="324">
        <v>14782</v>
      </c>
      <c r="M12" s="324">
        <v>0</v>
      </c>
      <c r="N12" s="324">
        <f t="shared" si="4"/>
        <v>3011</v>
      </c>
      <c r="O12" s="324">
        <v>0</v>
      </c>
      <c r="P12" s="324">
        <v>3011</v>
      </c>
      <c r="Q12" s="324">
        <v>0</v>
      </c>
      <c r="R12" s="324">
        <f t="shared" si="5"/>
        <v>1684</v>
      </c>
      <c r="S12" s="324">
        <v>0</v>
      </c>
      <c r="T12" s="324">
        <v>1684</v>
      </c>
      <c r="U12" s="324">
        <v>0</v>
      </c>
      <c r="V12" s="324">
        <f t="shared" si="6"/>
        <v>23</v>
      </c>
      <c r="W12" s="324">
        <v>0</v>
      </c>
      <c r="X12" s="324">
        <v>23</v>
      </c>
      <c r="Y12" s="324">
        <v>0</v>
      </c>
      <c r="Z12" s="324">
        <f t="shared" si="7"/>
        <v>903</v>
      </c>
      <c r="AA12" s="324">
        <v>76</v>
      </c>
      <c r="AB12" s="324">
        <v>827</v>
      </c>
      <c r="AC12" s="324">
        <v>0</v>
      </c>
      <c r="AD12" s="324">
        <f t="shared" si="8"/>
        <v>4568</v>
      </c>
      <c r="AE12" s="324">
        <f t="shared" si="9"/>
        <v>0</v>
      </c>
      <c r="AF12" s="324">
        <v>0</v>
      </c>
      <c r="AG12" s="324">
        <v>0</v>
      </c>
      <c r="AH12" s="324">
        <v>0</v>
      </c>
      <c r="AI12" s="324">
        <f t="shared" si="10"/>
        <v>4269</v>
      </c>
      <c r="AJ12" s="324">
        <v>0</v>
      </c>
      <c r="AK12" s="324">
        <v>0</v>
      </c>
      <c r="AL12" s="324">
        <v>4269</v>
      </c>
      <c r="AM12" s="324">
        <f t="shared" si="11"/>
        <v>299</v>
      </c>
      <c r="AN12" s="324">
        <v>0</v>
      </c>
      <c r="AO12" s="324">
        <v>0</v>
      </c>
      <c r="AP12" s="324">
        <v>299</v>
      </c>
      <c r="AQ12" s="324">
        <f t="shared" si="12"/>
        <v>0</v>
      </c>
      <c r="AR12" s="324">
        <v>0</v>
      </c>
      <c r="AS12" s="324">
        <v>0</v>
      </c>
      <c r="AT12" s="324">
        <v>0</v>
      </c>
      <c r="AU12" s="324">
        <f t="shared" si="13"/>
        <v>0</v>
      </c>
      <c r="AV12" s="324">
        <v>0</v>
      </c>
      <c r="AW12" s="324">
        <v>0</v>
      </c>
      <c r="AX12" s="324">
        <v>0</v>
      </c>
      <c r="AY12" s="324">
        <f t="shared" si="14"/>
        <v>0</v>
      </c>
      <c r="AZ12" s="324">
        <v>0</v>
      </c>
      <c r="BA12" s="324">
        <v>0</v>
      </c>
      <c r="BB12" s="324">
        <v>0</v>
      </c>
      <c r="BC12" s="324">
        <f t="shared" si="15"/>
        <v>3116</v>
      </c>
      <c r="BD12" s="324">
        <f t="shared" si="16"/>
        <v>1419</v>
      </c>
      <c r="BE12" s="324">
        <v>0</v>
      </c>
      <c r="BF12" s="324">
        <v>1021</v>
      </c>
      <c r="BG12" s="324">
        <v>362</v>
      </c>
      <c r="BH12" s="324">
        <v>36</v>
      </c>
      <c r="BI12" s="324">
        <v>0</v>
      </c>
      <c r="BJ12" s="324">
        <v>0</v>
      </c>
      <c r="BK12" s="324">
        <f t="shared" si="18"/>
        <v>1697</v>
      </c>
      <c r="BL12" s="324">
        <v>0</v>
      </c>
      <c r="BM12" s="324">
        <v>1415</v>
      </c>
      <c r="BN12" s="324">
        <v>282</v>
      </c>
      <c r="BO12" s="324">
        <v>0</v>
      </c>
      <c r="BP12" s="324">
        <v>0</v>
      </c>
      <c r="BQ12" s="324">
        <v>0</v>
      </c>
      <c r="BR12" s="324">
        <f t="shared" si="41"/>
        <v>21822</v>
      </c>
      <c r="BS12" s="324">
        <f t="shared" si="42"/>
        <v>0</v>
      </c>
      <c r="BT12" s="324">
        <f t="shared" si="43"/>
        <v>15803</v>
      </c>
      <c r="BU12" s="324">
        <f t="shared" si="44"/>
        <v>3373</v>
      </c>
      <c r="BV12" s="324">
        <f t="shared" si="45"/>
        <v>1720</v>
      </c>
      <c r="BW12" s="324">
        <f t="shared" si="46"/>
        <v>23</v>
      </c>
      <c r="BX12" s="324">
        <f t="shared" si="47"/>
        <v>903</v>
      </c>
      <c r="BY12" s="324">
        <f t="shared" si="21"/>
        <v>20403</v>
      </c>
      <c r="BZ12" s="324">
        <f t="shared" si="22"/>
        <v>0</v>
      </c>
      <c r="CA12" s="324">
        <f t="shared" si="23"/>
        <v>14782</v>
      </c>
      <c r="CB12" s="324">
        <f t="shared" si="24"/>
        <v>3011</v>
      </c>
      <c r="CC12" s="324">
        <f t="shared" si="25"/>
        <v>1684</v>
      </c>
      <c r="CD12" s="324">
        <f t="shared" si="26"/>
        <v>23</v>
      </c>
      <c r="CE12" s="324">
        <f t="shared" si="27"/>
        <v>903</v>
      </c>
      <c r="CF12" s="324">
        <f t="shared" si="28"/>
        <v>1419</v>
      </c>
      <c r="CG12" s="324">
        <f t="shared" si="48"/>
        <v>0</v>
      </c>
      <c r="CH12" s="324">
        <f t="shared" si="49"/>
        <v>1021</v>
      </c>
      <c r="CI12" s="324">
        <f t="shared" si="50"/>
        <v>362</v>
      </c>
      <c r="CJ12" s="324">
        <f t="shared" si="51"/>
        <v>36</v>
      </c>
      <c r="CK12" s="324">
        <f t="shared" si="52"/>
        <v>0</v>
      </c>
      <c r="CL12" s="324">
        <f t="shared" si="53"/>
        <v>0</v>
      </c>
      <c r="CM12" s="324">
        <f t="shared" si="54"/>
        <v>6265</v>
      </c>
      <c r="CN12" s="324">
        <f t="shared" si="55"/>
        <v>0</v>
      </c>
      <c r="CO12" s="324">
        <f t="shared" si="56"/>
        <v>5684</v>
      </c>
      <c r="CP12" s="324">
        <f t="shared" si="57"/>
        <v>581</v>
      </c>
      <c r="CQ12" s="324">
        <f t="shared" si="58"/>
        <v>0</v>
      </c>
      <c r="CR12" s="324">
        <f t="shared" si="59"/>
        <v>0</v>
      </c>
      <c r="CS12" s="324">
        <f t="shared" si="60"/>
        <v>0</v>
      </c>
      <c r="CT12" s="324">
        <f t="shared" si="31"/>
        <v>4568</v>
      </c>
      <c r="CU12" s="324">
        <f t="shared" si="32"/>
        <v>0</v>
      </c>
      <c r="CV12" s="324">
        <f t="shared" si="33"/>
        <v>4269</v>
      </c>
      <c r="CW12" s="324">
        <f t="shared" si="34"/>
        <v>299</v>
      </c>
      <c r="CX12" s="324">
        <f t="shared" si="35"/>
        <v>0</v>
      </c>
      <c r="CY12" s="324">
        <f t="shared" si="36"/>
        <v>0</v>
      </c>
      <c r="CZ12" s="324">
        <f t="shared" si="37"/>
        <v>0</v>
      </c>
      <c r="DA12" s="324">
        <f t="shared" si="38"/>
        <v>1697</v>
      </c>
      <c r="DB12" s="324">
        <f t="shared" si="61"/>
        <v>0</v>
      </c>
      <c r="DC12" s="324">
        <f t="shared" si="62"/>
        <v>1415</v>
      </c>
      <c r="DD12" s="324">
        <f t="shared" si="63"/>
        <v>282</v>
      </c>
      <c r="DE12" s="324">
        <f t="shared" si="64"/>
        <v>0</v>
      </c>
      <c r="DF12" s="324">
        <f t="shared" si="65"/>
        <v>0</v>
      </c>
      <c r="DG12" s="324">
        <f t="shared" si="66"/>
        <v>0</v>
      </c>
      <c r="DH12" s="324">
        <v>0</v>
      </c>
      <c r="DI12" s="324">
        <f t="shared" si="40"/>
        <v>1</v>
      </c>
      <c r="DJ12" s="324">
        <v>1</v>
      </c>
      <c r="DK12" s="324">
        <v>0</v>
      </c>
      <c r="DL12" s="324">
        <v>0</v>
      </c>
      <c r="DM12" s="324">
        <v>0</v>
      </c>
    </row>
    <row r="13" spans="1:117" s="300" customFormat="1" ht="13.5" customHeight="1">
      <c r="A13" s="322" t="s">
        <v>745</v>
      </c>
      <c r="B13" s="323" t="s">
        <v>775</v>
      </c>
      <c r="C13" s="322" t="s">
        <v>776</v>
      </c>
      <c r="D13" s="324">
        <f t="shared" si="0"/>
        <v>22168</v>
      </c>
      <c r="E13" s="324">
        <f t="shared" si="1"/>
        <v>12349</v>
      </c>
      <c r="F13" s="324">
        <f t="shared" si="2"/>
        <v>0</v>
      </c>
      <c r="G13" s="324">
        <v>0</v>
      </c>
      <c r="H13" s="324">
        <v>0</v>
      </c>
      <c r="I13" s="324">
        <v>0</v>
      </c>
      <c r="J13" s="324">
        <f t="shared" si="3"/>
        <v>9898</v>
      </c>
      <c r="K13" s="324">
        <v>0</v>
      </c>
      <c r="L13" s="324">
        <v>9898</v>
      </c>
      <c r="M13" s="324">
        <v>0</v>
      </c>
      <c r="N13" s="324">
        <f t="shared" si="4"/>
        <v>569</v>
      </c>
      <c r="O13" s="324">
        <v>0</v>
      </c>
      <c r="P13" s="324">
        <v>569</v>
      </c>
      <c r="Q13" s="324">
        <v>0</v>
      </c>
      <c r="R13" s="324">
        <f t="shared" si="5"/>
        <v>1744</v>
      </c>
      <c r="S13" s="324">
        <v>0</v>
      </c>
      <c r="T13" s="324">
        <v>1744</v>
      </c>
      <c r="U13" s="324">
        <v>0</v>
      </c>
      <c r="V13" s="324">
        <f t="shared" si="6"/>
        <v>0</v>
      </c>
      <c r="W13" s="324">
        <v>0</v>
      </c>
      <c r="X13" s="324">
        <v>0</v>
      </c>
      <c r="Y13" s="324">
        <v>0</v>
      </c>
      <c r="Z13" s="324">
        <f t="shared" si="7"/>
        <v>138</v>
      </c>
      <c r="AA13" s="324">
        <v>0</v>
      </c>
      <c r="AB13" s="324">
        <v>0</v>
      </c>
      <c r="AC13" s="324">
        <v>138</v>
      </c>
      <c r="AD13" s="324">
        <f t="shared" si="8"/>
        <v>6357</v>
      </c>
      <c r="AE13" s="324">
        <f t="shared" si="9"/>
        <v>0</v>
      </c>
      <c r="AF13" s="324">
        <v>0</v>
      </c>
      <c r="AG13" s="324">
        <v>0</v>
      </c>
      <c r="AH13" s="324">
        <v>0</v>
      </c>
      <c r="AI13" s="324">
        <f t="shared" si="10"/>
        <v>6060</v>
      </c>
      <c r="AJ13" s="324">
        <v>0</v>
      </c>
      <c r="AK13" s="324">
        <v>770</v>
      </c>
      <c r="AL13" s="324">
        <v>5290</v>
      </c>
      <c r="AM13" s="324">
        <f t="shared" si="11"/>
        <v>297</v>
      </c>
      <c r="AN13" s="324">
        <v>0</v>
      </c>
      <c r="AO13" s="324">
        <v>42</v>
      </c>
      <c r="AP13" s="324">
        <v>255</v>
      </c>
      <c r="AQ13" s="324">
        <f t="shared" si="12"/>
        <v>0</v>
      </c>
      <c r="AR13" s="324">
        <v>0</v>
      </c>
      <c r="AS13" s="324">
        <v>0</v>
      </c>
      <c r="AT13" s="324">
        <v>0</v>
      </c>
      <c r="AU13" s="324">
        <f t="shared" si="13"/>
        <v>0</v>
      </c>
      <c r="AV13" s="324">
        <v>0</v>
      </c>
      <c r="AW13" s="324">
        <v>0</v>
      </c>
      <c r="AX13" s="324">
        <v>0</v>
      </c>
      <c r="AY13" s="324">
        <f t="shared" si="14"/>
        <v>0</v>
      </c>
      <c r="AZ13" s="324">
        <v>0</v>
      </c>
      <c r="BA13" s="324">
        <v>0</v>
      </c>
      <c r="BB13" s="324">
        <v>0</v>
      </c>
      <c r="BC13" s="324">
        <f t="shared" si="15"/>
        <v>3462</v>
      </c>
      <c r="BD13" s="324">
        <f t="shared" si="16"/>
        <v>1713</v>
      </c>
      <c r="BE13" s="324">
        <v>0</v>
      </c>
      <c r="BF13" s="324">
        <v>1143</v>
      </c>
      <c r="BG13" s="324">
        <v>570</v>
      </c>
      <c r="BH13" s="324">
        <v>0</v>
      </c>
      <c r="BI13" s="324">
        <v>0</v>
      </c>
      <c r="BJ13" s="324">
        <v>0</v>
      </c>
      <c r="BK13" s="324">
        <f t="shared" si="18"/>
        <v>1749</v>
      </c>
      <c r="BL13" s="324">
        <v>0</v>
      </c>
      <c r="BM13" s="324">
        <v>1615</v>
      </c>
      <c r="BN13" s="324">
        <v>134</v>
      </c>
      <c r="BO13" s="324">
        <v>0</v>
      </c>
      <c r="BP13" s="324">
        <v>0</v>
      </c>
      <c r="BQ13" s="324">
        <v>0</v>
      </c>
      <c r="BR13" s="324">
        <f t="shared" si="41"/>
        <v>14062</v>
      </c>
      <c r="BS13" s="324">
        <f t="shared" si="42"/>
        <v>0</v>
      </c>
      <c r="BT13" s="324">
        <f t="shared" si="43"/>
        <v>11041</v>
      </c>
      <c r="BU13" s="324">
        <f t="shared" si="44"/>
        <v>1139</v>
      </c>
      <c r="BV13" s="324">
        <f t="shared" si="45"/>
        <v>1744</v>
      </c>
      <c r="BW13" s="324">
        <f t="shared" si="46"/>
        <v>0</v>
      </c>
      <c r="BX13" s="324">
        <f t="shared" si="47"/>
        <v>138</v>
      </c>
      <c r="BY13" s="324">
        <f t="shared" si="21"/>
        <v>12349</v>
      </c>
      <c r="BZ13" s="324">
        <f t="shared" si="22"/>
        <v>0</v>
      </c>
      <c r="CA13" s="324">
        <f t="shared" si="23"/>
        <v>9898</v>
      </c>
      <c r="CB13" s="324">
        <f t="shared" si="24"/>
        <v>569</v>
      </c>
      <c r="CC13" s="324">
        <f t="shared" si="25"/>
        <v>1744</v>
      </c>
      <c r="CD13" s="324">
        <f t="shared" si="26"/>
        <v>0</v>
      </c>
      <c r="CE13" s="324">
        <f t="shared" si="27"/>
        <v>138</v>
      </c>
      <c r="CF13" s="324">
        <f t="shared" si="28"/>
        <v>1713</v>
      </c>
      <c r="CG13" s="324">
        <f t="shared" si="48"/>
        <v>0</v>
      </c>
      <c r="CH13" s="324">
        <f t="shared" si="49"/>
        <v>1143</v>
      </c>
      <c r="CI13" s="324">
        <f t="shared" si="50"/>
        <v>570</v>
      </c>
      <c r="CJ13" s="324">
        <f t="shared" si="51"/>
        <v>0</v>
      </c>
      <c r="CK13" s="324">
        <f t="shared" si="52"/>
        <v>0</v>
      </c>
      <c r="CL13" s="324">
        <f t="shared" si="53"/>
        <v>0</v>
      </c>
      <c r="CM13" s="324">
        <f t="shared" si="54"/>
        <v>8106</v>
      </c>
      <c r="CN13" s="324">
        <f t="shared" si="55"/>
        <v>0</v>
      </c>
      <c r="CO13" s="324">
        <f t="shared" si="56"/>
        <v>7675</v>
      </c>
      <c r="CP13" s="324">
        <f t="shared" si="57"/>
        <v>431</v>
      </c>
      <c r="CQ13" s="324">
        <f t="shared" si="58"/>
        <v>0</v>
      </c>
      <c r="CR13" s="324">
        <f t="shared" si="59"/>
        <v>0</v>
      </c>
      <c r="CS13" s="324">
        <f t="shared" si="60"/>
        <v>0</v>
      </c>
      <c r="CT13" s="324">
        <f t="shared" si="31"/>
        <v>6357</v>
      </c>
      <c r="CU13" s="324">
        <f t="shared" si="32"/>
        <v>0</v>
      </c>
      <c r="CV13" s="324">
        <f t="shared" si="33"/>
        <v>6060</v>
      </c>
      <c r="CW13" s="324">
        <f t="shared" si="34"/>
        <v>297</v>
      </c>
      <c r="CX13" s="324">
        <f t="shared" si="35"/>
        <v>0</v>
      </c>
      <c r="CY13" s="324">
        <f t="shared" si="36"/>
        <v>0</v>
      </c>
      <c r="CZ13" s="324">
        <f t="shared" si="37"/>
        <v>0</v>
      </c>
      <c r="DA13" s="324">
        <f t="shared" si="38"/>
        <v>1749</v>
      </c>
      <c r="DB13" s="324">
        <f t="shared" si="61"/>
        <v>0</v>
      </c>
      <c r="DC13" s="324">
        <f t="shared" si="62"/>
        <v>1615</v>
      </c>
      <c r="DD13" s="324">
        <f t="shared" si="63"/>
        <v>134</v>
      </c>
      <c r="DE13" s="324">
        <f t="shared" si="64"/>
        <v>0</v>
      </c>
      <c r="DF13" s="324">
        <f t="shared" si="65"/>
        <v>0</v>
      </c>
      <c r="DG13" s="324">
        <f t="shared" si="66"/>
        <v>0</v>
      </c>
      <c r="DH13" s="324">
        <v>0</v>
      </c>
      <c r="DI13" s="324">
        <f t="shared" si="40"/>
        <v>0</v>
      </c>
      <c r="DJ13" s="324">
        <v>0</v>
      </c>
      <c r="DK13" s="324">
        <v>0</v>
      </c>
      <c r="DL13" s="324">
        <v>0</v>
      </c>
      <c r="DM13" s="324">
        <v>0</v>
      </c>
    </row>
    <row r="14" spans="1:117" s="300" customFormat="1" ht="13.5" customHeight="1">
      <c r="A14" s="322" t="s">
        <v>745</v>
      </c>
      <c r="B14" s="323" t="s">
        <v>778</v>
      </c>
      <c r="C14" s="322" t="s">
        <v>779</v>
      </c>
      <c r="D14" s="324">
        <f t="shared" si="0"/>
        <v>90994</v>
      </c>
      <c r="E14" s="324">
        <f t="shared" si="1"/>
        <v>65356</v>
      </c>
      <c r="F14" s="324">
        <f t="shared" si="2"/>
        <v>0</v>
      </c>
      <c r="G14" s="324">
        <v>0</v>
      </c>
      <c r="H14" s="324">
        <v>0</v>
      </c>
      <c r="I14" s="324">
        <v>0</v>
      </c>
      <c r="J14" s="324">
        <f t="shared" si="3"/>
        <v>47365</v>
      </c>
      <c r="K14" s="324">
        <v>21340</v>
      </c>
      <c r="L14" s="324">
        <v>26025</v>
      </c>
      <c r="M14" s="324">
        <v>0</v>
      </c>
      <c r="N14" s="324">
        <f t="shared" si="4"/>
        <v>3787</v>
      </c>
      <c r="O14" s="324">
        <v>1596</v>
      </c>
      <c r="P14" s="324">
        <v>2191</v>
      </c>
      <c r="Q14" s="324">
        <v>0</v>
      </c>
      <c r="R14" s="324">
        <f t="shared" si="5"/>
        <v>13721</v>
      </c>
      <c r="S14" s="324">
        <v>5772</v>
      </c>
      <c r="T14" s="324">
        <v>7949</v>
      </c>
      <c r="U14" s="324">
        <v>0</v>
      </c>
      <c r="V14" s="324">
        <f t="shared" si="6"/>
        <v>86</v>
      </c>
      <c r="W14" s="324">
        <v>86</v>
      </c>
      <c r="X14" s="324">
        <v>0</v>
      </c>
      <c r="Y14" s="324">
        <v>0</v>
      </c>
      <c r="Z14" s="324">
        <f t="shared" si="7"/>
        <v>397</v>
      </c>
      <c r="AA14" s="324">
        <v>394</v>
      </c>
      <c r="AB14" s="324">
        <v>3</v>
      </c>
      <c r="AC14" s="324">
        <v>0</v>
      </c>
      <c r="AD14" s="324">
        <f t="shared" si="8"/>
        <v>17708</v>
      </c>
      <c r="AE14" s="324">
        <f t="shared" si="9"/>
        <v>0</v>
      </c>
      <c r="AF14" s="324">
        <v>0</v>
      </c>
      <c r="AG14" s="324">
        <v>0</v>
      </c>
      <c r="AH14" s="324">
        <v>0</v>
      </c>
      <c r="AI14" s="324">
        <f t="shared" si="10"/>
        <v>17708</v>
      </c>
      <c r="AJ14" s="324">
        <v>0</v>
      </c>
      <c r="AK14" s="324">
        <v>0</v>
      </c>
      <c r="AL14" s="324">
        <v>17708</v>
      </c>
      <c r="AM14" s="324">
        <f t="shared" si="11"/>
        <v>0</v>
      </c>
      <c r="AN14" s="324">
        <v>0</v>
      </c>
      <c r="AO14" s="324">
        <v>0</v>
      </c>
      <c r="AP14" s="324">
        <v>0</v>
      </c>
      <c r="AQ14" s="324">
        <f t="shared" si="12"/>
        <v>0</v>
      </c>
      <c r="AR14" s="324">
        <v>0</v>
      </c>
      <c r="AS14" s="324">
        <v>0</v>
      </c>
      <c r="AT14" s="324">
        <v>0</v>
      </c>
      <c r="AU14" s="324">
        <f t="shared" si="13"/>
        <v>0</v>
      </c>
      <c r="AV14" s="324">
        <v>0</v>
      </c>
      <c r="AW14" s="324">
        <v>0</v>
      </c>
      <c r="AX14" s="324">
        <v>0</v>
      </c>
      <c r="AY14" s="324">
        <f t="shared" si="14"/>
        <v>0</v>
      </c>
      <c r="AZ14" s="324">
        <v>0</v>
      </c>
      <c r="BA14" s="324">
        <v>0</v>
      </c>
      <c r="BB14" s="324">
        <v>0</v>
      </c>
      <c r="BC14" s="324">
        <f t="shared" si="15"/>
        <v>7930</v>
      </c>
      <c r="BD14" s="324">
        <f t="shared" si="16"/>
        <v>7930</v>
      </c>
      <c r="BE14" s="324">
        <v>0</v>
      </c>
      <c r="BF14" s="324">
        <v>4986</v>
      </c>
      <c r="BG14" s="324">
        <v>969</v>
      </c>
      <c r="BH14" s="324">
        <v>861</v>
      </c>
      <c r="BI14" s="324">
        <v>0</v>
      </c>
      <c r="BJ14" s="324">
        <v>1114</v>
      </c>
      <c r="BK14" s="324">
        <f t="shared" si="18"/>
        <v>0</v>
      </c>
      <c r="BL14" s="324">
        <v>0</v>
      </c>
      <c r="BM14" s="324">
        <v>0</v>
      </c>
      <c r="BN14" s="324">
        <v>0</v>
      </c>
      <c r="BO14" s="324">
        <v>0</v>
      </c>
      <c r="BP14" s="324">
        <v>0</v>
      </c>
      <c r="BQ14" s="324">
        <v>0</v>
      </c>
      <c r="BR14" s="324">
        <f t="shared" si="41"/>
        <v>73286</v>
      </c>
      <c r="BS14" s="324">
        <f t="shared" si="42"/>
        <v>0</v>
      </c>
      <c r="BT14" s="324">
        <f t="shared" si="43"/>
        <v>52351</v>
      </c>
      <c r="BU14" s="324">
        <f t="shared" si="44"/>
        <v>4756</v>
      </c>
      <c r="BV14" s="324">
        <f t="shared" si="45"/>
        <v>14582</v>
      </c>
      <c r="BW14" s="324">
        <f t="shared" si="46"/>
        <v>86</v>
      </c>
      <c r="BX14" s="324">
        <f t="shared" si="47"/>
        <v>1511</v>
      </c>
      <c r="BY14" s="324">
        <f t="shared" si="21"/>
        <v>65356</v>
      </c>
      <c r="BZ14" s="324">
        <f t="shared" si="22"/>
        <v>0</v>
      </c>
      <c r="CA14" s="324">
        <f t="shared" si="23"/>
        <v>47365</v>
      </c>
      <c r="CB14" s="324">
        <f t="shared" si="24"/>
        <v>3787</v>
      </c>
      <c r="CC14" s="324">
        <f t="shared" si="25"/>
        <v>13721</v>
      </c>
      <c r="CD14" s="324">
        <f t="shared" si="26"/>
        <v>86</v>
      </c>
      <c r="CE14" s="324">
        <f t="shared" si="27"/>
        <v>397</v>
      </c>
      <c r="CF14" s="324">
        <f t="shared" si="28"/>
        <v>7930</v>
      </c>
      <c r="CG14" s="324">
        <f t="shared" si="48"/>
        <v>0</v>
      </c>
      <c r="CH14" s="324">
        <f t="shared" si="49"/>
        <v>4986</v>
      </c>
      <c r="CI14" s="324">
        <f t="shared" si="50"/>
        <v>969</v>
      </c>
      <c r="CJ14" s="324">
        <f t="shared" si="51"/>
        <v>861</v>
      </c>
      <c r="CK14" s="324">
        <f t="shared" si="52"/>
        <v>0</v>
      </c>
      <c r="CL14" s="324">
        <f t="shared" si="53"/>
        <v>1114</v>
      </c>
      <c r="CM14" s="324">
        <f t="shared" si="54"/>
        <v>17708</v>
      </c>
      <c r="CN14" s="324">
        <f t="shared" si="55"/>
        <v>0</v>
      </c>
      <c r="CO14" s="324">
        <f t="shared" si="56"/>
        <v>17708</v>
      </c>
      <c r="CP14" s="324">
        <f t="shared" si="57"/>
        <v>0</v>
      </c>
      <c r="CQ14" s="324">
        <f t="shared" si="58"/>
        <v>0</v>
      </c>
      <c r="CR14" s="324">
        <f t="shared" si="59"/>
        <v>0</v>
      </c>
      <c r="CS14" s="324">
        <f t="shared" si="60"/>
        <v>0</v>
      </c>
      <c r="CT14" s="324">
        <f t="shared" si="31"/>
        <v>17708</v>
      </c>
      <c r="CU14" s="324">
        <f t="shared" si="32"/>
        <v>0</v>
      </c>
      <c r="CV14" s="324">
        <f t="shared" si="33"/>
        <v>17708</v>
      </c>
      <c r="CW14" s="324">
        <f t="shared" si="34"/>
        <v>0</v>
      </c>
      <c r="CX14" s="324">
        <f t="shared" si="35"/>
        <v>0</v>
      </c>
      <c r="CY14" s="324">
        <f t="shared" si="36"/>
        <v>0</v>
      </c>
      <c r="CZ14" s="324">
        <f t="shared" si="37"/>
        <v>0</v>
      </c>
      <c r="DA14" s="324">
        <f t="shared" si="38"/>
        <v>0</v>
      </c>
      <c r="DB14" s="324">
        <f t="shared" si="61"/>
        <v>0</v>
      </c>
      <c r="DC14" s="324">
        <f t="shared" si="62"/>
        <v>0</v>
      </c>
      <c r="DD14" s="324">
        <f t="shared" si="63"/>
        <v>0</v>
      </c>
      <c r="DE14" s="324">
        <f t="shared" si="64"/>
        <v>0</v>
      </c>
      <c r="DF14" s="324">
        <f t="shared" si="65"/>
        <v>0</v>
      </c>
      <c r="DG14" s="324">
        <f t="shared" si="66"/>
        <v>0</v>
      </c>
      <c r="DH14" s="324">
        <v>0</v>
      </c>
      <c r="DI14" s="324">
        <f t="shared" si="40"/>
        <v>9</v>
      </c>
      <c r="DJ14" s="324">
        <v>0</v>
      </c>
      <c r="DK14" s="324">
        <v>9</v>
      </c>
      <c r="DL14" s="324">
        <v>0</v>
      </c>
      <c r="DM14" s="324">
        <v>0</v>
      </c>
    </row>
    <row r="15" spans="1:117" s="300" customFormat="1" ht="13.5" customHeight="1">
      <c r="A15" s="322" t="s">
        <v>745</v>
      </c>
      <c r="B15" s="323" t="s">
        <v>781</v>
      </c>
      <c r="C15" s="322" t="s">
        <v>782</v>
      </c>
      <c r="D15" s="324">
        <f t="shared" si="0"/>
        <v>23447</v>
      </c>
      <c r="E15" s="324">
        <f t="shared" si="1"/>
        <v>17377</v>
      </c>
      <c r="F15" s="324">
        <f t="shared" si="2"/>
        <v>0</v>
      </c>
      <c r="G15" s="324">
        <v>0</v>
      </c>
      <c r="H15" s="324">
        <v>0</v>
      </c>
      <c r="I15" s="324">
        <v>0</v>
      </c>
      <c r="J15" s="324">
        <f t="shared" si="3"/>
        <v>13001</v>
      </c>
      <c r="K15" s="324">
        <v>11</v>
      </c>
      <c r="L15" s="324">
        <v>12990</v>
      </c>
      <c r="M15" s="324">
        <v>0</v>
      </c>
      <c r="N15" s="324">
        <f t="shared" si="4"/>
        <v>446</v>
      </c>
      <c r="O15" s="324">
        <v>4</v>
      </c>
      <c r="P15" s="324">
        <v>442</v>
      </c>
      <c r="Q15" s="324">
        <v>0</v>
      </c>
      <c r="R15" s="324">
        <f t="shared" si="5"/>
        <v>3852</v>
      </c>
      <c r="S15" s="324">
        <v>0</v>
      </c>
      <c r="T15" s="324">
        <v>3852</v>
      </c>
      <c r="U15" s="324">
        <v>0</v>
      </c>
      <c r="V15" s="324">
        <f t="shared" si="6"/>
        <v>24</v>
      </c>
      <c r="W15" s="324">
        <v>0</v>
      </c>
      <c r="X15" s="324">
        <v>24</v>
      </c>
      <c r="Y15" s="324">
        <v>0</v>
      </c>
      <c r="Z15" s="324">
        <f t="shared" si="7"/>
        <v>54</v>
      </c>
      <c r="AA15" s="324">
        <v>8</v>
      </c>
      <c r="AB15" s="324">
        <v>46</v>
      </c>
      <c r="AC15" s="324">
        <v>0</v>
      </c>
      <c r="AD15" s="324">
        <f t="shared" si="8"/>
        <v>3801</v>
      </c>
      <c r="AE15" s="324">
        <f t="shared" si="9"/>
        <v>0</v>
      </c>
      <c r="AF15" s="324">
        <v>0</v>
      </c>
      <c r="AG15" s="324">
        <v>0</v>
      </c>
      <c r="AH15" s="324">
        <v>0</v>
      </c>
      <c r="AI15" s="324">
        <f t="shared" si="10"/>
        <v>3759</v>
      </c>
      <c r="AJ15" s="324">
        <v>0</v>
      </c>
      <c r="AK15" s="324">
        <v>0</v>
      </c>
      <c r="AL15" s="324">
        <v>3759</v>
      </c>
      <c r="AM15" s="324">
        <f t="shared" si="11"/>
        <v>0</v>
      </c>
      <c r="AN15" s="324">
        <v>0</v>
      </c>
      <c r="AO15" s="324">
        <v>0</v>
      </c>
      <c r="AP15" s="324">
        <v>0</v>
      </c>
      <c r="AQ15" s="324">
        <f t="shared" si="12"/>
        <v>42</v>
      </c>
      <c r="AR15" s="324">
        <v>0</v>
      </c>
      <c r="AS15" s="324">
        <v>0</v>
      </c>
      <c r="AT15" s="324">
        <v>42</v>
      </c>
      <c r="AU15" s="324">
        <f t="shared" si="13"/>
        <v>0</v>
      </c>
      <c r="AV15" s="324">
        <v>0</v>
      </c>
      <c r="AW15" s="324">
        <v>0</v>
      </c>
      <c r="AX15" s="324">
        <v>0</v>
      </c>
      <c r="AY15" s="324">
        <f t="shared" si="14"/>
        <v>0</v>
      </c>
      <c r="AZ15" s="324">
        <v>0</v>
      </c>
      <c r="BA15" s="324">
        <v>0</v>
      </c>
      <c r="BB15" s="324">
        <v>0</v>
      </c>
      <c r="BC15" s="324">
        <f t="shared" si="15"/>
        <v>2269</v>
      </c>
      <c r="BD15" s="324">
        <f t="shared" si="16"/>
        <v>2106</v>
      </c>
      <c r="BE15" s="324">
        <v>0</v>
      </c>
      <c r="BF15" s="324">
        <v>732</v>
      </c>
      <c r="BG15" s="324">
        <v>193</v>
      </c>
      <c r="BH15" s="324">
        <v>692</v>
      </c>
      <c r="BI15" s="324">
        <v>8</v>
      </c>
      <c r="BJ15" s="324">
        <v>481</v>
      </c>
      <c r="BK15" s="324">
        <f t="shared" si="18"/>
        <v>163</v>
      </c>
      <c r="BL15" s="324">
        <v>0</v>
      </c>
      <c r="BM15" s="324">
        <v>139</v>
      </c>
      <c r="BN15" s="324">
        <v>9</v>
      </c>
      <c r="BO15" s="324">
        <v>9</v>
      </c>
      <c r="BP15" s="324">
        <v>0</v>
      </c>
      <c r="BQ15" s="324">
        <v>6</v>
      </c>
      <c r="BR15" s="324">
        <f t="shared" si="41"/>
        <v>19483</v>
      </c>
      <c r="BS15" s="324">
        <f t="shared" si="42"/>
        <v>0</v>
      </c>
      <c r="BT15" s="324">
        <f t="shared" si="43"/>
        <v>13733</v>
      </c>
      <c r="BU15" s="324">
        <f t="shared" si="44"/>
        <v>639</v>
      </c>
      <c r="BV15" s="324">
        <f t="shared" si="45"/>
        <v>4544</v>
      </c>
      <c r="BW15" s="324">
        <f t="shared" si="46"/>
        <v>32</v>
      </c>
      <c r="BX15" s="324">
        <f t="shared" si="47"/>
        <v>535</v>
      </c>
      <c r="BY15" s="324">
        <f t="shared" si="21"/>
        <v>17377</v>
      </c>
      <c r="BZ15" s="324">
        <f t="shared" si="22"/>
        <v>0</v>
      </c>
      <c r="CA15" s="324">
        <f t="shared" si="23"/>
        <v>13001</v>
      </c>
      <c r="CB15" s="324">
        <f t="shared" si="24"/>
        <v>446</v>
      </c>
      <c r="CC15" s="324">
        <f t="shared" si="25"/>
        <v>3852</v>
      </c>
      <c r="CD15" s="324">
        <f t="shared" si="26"/>
        <v>24</v>
      </c>
      <c r="CE15" s="324">
        <f t="shared" si="27"/>
        <v>54</v>
      </c>
      <c r="CF15" s="324">
        <f t="shared" si="28"/>
        <v>2106</v>
      </c>
      <c r="CG15" s="324">
        <f t="shared" si="48"/>
        <v>0</v>
      </c>
      <c r="CH15" s="324">
        <f t="shared" si="49"/>
        <v>732</v>
      </c>
      <c r="CI15" s="324">
        <f t="shared" si="50"/>
        <v>193</v>
      </c>
      <c r="CJ15" s="324">
        <f t="shared" si="51"/>
        <v>692</v>
      </c>
      <c r="CK15" s="324">
        <f t="shared" si="52"/>
        <v>8</v>
      </c>
      <c r="CL15" s="324">
        <f t="shared" si="53"/>
        <v>481</v>
      </c>
      <c r="CM15" s="324">
        <f t="shared" si="54"/>
        <v>3964</v>
      </c>
      <c r="CN15" s="324">
        <f t="shared" si="55"/>
        <v>0</v>
      </c>
      <c r="CO15" s="324">
        <f t="shared" si="56"/>
        <v>3898</v>
      </c>
      <c r="CP15" s="324">
        <f t="shared" si="57"/>
        <v>9</v>
      </c>
      <c r="CQ15" s="324">
        <f t="shared" si="58"/>
        <v>51</v>
      </c>
      <c r="CR15" s="324">
        <f t="shared" si="59"/>
        <v>0</v>
      </c>
      <c r="CS15" s="324">
        <f t="shared" si="60"/>
        <v>6</v>
      </c>
      <c r="CT15" s="324">
        <f t="shared" si="31"/>
        <v>3801</v>
      </c>
      <c r="CU15" s="324">
        <f t="shared" si="32"/>
        <v>0</v>
      </c>
      <c r="CV15" s="324">
        <f t="shared" si="33"/>
        <v>3759</v>
      </c>
      <c r="CW15" s="324">
        <f t="shared" si="34"/>
        <v>0</v>
      </c>
      <c r="CX15" s="324">
        <f t="shared" si="35"/>
        <v>42</v>
      </c>
      <c r="CY15" s="324">
        <f t="shared" si="36"/>
        <v>0</v>
      </c>
      <c r="CZ15" s="324">
        <f t="shared" si="37"/>
        <v>0</v>
      </c>
      <c r="DA15" s="324">
        <f t="shared" si="38"/>
        <v>163</v>
      </c>
      <c r="DB15" s="324">
        <f t="shared" si="61"/>
        <v>0</v>
      </c>
      <c r="DC15" s="324">
        <f t="shared" si="62"/>
        <v>139</v>
      </c>
      <c r="DD15" s="324">
        <f t="shared" si="63"/>
        <v>9</v>
      </c>
      <c r="DE15" s="324">
        <f t="shared" si="64"/>
        <v>9</v>
      </c>
      <c r="DF15" s="324">
        <f t="shared" si="65"/>
        <v>0</v>
      </c>
      <c r="DG15" s="324">
        <f t="shared" si="66"/>
        <v>6</v>
      </c>
      <c r="DH15" s="324">
        <v>0</v>
      </c>
      <c r="DI15" s="324">
        <f t="shared" si="40"/>
        <v>1</v>
      </c>
      <c r="DJ15" s="324">
        <v>1</v>
      </c>
      <c r="DK15" s="324">
        <v>0</v>
      </c>
      <c r="DL15" s="324">
        <v>0</v>
      </c>
      <c r="DM15" s="324">
        <v>0</v>
      </c>
    </row>
    <row r="16" spans="1:117" s="300" customFormat="1" ht="13.5" customHeight="1">
      <c r="A16" s="322" t="s">
        <v>745</v>
      </c>
      <c r="B16" s="323" t="s">
        <v>784</v>
      </c>
      <c r="C16" s="322" t="s">
        <v>785</v>
      </c>
      <c r="D16" s="324">
        <f t="shared" si="0"/>
        <v>39803</v>
      </c>
      <c r="E16" s="324">
        <f t="shared" si="1"/>
        <v>27874</v>
      </c>
      <c r="F16" s="324">
        <f t="shared" si="2"/>
        <v>0</v>
      </c>
      <c r="G16" s="324">
        <v>0</v>
      </c>
      <c r="H16" s="324">
        <v>0</v>
      </c>
      <c r="I16" s="324">
        <v>0</v>
      </c>
      <c r="J16" s="324">
        <f t="shared" si="3"/>
        <v>21018</v>
      </c>
      <c r="K16" s="324">
        <v>0</v>
      </c>
      <c r="L16" s="324">
        <v>21018</v>
      </c>
      <c r="M16" s="324">
        <v>0</v>
      </c>
      <c r="N16" s="324">
        <f t="shared" si="4"/>
        <v>684</v>
      </c>
      <c r="O16" s="324">
        <v>0</v>
      </c>
      <c r="P16" s="324">
        <v>684</v>
      </c>
      <c r="Q16" s="324">
        <v>0</v>
      </c>
      <c r="R16" s="324">
        <f t="shared" si="5"/>
        <v>6048</v>
      </c>
      <c r="S16" s="324">
        <v>0</v>
      </c>
      <c r="T16" s="324">
        <v>6048</v>
      </c>
      <c r="U16" s="324">
        <v>0</v>
      </c>
      <c r="V16" s="324">
        <f t="shared" si="6"/>
        <v>34</v>
      </c>
      <c r="W16" s="324">
        <v>0</v>
      </c>
      <c r="X16" s="324">
        <v>34</v>
      </c>
      <c r="Y16" s="324">
        <v>0</v>
      </c>
      <c r="Z16" s="324">
        <f t="shared" si="7"/>
        <v>90</v>
      </c>
      <c r="AA16" s="324">
        <v>0</v>
      </c>
      <c r="AB16" s="324">
        <v>90</v>
      </c>
      <c r="AC16" s="324">
        <v>0</v>
      </c>
      <c r="AD16" s="324">
        <f t="shared" si="8"/>
        <v>4556</v>
      </c>
      <c r="AE16" s="324">
        <f t="shared" si="9"/>
        <v>0</v>
      </c>
      <c r="AF16" s="324">
        <v>0</v>
      </c>
      <c r="AG16" s="324">
        <v>0</v>
      </c>
      <c r="AH16" s="324">
        <v>0</v>
      </c>
      <c r="AI16" s="324">
        <f t="shared" si="10"/>
        <v>4285</v>
      </c>
      <c r="AJ16" s="324">
        <v>167</v>
      </c>
      <c r="AK16" s="324">
        <v>0</v>
      </c>
      <c r="AL16" s="324">
        <v>4118</v>
      </c>
      <c r="AM16" s="324">
        <f t="shared" si="11"/>
        <v>182</v>
      </c>
      <c r="AN16" s="324">
        <v>60</v>
      </c>
      <c r="AO16" s="324">
        <v>0</v>
      </c>
      <c r="AP16" s="324">
        <v>122</v>
      </c>
      <c r="AQ16" s="324">
        <f t="shared" si="12"/>
        <v>84</v>
      </c>
      <c r="AR16" s="324">
        <v>84</v>
      </c>
      <c r="AS16" s="324">
        <v>0</v>
      </c>
      <c r="AT16" s="324">
        <v>0</v>
      </c>
      <c r="AU16" s="324">
        <f t="shared" si="13"/>
        <v>0</v>
      </c>
      <c r="AV16" s="324">
        <v>0</v>
      </c>
      <c r="AW16" s="324">
        <v>0</v>
      </c>
      <c r="AX16" s="324">
        <v>0</v>
      </c>
      <c r="AY16" s="324">
        <f t="shared" si="14"/>
        <v>5</v>
      </c>
      <c r="AZ16" s="324">
        <v>5</v>
      </c>
      <c r="BA16" s="324">
        <v>0</v>
      </c>
      <c r="BB16" s="324">
        <v>0</v>
      </c>
      <c r="BC16" s="324">
        <f t="shared" si="15"/>
        <v>7373</v>
      </c>
      <c r="BD16" s="324">
        <f t="shared" si="16"/>
        <v>1825</v>
      </c>
      <c r="BE16" s="324">
        <v>0</v>
      </c>
      <c r="BF16" s="324">
        <v>707</v>
      </c>
      <c r="BG16" s="324">
        <v>813</v>
      </c>
      <c r="BH16" s="324">
        <v>102</v>
      </c>
      <c r="BI16" s="324">
        <v>0</v>
      </c>
      <c r="BJ16" s="324">
        <v>203</v>
      </c>
      <c r="BK16" s="324">
        <f t="shared" si="18"/>
        <v>5548</v>
      </c>
      <c r="BL16" s="324">
        <v>0</v>
      </c>
      <c r="BM16" s="324">
        <v>1940</v>
      </c>
      <c r="BN16" s="324">
        <v>75</v>
      </c>
      <c r="BO16" s="324">
        <v>3533</v>
      </c>
      <c r="BP16" s="324">
        <v>0</v>
      </c>
      <c r="BQ16" s="324">
        <v>0</v>
      </c>
      <c r="BR16" s="324">
        <f t="shared" si="41"/>
        <v>29699</v>
      </c>
      <c r="BS16" s="324">
        <f t="shared" si="42"/>
        <v>0</v>
      </c>
      <c r="BT16" s="324">
        <f t="shared" si="43"/>
        <v>21725</v>
      </c>
      <c r="BU16" s="324">
        <f t="shared" si="44"/>
        <v>1497</v>
      </c>
      <c r="BV16" s="324">
        <f t="shared" si="45"/>
        <v>6150</v>
      </c>
      <c r="BW16" s="324">
        <f t="shared" si="46"/>
        <v>34</v>
      </c>
      <c r="BX16" s="324">
        <f t="shared" si="47"/>
        <v>293</v>
      </c>
      <c r="BY16" s="324">
        <f t="shared" si="21"/>
        <v>27874</v>
      </c>
      <c r="BZ16" s="324">
        <f t="shared" si="22"/>
        <v>0</v>
      </c>
      <c r="CA16" s="324">
        <f t="shared" si="23"/>
        <v>21018</v>
      </c>
      <c r="CB16" s="324">
        <f t="shared" si="24"/>
        <v>684</v>
      </c>
      <c r="CC16" s="324">
        <f t="shared" si="25"/>
        <v>6048</v>
      </c>
      <c r="CD16" s="324">
        <f t="shared" si="26"/>
        <v>34</v>
      </c>
      <c r="CE16" s="324">
        <f t="shared" si="27"/>
        <v>90</v>
      </c>
      <c r="CF16" s="324">
        <f t="shared" si="28"/>
        <v>1825</v>
      </c>
      <c r="CG16" s="324">
        <f t="shared" si="48"/>
        <v>0</v>
      </c>
      <c r="CH16" s="324">
        <f t="shared" si="49"/>
        <v>707</v>
      </c>
      <c r="CI16" s="324">
        <f t="shared" si="50"/>
        <v>813</v>
      </c>
      <c r="CJ16" s="324">
        <f t="shared" si="51"/>
        <v>102</v>
      </c>
      <c r="CK16" s="324">
        <f t="shared" si="52"/>
        <v>0</v>
      </c>
      <c r="CL16" s="324">
        <f t="shared" si="53"/>
        <v>203</v>
      </c>
      <c r="CM16" s="324">
        <f t="shared" si="54"/>
        <v>10104</v>
      </c>
      <c r="CN16" s="324">
        <f t="shared" si="55"/>
        <v>0</v>
      </c>
      <c r="CO16" s="324">
        <f t="shared" si="56"/>
        <v>6225</v>
      </c>
      <c r="CP16" s="324">
        <f t="shared" si="57"/>
        <v>257</v>
      </c>
      <c r="CQ16" s="324">
        <f t="shared" si="58"/>
        <v>3617</v>
      </c>
      <c r="CR16" s="324">
        <f t="shared" si="59"/>
        <v>0</v>
      </c>
      <c r="CS16" s="324">
        <f t="shared" si="60"/>
        <v>5</v>
      </c>
      <c r="CT16" s="324">
        <f t="shared" si="31"/>
        <v>4556</v>
      </c>
      <c r="CU16" s="324">
        <f t="shared" si="32"/>
        <v>0</v>
      </c>
      <c r="CV16" s="324">
        <f t="shared" si="33"/>
        <v>4285</v>
      </c>
      <c r="CW16" s="324">
        <f t="shared" si="34"/>
        <v>182</v>
      </c>
      <c r="CX16" s="324">
        <f t="shared" si="35"/>
        <v>84</v>
      </c>
      <c r="CY16" s="324">
        <f t="shared" si="36"/>
        <v>0</v>
      </c>
      <c r="CZ16" s="324">
        <f t="shared" si="37"/>
        <v>5</v>
      </c>
      <c r="DA16" s="324">
        <f t="shared" si="38"/>
        <v>5548</v>
      </c>
      <c r="DB16" s="324">
        <f t="shared" si="61"/>
        <v>0</v>
      </c>
      <c r="DC16" s="324">
        <f t="shared" si="62"/>
        <v>1940</v>
      </c>
      <c r="DD16" s="324">
        <f t="shared" si="63"/>
        <v>75</v>
      </c>
      <c r="DE16" s="324">
        <f t="shared" si="64"/>
        <v>3533</v>
      </c>
      <c r="DF16" s="324">
        <f t="shared" si="65"/>
        <v>0</v>
      </c>
      <c r="DG16" s="324">
        <f t="shared" si="66"/>
        <v>0</v>
      </c>
      <c r="DH16" s="324">
        <v>0</v>
      </c>
      <c r="DI16" s="324">
        <f t="shared" si="40"/>
        <v>2</v>
      </c>
      <c r="DJ16" s="324">
        <v>2</v>
      </c>
      <c r="DK16" s="324">
        <v>0</v>
      </c>
      <c r="DL16" s="324">
        <v>0</v>
      </c>
      <c r="DM16" s="324">
        <v>0</v>
      </c>
    </row>
    <row r="17" spans="1:117" s="300" customFormat="1" ht="13.5" customHeight="1">
      <c r="A17" s="322" t="s">
        <v>745</v>
      </c>
      <c r="B17" s="323" t="s">
        <v>787</v>
      </c>
      <c r="C17" s="322" t="s">
        <v>788</v>
      </c>
      <c r="D17" s="324">
        <f t="shared" si="0"/>
        <v>30712</v>
      </c>
      <c r="E17" s="324">
        <f t="shared" si="1"/>
        <v>18563</v>
      </c>
      <c r="F17" s="324">
        <f t="shared" si="2"/>
        <v>0</v>
      </c>
      <c r="G17" s="324">
        <v>0</v>
      </c>
      <c r="H17" s="324">
        <v>0</v>
      </c>
      <c r="I17" s="324">
        <v>0</v>
      </c>
      <c r="J17" s="324">
        <f t="shared" si="3"/>
        <v>16993</v>
      </c>
      <c r="K17" s="324">
        <v>4</v>
      </c>
      <c r="L17" s="324">
        <v>16989</v>
      </c>
      <c r="M17" s="324">
        <v>0</v>
      </c>
      <c r="N17" s="324">
        <f t="shared" si="4"/>
        <v>1140</v>
      </c>
      <c r="O17" s="324">
        <v>3</v>
      </c>
      <c r="P17" s="324">
        <v>1137</v>
      </c>
      <c r="Q17" s="324">
        <v>0</v>
      </c>
      <c r="R17" s="324">
        <f t="shared" si="5"/>
        <v>357</v>
      </c>
      <c r="S17" s="324">
        <v>6</v>
      </c>
      <c r="T17" s="324">
        <v>351</v>
      </c>
      <c r="U17" s="324">
        <v>0</v>
      </c>
      <c r="V17" s="324">
        <f t="shared" si="6"/>
        <v>12</v>
      </c>
      <c r="W17" s="324">
        <v>1</v>
      </c>
      <c r="X17" s="324">
        <v>11</v>
      </c>
      <c r="Y17" s="324">
        <v>0</v>
      </c>
      <c r="Z17" s="324">
        <f t="shared" si="7"/>
        <v>61</v>
      </c>
      <c r="AA17" s="324">
        <v>1</v>
      </c>
      <c r="AB17" s="324">
        <v>60</v>
      </c>
      <c r="AC17" s="324">
        <v>0</v>
      </c>
      <c r="AD17" s="324">
        <f t="shared" si="8"/>
        <v>7586</v>
      </c>
      <c r="AE17" s="324">
        <f t="shared" si="9"/>
        <v>0</v>
      </c>
      <c r="AF17" s="324">
        <v>0</v>
      </c>
      <c r="AG17" s="324">
        <v>0</v>
      </c>
      <c r="AH17" s="324">
        <v>0</v>
      </c>
      <c r="AI17" s="324">
        <f t="shared" si="10"/>
        <v>7511</v>
      </c>
      <c r="AJ17" s="324">
        <v>0</v>
      </c>
      <c r="AK17" s="324">
        <v>0</v>
      </c>
      <c r="AL17" s="324">
        <v>7511</v>
      </c>
      <c r="AM17" s="324">
        <f t="shared" si="11"/>
        <v>39</v>
      </c>
      <c r="AN17" s="324">
        <v>0</v>
      </c>
      <c r="AO17" s="324">
        <v>0</v>
      </c>
      <c r="AP17" s="324">
        <v>39</v>
      </c>
      <c r="AQ17" s="324">
        <f t="shared" si="12"/>
        <v>9</v>
      </c>
      <c r="AR17" s="324">
        <v>0</v>
      </c>
      <c r="AS17" s="324">
        <v>9</v>
      </c>
      <c r="AT17" s="324">
        <v>0</v>
      </c>
      <c r="AU17" s="324">
        <f t="shared" si="13"/>
        <v>0</v>
      </c>
      <c r="AV17" s="324">
        <v>0</v>
      </c>
      <c r="AW17" s="324">
        <v>0</v>
      </c>
      <c r="AX17" s="324">
        <v>0</v>
      </c>
      <c r="AY17" s="324">
        <f t="shared" si="14"/>
        <v>27</v>
      </c>
      <c r="AZ17" s="324">
        <v>0</v>
      </c>
      <c r="BA17" s="324">
        <v>0</v>
      </c>
      <c r="BB17" s="324">
        <v>27</v>
      </c>
      <c r="BC17" s="324">
        <f t="shared" si="15"/>
        <v>4563</v>
      </c>
      <c r="BD17" s="324">
        <f t="shared" si="16"/>
        <v>2533</v>
      </c>
      <c r="BE17" s="324">
        <v>0</v>
      </c>
      <c r="BF17" s="324">
        <v>1796</v>
      </c>
      <c r="BG17" s="324">
        <v>320</v>
      </c>
      <c r="BH17" s="324">
        <v>0</v>
      </c>
      <c r="BI17" s="324">
        <v>0</v>
      </c>
      <c r="BJ17" s="324">
        <v>417</v>
      </c>
      <c r="BK17" s="324">
        <f t="shared" si="18"/>
        <v>2030</v>
      </c>
      <c r="BL17" s="324">
        <v>0</v>
      </c>
      <c r="BM17" s="324">
        <v>1991</v>
      </c>
      <c r="BN17" s="324">
        <v>26</v>
      </c>
      <c r="BO17" s="324">
        <v>0</v>
      </c>
      <c r="BP17" s="324">
        <v>0</v>
      </c>
      <c r="BQ17" s="324">
        <v>13</v>
      </c>
      <c r="BR17" s="324">
        <f t="shared" si="41"/>
        <v>21096</v>
      </c>
      <c r="BS17" s="324">
        <f t="shared" si="42"/>
        <v>0</v>
      </c>
      <c r="BT17" s="324">
        <f t="shared" si="43"/>
        <v>18789</v>
      </c>
      <c r="BU17" s="324">
        <f t="shared" si="44"/>
        <v>1460</v>
      </c>
      <c r="BV17" s="324">
        <f t="shared" si="45"/>
        <v>357</v>
      </c>
      <c r="BW17" s="324">
        <f t="shared" si="46"/>
        <v>12</v>
      </c>
      <c r="BX17" s="324">
        <f t="shared" si="47"/>
        <v>478</v>
      </c>
      <c r="BY17" s="324">
        <f t="shared" si="21"/>
        <v>18563</v>
      </c>
      <c r="BZ17" s="324">
        <f t="shared" si="22"/>
        <v>0</v>
      </c>
      <c r="CA17" s="324">
        <f t="shared" si="23"/>
        <v>16993</v>
      </c>
      <c r="CB17" s="324">
        <f t="shared" si="24"/>
        <v>1140</v>
      </c>
      <c r="CC17" s="324">
        <f t="shared" si="25"/>
        <v>357</v>
      </c>
      <c r="CD17" s="324">
        <f t="shared" si="26"/>
        <v>12</v>
      </c>
      <c r="CE17" s="324">
        <f t="shared" si="27"/>
        <v>61</v>
      </c>
      <c r="CF17" s="324">
        <f t="shared" si="28"/>
        <v>2533</v>
      </c>
      <c r="CG17" s="324">
        <f t="shared" si="48"/>
        <v>0</v>
      </c>
      <c r="CH17" s="324">
        <f t="shared" si="49"/>
        <v>1796</v>
      </c>
      <c r="CI17" s="324">
        <f t="shared" si="50"/>
        <v>320</v>
      </c>
      <c r="CJ17" s="324">
        <f t="shared" si="51"/>
        <v>0</v>
      </c>
      <c r="CK17" s="324">
        <f t="shared" si="52"/>
        <v>0</v>
      </c>
      <c r="CL17" s="324">
        <f t="shared" si="53"/>
        <v>417</v>
      </c>
      <c r="CM17" s="324">
        <f t="shared" si="54"/>
        <v>9616</v>
      </c>
      <c r="CN17" s="324">
        <f t="shared" si="55"/>
        <v>0</v>
      </c>
      <c r="CO17" s="324">
        <f t="shared" si="56"/>
        <v>9502</v>
      </c>
      <c r="CP17" s="324">
        <f t="shared" si="57"/>
        <v>65</v>
      </c>
      <c r="CQ17" s="324">
        <f t="shared" si="58"/>
        <v>9</v>
      </c>
      <c r="CR17" s="324">
        <f t="shared" si="59"/>
        <v>0</v>
      </c>
      <c r="CS17" s="324">
        <f t="shared" si="60"/>
        <v>40</v>
      </c>
      <c r="CT17" s="324">
        <f t="shared" si="31"/>
        <v>7586</v>
      </c>
      <c r="CU17" s="324">
        <f t="shared" si="32"/>
        <v>0</v>
      </c>
      <c r="CV17" s="324">
        <f t="shared" si="33"/>
        <v>7511</v>
      </c>
      <c r="CW17" s="324">
        <f t="shared" si="34"/>
        <v>39</v>
      </c>
      <c r="CX17" s="324">
        <f t="shared" si="35"/>
        <v>9</v>
      </c>
      <c r="CY17" s="324">
        <f t="shared" si="36"/>
        <v>0</v>
      </c>
      <c r="CZ17" s="324">
        <f t="shared" si="37"/>
        <v>27</v>
      </c>
      <c r="DA17" s="324">
        <f t="shared" si="38"/>
        <v>2030</v>
      </c>
      <c r="DB17" s="324">
        <f t="shared" si="61"/>
        <v>0</v>
      </c>
      <c r="DC17" s="324">
        <f t="shared" si="62"/>
        <v>1991</v>
      </c>
      <c r="DD17" s="324">
        <f t="shared" si="63"/>
        <v>26</v>
      </c>
      <c r="DE17" s="324">
        <f t="shared" si="64"/>
        <v>0</v>
      </c>
      <c r="DF17" s="324">
        <f t="shared" si="65"/>
        <v>0</v>
      </c>
      <c r="DG17" s="324">
        <f t="shared" si="66"/>
        <v>13</v>
      </c>
      <c r="DH17" s="324">
        <v>0</v>
      </c>
      <c r="DI17" s="324">
        <f t="shared" si="40"/>
        <v>3</v>
      </c>
      <c r="DJ17" s="324">
        <v>2</v>
      </c>
      <c r="DK17" s="324">
        <v>1</v>
      </c>
      <c r="DL17" s="324">
        <v>0</v>
      </c>
      <c r="DM17" s="324">
        <v>0</v>
      </c>
    </row>
    <row r="18" spans="1:117" s="300" customFormat="1" ht="13.5" customHeight="1">
      <c r="A18" s="322" t="s">
        <v>745</v>
      </c>
      <c r="B18" s="323" t="s">
        <v>790</v>
      </c>
      <c r="C18" s="322" t="s">
        <v>791</v>
      </c>
      <c r="D18" s="324">
        <f t="shared" si="0"/>
        <v>29600</v>
      </c>
      <c r="E18" s="324">
        <f t="shared" si="1"/>
        <v>19919</v>
      </c>
      <c r="F18" s="324">
        <f t="shared" si="2"/>
        <v>0</v>
      </c>
      <c r="G18" s="324">
        <v>0</v>
      </c>
      <c r="H18" s="324">
        <v>0</v>
      </c>
      <c r="I18" s="324">
        <v>0</v>
      </c>
      <c r="J18" s="324">
        <f t="shared" si="3"/>
        <v>14655</v>
      </c>
      <c r="K18" s="324">
        <v>2594</v>
      </c>
      <c r="L18" s="324">
        <v>12061</v>
      </c>
      <c r="M18" s="324">
        <v>0</v>
      </c>
      <c r="N18" s="324">
        <f t="shared" si="4"/>
        <v>588</v>
      </c>
      <c r="O18" s="324">
        <v>127</v>
      </c>
      <c r="P18" s="324">
        <v>461</v>
      </c>
      <c r="Q18" s="324">
        <v>0</v>
      </c>
      <c r="R18" s="324">
        <f t="shared" si="5"/>
        <v>4624</v>
      </c>
      <c r="S18" s="324">
        <v>533</v>
      </c>
      <c r="T18" s="324">
        <v>4091</v>
      </c>
      <c r="U18" s="324">
        <v>0</v>
      </c>
      <c r="V18" s="324">
        <f t="shared" si="6"/>
        <v>0</v>
      </c>
      <c r="W18" s="324">
        <v>0</v>
      </c>
      <c r="X18" s="324">
        <v>0</v>
      </c>
      <c r="Y18" s="324">
        <v>0</v>
      </c>
      <c r="Z18" s="324">
        <f t="shared" si="7"/>
        <v>52</v>
      </c>
      <c r="AA18" s="324">
        <v>0</v>
      </c>
      <c r="AB18" s="324">
        <v>52</v>
      </c>
      <c r="AC18" s="324">
        <v>0</v>
      </c>
      <c r="AD18" s="324">
        <f t="shared" si="8"/>
        <v>6588</v>
      </c>
      <c r="AE18" s="324">
        <f t="shared" si="9"/>
        <v>0</v>
      </c>
      <c r="AF18" s="324">
        <v>0</v>
      </c>
      <c r="AG18" s="324">
        <v>0</v>
      </c>
      <c r="AH18" s="324">
        <v>0</v>
      </c>
      <c r="AI18" s="324">
        <f t="shared" si="10"/>
        <v>6578</v>
      </c>
      <c r="AJ18" s="324">
        <v>0</v>
      </c>
      <c r="AK18" s="324">
        <v>0</v>
      </c>
      <c r="AL18" s="324">
        <v>6578</v>
      </c>
      <c r="AM18" s="324">
        <f t="shared" si="11"/>
        <v>10</v>
      </c>
      <c r="AN18" s="324">
        <v>0</v>
      </c>
      <c r="AO18" s="324">
        <v>0</v>
      </c>
      <c r="AP18" s="324">
        <v>10</v>
      </c>
      <c r="AQ18" s="324">
        <f t="shared" si="12"/>
        <v>0</v>
      </c>
      <c r="AR18" s="324">
        <v>0</v>
      </c>
      <c r="AS18" s="324">
        <v>0</v>
      </c>
      <c r="AT18" s="324">
        <v>0</v>
      </c>
      <c r="AU18" s="324">
        <f t="shared" si="13"/>
        <v>0</v>
      </c>
      <c r="AV18" s="324">
        <v>0</v>
      </c>
      <c r="AW18" s="324">
        <v>0</v>
      </c>
      <c r="AX18" s="324">
        <v>0</v>
      </c>
      <c r="AY18" s="324">
        <f t="shared" si="14"/>
        <v>0</v>
      </c>
      <c r="AZ18" s="324">
        <v>0</v>
      </c>
      <c r="BA18" s="324">
        <v>0</v>
      </c>
      <c r="BB18" s="324">
        <v>0</v>
      </c>
      <c r="BC18" s="324">
        <f t="shared" si="15"/>
        <v>3093</v>
      </c>
      <c r="BD18" s="324">
        <f t="shared" si="16"/>
        <v>2556</v>
      </c>
      <c r="BE18" s="324">
        <v>0</v>
      </c>
      <c r="BF18" s="324">
        <v>1439</v>
      </c>
      <c r="BG18" s="324">
        <v>833</v>
      </c>
      <c r="BH18" s="324">
        <v>266</v>
      </c>
      <c r="BI18" s="324">
        <v>18</v>
      </c>
      <c r="BJ18" s="324">
        <v>0</v>
      </c>
      <c r="BK18" s="324">
        <f t="shared" si="18"/>
        <v>537</v>
      </c>
      <c r="BL18" s="324">
        <v>0</v>
      </c>
      <c r="BM18" s="324">
        <v>420</v>
      </c>
      <c r="BN18" s="324">
        <v>117</v>
      </c>
      <c r="BO18" s="324">
        <v>0</v>
      </c>
      <c r="BP18" s="324">
        <v>0</v>
      </c>
      <c r="BQ18" s="324">
        <v>0</v>
      </c>
      <c r="BR18" s="324">
        <f t="shared" si="41"/>
        <v>22475</v>
      </c>
      <c r="BS18" s="324">
        <f t="shared" si="42"/>
        <v>0</v>
      </c>
      <c r="BT18" s="324">
        <f t="shared" si="43"/>
        <v>16094</v>
      </c>
      <c r="BU18" s="324">
        <f t="shared" si="44"/>
        <v>1421</v>
      </c>
      <c r="BV18" s="324">
        <f t="shared" si="45"/>
        <v>4890</v>
      </c>
      <c r="BW18" s="324">
        <f t="shared" si="46"/>
        <v>18</v>
      </c>
      <c r="BX18" s="324">
        <f t="shared" si="47"/>
        <v>52</v>
      </c>
      <c r="BY18" s="324">
        <f t="shared" si="21"/>
        <v>19919</v>
      </c>
      <c r="BZ18" s="324">
        <f t="shared" si="22"/>
        <v>0</v>
      </c>
      <c r="CA18" s="324">
        <f t="shared" si="23"/>
        <v>14655</v>
      </c>
      <c r="CB18" s="324">
        <f t="shared" si="24"/>
        <v>588</v>
      </c>
      <c r="CC18" s="324">
        <f t="shared" si="25"/>
        <v>4624</v>
      </c>
      <c r="CD18" s="324">
        <f t="shared" si="26"/>
        <v>0</v>
      </c>
      <c r="CE18" s="324">
        <f t="shared" si="27"/>
        <v>52</v>
      </c>
      <c r="CF18" s="324">
        <f t="shared" si="28"/>
        <v>2556</v>
      </c>
      <c r="CG18" s="324">
        <f t="shared" si="48"/>
        <v>0</v>
      </c>
      <c r="CH18" s="324">
        <f t="shared" si="49"/>
        <v>1439</v>
      </c>
      <c r="CI18" s="324">
        <f t="shared" si="50"/>
        <v>833</v>
      </c>
      <c r="CJ18" s="324">
        <f t="shared" si="51"/>
        <v>266</v>
      </c>
      <c r="CK18" s="324">
        <f t="shared" si="52"/>
        <v>18</v>
      </c>
      <c r="CL18" s="324">
        <f t="shared" si="53"/>
        <v>0</v>
      </c>
      <c r="CM18" s="324">
        <f t="shared" si="54"/>
        <v>7125</v>
      </c>
      <c r="CN18" s="324">
        <f t="shared" si="55"/>
        <v>0</v>
      </c>
      <c r="CO18" s="324">
        <f t="shared" si="56"/>
        <v>6998</v>
      </c>
      <c r="CP18" s="324">
        <f t="shared" si="57"/>
        <v>127</v>
      </c>
      <c r="CQ18" s="324">
        <f t="shared" si="58"/>
        <v>0</v>
      </c>
      <c r="CR18" s="324">
        <f t="shared" si="59"/>
        <v>0</v>
      </c>
      <c r="CS18" s="324">
        <f t="shared" si="60"/>
        <v>0</v>
      </c>
      <c r="CT18" s="324">
        <f t="shared" si="31"/>
        <v>6588</v>
      </c>
      <c r="CU18" s="324">
        <f t="shared" si="32"/>
        <v>0</v>
      </c>
      <c r="CV18" s="324">
        <f t="shared" si="33"/>
        <v>6578</v>
      </c>
      <c r="CW18" s="324">
        <f t="shared" si="34"/>
        <v>10</v>
      </c>
      <c r="CX18" s="324">
        <f t="shared" si="35"/>
        <v>0</v>
      </c>
      <c r="CY18" s="324">
        <f t="shared" si="36"/>
        <v>0</v>
      </c>
      <c r="CZ18" s="324">
        <f t="shared" si="37"/>
        <v>0</v>
      </c>
      <c r="DA18" s="324">
        <f t="shared" si="38"/>
        <v>537</v>
      </c>
      <c r="DB18" s="324">
        <f t="shared" si="61"/>
        <v>0</v>
      </c>
      <c r="DC18" s="324">
        <f t="shared" si="62"/>
        <v>420</v>
      </c>
      <c r="DD18" s="324">
        <f t="shared" si="63"/>
        <v>117</v>
      </c>
      <c r="DE18" s="324">
        <f t="shared" si="64"/>
        <v>0</v>
      </c>
      <c r="DF18" s="324">
        <f t="shared" si="65"/>
        <v>0</v>
      </c>
      <c r="DG18" s="324">
        <f t="shared" si="66"/>
        <v>0</v>
      </c>
      <c r="DH18" s="324">
        <v>0</v>
      </c>
      <c r="DI18" s="324">
        <f t="shared" si="40"/>
        <v>0</v>
      </c>
      <c r="DJ18" s="324">
        <v>0</v>
      </c>
      <c r="DK18" s="324">
        <v>0</v>
      </c>
      <c r="DL18" s="324">
        <v>0</v>
      </c>
      <c r="DM18" s="324">
        <v>0</v>
      </c>
    </row>
    <row r="19" spans="1:117" s="300" customFormat="1" ht="13.5" customHeight="1">
      <c r="A19" s="322" t="s">
        <v>745</v>
      </c>
      <c r="B19" s="323" t="s">
        <v>793</v>
      </c>
      <c r="C19" s="322" t="s">
        <v>794</v>
      </c>
      <c r="D19" s="324">
        <f t="shared" si="0"/>
        <v>75576</v>
      </c>
      <c r="E19" s="324">
        <f t="shared" si="1"/>
        <v>53599</v>
      </c>
      <c r="F19" s="324">
        <f t="shared" si="2"/>
        <v>0</v>
      </c>
      <c r="G19" s="324">
        <v>0</v>
      </c>
      <c r="H19" s="324">
        <v>0</v>
      </c>
      <c r="I19" s="324">
        <v>0</v>
      </c>
      <c r="J19" s="324">
        <f t="shared" si="3"/>
        <v>45005</v>
      </c>
      <c r="K19" s="324">
        <v>0</v>
      </c>
      <c r="L19" s="324">
        <v>45005</v>
      </c>
      <c r="M19" s="324">
        <v>0</v>
      </c>
      <c r="N19" s="324">
        <f t="shared" si="4"/>
        <v>2440</v>
      </c>
      <c r="O19" s="324">
        <v>0</v>
      </c>
      <c r="P19" s="324">
        <v>2440</v>
      </c>
      <c r="Q19" s="324">
        <v>0</v>
      </c>
      <c r="R19" s="324">
        <f t="shared" si="5"/>
        <v>5427</v>
      </c>
      <c r="S19" s="324">
        <v>0</v>
      </c>
      <c r="T19" s="324">
        <v>5427</v>
      </c>
      <c r="U19" s="324">
        <v>0</v>
      </c>
      <c r="V19" s="324">
        <f t="shared" si="6"/>
        <v>86</v>
      </c>
      <c r="W19" s="324">
        <v>0</v>
      </c>
      <c r="X19" s="324">
        <v>86</v>
      </c>
      <c r="Y19" s="324">
        <v>0</v>
      </c>
      <c r="Z19" s="324">
        <f t="shared" si="7"/>
        <v>641</v>
      </c>
      <c r="AA19" s="324">
        <v>0</v>
      </c>
      <c r="AB19" s="324">
        <v>641</v>
      </c>
      <c r="AC19" s="324">
        <v>0</v>
      </c>
      <c r="AD19" s="324">
        <f t="shared" si="8"/>
        <v>17816</v>
      </c>
      <c r="AE19" s="324">
        <f t="shared" si="9"/>
        <v>0</v>
      </c>
      <c r="AF19" s="324">
        <v>0</v>
      </c>
      <c r="AG19" s="324">
        <v>0</v>
      </c>
      <c r="AH19" s="324">
        <v>0</v>
      </c>
      <c r="AI19" s="324">
        <f t="shared" si="10"/>
        <v>17058</v>
      </c>
      <c r="AJ19" s="324">
        <v>0</v>
      </c>
      <c r="AK19" s="324">
        <v>0</v>
      </c>
      <c r="AL19" s="324">
        <v>17058</v>
      </c>
      <c r="AM19" s="324">
        <f t="shared" si="11"/>
        <v>175</v>
      </c>
      <c r="AN19" s="324">
        <v>0</v>
      </c>
      <c r="AO19" s="324">
        <v>0</v>
      </c>
      <c r="AP19" s="324">
        <v>175</v>
      </c>
      <c r="AQ19" s="324">
        <f t="shared" si="12"/>
        <v>570</v>
      </c>
      <c r="AR19" s="324">
        <v>0</v>
      </c>
      <c r="AS19" s="324">
        <v>0</v>
      </c>
      <c r="AT19" s="324">
        <v>570</v>
      </c>
      <c r="AU19" s="324">
        <f t="shared" si="13"/>
        <v>0</v>
      </c>
      <c r="AV19" s="324">
        <v>0</v>
      </c>
      <c r="AW19" s="324">
        <v>0</v>
      </c>
      <c r="AX19" s="324">
        <v>0</v>
      </c>
      <c r="AY19" s="324">
        <f t="shared" si="14"/>
        <v>13</v>
      </c>
      <c r="AZ19" s="324">
        <v>0</v>
      </c>
      <c r="BA19" s="324">
        <v>0</v>
      </c>
      <c r="BB19" s="324">
        <v>13</v>
      </c>
      <c r="BC19" s="324">
        <f t="shared" si="15"/>
        <v>4161</v>
      </c>
      <c r="BD19" s="324">
        <f t="shared" si="16"/>
        <v>954</v>
      </c>
      <c r="BE19" s="324">
        <v>0</v>
      </c>
      <c r="BF19" s="324">
        <v>158</v>
      </c>
      <c r="BG19" s="324">
        <v>320</v>
      </c>
      <c r="BH19" s="324">
        <v>0</v>
      </c>
      <c r="BI19" s="324">
        <v>0</v>
      </c>
      <c r="BJ19" s="324">
        <v>476</v>
      </c>
      <c r="BK19" s="324">
        <f t="shared" si="18"/>
        <v>3207</v>
      </c>
      <c r="BL19" s="324">
        <v>0</v>
      </c>
      <c r="BM19" s="324">
        <v>3166</v>
      </c>
      <c r="BN19" s="324">
        <v>20</v>
      </c>
      <c r="BO19" s="324">
        <v>0</v>
      </c>
      <c r="BP19" s="324">
        <v>0</v>
      </c>
      <c r="BQ19" s="324">
        <v>21</v>
      </c>
      <c r="BR19" s="324">
        <f t="shared" si="41"/>
        <v>54553</v>
      </c>
      <c r="BS19" s="324">
        <f t="shared" si="42"/>
        <v>0</v>
      </c>
      <c r="BT19" s="324">
        <f t="shared" si="43"/>
        <v>45163</v>
      </c>
      <c r="BU19" s="324">
        <f t="shared" si="44"/>
        <v>2760</v>
      </c>
      <c r="BV19" s="324">
        <f t="shared" si="45"/>
        <v>5427</v>
      </c>
      <c r="BW19" s="324">
        <f t="shared" si="46"/>
        <v>86</v>
      </c>
      <c r="BX19" s="324">
        <f t="shared" si="47"/>
        <v>1117</v>
      </c>
      <c r="BY19" s="324">
        <f t="shared" si="21"/>
        <v>53599</v>
      </c>
      <c r="BZ19" s="324">
        <f t="shared" si="22"/>
        <v>0</v>
      </c>
      <c r="CA19" s="324">
        <f t="shared" si="23"/>
        <v>45005</v>
      </c>
      <c r="CB19" s="324">
        <f t="shared" si="24"/>
        <v>2440</v>
      </c>
      <c r="CC19" s="324">
        <f t="shared" si="25"/>
        <v>5427</v>
      </c>
      <c r="CD19" s="324">
        <f t="shared" si="26"/>
        <v>86</v>
      </c>
      <c r="CE19" s="324">
        <f t="shared" si="27"/>
        <v>641</v>
      </c>
      <c r="CF19" s="324">
        <f t="shared" si="28"/>
        <v>954</v>
      </c>
      <c r="CG19" s="324">
        <f t="shared" si="48"/>
        <v>0</v>
      </c>
      <c r="CH19" s="324">
        <f t="shared" si="49"/>
        <v>158</v>
      </c>
      <c r="CI19" s="324">
        <f t="shared" si="50"/>
        <v>320</v>
      </c>
      <c r="CJ19" s="324">
        <f t="shared" si="51"/>
        <v>0</v>
      </c>
      <c r="CK19" s="324">
        <f t="shared" si="52"/>
        <v>0</v>
      </c>
      <c r="CL19" s="324">
        <f t="shared" si="53"/>
        <v>476</v>
      </c>
      <c r="CM19" s="324">
        <f t="shared" si="54"/>
        <v>21023</v>
      </c>
      <c r="CN19" s="324">
        <f t="shared" si="55"/>
        <v>0</v>
      </c>
      <c r="CO19" s="324">
        <f t="shared" si="56"/>
        <v>20224</v>
      </c>
      <c r="CP19" s="324">
        <f t="shared" si="57"/>
        <v>195</v>
      </c>
      <c r="CQ19" s="324">
        <f t="shared" si="58"/>
        <v>570</v>
      </c>
      <c r="CR19" s="324">
        <f t="shared" si="59"/>
        <v>0</v>
      </c>
      <c r="CS19" s="324">
        <f t="shared" si="60"/>
        <v>34</v>
      </c>
      <c r="CT19" s="324">
        <f t="shared" si="31"/>
        <v>17816</v>
      </c>
      <c r="CU19" s="324">
        <f t="shared" si="32"/>
        <v>0</v>
      </c>
      <c r="CV19" s="324">
        <f t="shared" si="33"/>
        <v>17058</v>
      </c>
      <c r="CW19" s="324">
        <f t="shared" si="34"/>
        <v>175</v>
      </c>
      <c r="CX19" s="324">
        <f t="shared" si="35"/>
        <v>570</v>
      </c>
      <c r="CY19" s="324">
        <f t="shared" si="36"/>
        <v>0</v>
      </c>
      <c r="CZ19" s="324">
        <f t="shared" si="37"/>
        <v>13</v>
      </c>
      <c r="DA19" s="324">
        <f t="shared" si="38"/>
        <v>3207</v>
      </c>
      <c r="DB19" s="324">
        <f t="shared" si="61"/>
        <v>0</v>
      </c>
      <c r="DC19" s="324">
        <f t="shared" si="62"/>
        <v>3166</v>
      </c>
      <c r="DD19" s="324">
        <f t="shared" si="63"/>
        <v>20</v>
      </c>
      <c r="DE19" s="324">
        <f t="shared" si="64"/>
        <v>0</v>
      </c>
      <c r="DF19" s="324">
        <f t="shared" si="65"/>
        <v>0</v>
      </c>
      <c r="DG19" s="324">
        <f t="shared" si="66"/>
        <v>21</v>
      </c>
      <c r="DH19" s="324">
        <v>0</v>
      </c>
      <c r="DI19" s="324">
        <f t="shared" si="40"/>
        <v>1</v>
      </c>
      <c r="DJ19" s="324">
        <v>0</v>
      </c>
      <c r="DK19" s="324">
        <v>1</v>
      </c>
      <c r="DL19" s="324">
        <v>0</v>
      </c>
      <c r="DM19" s="324">
        <v>0</v>
      </c>
    </row>
    <row r="20" spans="1:117" s="300" customFormat="1" ht="13.5" customHeight="1">
      <c r="A20" s="322" t="s">
        <v>745</v>
      </c>
      <c r="B20" s="323" t="s">
        <v>796</v>
      </c>
      <c r="C20" s="322" t="s">
        <v>797</v>
      </c>
      <c r="D20" s="324">
        <f t="shared" si="0"/>
        <v>41548</v>
      </c>
      <c r="E20" s="324">
        <f t="shared" si="1"/>
        <v>29134</v>
      </c>
      <c r="F20" s="324">
        <f t="shared" si="2"/>
        <v>0</v>
      </c>
      <c r="G20" s="324">
        <v>0</v>
      </c>
      <c r="H20" s="324">
        <v>0</v>
      </c>
      <c r="I20" s="324">
        <v>0</v>
      </c>
      <c r="J20" s="324">
        <f t="shared" si="3"/>
        <v>21825</v>
      </c>
      <c r="K20" s="324">
        <v>21</v>
      </c>
      <c r="L20" s="324">
        <v>21804</v>
      </c>
      <c r="M20" s="324">
        <v>0</v>
      </c>
      <c r="N20" s="324">
        <f t="shared" si="4"/>
        <v>1148</v>
      </c>
      <c r="O20" s="324">
        <v>2</v>
      </c>
      <c r="P20" s="324">
        <v>1146</v>
      </c>
      <c r="Q20" s="324">
        <v>0</v>
      </c>
      <c r="R20" s="324">
        <f t="shared" si="5"/>
        <v>5833</v>
      </c>
      <c r="S20" s="324">
        <v>0</v>
      </c>
      <c r="T20" s="324">
        <v>5833</v>
      </c>
      <c r="U20" s="324">
        <v>0</v>
      </c>
      <c r="V20" s="324">
        <f t="shared" si="6"/>
        <v>0</v>
      </c>
      <c r="W20" s="324">
        <v>0</v>
      </c>
      <c r="X20" s="324">
        <v>0</v>
      </c>
      <c r="Y20" s="324">
        <v>0</v>
      </c>
      <c r="Z20" s="324">
        <f t="shared" si="7"/>
        <v>328</v>
      </c>
      <c r="AA20" s="324">
        <v>328</v>
      </c>
      <c r="AB20" s="324">
        <v>0</v>
      </c>
      <c r="AC20" s="324">
        <v>0</v>
      </c>
      <c r="AD20" s="324">
        <f t="shared" si="8"/>
        <v>7414</v>
      </c>
      <c r="AE20" s="324">
        <f t="shared" si="9"/>
        <v>0</v>
      </c>
      <c r="AF20" s="324">
        <v>0</v>
      </c>
      <c r="AG20" s="324">
        <v>0</v>
      </c>
      <c r="AH20" s="324">
        <v>0</v>
      </c>
      <c r="AI20" s="324">
        <f t="shared" si="10"/>
        <v>7394</v>
      </c>
      <c r="AJ20" s="324">
        <v>0</v>
      </c>
      <c r="AK20" s="324">
        <v>0</v>
      </c>
      <c r="AL20" s="324">
        <v>7394</v>
      </c>
      <c r="AM20" s="324">
        <f t="shared" si="11"/>
        <v>0</v>
      </c>
      <c r="AN20" s="324">
        <v>0</v>
      </c>
      <c r="AO20" s="324">
        <v>0</v>
      </c>
      <c r="AP20" s="324">
        <v>0</v>
      </c>
      <c r="AQ20" s="324">
        <f t="shared" si="12"/>
        <v>20</v>
      </c>
      <c r="AR20" s="324">
        <v>0</v>
      </c>
      <c r="AS20" s="324">
        <v>0</v>
      </c>
      <c r="AT20" s="324">
        <v>20</v>
      </c>
      <c r="AU20" s="324">
        <f t="shared" si="13"/>
        <v>0</v>
      </c>
      <c r="AV20" s="324">
        <v>0</v>
      </c>
      <c r="AW20" s="324">
        <v>0</v>
      </c>
      <c r="AX20" s="324">
        <v>0</v>
      </c>
      <c r="AY20" s="324">
        <f t="shared" si="14"/>
        <v>0</v>
      </c>
      <c r="AZ20" s="324">
        <v>0</v>
      </c>
      <c r="BA20" s="324">
        <v>0</v>
      </c>
      <c r="BB20" s="324">
        <v>0</v>
      </c>
      <c r="BC20" s="324">
        <f t="shared" si="15"/>
        <v>5000</v>
      </c>
      <c r="BD20" s="324">
        <f t="shared" si="16"/>
        <v>3711</v>
      </c>
      <c r="BE20" s="324">
        <v>0</v>
      </c>
      <c r="BF20" s="324">
        <v>644</v>
      </c>
      <c r="BG20" s="324">
        <v>786</v>
      </c>
      <c r="BH20" s="324">
        <v>1130</v>
      </c>
      <c r="BI20" s="324">
        <v>0</v>
      </c>
      <c r="BJ20" s="324">
        <v>1151</v>
      </c>
      <c r="BK20" s="324">
        <f t="shared" si="18"/>
        <v>1289</v>
      </c>
      <c r="BL20" s="324">
        <v>0</v>
      </c>
      <c r="BM20" s="324">
        <v>776</v>
      </c>
      <c r="BN20" s="324">
        <v>28</v>
      </c>
      <c r="BO20" s="324">
        <v>410</v>
      </c>
      <c r="BP20" s="324">
        <v>0</v>
      </c>
      <c r="BQ20" s="324">
        <v>75</v>
      </c>
      <c r="BR20" s="324">
        <f t="shared" si="41"/>
        <v>32845</v>
      </c>
      <c r="BS20" s="324">
        <f t="shared" si="42"/>
        <v>0</v>
      </c>
      <c r="BT20" s="324">
        <f t="shared" si="43"/>
        <v>22469</v>
      </c>
      <c r="BU20" s="324">
        <f t="shared" si="44"/>
        <v>1934</v>
      </c>
      <c r="BV20" s="324">
        <f t="shared" si="45"/>
        <v>6963</v>
      </c>
      <c r="BW20" s="324">
        <f t="shared" si="46"/>
        <v>0</v>
      </c>
      <c r="BX20" s="324">
        <f t="shared" si="47"/>
        <v>1479</v>
      </c>
      <c r="BY20" s="324">
        <f t="shared" si="21"/>
        <v>29134</v>
      </c>
      <c r="BZ20" s="324">
        <f t="shared" si="22"/>
        <v>0</v>
      </c>
      <c r="CA20" s="324">
        <f t="shared" si="23"/>
        <v>21825</v>
      </c>
      <c r="CB20" s="324">
        <f t="shared" si="24"/>
        <v>1148</v>
      </c>
      <c r="CC20" s="324">
        <f t="shared" si="25"/>
        <v>5833</v>
      </c>
      <c r="CD20" s="324">
        <f t="shared" si="26"/>
        <v>0</v>
      </c>
      <c r="CE20" s="324">
        <f t="shared" si="27"/>
        <v>328</v>
      </c>
      <c r="CF20" s="324">
        <f t="shared" si="28"/>
        <v>3711</v>
      </c>
      <c r="CG20" s="324">
        <f t="shared" si="48"/>
        <v>0</v>
      </c>
      <c r="CH20" s="324">
        <f t="shared" si="49"/>
        <v>644</v>
      </c>
      <c r="CI20" s="324">
        <f t="shared" si="50"/>
        <v>786</v>
      </c>
      <c r="CJ20" s="324">
        <f t="shared" si="51"/>
        <v>1130</v>
      </c>
      <c r="CK20" s="324">
        <f t="shared" si="52"/>
        <v>0</v>
      </c>
      <c r="CL20" s="324">
        <f t="shared" si="53"/>
        <v>1151</v>
      </c>
      <c r="CM20" s="324">
        <f t="shared" si="54"/>
        <v>8703</v>
      </c>
      <c r="CN20" s="324">
        <f t="shared" si="55"/>
        <v>0</v>
      </c>
      <c r="CO20" s="324">
        <f t="shared" si="56"/>
        <v>8170</v>
      </c>
      <c r="CP20" s="324">
        <f t="shared" si="57"/>
        <v>28</v>
      </c>
      <c r="CQ20" s="324">
        <f t="shared" si="58"/>
        <v>430</v>
      </c>
      <c r="CR20" s="324">
        <f t="shared" si="59"/>
        <v>0</v>
      </c>
      <c r="CS20" s="324">
        <f t="shared" si="60"/>
        <v>75</v>
      </c>
      <c r="CT20" s="324">
        <f t="shared" si="31"/>
        <v>7414</v>
      </c>
      <c r="CU20" s="324">
        <f t="shared" si="32"/>
        <v>0</v>
      </c>
      <c r="CV20" s="324">
        <f t="shared" si="33"/>
        <v>7394</v>
      </c>
      <c r="CW20" s="324">
        <f t="shared" si="34"/>
        <v>0</v>
      </c>
      <c r="CX20" s="324">
        <f t="shared" si="35"/>
        <v>20</v>
      </c>
      <c r="CY20" s="324">
        <f t="shared" si="36"/>
        <v>0</v>
      </c>
      <c r="CZ20" s="324">
        <f t="shared" si="37"/>
        <v>0</v>
      </c>
      <c r="DA20" s="324">
        <f t="shared" si="38"/>
        <v>1289</v>
      </c>
      <c r="DB20" s="324">
        <f t="shared" si="61"/>
        <v>0</v>
      </c>
      <c r="DC20" s="324">
        <f t="shared" si="62"/>
        <v>776</v>
      </c>
      <c r="DD20" s="324">
        <f t="shared" si="63"/>
        <v>28</v>
      </c>
      <c r="DE20" s="324">
        <f t="shared" si="64"/>
        <v>410</v>
      </c>
      <c r="DF20" s="324">
        <f t="shared" si="65"/>
        <v>0</v>
      </c>
      <c r="DG20" s="324">
        <f t="shared" si="66"/>
        <v>75</v>
      </c>
      <c r="DH20" s="324">
        <v>0</v>
      </c>
      <c r="DI20" s="324">
        <f t="shared" si="40"/>
        <v>2</v>
      </c>
      <c r="DJ20" s="324">
        <v>2</v>
      </c>
      <c r="DK20" s="324">
        <v>0</v>
      </c>
      <c r="DL20" s="324">
        <v>0</v>
      </c>
      <c r="DM20" s="324">
        <v>0</v>
      </c>
    </row>
    <row r="21" spans="1:117" s="300" customFormat="1" ht="13.5" customHeight="1">
      <c r="A21" s="322" t="s">
        <v>745</v>
      </c>
      <c r="B21" s="323" t="s">
        <v>799</v>
      </c>
      <c r="C21" s="322" t="s">
        <v>800</v>
      </c>
      <c r="D21" s="324">
        <f t="shared" si="0"/>
        <v>19077</v>
      </c>
      <c r="E21" s="324">
        <f t="shared" si="1"/>
        <v>12737</v>
      </c>
      <c r="F21" s="324">
        <f t="shared" si="2"/>
        <v>0</v>
      </c>
      <c r="G21" s="324">
        <v>0</v>
      </c>
      <c r="H21" s="324">
        <v>0</v>
      </c>
      <c r="I21" s="324">
        <v>0</v>
      </c>
      <c r="J21" s="324">
        <f t="shared" si="3"/>
        <v>9216</v>
      </c>
      <c r="K21" s="324">
        <v>882</v>
      </c>
      <c r="L21" s="324">
        <v>8334</v>
      </c>
      <c r="M21" s="324">
        <v>0</v>
      </c>
      <c r="N21" s="324">
        <f t="shared" si="4"/>
        <v>1986</v>
      </c>
      <c r="O21" s="324">
        <v>0</v>
      </c>
      <c r="P21" s="324">
        <v>1986</v>
      </c>
      <c r="Q21" s="324">
        <v>0</v>
      </c>
      <c r="R21" s="324">
        <f t="shared" si="5"/>
        <v>1301</v>
      </c>
      <c r="S21" s="324">
        <v>0</v>
      </c>
      <c r="T21" s="324">
        <v>1301</v>
      </c>
      <c r="U21" s="324">
        <v>0</v>
      </c>
      <c r="V21" s="324">
        <f t="shared" si="6"/>
        <v>9</v>
      </c>
      <c r="W21" s="324">
        <v>0</v>
      </c>
      <c r="X21" s="324">
        <v>9</v>
      </c>
      <c r="Y21" s="324">
        <v>0</v>
      </c>
      <c r="Z21" s="324">
        <f t="shared" si="7"/>
        <v>225</v>
      </c>
      <c r="AA21" s="324">
        <v>0</v>
      </c>
      <c r="AB21" s="324">
        <v>225</v>
      </c>
      <c r="AC21" s="324">
        <v>0</v>
      </c>
      <c r="AD21" s="324">
        <f t="shared" si="8"/>
        <v>3711</v>
      </c>
      <c r="AE21" s="324">
        <f t="shared" si="9"/>
        <v>0</v>
      </c>
      <c r="AF21" s="324">
        <v>0</v>
      </c>
      <c r="AG21" s="324">
        <v>0</v>
      </c>
      <c r="AH21" s="324">
        <v>0</v>
      </c>
      <c r="AI21" s="324">
        <f t="shared" si="10"/>
        <v>3611</v>
      </c>
      <c r="AJ21" s="324">
        <v>0</v>
      </c>
      <c r="AK21" s="324">
        <v>0</v>
      </c>
      <c r="AL21" s="324">
        <v>3611</v>
      </c>
      <c r="AM21" s="324">
        <f t="shared" si="11"/>
        <v>100</v>
      </c>
      <c r="AN21" s="324">
        <v>0</v>
      </c>
      <c r="AO21" s="324">
        <v>0</v>
      </c>
      <c r="AP21" s="324">
        <v>100</v>
      </c>
      <c r="AQ21" s="324">
        <f t="shared" si="12"/>
        <v>0</v>
      </c>
      <c r="AR21" s="324">
        <v>0</v>
      </c>
      <c r="AS21" s="324">
        <v>0</v>
      </c>
      <c r="AT21" s="324">
        <v>0</v>
      </c>
      <c r="AU21" s="324">
        <f t="shared" si="13"/>
        <v>0</v>
      </c>
      <c r="AV21" s="324">
        <v>0</v>
      </c>
      <c r="AW21" s="324">
        <v>0</v>
      </c>
      <c r="AX21" s="324">
        <v>0</v>
      </c>
      <c r="AY21" s="324">
        <f t="shared" si="14"/>
        <v>0</v>
      </c>
      <c r="AZ21" s="324">
        <v>0</v>
      </c>
      <c r="BA21" s="324">
        <v>0</v>
      </c>
      <c r="BB21" s="324">
        <v>0</v>
      </c>
      <c r="BC21" s="324">
        <f t="shared" si="15"/>
        <v>2629</v>
      </c>
      <c r="BD21" s="324">
        <f t="shared" si="16"/>
        <v>1921</v>
      </c>
      <c r="BE21" s="324">
        <v>0</v>
      </c>
      <c r="BF21" s="324">
        <v>820</v>
      </c>
      <c r="BG21" s="324">
        <v>619</v>
      </c>
      <c r="BH21" s="324">
        <v>482</v>
      </c>
      <c r="BI21" s="324">
        <v>0</v>
      </c>
      <c r="BJ21" s="324">
        <v>0</v>
      </c>
      <c r="BK21" s="324">
        <f t="shared" si="18"/>
        <v>708</v>
      </c>
      <c r="BL21" s="324">
        <v>0</v>
      </c>
      <c r="BM21" s="324">
        <v>696</v>
      </c>
      <c r="BN21" s="324">
        <v>12</v>
      </c>
      <c r="BO21" s="324">
        <v>0</v>
      </c>
      <c r="BP21" s="324">
        <v>0</v>
      </c>
      <c r="BQ21" s="324">
        <v>0</v>
      </c>
      <c r="BR21" s="324">
        <f t="shared" si="41"/>
        <v>14658</v>
      </c>
      <c r="BS21" s="324">
        <f t="shared" si="42"/>
        <v>0</v>
      </c>
      <c r="BT21" s="324">
        <f t="shared" si="43"/>
        <v>10036</v>
      </c>
      <c r="BU21" s="324">
        <f t="shared" si="44"/>
        <v>2605</v>
      </c>
      <c r="BV21" s="324">
        <f t="shared" si="45"/>
        <v>1783</v>
      </c>
      <c r="BW21" s="324">
        <f t="shared" si="46"/>
        <v>9</v>
      </c>
      <c r="BX21" s="324">
        <f t="shared" si="47"/>
        <v>225</v>
      </c>
      <c r="BY21" s="324">
        <f t="shared" si="21"/>
        <v>12737</v>
      </c>
      <c r="BZ21" s="324">
        <f t="shared" si="22"/>
        <v>0</v>
      </c>
      <c r="CA21" s="324">
        <f t="shared" si="23"/>
        <v>9216</v>
      </c>
      <c r="CB21" s="324">
        <f t="shared" si="24"/>
        <v>1986</v>
      </c>
      <c r="CC21" s="324">
        <f t="shared" si="25"/>
        <v>1301</v>
      </c>
      <c r="CD21" s="324">
        <f t="shared" si="26"/>
        <v>9</v>
      </c>
      <c r="CE21" s="324">
        <f t="shared" si="27"/>
        <v>225</v>
      </c>
      <c r="CF21" s="324">
        <f t="shared" si="28"/>
        <v>1921</v>
      </c>
      <c r="CG21" s="324">
        <f t="shared" si="48"/>
        <v>0</v>
      </c>
      <c r="CH21" s="324">
        <f t="shared" si="49"/>
        <v>820</v>
      </c>
      <c r="CI21" s="324">
        <f t="shared" si="50"/>
        <v>619</v>
      </c>
      <c r="CJ21" s="324">
        <f t="shared" si="51"/>
        <v>482</v>
      </c>
      <c r="CK21" s="324">
        <f t="shared" si="52"/>
        <v>0</v>
      </c>
      <c r="CL21" s="324">
        <f t="shared" si="53"/>
        <v>0</v>
      </c>
      <c r="CM21" s="324">
        <f t="shared" si="54"/>
        <v>4419</v>
      </c>
      <c r="CN21" s="324">
        <f t="shared" si="55"/>
        <v>0</v>
      </c>
      <c r="CO21" s="324">
        <f t="shared" si="56"/>
        <v>4307</v>
      </c>
      <c r="CP21" s="324">
        <f t="shared" si="57"/>
        <v>112</v>
      </c>
      <c r="CQ21" s="324">
        <f t="shared" si="58"/>
        <v>0</v>
      </c>
      <c r="CR21" s="324">
        <f t="shared" si="59"/>
        <v>0</v>
      </c>
      <c r="CS21" s="324">
        <f t="shared" si="60"/>
        <v>0</v>
      </c>
      <c r="CT21" s="324">
        <f t="shared" si="31"/>
        <v>3711</v>
      </c>
      <c r="CU21" s="324">
        <f t="shared" si="32"/>
        <v>0</v>
      </c>
      <c r="CV21" s="324">
        <f t="shared" si="33"/>
        <v>3611</v>
      </c>
      <c r="CW21" s="324">
        <f t="shared" si="34"/>
        <v>100</v>
      </c>
      <c r="CX21" s="324">
        <f t="shared" si="35"/>
        <v>0</v>
      </c>
      <c r="CY21" s="324">
        <f t="shared" si="36"/>
        <v>0</v>
      </c>
      <c r="CZ21" s="324">
        <f t="shared" si="37"/>
        <v>0</v>
      </c>
      <c r="DA21" s="324">
        <f t="shared" si="38"/>
        <v>708</v>
      </c>
      <c r="DB21" s="324">
        <f t="shared" si="61"/>
        <v>0</v>
      </c>
      <c r="DC21" s="324">
        <f t="shared" si="62"/>
        <v>696</v>
      </c>
      <c r="DD21" s="324">
        <f t="shared" si="63"/>
        <v>12</v>
      </c>
      <c r="DE21" s="324">
        <f t="shared" si="64"/>
        <v>0</v>
      </c>
      <c r="DF21" s="324">
        <f t="shared" si="65"/>
        <v>0</v>
      </c>
      <c r="DG21" s="324">
        <f t="shared" si="66"/>
        <v>0</v>
      </c>
      <c r="DH21" s="324">
        <v>0</v>
      </c>
      <c r="DI21" s="324">
        <f t="shared" si="40"/>
        <v>0</v>
      </c>
      <c r="DJ21" s="324">
        <v>0</v>
      </c>
      <c r="DK21" s="324">
        <v>0</v>
      </c>
      <c r="DL21" s="324">
        <v>0</v>
      </c>
      <c r="DM21" s="324">
        <v>0</v>
      </c>
    </row>
    <row r="22" spans="1:117" s="300" customFormat="1" ht="13.5" customHeight="1">
      <c r="A22" s="322" t="s">
        <v>745</v>
      </c>
      <c r="B22" s="323" t="s">
        <v>802</v>
      </c>
      <c r="C22" s="322" t="s">
        <v>803</v>
      </c>
      <c r="D22" s="324">
        <f t="shared" si="0"/>
        <v>33627</v>
      </c>
      <c r="E22" s="324">
        <f t="shared" si="1"/>
        <v>26894</v>
      </c>
      <c r="F22" s="324">
        <f t="shared" si="2"/>
        <v>0</v>
      </c>
      <c r="G22" s="324">
        <v>0</v>
      </c>
      <c r="H22" s="324">
        <v>0</v>
      </c>
      <c r="I22" s="324">
        <v>0</v>
      </c>
      <c r="J22" s="324">
        <f t="shared" si="3"/>
        <v>18362</v>
      </c>
      <c r="K22" s="324">
        <v>126</v>
      </c>
      <c r="L22" s="324">
        <v>18236</v>
      </c>
      <c r="M22" s="324">
        <v>0</v>
      </c>
      <c r="N22" s="324">
        <f t="shared" si="4"/>
        <v>2775</v>
      </c>
      <c r="O22" s="324">
        <v>0</v>
      </c>
      <c r="P22" s="324">
        <v>2775</v>
      </c>
      <c r="Q22" s="324">
        <v>0</v>
      </c>
      <c r="R22" s="324">
        <f t="shared" si="5"/>
        <v>5380</v>
      </c>
      <c r="S22" s="324">
        <v>0</v>
      </c>
      <c r="T22" s="324">
        <v>5380</v>
      </c>
      <c r="U22" s="324">
        <v>0</v>
      </c>
      <c r="V22" s="324">
        <f t="shared" si="6"/>
        <v>0</v>
      </c>
      <c r="W22" s="324">
        <v>0</v>
      </c>
      <c r="X22" s="324">
        <v>0</v>
      </c>
      <c r="Y22" s="324">
        <v>0</v>
      </c>
      <c r="Z22" s="324">
        <f t="shared" si="7"/>
        <v>377</v>
      </c>
      <c r="AA22" s="324">
        <v>3</v>
      </c>
      <c r="AB22" s="324">
        <v>374</v>
      </c>
      <c r="AC22" s="324">
        <v>0</v>
      </c>
      <c r="AD22" s="324">
        <f t="shared" si="8"/>
        <v>5632</v>
      </c>
      <c r="AE22" s="324">
        <f t="shared" si="9"/>
        <v>0</v>
      </c>
      <c r="AF22" s="324">
        <v>0</v>
      </c>
      <c r="AG22" s="324">
        <v>0</v>
      </c>
      <c r="AH22" s="324">
        <v>0</v>
      </c>
      <c r="AI22" s="324">
        <f t="shared" si="10"/>
        <v>5598</v>
      </c>
      <c r="AJ22" s="324">
        <v>0</v>
      </c>
      <c r="AK22" s="324">
        <v>0</v>
      </c>
      <c r="AL22" s="324">
        <v>5598</v>
      </c>
      <c r="AM22" s="324">
        <f t="shared" si="11"/>
        <v>0</v>
      </c>
      <c r="AN22" s="324">
        <v>0</v>
      </c>
      <c r="AO22" s="324">
        <v>0</v>
      </c>
      <c r="AP22" s="324">
        <v>0</v>
      </c>
      <c r="AQ22" s="324">
        <f t="shared" si="12"/>
        <v>0</v>
      </c>
      <c r="AR22" s="324">
        <v>0</v>
      </c>
      <c r="AS22" s="324">
        <v>0</v>
      </c>
      <c r="AT22" s="324">
        <v>0</v>
      </c>
      <c r="AU22" s="324">
        <f t="shared" si="13"/>
        <v>0</v>
      </c>
      <c r="AV22" s="324">
        <v>0</v>
      </c>
      <c r="AW22" s="324">
        <v>0</v>
      </c>
      <c r="AX22" s="324">
        <v>0</v>
      </c>
      <c r="AY22" s="324">
        <f t="shared" si="14"/>
        <v>34</v>
      </c>
      <c r="AZ22" s="324">
        <v>0</v>
      </c>
      <c r="BA22" s="324">
        <v>0</v>
      </c>
      <c r="BB22" s="324">
        <v>34</v>
      </c>
      <c r="BC22" s="324">
        <f t="shared" si="15"/>
        <v>1101</v>
      </c>
      <c r="BD22" s="324">
        <f t="shared" si="16"/>
        <v>196</v>
      </c>
      <c r="BE22" s="324">
        <v>0</v>
      </c>
      <c r="BF22" s="324">
        <v>37</v>
      </c>
      <c r="BG22" s="324">
        <v>0</v>
      </c>
      <c r="BH22" s="324">
        <v>0</v>
      </c>
      <c r="BI22" s="324">
        <v>0</v>
      </c>
      <c r="BJ22" s="324">
        <v>159</v>
      </c>
      <c r="BK22" s="324">
        <f t="shared" si="18"/>
        <v>905</v>
      </c>
      <c r="BL22" s="324">
        <v>0</v>
      </c>
      <c r="BM22" s="324">
        <v>842</v>
      </c>
      <c r="BN22" s="324">
        <v>0</v>
      </c>
      <c r="BO22" s="324">
        <v>0</v>
      </c>
      <c r="BP22" s="324">
        <v>0</v>
      </c>
      <c r="BQ22" s="324">
        <v>63</v>
      </c>
      <c r="BR22" s="324">
        <f t="shared" si="41"/>
        <v>27090</v>
      </c>
      <c r="BS22" s="324">
        <f t="shared" si="42"/>
        <v>0</v>
      </c>
      <c r="BT22" s="324">
        <f t="shared" si="43"/>
        <v>18399</v>
      </c>
      <c r="BU22" s="324">
        <f t="shared" si="44"/>
        <v>2775</v>
      </c>
      <c r="BV22" s="324">
        <f t="shared" si="45"/>
        <v>5380</v>
      </c>
      <c r="BW22" s="324">
        <f t="shared" si="46"/>
        <v>0</v>
      </c>
      <c r="BX22" s="324">
        <f t="shared" si="47"/>
        <v>536</v>
      </c>
      <c r="BY22" s="324">
        <f t="shared" si="21"/>
        <v>26894</v>
      </c>
      <c r="BZ22" s="324">
        <f t="shared" si="22"/>
        <v>0</v>
      </c>
      <c r="CA22" s="324">
        <f t="shared" si="23"/>
        <v>18362</v>
      </c>
      <c r="CB22" s="324">
        <f t="shared" si="24"/>
        <v>2775</v>
      </c>
      <c r="CC22" s="324">
        <f t="shared" si="25"/>
        <v>5380</v>
      </c>
      <c r="CD22" s="324">
        <f t="shared" si="26"/>
        <v>0</v>
      </c>
      <c r="CE22" s="324">
        <f t="shared" si="27"/>
        <v>377</v>
      </c>
      <c r="CF22" s="324">
        <f t="shared" si="28"/>
        <v>196</v>
      </c>
      <c r="CG22" s="324">
        <f t="shared" si="48"/>
        <v>0</v>
      </c>
      <c r="CH22" s="324">
        <f t="shared" si="49"/>
        <v>37</v>
      </c>
      <c r="CI22" s="324">
        <f t="shared" si="50"/>
        <v>0</v>
      </c>
      <c r="CJ22" s="324">
        <f t="shared" si="51"/>
        <v>0</v>
      </c>
      <c r="CK22" s="324">
        <f t="shared" si="52"/>
        <v>0</v>
      </c>
      <c r="CL22" s="324">
        <f t="shared" si="53"/>
        <v>159</v>
      </c>
      <c r="CM22" s="324">
        <f t="shared" si="54"/>
        <v>6537</v>
      </c>
      <c r="CN22" s="324">
        <f t="shared" si="55"/>
        <v>0</v>
      </c>
      <c r="CO22" s="324">
        <f t="shared" si="56"/>
        <v>6440</v>
      </c>
      <c r="CP22" s="324">
        <f t="shared" si="57"/>
        <v>0</v>
      </c>
      <c r="CQ22" s="324">
        <f t="shared" si="58"/>
        <v>0</v>
      </c>
      <c r="CR22" s="324">
        <f t="shared" si="59"/>
        <v>0</v>
      </c>
      <c r="CS22" s="324">
        <f t="shared" si="60"/>
        <v>97</v>
      </c>
      <c r="CT22" s="324">
        <f t="shared" si="31"/>
        <v>5632</v>
      </c>
      <c r="CU22" s="324">
        <f t="shared" si="32"/>
        <v>0</v>
      </c>
      <c r="CV22" s="324">
        <f t="shared" si="33"/>
        <v>5598</v>
      </c>
      <c r="CW22" s="324">
        <f t="shared" si="34"/>
        <v>0</v>
      </c>
      <c r="CX22" s="324">
        <f t="shared" si="35"/>
        <v>0</v>
      </c>
      <c r="CY22" s="324">
        <f t="shared" si="36"/>
        <v>0</v>
      </c>
      <c r="CZ22" s="324">
        <f t="shared" si="37"/>
        <v>34</v>
      </c>
      <c r="DA22" s="324">
        <f t="shared" si="38"/>
        <v>905</v>
      </c>
      <c r="DB22" s="324">
        <f t="shared" si="61"/>
        <v>0</v>
      </c>
      <c r="DC22" s="324">
        <f t="shared" si="62"/>
        <v>842</v>
      </c>
      <c r="DD22" s="324">
        <f t="shared" si="63"/>
        <v>0</v>
      </c>
      <c r="DE22" s="324">
        <f t="shared" si="64"/>
        <v>0</v>
      </c>
      <c r="DF22" s="324">
        <f t="shared" si="65"/>
        <v>0</v>
      </c>
      <c r="DG22" s="324">
        <f t="shared" si="66"/>
        <v>63</v>
      </c>
      <c r="DH22" s="324">
        <v>0</v>
      </c>
      <c r="DI22" s="324">
        <f t="shared" si="40"/>
        <v>5</v>
      </c>
      <c r="DJ22" s="324">
        <v>0</v>
      </c>
      <c r="DK22" s="324">
        <v>0</v>
      </c>
      <c r="DL22" s="324">
        <v>5</v>
      </c>
      <c r="DM22" s="324">
        <v>0</v>
      </c>
    </row>
    <row r="23" spans="1:117" s="300" customFormat="1" ht="13.5" customHeight="1">
      <c r="A23" s="322" t="s">
        <v>745</v>
      </c>
      <c r="B23" s="323" t="s">
        <v>805</v>
      </c>
      <c r="C23" s="322" t="s">
        <v>806</v>
      </c>
      <c r="D23" s="324">
        <f t="shared" si="0"/>
        <v>53222</v>
      </c>
      <c r="E23" s="324">
        <f t="shared" si="1"/>
        <v>38219</v>
      </c>
      <c r="F23" s="324">
        <f t="shared" si="2"/>
        <v>0</v>
      </c>
      <c r="G23" s="324">
        <v>0</v>
      </c>
      <c r="H23" s="324">
        <v>0</v>
      </c>
      <c r="I23" s="324">
        <v>0</v>
      </c>
      <c r="J23" s="324">
        <f t="shared" si="3"/>
        <v>32665</v>
      </c>
      <c r="K23" s="324">
        <v>0</v>
      </c>
      <c r="L23" s="324">
        <v>32665</v>
      </c>
      <c r="M23" s="324">
        <v>0</v>
      </c>
      <c r="N23" s="324">
        <f t="shared" si="4"/>
        <v>1448</v>
      </c>
      <c r="O23" s="324">
        <v>0</v>
      </c>
      <c r="P23" s="324">
        <v>1448</v>
      </c>
      <c r="Q23" s="324">
        <v>0</v>
      </c>
      <c r="R23" s="324">
        <f t="shared" si="5"/>
        <v>3577</v>
      </c>
      <c r="S23" s="324">
        <v>0</v>
      </c>
      <c r="T23" s="324">
        <v>3577</v>
      </c>
      <c r="U23" s="324">
        <v>0</v>
      </c>
      <c r="V23" s="324">
        <f t="shared" si="6"/>
        <v>42</v>
      </c>
      <c r="W23" s="324">
        <v>0</v>
      </c>
      <c r="X23" s="324">
        <v>42</v>
      </c>
      <c r="Y23" s="324">
        <v>0</v>
      </c>
      <c r="Z23" s="324">
        <f t="shared" si="7"/>
        <v>487</v>
      </c>
      <c r="AA23" s="324">
        <v>0</v>
      </c>
      <c r="AB23" s="324">
        <v>487</v>
      </c>
      <c r="AC23" s="324">
        <v>0</v>
      </c>
      <c r="AD23" s="324">
        <f t="shared" si="8"/>
        <v>9830</v>
      </c>
      <c r="AE23" s="324">
        <f t="shared" si="9"/>
        <v>0</v>
      </c>
      <c r="AF23" s="324">
        <v>0</v>
      </c>
      <c r="AG23" s="324">
        <v>0</v>
      </c>
      <c r="AH23" s="324">
        <v>0</v>
      </c>
      <c r="AI23" s="324">
        <f t="shared" si="10"/>
        <v>9813</v>
      </c>
      <c r="AJ23" s="324">
        <v>0</v>
      </c>
      <c r="AK23" s="324">
        <v>0</v>
      </c>
      <c r="AL23" s="324">
        <v>9813</v>
      </c>
      <c r="AM23" s="324">
        <f t="shared" si="11"/>
        <v>0</v>
      </c>
      <c r="AN23" s="324">
        <v>0</v>
      </c>
      <c r="AO23" s="324">
        <v>0</v>
      </c>
      <c r="AP23" s="324">
        <v>0</v>
      </c>
      <c r="AQ23" s="324">
        <f t="shared" si="12"/>
        <v>17</v>
      </c>
      <c r="AR23" s="324">
        <v>0</v>
      </c>
      <c r="AS23" s="324">
        <v>0</v>
      </c>
      <c r="AT23" s="324">
        <v>17</v>
      </c>
      <c r="AU23" s="324">
        <f t="shared" si="13"/>
        <v>0</v>
      </c>
      <c r="AV23" s="324">
        <v>0</v>
      </c>
      <c r="AW23" s="324">
        <v>0</v>
      </c>
      <c r="AX23" s="324">
        <v>0</v>
      </c>
      <c r="AY23" s="324">
        <f t="shared" si="14"/>
        <v>0</v>
      </c>
      <c r="AZ23" s="324">
        <v>0</v>
      </c>
      <c r="BA23" s="324">
        <v>0</v>
      </c>
      <c r="BB23" s="324">
        <v>0</v>
      </c>
      <c r="BC23" s="324">
        <f t="shared" si="15"/>
        <v>5173</v>
      </c>
      <c r="BD23" s="324">
        <f t="shared" si="16"/>
        <v>1991</v>
      </c>
      <c r="BE23" s="324">
        <v>0</v>
      </c>
      <c r="BF23" s="324">
        <v>1829</v>
      </c>
      <c r="BG23" s="324">
        <v>59</v>
      </c>
      <c r="BH23" s="324">
        <v>58</v>
      </c>
      <c r="BI23" s="324">
        <v>1</v>
      </c>
      <c r="BJ23" s="324">
        <v>44</v>
      </c>
      <c r="BK23" s="324">
        <f t="shared" si="18"/>
        <v>3182</v>
      </c>
      <c r="BL23" s="324">
        <v>0</v>
      </c>
      <c r="BM23" s="324">
        <v>3098</v>
      </c>
      <c r="BN23" s="324">
        <v>80</v>
      </c>
      <c r="BO23" s="324">
        <v>4</v>
      </c>
      <c r="BP23" s="324">
        <v>0</v>
      </c>
      <c r="BQ23" s="324">
        <v>0</v>
      </c>
      <c r="BR23" s="324">
        <f t="shared" si="41"/>
        <v>40210</v>
      </c>
      <c r="BS23" s="324">
        <f t="shared" si="42"/>
        <v>0</v>
      </c>
      <c r="BT23" s="324">
        <f t="shared" si="43"/>
        <v>34494</v>
      </c>
      <c r="BU23" s="324">
        <f t="shared" si="44"/>
        <v>1507</v>
      </c>
      <c r="BV23" s="324">
        <f t="shared" si="45"/>
        <v>3635</v>
      </c>
      <c r="BW23" s="324">
        <f t="shared" si="46"/>
        <v>43</v>
      </c>
      <c r="BX23" s="324">
        <f t="shared" si="47"/>
        <v>531</v>
      </c>
      <c r="BY23" s="324">
        <f t="shared" si="21"/>
        <v>38219</v>
      </c>
      <c r="BZ23" s="324">
        <f t="shared" si="22"/>
        <v>0</v>
      </c>
      <c r="CA23" s="324">
        <f t="shared" si="23"/>
        <v>32665</v>
      </c>
      <c r="CB23" s="324">
        <f t="shared" si="24"/>
        <v>1448</v>
      </c>
      <c r="CC23" s="324">
        <f t="shared" si="25"/>
        <v>3577</v>
      </c>
      <c r="CD23" s="324">
        <f t="shared" si="26"/>
        <v>42</v>
      </c>
      <c r="CE23" s="324">
        <f t="shared" si="27"/>
        <v>487</v>
      </c>
      <c r="CF23" s="324">
        <f t="shared" si="28"/>
        <v>1991</v>
      </c>
      <c r="CG23" s="324">
        <f t="shared" si="48"/>
        <v>0</v>
      </c>
      <c r="CH23" s="324">
        <f t="shared" si="49"/>
        <v>1829</v>
      </c>
      <c r="CI23" s="324">
        <f t="shared" si="50"/>
        <v>59</v>
      </c>
      <c r="CJ23" s="324">
        <f t="shared" si="51"/>
        <v>58</v>
      </c>
      <c r="CK23" s="324">
        <f t="shared" si="52"/>
        <v>1</v>
      </c>
      <c r="CL23" s="324">
        <f t="shared" si="53"/>
        <v>44</v>
      </c>
      <c r="CM23" s="324">
        <f t="shared" si="54"/>
        <v>13012</v>
      </c>
      <c r="CN23" s="324">
        <f t="shared" si="55"/>
        <v>0</v>
      </c>
      <c r="CO23" s="324">
        <f t="shared" si="56"/>
        <v>12911</v>
      </c>
      <c r="CP23" s="324">
        <f t="shared" si="57"/>
        <v>80</v>
      </c>
      <c r="CQ23" s="324">
        <f t="shared" si="58"/>
        <v>21</v>
      </c>
      <c r="CR23" s="324">
        <f t="shared" si="59"/>
        <v>0</v>
      </c>
      <c r="CS23" s="324">
        <f t="shared" si="60"/>
        <v>0</v>
      </c>
      <c r="CT23" s="324">
        <f t="shared" si="31"/>
        <v>9830</v>
      </c>
      <c r="CU23" s="324">
        <f t="shared" si="32"/>
        <v>0</v>
      </c>
      <c r="CV23" s="324">
        <f t="shared" si="33"/>
        <v>9813</v>
      </c>
      <c r="CW23" s="324">
        <f t="shared" si="34"/>
        <v>0</v>
      </c>
      <c r="CX23" s="324">
        <f t="shared" si="35"/>
        <v>17</v>
      </c>
      <c r="CY23" s="324">
        <f t="shared" si="36"/>
        <v>0</v>
      </c>
      <c r="CZ23" s="324">
        <f t="shared" si="37"/>
        <v>0</v>
      </c>
      <c r="DA23" s="324">
        <f t="shared" si="38"/>
        <v>3182</v>
      </c>
      <c r="DB23" s="324">
        <f t="shared" si="61"/>
        <v>0</v>
      </c>
      <c r="DC23" s="324">
        <f t="shared" si="62"/>
        <v>3098</v>
      </c>
      <c r="DD23" s="324">
        <f t="shared" si="63"/>
        <v>80</v>
      </c>
      <c r="DE23" s="324">
        <f t="shared" si="64"/>
        <v>4</v>
      </c>
      <c r="DF23" s="324">
        <f t="shared" si="65"/>
        <v>0</v>
      </c>
      <c r="DG23" s="324">
        <f t="shared" si="66"/>
        <v>0</v>
      </c>
      <c r="DH23" s="324">
        <v>0</v>
      </c>
      <c r="DI23" s="324">
        <f t="shared" si="40"/>
        <v>0</v>
      </c>
      <c r="DJ23" s="324">
        <v>0</v>
      </c>
      <c r="DK23" s="324">
        <v>0</v>
      </c>
      <c r="DL23" s="324">
        <v>0</v>
      </c>
      <c r="DM23" s="324">
        <v>0</v>
      </c>
    </row>
    <row r="24" spans="1:117" s="300" customFormat="1" ht="13.5" customHeight="1">
      <c r="A24" s="322" t="s">
        <v>745</v>
      </c>
      <c r="B24" s="323" t="s">
        <v>808</v>
      </c>
      <c r="C24" s="322" t="s">
        <v>809</v>
      </c>
      <c r="D24" s="324">
        <f t="shared" si="0"/>
        <v>53999</v>
      </c>
      <c r="E24" s="324">
        <f t="shared" si="1"/>
        <v>46335</v>
      </c>
      <c r="F24" s="324">
        <f t="shared" si="2"/>
        <v>112</v>
      </c>
      <c r="G24" s="324">
        <v>112</v>
      </c>
      <c r="H24" s="324">
        <v>0</v>
      </c>
      <c r="I24" s="324">
        <v>0</v>
      </c>
      <c r="J24" s="324">
        <f t="shared" si="3"/>
        <v>40390</v>
      </c>
      <c r="K24" s="324">
        <v>811</v>
      </c>
      <c r="L24" s="324">
        <v>39579</v>
      </c>
      <c r="M24" s="324">
        <v>0</v>
      </c>
      <c r="N24" s="324">
        <f t="shared" si="4"/>
        <v>1789</v>
      </c>
      <c r="O24" s="324">
        <v>40</v>
      </c>
      <c r="P24" s="324">
        <v>1749</v>
      </c>
      <c r="Q24" s="324">
        <v>0</v>
      </c>
      <c r="R24" s="324">
        <f t="shared" si="5"/>
        <v>3939</v>
      </c>
      <c r="S24" s="324">
        <v>151</v>
      </c>
      <c r="T24" s="324">
        <v>3788</v>
      </c>
      <c r="U24" s="324">
        <v>0</v>
      </c>
      <c r="V24" s="324">
        <f t="shared" si="6"/>
        <v>14</v>
      </c>
      <c r="W24" s="324">
        <v>14</v>
      </c>
      <c r="X24" s="324">
        <v>0</v>
      </c>
      <c r="Y24" s="324">
        <v>0</v>
      </c>
      <c r="Z24" s="324">
        <f t="shared" si="7"/>
        <v>91</v>
      </c>
      <c r="AA24" s="324">
        <v>91</v>
      </c>
      <c r="AB24" s="324">
        <v>0</v>
      </c>
      <c r="AC24" s="324">
        <v>0</v>
      </c>
      <c r="AD24" s="324">
        <f t="shared" si="8"/>
        <v>5047</v>
      </c>
      <c r="AE24" s="324">
        <f t="shared" si="9"/>
        <v>0</v>
      </c>
      <c r="AF24" s="324">
        <v>0</v>
      </c>
      <c r="AG24" s="324">
        <v>0</v>
      </c>
      <c r="AH24" s="324">
        <v>0</v>
      </c>
      <c r="AI24" s="324">
        <f t="shared" si="10"/>
        <v>5006</v>
      </c>
      <c r="AJ24" s="324">
        <v>807</v>
      </c>
      <c r="AK24" s="324">
        <v>0</v>
      </c>
      <c r="AL24" s="324">
        <v>4199</v>
      </c>
      <c r="AM24" s="324">
        <f t="shared" si="11"/>
        <v>29</v>
      </c>
      <c r="AN24" s="324">
        <v>28</v>
      </c>
      <c r="AO24" s="324">
        <v>0</v>
      </c>
      <c r="AP24" s="324">
        <v>1</v>
      </c>
      <c r="AQ24" s="324">
        <f t="shared" si="12"/>
        <v>12</v>
      </c>
      <c r="AR24" s="324">
        <v>12</v>
      </c>
      <c r="AS24" s="324">
        <v>0</v>
      </c>
      <c r="AT24" s="324">
        <v>0</v>
      </c>
      <c r="AU24" s="324">
        <f t="shared" si="13"/>
        <v>0</v>
      </c>
      <c r="AV24" s="324">
        <v>0</v>
      </c>
      <c r="AW24" s="324">
        <v>0</v>
      </c>
      <c r="AX24" s="324">
        <v>0</v>
      </c>
      <c r="AY24" s="324">
        <f t="shared" si="14"/>
        <v>0</v>
      </c>
      <c r="AZ24" s="324">
        <v>0</v>
      </c>
      <c r="BA24" s="324">
        <v>0</v>
      </c>
      <c r="BB24" s="324">
        <v>0</v>
      </c>
      <c r="BC24" s="324">
        <f t="shared" si="15"/>
        <v>2617</v>
      </c>
      <c r="BD24" s="324">
        <f t="shared" si="16"/>
        <v>1983</v>
      </c>
      <c r="BE24" s="324">
        <v>0</v>
      </c>
      <c r="BF24" s="324">
        <v>1278</v>
      </c>
      <c r="BG24" s="324">
        <v>228</v>
      </c>
      <c r="BH24" s="324">
        <v>391</v>
      </c>
      <c r="BI24" s="324">
        <v>86</v>
      </c>
      <c r="BJ24" s="324">
        <v>0</v>
      </c>
      <c r="BK24" s="324">
        <f t="shared" si="18"/>
        <v>634</v>
      </c>
      <c r="BL24" s="324">
        <v>0</v>
      </c>
      <c r="BM24" s="324">
        <v>623</v>
      </c>
      <c r="BN24" s="324">
        <v>11</v>
      </c>
      <c r="BO24" s="324">
        <v>0</v>
      </c>
      <c r="BP24" s="324">
        <v>0</v>
      </c>
      <c r="BQ24" s="324">
        <v>0</v>
      </c>
      <c r="BR24" s="324">
        <f t="shared" si="41"/>
        <v>48318</v>
      </c>
      <c r="BS24" s="324">
        <f t="shared" si="42"/>
        <v>112</v>
      </c>
      <c r="BT24" s="324">
        <f t="shared" si="43"/>
        <v>41668</v>
      </c>
      <c r="BU24" s="324">
        <f t="shared" si="44"/>
        <v>2017</v>
      </c>
      <c r="BV24" s="324">
        <f t="shared" si="45"/>
        <v>4330</v>
      </c>
      <c r="BW24" s="324">
        <f t="shared" si="46"/>
        <v>100</v>
      </c>
      <c r="BX24" s="324">
        <f t="shared" si="47"/>
        <v>91</v>
      </c>
      <c r="BY24" s="324">
        <f t="shared" si="21"/>
        <v>46335</v>
      </c>
      <c r="BZ24" s="324">
        <f t="shared" si="22"/>
        <v>112</v>
      </c>
      <c r="CA24" s="324">
        <f t="shared" si="23"/>
        <v>40390</v>
      </c>
      <c r="CB24" s="324">
        <f t="shared" si="24"/>
        <v>1789</v>
      </c>
      <c r="CC24" s="324">
        <f t="shared" si="25"/>
        <v>3939</v>
      </c>
      <c r="CD24" s="324">
        <f t="shared" si="26"/>
        <v>14</v>
      </c>
      <c r="CE24" s="324">
        <f t="shared" si="27"/>
        <v>91</v>
      </c>
      <c r="CF24" s="324">
        <f t="shared" si="28"/>
        <v>1983</v>
      </c>
      <c r="CG24" s="324">
        <f t="shared" si="48"/>
        <v>0</v>
      </c>
      <c r="CH24" s="324">
        <f t="shared" si="49"/>
        <v>1278</v>
      </c>
      <c r="CI24" s="324">
        <f t="shared" si="50"/>
        <v>228</v>
      </c>
      <c r="CJ24" s="324">
        <f t="shared" si="51"/>
        <v>391</v>
      </c>
      <c r="CK24" s="324">
        <f t="shared" si="52"/>
        <v>86</v>
      </c>
      <c r="CL24" s="324">
        <f t="shared" si="53"/>
        <v>0</v>
      </c>
      <c r="CM24" s="324">
        <f t="shared" si="54"/>
        <v>5681</v>
      </c>
      <c r="CN24" s="324">
        <f t="shared" si="55"/>
        <v>0</v>
      </c>
      <c r="CO24" s="324">
        <f t="shared" si="56"/>
        <v>5629</v>
      </c>
      <c r="CP24" s="324">
        <f t="shared" si="57"/>
        <v>40</v>
      </c>
      <c r="CQ24" s="324">
        <f t="shared" si="58"/>
        <v>12</v>
      </c>
      <c r="CR24" s="324">
        <f t="shared" si="59"/>
        <v>0</v>
      </c>
      <c r="CS24" s="324">
        <f t="shared" si="60"/>
        <v>0</v>
      </c>
      <c r="CT24" s="324">
        <f t="shared" si="31"/>
        <v>5047</v>
      </c>
      <c r="CU24" s="324">
        <f t="shared" si="32"/>
        <v>0</v>
      </c>
      <c r="CV24" s="324">
        <f t="shared" si="33"/>
        <v>5006</v>
      </c>
      <c r="CW24" s="324">
        <f t="shared" si="34"/>
        <v>29</v>
      </c>
      <c r="CX24" s="324">
        <f t="shared" si="35"/>
        <v>12</v>
      </c>
      <c r="CY24" s="324">
        <f t="shared" si="36"/>
        <v>0</v>
      </c>
      <c r="CZ24" s="324">
        <f t="shared" si="37"/>
        <v>0</v>
      </c>
      <c r="DA24" s="324">
        <f t="shared" si="38"/>
        <v>634</v>
      </c>
      <c r="DB24" s="324">
        <f t="shared" si="61"/>
        <v>0</v>
      </c>
      <c r="DC24" s="324">
        <f t="shared" si="62"/>
        <v>623</v>
      </c>
      <c r="DD24" s="324">
        <f t="shared" si="63"/>
        <v>11</v>
      </c>
      <c r="DE24" s="324">
        <f t="shared" si="64"/>
        <v>0</v>
      </c>
      <c r="DF24" s="324">
        <f t="shared" si="65"/>
        <v>0</v>
      </c>
      <c r="DG24" s="324">
        <f t="shared" si="66"/>
        <v>0</v>
      </c>
      <c r="DH24" s="324">
        <v>0</v>
      </c>
      <c r="DI24" s="324">
        <f t="shared" si="40"/>
        <v>1</v>
      </c>
      <c r="DJ24" s="324">
        <v>0</v>
      </c>
      <c r="DK24" s="324">
        <v>0</v>
      </c>
      <c r="DL24" s="324">
        <v>0</v>
      </c>
      <c r="DM24" s="324">
        <v>1</v>
      </c>
    </row>
    <row r="25" spans="1:117" s="300" customFormat="1" ht="13.5" customHeight="1">
      <c r="A25" s="322" t="s">
        <v>745</v>
      </c>
      <c r="B25" s="323" t="s">
        <v>811</v>
      </c>
      <c r="C25" s="322" t="s">
        <v>812</v>
      </c>
      <c r="D25" s="324">
        <f t="shared" si="0"/>
        <v>69428</v>
      </c>
      <c r="E25" s="324">
        <f t="shared" si="1"/>
        <v>53970</v>
      </c>
      <c r="F25" s="324">
        <f t="shared" si="2"/>
        <v>0</v>
      </c>
      <c r="G25" s="324">
        <v>0</v>
      </c>
      <c r="H25" s="324">
        <v>0</v>
      </c>
      <c r="I25" s="324">
        <v>0</v>
      </c>
      <c r="J25" s="324">
        <f t="shared" si="3"/>
        <v>45620</v>
      </c>
      <c r="K25" s="324">
        <v>272</v>
      </c>
      <c r="L25" s="324">
        <v>45348</v>
      </c>
      <c r="M25" s="324">
        <v>0</v>
      </c>
      <c r="N25" s="324">
        <f t="shared" si="4"/>
        <v>2283</v>
      </c>
      <c r="O25" s="324">
        <v>0</v>
      </c>
      <c r="P25" s="324">
        <v>2283</v>
      </c>
      <c r="Q25" s="324">
        <v>0</v>
      </c>
      <c r="R25" s="324">
        <f t="shared" si="5"/>
        <v>5326</v>
      </c>
      <c r="S25" s="324">
        <v>0</v>
      </c>
      <c r="T25" s="324">
        <v>5326</v>
      </c>
      <c r="U25" s="324">
        <v>0</v>
      </c>
      <c r="V25" s="324">
        <f t="shared" si="6"/>
        <v>0</v>
      </c>
      <c r="W25" s="324">
        <v>0</v>
      </c>
      <c r="X25" s="324">
        <v>0</v>
      </c>
      <c r="Y25" s="324">
        <v>0</v>
      </c>
      <c r="Z25" s="324">
        <f t="shared" si="7"/>
        <v>741</v>
      </c>
      <c r="AA25" s="324">
        <v>741</v>
      </c>
      <c r="AB25" s="324">
        <v>0</v>
      </c>
      <c r="AC25" s="324">
        <v>0</v>
      </c>
      <c r="AD25" s="324">
        <f t="shared" si="8"/>
        <v>15123</v>
      </c>
      <c r="AE25" s="324">
        <f t="shared" si="9"/>
        <v>0</v>
      </c>
      <c r="AF25" s="324">
        <v>0</v>
      </c>
      <c r="AG25" s="324">
        <v>0</v>
      </c>
      <c r="AH25" s="324">
        <v>0</v>
      </c>
      <c r="AI25" s="324">
        <f t="shared" si="10"/>
        <v>15123</v>
      </c>
      <c r="AJ25" s="324">
        <v>0</v>
      </c>
      <c r="AK25" s="324">
        <v>0</v>
      </c>
      <c r="AL25" s="324">
        <v>15123</v>
      </c>
      <c r="AM25" s="324">
        <f t="shared" si="11"/>
        <v>0</v>
      </c>
      <c r="AN25" s="324">
        <v>0</v>
      </c>
      <c r="AO25" s="324">
        <v>0</v>
      </c>
      <c r="AP25" s="324">
        <v>0</v>
      </c>
      <c r="AQ25" s="324">
        <f t="shared" si="12"/>
        <v>0</v>
      </c>
      <c r="AR25" s="324">
        <v>0</v>
      </c>
      <c r="AS25" s="324">
        <v>0</v>
      </c>
      <c r="AT25" s="324">
        <v>0</v>
      </c>
      <c r="AU25" s="324">
        <f t="shared" si="13"/>
        <v>0</v>
      </c>
      <c r="AV25" s="324">
        <v>0</v>
      </c>
      <c r="AW25" s="324">
        <v>0</v>
      </c>
      <c r="AX25" s="324">
        <v>0</v>
      </c>
      <c r="AY25" s="324">
        <f t="shared" si="14"/>
        <v>0</v>
      </c>
      <c r="AZ25" s="324">
        <v>0</v>
      </c>
      <c r="BA25" s="324">
        <v>0</v>
      </c>
      <c r="BB25" s="324">
        <v>0</v>
      </c>
      <c r="BC25" s="324">
        <f t="shared" si="15"/>
        <v>335</v>
      </c>
      <c r="BD25" s="324">
        <f t="shared" si="16"/>
        <v>19</v>
      </c>
      <c r="BE25" s="324">
        <v>0</v>
      </c>
      <c r="BF25" s="324">
        <v>11</v>
      </c>
      <c r="BG25" s="324">
        <v>0</v>
      </c>
      <c r="BH25" s="324">
        <v>0</v>
      </c>
      <c r="BI25" s="324">
        <v>8</v>
      </c>
      <c r="BJ25" s="324">
        <v>0</v>
      </c>
      <c r="BK25" s="324">
        <f t="shared" si="18"/>
        <v>316</v>
      </c>
      <c r="BL25" s="324">
        <v>0</v>
      </c>
      <c r="BM25" s="324">
        <v>254</v>
      </c>
      <c r="BN25" s="324">
        <v>0</v>
      </c>
      <c r="BO25" s="324">
        <v>38</v>
      </c>
      <c r="BP25" s="324">
        <v>24</v>
      </c>
      <c r="BQ25" s="324">
        <v>0</v>
      </c>
      <c r="BR25" s="324">
        <f t="shared" si="41"/>
        <v>53989</v>
      </c>
      <c r="BS25" s="324">
        <f t="shared" si="42"/>
        <v>0</v>
      </c>
      <c r="BT25" s="324">
        <f t="shared" si="43"/>
        <v>45631</v>
      </c>
      <c r="BU25" s="324">
        <f t="shared" si="44"/>
        <v>2283</v>
      </c>
      <c r="BV25" s="324">
        <f t="shared" si="45"/>
        <v>5326</v>
      </c>
      <c r="BW25" s="324">
        <f t="shared" si="46"/>
        <v>8</v>
      </c>
      <c r="BX25" s="324">
        <f t="shared" si="47"/>
        <v>741</v>
      </c>
      <c r="BY25" s="324">
        <f t="shared" si="21"/>
        <v>53970</v>
      </c>
      <c r="BZ25" s="324">
        <f t="shared" si="22"/>
        <v>0</v>
      </c>
      <c r="CA25" s="324">
        <f t="shared" si="23"/>
        <v>45620</v>
      </c>
      <c r="CB25" s="324">
        <f t="shared" si="24"/>
        <v>2283</v>
      </c>
      <c r="CC25" s="324">
        <f t="shared" si="25"/>
        <v>5326</v>
      </c>
      <c r="CD25" s="324">
        <f t="shared" si="26"/>
        <v>0</v>
      </c>
      <c r="CE25" s="324">
        <f t="shared" si="27"/>
        <v>741</v>
      </c>
      <c r="CF25" s="324">
        <f t="shared" si="28"/>
        <v>19</v>
      </c>
      <c r="CG25" s="324">
        <f t="shared" si="48"/>
        <v>0</v>
      </c>
      <c r="CH25" s="324">
        <f t="shared" si="49"/>
        <v>11</v>
      </c>
      <c r="CI25" s="324">
        <f t="shared" si="50"/>
        <v>0</v>
      </c>
      <c r="CJ25" s="324">
        <f t="shared" si="51"/>
        <v>0</v>
      </c>
      <c r="CK25" s="324">
        <f t="shared" si="52"/>
        <v>8</v>
      </c>
      <c r="CL25" s="324">
        <f t="shared" si="53"/>
        <v>0</v>
      </c>
      <c r="CM25" s="324">
        <f t="shared" si="54"/>
        <v>15439</v>
      </c>
      <c r="CN25" s="324">
        <f t="shared" si="55"/>
        <v>0</v>
      </c>
      <c r="CO25" s="324">
        <f t="shared" si="56"/>
        <v>15377</v>
      </c>
      <c r="CP25" s="324">
        <f t="shared" si="57"/>
        <v>0</v>
      </c>
      <c r="CQ25" s="324">
        <f t="shared" si="58"/>
        <v>38</v>
      </c>
      <c r="CR25" s="324">
        <f t="shared" si="59"/>
        <v>24</v>
      </c>
      <c r="CS25" s="324">
        <f t="shared" si="60"/>
        <v>0</v>
      </c>
      <c r="CT25" s="324">
        <f t="shared" si="31"/>
        <v>15123</v>
      </c>
      <c r="CU25" s="324">
        <f t="shared" si="32"/>
        <v>0</v>
      </c>
      <c r="CV25" s="324">
        <f t="shared" si="33"/>
        <v>15123</v>
      </c>
      <c r="CW25" s="324">
        <f t="shared" si="34"/>
        <v>0</v>
      </c>
      <c r="CX25" s="324">
        <f t="shared" si="35"/>
        <v>0</v>
      </c>
      <c r="CY25" s="324">
        <f t="shared" si="36"/>
        <v>0</v>
      </c>
      <c r="CZ25" s="324">
        <f t="shared" si="37"/>
        <v>0</v>
      </c>
      <c r="DA25" s="324">
        <f t="shared" si="38"/>
        <v>316</v>
      </c>
      <c r="DB25" s="324">
        <f t="shared" si="61"/>
        <v>0</v>
      </c>
      <c r="DC25" s="324">
        <f t="shared" si="62"/>
        <v>254</v>
      </c>
      <c r="DD25" s="324">
        <f t="shared" si="63"/>
        <v>0</v>
      </c>
      <c r="DE25" s="324">
        <f t="shared" si="64"/>
        <v>38</v>
      </c>
      <c r="DF25" s="324">
        <f t="shared" si="65"/>
        <v>24</v>
      </c>
      <c r="DG25" s="324">
        <f t="shared" si="66"/>
        <v>0</v>
      </c>
      <c r="DH25" s="324">
        <v>0</v>
      </c>
      <c r="DI25" s="324">
        <f t="shared" si="40"/>
        <v>2</v>
      </c>
      <c r="DJ25" s="324">
        <v>0</v>
      </c>
      <c r="DK25" s="324">
        <v>2</v>
      </c>
      <c r="DL25" s="324">
        <v>0</v>
      </c>
      <c r="DM25" s="324">
        <v>0</v>
      </c>
    </row>
    <row r="26" spans="1:117" s="300" customFormat="1" ht="13.5" customHeight="1">
      <c r="A26" s="322" t="s">
        <v>745</v>
      </c>
      <c r="B26" s="323" t="s">
        <v>814</v>
      </c>
      <c r="C26" s="322" t="s">
        <v>815</v>
      </c>
      <c r="D26" s="324">
        <f t="shared" si="0"/>
        <v>97804</v>
      </c>
      <c r="E26" s="324">
        <f t="shared" si="1"/>
        <v>71717</v>
      </c>
      <c r="F26" s="324">
        <f t="shared" si="2"/>
        <v>0</v>
      </c>
      <c r="G26" s="324">
        <v>0</v>
      </c>
      <c r="H26" s="324">
        <v>0</v>
      </c>
      <c r="I26" s="324">
        <v>0</v>
      </c>
      <c r="J26" s="324">
        <f t="shared" si="3"/>
        <v>62281</v>
      </c>
      <c r="K26" s="324">
        <v>90</v>
      </c>
      <c r="L26" s="324">
        <v>62191</v>
      </c>
      <c r="M26" s="324">
        <v>0</v>
      </c>
      <c r="N26" s="324">
        <f t="shared" si="4"/>
        <v>1548</v>
      </c>
      <c r="O26" s="324">
        <v>1548</v>
      </c>
      <c r="P26" s="324">
        <v>0</v>
      </c>
      <c r="Q26" s="324">
        <v>0</v>
      </c>
      <c r="R26" s="324">
        <f t="shared" si="5"/>
        <v>6857</v>
      </c>
      <c r="S26" s="324">
        <v>686</v>
      </c>
      <c r="T26" s="324">
        <v>6171</v>
      </c>
      <c r="U26" s="324">
        <v>0</v>
      </c>
      <c r="V26" s="324">
        <f t="shared" si="6"/>
        <v>242</v>
      </c>
      <c r="W26" s="324">
        <v>0</v>
      </c>
      <c r="X26" s="324">
        <v>242</v>
      </c>
      <c r="Y26" s="324">
        <v>0</v>
      </c>
      <c r="Z26" s="324">
        <f t="shared" si="7"/>
        <v>789</v>
      </c>
      <c r="AA26" s="324">
        <v>0</v>
      </c>
      <c r="AB26" s="324">
        <v>789</v>
      </c>
      <c r="AC26" s="324">
        <v>0</v>
      </c>
      <c r="AD26" s="324">
        <f t="shared" si="8"/>
        <v>24403</v>
      </c>
      <c r="AE26" s="324">
        <f t="shared" si="9"/>
        <v>0</v>
      </c>
      <c r="AF26" s="324">
        <v>0</v>
      </c>
      <c r="AG26" s="324">
        <v>0</v>
      </c>
      <c r="AH26" s="324">
        <v>0</v>
      </c>
      <c r="AI26" s="324">
        <f t="shared" si="10"/>
        <v>24193</v>
      </c>
      <c r="AJ26" s="324">
        <v>0</v>
      </c>
      <c r="AK26" s="324">
        <v>0</v>
      </c>
      <c r="AL26" s="324">
        <v>24193</v>
      </c>
      <c r="AM26" s="324">
        <f t="shared" si="11"/>
        <v>172</v>
      </c>
      <c r="AN26" s="324">
        <v>0</v>
      </c>
      <c r="AO26" s="324">
        <v>0</v>
      </c>
      <c r="AP26" s="324">
        <v>172</v>
      </c>
      <c r="AQ26" s="324">
        <f t="shared" si="12"/>
        <v>38</v>
      </c>
      <c r="AR26" s="324">
        <v>38</v>
      </c>
      <c r="AS26" s="324">
        <v>0</v>
      </c>
      <c r="AT26" s="324">
        <v>0</v>
      </c>
      <c r="AU26" s="324">
        <f t="shared" si="13"/>
        <v>0</v>
      </c>
      <c r="AV26" s="324">
        <v>0</v>
      </c>
      <c r="AW26" s="324">
        <v>0</v>
      </c>
      <c r="AX26" s="324">
        <v>0</v>
      </c>
      <c r="AY26" s="324">
        <f t="shared" si="14"/>
        <v>0</v>
      </c>
      <c r="AZ26" s="324">
        <v>0</v>
      </c>
      <c r="BA26" s="324">
        <v>0</v>
      </c>
      <c r="BB26" s="324">
        <v>0</v>
      </c>
      <c r="BC26" s="324">
        <f t="shared" si="15"/>
        <v>1684</v>
      </c>
      <c r="BD26" s="324">
        <f t="shared" si="16"/>
        <v>777</v>
      </c>
      <c r="BE26" s="324">
        <v>0</v>
      </c>
      <c r="BF26" s="324">
        <v>12</v>
      </c>
      <c r="BG26" s="324">
        <v>0</v>
      </c>
      <c r="BH26" s="324">
        <v>67</v>
      </c>
      <c r="BI26" s="324">
        <v>0</v>
      </c>
      <c r="BJ26" s="324">
        <v>698</v>
      </c>
      <c r="BK26" s="324">
        <f t="shared" si="18"/>
        <v>907</v>
      </c>
      <c r="BL26" s="324">
        <v>0</v>
      </c>
      <c r="BM26" s="324">
        <v>406</v>
      </c>
      <c r="BN26" s="324">
        <v>102</v>
      </c>
      <c r="BO26" s="324">
        <v>399</v>
      </c>
      <c r="BP26" s="324">
        <v>0</v>
      </c>
      <c r="BQ26" s="324">
        <v>0</v>
      </c>
      <c r="BR26" s="324">
        <f t="shared" si="41"/>
        <v>72494</v>
      </c>
      <c r="BS26" s="324">
        <f t="shared" si="42"/>
        <v>0</v>
      </c>
      <c r="BT26" s="324">
        <f t="shared" si="43"/>
        <v>62293</v>
      </c>
      <c r="BU26" s="324">
        <f t="shared" si="44"/>
        <v>1548</v>
      </c>
      <c r="BV26" s="324">
        <f t="shared" si="45"/>
        <v>6924</v>
      </c>
      <c r="BW26" s="324">
        <f t="shared" si="46"/>
        <v>242</v>
      </c>
      <c r="BX26" s="324">
        <f t="shared" si="47"/>
        <v>1487</v>
      </c>
      <c r="BY26" s="324">
        <f t="shared" si="21"/>
        <v>71717</v>
      </c>
      <c r="BZ26" s="324">
        <f t="shared" si="22"/>
        <v>0</v>
      </c>
      <c r="CA26" s="324">
        <f t="shared" si="23"/>
        <v>62281</v>
      </c>
      <c r="CB26" s="324">
        <f t="shared" si="24"/>
        <v>1548</v>
      </c>
      <c r="CC26" s="324">
        <f t="shared" si="25"/>
        <v>6857</v>
      </c>
      <c r="CD26" s="324">
        <f t="shared" si="26"/>
        <v>242</v>
      </c>
      <c r="CE26" s="324">
        <f t="shared" si="27"/>
        <v>789</v>
      </c>
      <c r="CF26" s="324">
        <f t="shared" si="28"/>
        <v>777</v>
      </c>
      <c r="CG26" s="324">
        <f t="shared" si="48"/>
        <v>0</v>
      </c>
      <c r="CH26" s="324">
        <f t="shared" si="49"/>
        <v>12</v>
      </c>
      <c r="CI26" s="324">
        <f t="shared" si="50"/>
        <v>0</v>
      </c>
      <c r="CJ26" s="324">
        <f t="shared" si="51"/>
        <v>67</v>
      </c>
      <c r="CK26" s="324">
        <f t="shared" si="52"/>
        <v>0</v>
      </c>
      <c r="CL26" s="324">
        <f t="shared" si="53"/>
        <v>698</v>
      </c>
      <c r="CM26" s="324">
        <f t="shared" si="54"/>
        <v>25310</v>
      </c>
      <c r="CN26" s="324">
        <f t="shared" si="55"/>
        <v>0</v>
      </c>
      <c r="CO26" s="324">
        <f t="shared" si="56"/>
        <v>24599</v>
      </c>
      <c r="CP26" s="324">
        <f t="shared" si="57"/>
        <v>274</v>
      </c>
      <c r="CQ26" s="324">
        <f t="shared" si="58"/>
        <v>437</v>
      </c>
      <c r="CR26" s="324">
        <f t="shared" si="59"/>
        <v>0</v>
      </c>
      <c r="CS26" s="324">
        <f t="shared" si="60"/>
        <v>0</v>
      </c>
      <c r="CT26" s="324">
        <f t="shared" si="31"/>
        <v>24403</v>
      </c>
      <c r="CU26" s="324">
        <f t="shared" si="32"/>
        <v>0</v>
      </c>
      <c r="CV26" s="324">
        <f t="shared" si="33"/>
        <v>24193</v>
      </c>
      <c r="CW26" s="324">
        <f t="shared" si="34"/>
        <v>172</v>
      </c>
      <c r="CX26" s="324">
        <f t="shared" si="35"/>
        <v>38</v>
      </c>
      <c r="CY26" s="324">
        <f t="shared" si="36"/>
        <v>0</v>
      </c>
      <c r="CZ26" s="324">
        <f t="shared" si="37"/>
        <v>0</v>
      </c>
      <c r="DA26" s="324">
        <f t="shared" si="38"/>
        <v>907</v>
      </c>
      <c r="DB26" s="324">
        <f t="shared" si="61"/>
        <v>0</v>
      </c>
      <c r="DC26" s="324">
        <f t="shared" si="62"/>
        <v>406</v>
      </c>
      <c r="DD26" s="324">
        <f t="shared" si="63"/>
        <v>102</v>
      </c>
      <c r="DE26" s="324">
        <f t="shared" si="64"/>
        <v>399</v>
      </c>
      <c r="DF26" s="324">
        <f t="shared" si="65"/>
        <v>0</v>
      </c>
      <c r="DG26" s="324">
        <f t="shared" si="66"/>
        <v>0</v>
      </c>
      <c r="DH26" s="324">
        <v>0</v>
      </c>
      <c r="DI26" s="324">
        <f t="shared" si="40"/>
        <v>9</v>
      </c>
      <c r="DJ26" s="324">
        <v>0</v>
      </c>
      <c r="DK26" s="324">
        <v>0</v>
      </c>
      <c r="DL26" s="324">
        <v>0</v>
      </c>
      <c r="DM26" s="324">
        <v>9</v>
      </c>
    </row>
    <row r="27" spans="1:117" s="300" customFormat="1" ht="13.5" customHeight="1">
      <c r="A27" s="322" t="s">
        <v>745</v>
      </c>
      <c r="B27" s="323" t="s">
        <v>817</v>
      </c>
      <c r="C27" s="322" t="s">
        <v>818</v>
      </c>
      <c r="D27" s="324">
        <f t="shared" si="0"/>
        <v>21208</v>
      </c>
      <c r="E27" s="324">
        <f t="shared" si="1"/>
        <v>16812</v>
      </c>
      <c r="F27" s="324">
        <f t="shared" si="2"/>
        <v>0</v>
      </c>
      <c r="G27" s="324">
        <v>0</v>
      </c>
      <c r="H27" s="324">
        <v>0</v>
      </c>
      <c r="I27" s="324">
        <v>0</v>
      </c>
      <c r="J27" s="324">
        <f t="shared" si="3"/>
        <v>11793</v>
      </c>
      <c r="K27" s="324">
        <v>0</v>
      </c>
      <c r="L27" s="324">
        <v>11793</v>
      </c>
      <c r="M27" s="324">
        <v>0</v>
      </c>
      <c r="N27" s="324">
        <f t="shared" si="4"/>
        <v>646</v>
      </c>
      <c r="O27" s="324">
        <v>0</v>
      </c>
      <c r="P27" s="324">
        <v>646</v>
      </c>
      <c r="Q27" s="324">
        <v>0</v>
      </c>
      <c r="R27" s="324">
        <f t="shared" si="5"/>
        <v>3814</v>
      </c>
      <c r="S27" s="324">
        <v>0</v>
      </c>
      <c r="T27" s="324">
        <v>3814</v>
      </c>
      <c r="U27" s="324">
        <v>0</v>
      </c>
      <c r="V27" s="324">
        <f t="shared" si="6"/>
        <v>0</v>
      </c>
      <c r="W27" s="324">
        <v>0</v>
      </c>
      <c r="X27" s="324">
        <v>0</v>
      </c>
      <c r="Y27" s="324">
        <v>0</v>
      </c>
      <c r="Z27" s="324">
        <f t="shared" si="7"/>
        <v>559</v>
      </c>
      <c r="AA27" s="324">
        <v>0</v>
      </c>
      <c r="AB27" s="324">
        <v>559</v>
      </c>
      <c r="AC27" s="324">
        <v>0</v>
      </c>
      <c r="AD27" s="324">
        <f t="shared" si="8"/>
        <v>4340</v>
      </c>
      <c r="AE27" s="324">
        <f t="shared" si="9"/>
        <v>0</v>
      </c>
      <c r="AF27" s="324">
        <v>0</v>
      </c>
      <c r="AG27" s="324">
        <v>0</v>
      </c>
      <c r="AH27" s="324">
        <v>0</v>
      </c>
      <c r="AI27" s="324">
        <f t="shared" si="10"/>
        <v>4340</v>
      </c>
      <c r="AJ27" s="324">
        <v>0</v>
      </c>
      <c r="AK27" s="324">
        <v>0</v>
      </c>
      <c r="AL27" s="324">
        <v>4340</v>
      </c>
      <c r="AM27" s="324">
        <f t="shared" si="11"/>
        <v>0</v>
      </c>
      <c r="AN27" s="324">
        <v>0</v>
      </c>
      <c r="AO27" s="324">
        <v>0</v>
      </c>
      <c r="AP27" s="324">
        <v>0</v>
      </c>
      <c r="AQ27" s="324">
        <f t="shared" si="12"/>
        <v>0</v>
      </c>
      <c r="AR27" s="324">
        <v>0</v>
      </c>
      <c r="AS27" s="324">
        <v>0</v>
      </c>
      <c r="AT27" s="324">
        <v>0</v>
      </c>
      <c r="AU27" s="324">
        <f t="shared" si="13"/>
        <v>0</v>
      </c>
      <c r="AV27" s="324">
        <v>0</v>
      </c>
      <c r="AW27" s="324">
        <v>0</v>
      </c>
      <c r="AX27" s="324">
        <v>0</v>
      </c>
      <c r="AY27" s="324">
        <f t="shared" si="14"/>
        <v>0</v>
      </c>
      <c r="AZ27" s="324">
        <v>0</v>
      </c>
      <c r="BA27" s="324">
        <v>0</v>
      </c>
      <c r="BB27" s="324">
        <v>0</v>
      </c>
      <c r="BC27" s="324">
        <f t="shared" si="15"/>
        <v>56</v>
      </c>
      <c r="BD27" s="324">
        <f t="shared" si="16"/>
        <v>4</v>
      </c>
      <c r="BE27" s="324">
        <v>0</v>
      </c>
      <c r="BF27" s="324">
        <v>4</v>
      </c>
      <c r="BG27" s="324">
        <v>0</v>
      </c>
      <c r="BH27" s="324">
        <v>0</v>
      </c>
      <c r="BI27" s="324">
        <v>0</v>
      </c>
      <c r="BJ27" s="324">
        <v>0</v>
      </c>
      <c r="BK27" s="324">
        <f t="shared" si="18"/>
        <v>52</v>
      </c>
      <c r="BL27" s="324">
        <v>0</v>
      </c>
      <c r="BM27" s="324">
        <v>52</v>
      </c>
      <c r="BN27" s="324">
        <v>0</v>
      </c>
      <c r="BO27" s="324">
        <v>0</v>
      </c>
      <c r="BP27" s="324">
        <v>0</v>
      </c>
      <c r="BQ27" s="324">
        <v>0</v>
      </c>
      <c r="BR27" s="324">
        <f t="shared" si="41"/>
        <v>16816</v>
      </c>
      <c r="BS27" s="324">
        <f t="shared" si="42"/>
        <v>0</v>
      </c>
      <c r="BT27" s="324">
        <f t="shared" si="43"/>
        <v>11797</v>
      </c>
      <c r="BU27" s="324">
        <f t="shared" si="44"/>
        <v>646</v>
      </c>
      <c r="BV27" s="324">
        <f t="shared" si="45"/>
        <v>3814</v>
      </c>
      <c r="BW27" s="324">
        <f t="shared" si="46"/>
        <v>0</v>
      </c>
      <c r="BX27" s="324">
        <f t="shared" si="47"/>
        <v>559</v>
      </c>
      <c r="BY27" s="324">
        <f t="shared" si="21"/>
        <v>16812</v>
      </c>
      <c r="BZ27" s="324">
        <f t="shared" si="22"/>
        <v>0</v>
      </c>
      <c r="CA27" s="324">
        <f t="shared" si="23"/>
        <v>11793</v>
      </c>
      <c r="CB27" s="324">
        <f t="shared" si="24"/>
        <v>646</v>
      </c>
      <c r="CC27" s="324">
        <f t="shared" si="25"/>
        <v>3814</v>
      </c>
      <c r="CD27" s="324">
        <f t="shared" si="26"/>
        <v>0</v>
      </c>
      <c r="CE27" s="324">
        <f t="shared" si="27"/>
        <v>559</v>
      </c>
      <c r="CF27" s="324">
        <f t="shared" si="28"/>
        <v>4</v>
      </c>
      <c r="CG27" s="324">
        <f t="shared" si="48"/>
        <v>0</v>
      </c>
      <c r="CH27" s="324">
        <f t="shared" si="49"/>
        <v>4</v>
      </c>
      <c r="CI27" s="324">
        <f t="shared" si="50"/>
        <v>0</v>
      </c>
      <c r="CJ27" s="324">
        <f t="shared" si="51"/>
        <v>0</v>
      </c>
      <c r="CK27" s="324">
        <f t="shared" si="52"/>
        <v>0</v>
      </c>
      <c r="CL27" s="324">
        <f t="shared" si="53"/>
        <v>0</v>
      </c>
      <c r="CM27" s="324">
        <f t="shared" si="54"/>
        <v>4392</v>
      </c>
      <c r="CN27" s="324">
        <f t="shared" si="55"/>
        <v>0</v>
      </c>
      <c r="CO27" s="324">
        <f t="shared" si="56"/>
        <v>4392</v>
      </c>
      <c r="CP27" s="324">
        <f t="shared" si="57"/>
        <v>0</v>
      </c>
      <c r="CQ27" s="324">
        <f t="shared" si="58"/>
        <v>0</v>
      </c>
      <c r="CR27" s="324">
        <f t="shared" si="59"/>
        <v>0</v>
      </c>
      <c r="CS27" s="324">
        <f t="shared" si="60"/>
        <v>0</v>
      </c>
      <c r="CT27" s="324">
        <f t="shared" si="31"/>
        <v>4340</v>
      </c>
      <c r="CU27" s="324">
        <f t="shared" si="32"/>
        <v>0</v>
      </c>
      <c r="CV27" s="324">
        <f t="shared" si="33"/>
        <v>4340</v>
      </c>
      <c r="CW27" s="324">
        <f t="shared" si="34"/>
        <v>0</v>
      </c>
      <c r="CX27" s="324">
        <f t="shared" si="35"/>
        <v>0</v>
      </c>
      <c r="CY27" s="324">
        <f t="shared" si="36"/>
        <v>0</v>
      </c>
      <c r="CZ27" s="324">
        <f t="shared" si="37"/>
        <v>0</v>
      </c>
      <c r="DA27" s="324">
        <f t="shared" si="38"/>
        <v>52</v>
      </c>
      <c r="DB27" s="324">
        <f t="shared" si="61"/>
        <v>0</v>
      </c>
      <c r="DC27" s="324">
        <f t="shared" si="62"/>
        <v>52</v>
      </c>
      <c r="DD27" s="324">
        <f t="shared" si="63"/>
        <v>0</v>
      </c>
      <c r="DE27" s="324">
        <f t="shared" si="64"/>
        <v>0</v>
      </c>
      <c r="DF27" s="324">
        <f t="shared" si="65"/>
        <v>0</v>
      </c>
      <c r="DG27" s="324">
        <f t="shared" si="66"/>
        <v>0</v>
      </c>
      <c r="DH27" s="324">
        <v>0</v>
      </c>
      <c r="DI27" s="324">
        <f t="shared" si="40"/>
        <v>5</v>
      </c>
      <c r="DJ27" s="324">
        <v>0</v>
      </c>
      <c r="DK27" s="324">
        <v>5</v>
      </c>
      <c r="DL27" s="324">
        <v>0</v>
      </c>
      <c r="DM27" s="324">
        <v>0</v>
      </c>
    </row>
    <row r="28" spans="1:117" s="300" customFormat="1" ht="13.5" customHeight="1">
      <c r="A28" s="322" t="s">
        <v>745</v>
      </c>
      <c r="B28" s="323" t="s">
        <v>820</v>
      </c>
      <c r="C28" s="322" t="s">
        <v>821</v>
      </c>
      <c r="D28" s="324">
        <f t="shared" si="0"/>
        <v>44677</v>
      </c>
      <c r="E28" s="324">
        <f t="shared" si="1"/>
        <v>30270</v>
      </c>
      <c r="F28" s="324">
        <f t="shared" si="2"/>
        <v>0</v>
      </c>
      <c r="G28" s="324">
        <v>0</v>
      </c>
      <c r="H28" s="324">
        <v>0</v>
      </c>
      <c r="I28" s="324">
        <v>0</v>
      </c>
      <c r="J28" s="324">
        <f t="shared" si="3"/>
        <v>20973</v>
      </c>
      <c r="K28" s="324">
        <v>0</v>
      </c>
      <c r="L28" s="324">
        <v>20973</v>
      </c>
      <c r="M28" s="324">
        <v>0</v>
      </c>
      <c r="N28" s="324">
        <f t="shared" si="4"/>
        <v>1172</v>
      </c>
      <c r="O28" s="324">
        <v>0</v>
      </c>
      <c r="P28" s="324">
        <v>1172</v>
      </c>
      <c r="Q28" s="324">
        <v>0</v>
      </c>
      <c r="R28" s="324">
        <f t="shared" si="5"/>
        <v>7026</v>
      </c>
      <c r="S28" s="324">
        <v>0</v>
      </c>
      <c r="T28" s="324">
        <v>7026</v>
      </c>
      <c r="U28" s="324">
        <v>0</v>
      </c>
      <c r="V28" s="324">
        <f t="shared" si="6"/>
        <v>0</v>
      </c>
      <c r="W28" s="324">
        <v>0</v>
      </c>
      <c r="X28" s="324">
        <v>0</v>
      </c>
      <c r="Y28" s="324">
        <v>0</v>
      </c>
      <c r="Z28" s="324">
        <f t="shared" si="7"/>
        <v>1099</v>
      </c>
      <c r="AA28" s="324">
        <v>0</v>
      </c>
      <c r="AB28" s="324">
        <v>1099</v>
      </c>
      <c r="AC28" s="324">
        <v>0</v>
      </c>
      <c r="AD28" s="324">
        <f t="shared" si="8"/>
        <v>14022</v>
      </c>
      <c r="AE28" s="324">
        <f t="shared" si="9"/>
        <v>0</v>
      </c>
      <c r="AF28" s="324">
        <v>0</v>
      </c>
      <c r="AG28" s="324">
        <v>0</v>
      </c>
      <c r="AH28" s="324">
        <v>0</v>
      </c>
      <c r="AI28" s="324">
        <f t="shared" si="10"/>
        <v>14022</v>
      </c>
      <c r="AJ28" s="324">
        <v>0</v>
      </c>
      <c r="AK28" s="324">
        <v>0</v>
      </c>
      <c r="AL28" s="324">
        <v>14022</v>
      </c>
      <c r="AM28" s="324">
        <f t="shared" si="11"/>
        <v>0</v>
      </c>
      <c r="AN28" s="324">
        <v>0</v>
      </c>
      <c r="AO28" s="324">
        <v>0</v>
      </c>
      <c r="AP28" s="324">
        <v>0</v>
      </c>
      <c r="AQ28" s="324">
        <f t="shared" si="12"/>
        <v>0</v>
      </c>
      <c r="AR28" s="324">
        <v>0</v>
      </c>
      <c r="AS28" s="324">
        <v>0</v>
      </c>
      <c r="AT28" s="324">
        <v>0</v>
      </c>
      <c r="AU28" s="324">
        <f t="shared" si="13"/>
        <v>0</v>
      </c>
      <c r="AV28" s="324">
        <v>0</v>
      </c>
      <c r="AW28" s="324">
        <v>0</v>
      </c>
      <c r="AX28" s="324">
        <v>0</v>
      </c>
      <c r="AY28" s="324">
        <f t="shared" si="14"/>
        <v>0</v>
      </c>
      <c r="AZ28" s="324">
        <v>0</v>
      </c>
      <c r="BA28" s="324">
        <v>0</v>
      </c>
      <c r="BB28" s="324">
        <v>0</v>
      </c>
      <c r="BC28" s="324">
        <f t="shared" si="15"/>
        <v>385</v>
      </c>
      <c r="BD28" s="324">
        <f t="shared" si="16"/>
        <v>63</v>
      </c>
      <c r="BE28" s="324">
        <v>0</v>
      </c>
      <c r="BF28" s="324">
        <v>63</v>
      </c>
      <c r="BG28" s="324">
        <v>0</v>
      </c>
      <c r="BH28" s="324">
        <v>0</v>
      </c>
      <c r="BI28" s="324">
        <v>0</v>
      </c>
      <c r="BJ28" s="324">
        <v>0</v>
      </c>
      <c r="BK28" s="324">
        <f t="shared" si="18"/>
        <v>322</v>
      </c>
      <c r="BL28" s="324">
        <v>0</v>
      </c>
      <c r="BM28" s="324">
        <v>322</v>
      </c>
      <c r="BN28" s="324">
        <v>0</v>
      </c>
      <c r="BO28" s="324">
        <v>0</v>
      </c>
      <c r="BP28" s="324">
        <v>0</v>
      </c>
      <c r="BQ28" s="324">
        <v>0</v>
      </c>
      <c r="BR28" s="324">
        <f t="shared" si="41"/>
        <v>30333</v>
      </c>
      <c r="BS28" s="324">
        <f t="shared" si="42"/>
        <v>0</v>
      </c>
      <c r="BT28" s="324">
        <f t="shared" si="43"/>
        <v>21036</v>
      </c>
      <c r="BU28" s="324">
        <f t="shared" si="44"/>
        <v>1172</v>
      </c>
      <c r="BV28" s="324">
        <f t="shared" si="45"/>
        <v>7026</v>
      </c>
      <c r="BW28" s="324">
        <f t="shared" si="46"/>
        <v>0</v>
      </c>
      <c r="BX28" s="324">
        <f t="shared" si="47"/>
        <v>1099</v>
      </c>
      <c r="BY28" s="324">
        <f t="shared" si="21"/>
        <v>30270</v>
      </c>
      <c r="BZ28" s="324">
        <f t="shared" si="22"/>
        <v>0</v>
      </c>
      <c r="CA28" s="324">
        <f t="shared" si="23"/>
        <v>20973</v>
      </c>
      <c r="CB28" s="324">
        <f t="shared" si="24"/>
        <v>1172</v>
      </c>
      <c r="CC28" s="324">
        <f t="shared" si="25"/>
        <v>7026</v>
      </c>
      <c r="CD28" s="324">
        <f t="shared" si="26"/>
        <v>0</v>
      </c>
      <c r="CE28" s="324">
        <f t="shared" si="27"/>
        <v>1099</v>
      </c>
      <c r="CF28" s="324">
        <f t="shared" si="28"/>
        <v>63</v>
      </c>
      <c r="CG28" s="324">
        <f t="shared" si="48"/>
        <v>0</v>
      </c>
      <c r="CH28" s="324">
        <f t="shared" si="49"/>
        <v>63</v>
      </c>
      <c r="CI28" s="324">
        <f t="shared" si="50"/>
        <v>0</v>
      </c>
      <c r="CJ28" s="324">
        <f t="shared" si="51"/>
        <v>0</v>
      </c>
      <c r="CK28" s="324">
        <f t="shared" si="52"/>
        <v>0</v>
      </c>
      <c r="CL28" s="324">
        <f t="shared" si="53"/>
        <v>0</v>
      </c>
      <c r="CM28" s="324">
        <f t="shared" si="54"/>
        <v>14344</v>
      </c>
      <c r="CN28" s="324">
        <f t="shared" si="55"/>
        <v>0</v>
      </c>
      <c r="CO28" s="324">
        <f t="shared" si="56"/>
        <v>14344</v>
      </c>
      <c r="CP28" s="324">
        <f t="shared" si="57"/>
        <v>0</v>
      </c>
      <c r="CQ28" s="324">
        <f t="shared" si="58"/>
        <v>0</v>
      </c>
      <c r="CR28" s="324">
        <f t="shared" si="59"/>
        <v>0</v>
      </c>
      <c r="CS28" s="324">
        <f t="shared" si="60"/>
        <v>0</v>
      </c>
      <c r="CT28" s="324">
        <f t="shared" si="31"/>
        <v>14022</v>
      </c>
      <c r="CU28" s="324">
        <f t="shared" si="32"/>
        <v>0</v>
      </c>
      <c r="CV28" s="324">
        <f t="shared" si="33"/>
        <v>14022</v>
      </c>
      <c r="CW28" s="324">
        <f t="shared" si="34"/>
        <v>0</v>
      </c>
      <c r="CX28" s="324">
        <f t="shared" si="35"/>
        <v>0</v>
      </c>
      <c r="CY28" s="324">
        <f t="shared" si="36"/>
        <v>0</v>
      </c>
      <c r="CZ28" s="324">
        <f t="shared" si="37"/>
        <v>0</v>
      </c>
      <c r="DA28" s="324">
        <f t="shared" si="38"/>
        <v>322</v>
      </c>
      <c r="DB28" s="324">
        <f t="shared" si="61"/>
        <v>0</v>
      </c>
      <c r="DC28" s="324">
        <f t="shared" si="62"/>
        <v>322</v>
      </c>
      <c r="DD28" s="324">
        <f t="shared" si="63"/>
        <v>0</v>
      </c>
      <c r="DE28" s="324">
        <f t="shared" si="64"/>
        <v>0</v>
      </c>
      <c r="DF28" s="324">
        <f t="shared" si="65"/>
        <v>0</v>
      </c>
      <c r="DG28" s="324">
        <f t="shared" si="66"/>
        <v>0</v>
      </c>
      <c r="DH28" s="324">
        <v>0</v>
      </c>
      <c r="DI28" s="324">
        <f t="shared" si="40"/>
        <v>2</v>
      </c>
      <c r="DJ28" s="324">
        <v>0</v>
      </c>
      <c r="DK28" s="324">
        <v>2</v>
      </c>
      <c r="DL28" s="324">
        <v>0</v>
      </c>
      <c r="DM28" s="324">
        <v>0</v>
      </c>
    </row>
    <row r="29" spans="1:117" s="300" customFormat="1" ht="13.5" customHeight="1">
      <c r="A29" s="322" t="s">
        <v>745</v>
      </c>
      <c r="B29" s="323" t="s">
        <v>824</v>
      </c>
      <c r="C29" s="322" t="s">
        <v>825</v>
      </c>
      <c r="D29" s="324">
        <f t="shared" si="0"/>
        <v>44396</v>
      </c>
      <c r="E29" s="324">
        <f t="shared" si="1"/>
        <v>31486</v>
      </c>
      <c r="F29" s="324">
        <f t="shared" si="2"/>
        <v>0</v>
      </c>
      <c r="G29" s="324">
        <v>0</v>
      </c>
      <c r="H29" s="324">
        <v>0</v>
      </c>
      <c r="I29" s="324">
        <v>0</v>
      </c>
      <c r="J29" s="324">
        <f t="shared" si="3"/>
        <v>24007</v>
      </c>
      <c r="K29" s="324">
        <v>45</v>
      </c>
      <c r="L29" s="324">
        <v>23962</v>
      </c>
      <c r="M29" s="324">
        <v>0</v>
      </c>
      <c r="N29" s="324">
        <f t="shared" si="4"/>
        <v>1576</v>
      </c>
      <c r="O29" s="324">
        <v>14</v>
      </c>
      <c r="P29" s="324">
        <v>1562</v>
      </c>
      <c r="Q29" s="324">
        <v>0</v>
      </c>
      <c r="R29" s="324">
        <f t="shared" si="5"/>
        <v>5540</v>
      </c>
      <c r="S29" s="324">
        <v>0</v>
      </c>
      <c r="T29" s="324">
        <v>5540</v>
      </c>
      <c r="U29" s="324">
        <v>0</v>
      </c>
      <c r="V29" s="324">
        <f t="shared" si="6"/>
        <v>0</v>
      </c>
      <c r="W29" s="324">
        <v>0</v>
      </c>
      <c r="X29" s="324">
        <v>0</v>
      </c>
      <c r="Y29" s="324">
        <v>0</v>
      </c>
      <c r="Z29" s="324">
        <f t="shared" si="7"/>
        <v>363</v>
      </c>
      <c r="AA29" s="324">
        <v>6</v>
      </c>
      <c r="AB29" s="324">
        <v>357</v>
      </c>
      <c r="AC29" s="324">
        <v>0</v>
      </c>
      <c r="AD29" s="324">
        <f t="shared" si="8"/>
        <v>7462</v>
      </c>
      <c r="AE29" s="324">
        <f t="shared" si="9"/>
        <v>0</v>
      </c>
      <c r="AF29" s="324">
        <v>0</v>
      </c>
      <c r="AG29" s="324">
        <v>0</v>
      </c>
      <c r="AH29" s="324">
        <v>0</v>
      </c>
      <c r="AI29" s="324">
        <f t="shared" si="10"/>
        <v>7419</v>
      </c>
      <c r="AJ29" s="324">
        <v>0</v>
      </c>
      <c r="AK29" s="324">
        <v>0</v>
      </c>
      <c r="AL29" s="324">
        <v>7419</v>
      </c>
      <c r="AM29" s="324">
        <f t="shared" si="11"/>
        <v>43</v>
      </c>
      <c r="AN29" s="324">
        <v>0</v>
      </c>
      <c r="AO29" s="324">
        <v>0</v>
      </c>
      <c r="AP29" s="324">
        <v>43</v>
      </c>
      <c r="AQ29" s="324">
        <f t="shared" si="12"/>
        <v>0</v>
      </c>
      <c r="AR29" s="324">
        <v>0</v>
      </c>
      <c r="AS29" s="324">
        <v>0</v>
      </c>
      <c r="AT29" s="324">
        <v>0</v>
      </c>
      <c r="AU29" s="324">
        <f t="shared" si="13"/>
        <v>0</v>
      </c>
      <c r="AV29" s="324">
        <v>0</v>
      </c>
      <c r="AW29" s="324">
        <v>0</v>
      </c>
      <c r="AX29" s="324">
        <v>0</v>
      </c>
      <c r="AY29" s="324">
        <f t="shared" si="14"/>
        <v>0</v>
      </c>
      <c r="AZ29" s="324">
        <v>0</v>
      </c>
      <c r="BA29" s="324">
        <v>0</v>
      </c>
      <c r="BB29" s="324">
        <v>0</v>
      </c>
      <c r="BC29" s="324">
        <f t="shared" si="15"/>
        <v>5448</v>
      </c>
      <c r="BD29" s="324">
        <f t="shared" si="16"/>
        <v>4058</v>
      </c>
      <c r="BE29" s="324">
        <v>0</v>
      </c>
      <c r="BF29" s="324">
        <v>1421</v>
      </c>
      <c r="BG29" s="324">
        <v>251</v>
      </c>
      <c r="BH29" s="324">
        <v>461</v>
      </c>
      <c r="BI29" s="324">
        <v>0</v>
      </c>
      <c r="BJ29" s="324">
        <v>1925</v>
      </c>
      <c r="BK29" s="324">
        <f t="shared" si="18"/>
        <v>1390</v>
      </c>
      <c r="BL29" s="324">
        <v>0</v>
      </c>
      <c r="BM29" s="324">
        <v>1346</v>
      </c>
      <c r="BN29" s="324">
        <v>1</v>
      </c>
      <c r="BO29" s="324">
        <v>0</v>
      </c>
      <c r="BP29" s="324">
        <v>0</v>
      </c>
      <c r="BQ29" s="324">
        <v>43</v>
      </c>
      <c r="BR29" s="324">
        <f t="shared" si="41"/>
        <v>35544</v>
      </c>
      <c r="BS29" s="324">
        <f t="shared" si="42"/>
        <v>0</v>
      </c>
      <c r="BT29" s="324">
        <f t="shared" si="43"/>
        <v>25428</v>
      </c>
      <c r="BU29" s="324">
        <f t="shared" si="44"/>
        <v>1827</v>
      </c>
      <c r="BV29" s="324">
        <f t="shared" si="45"/>
        <v>6001</v>
      </c>
      <c r="BW29" s="324">
        <f t="shared" si="46"/>
        <v>0</v>
      </c>
      <c r="BX29" s="324">
        <f t="shared" si="47"/>
        <v>2288</v>
      </c>
      <c r="BY29" s="324">
        <f t="shared" si="21"/>
        <v>31486</v>
      </c>
      <c r="BZ29" s="324">
        <f t="shared" si="22"/>
        <v>0</v>
      </c>
      <c r="CA29" s="324">
        <f t="shared" si="23"/>
        <v>24007</v>
      </c>
      <c r="CB29" s="324">
        <f t="shared" si="24"/>
        <v>1576</v>
      </c>
      <c r="CC29" s="324">
        <f t="shared" si="25"/>
        <v>5540</v>
      </c>
      <c r="CD29" s="324">
        <f t="shared" si="26"/>
        <v>0</v>
      </c>
      <c r="CE29" s="324">
        <f t="shared" si="27"/>
        <v>363</v>
      </c>
      <c r="CF29" s="324">
        <f t="shared" si="28"/>
        <v>4058</v>
      </c>
      <c r="CG29" s="324">
        <f t="shared" si="48"/>
        <v>0</v>
      </c>
      <c r="CH29" s="324">
        <f t="shared" si="49"/>
        <v>1421</v>
      </c>
      <c r="CI29" s="324">
        <f t="shared" si="50"/>
        <v>251</v>
      </c>
      <c r="CJ29" s="324">
        <f t="shared" si="51"/>
        <v>461</v>
      </c>
      <c r="CK29" s="324">
        <f t="shared" si="52"/>
        <v>0</v>
      </c>
      <c r="CL29" s="324">
        <f t="shared" si="53"/>
        <v>1925</v>
      </c>
      <c r="CM29" s="324">
        <f t="shared" si="54"/>
        <v>8852</v>
      </c>
      <c r="CN29" s="324">
        <f t="shared" si="55"/>
        <v>0</v>
      </c>
      <c r="CO29" s="324">
        <f t="shared" si="56"/>
        <v>8765</v>
      </c>
      <c r="CP29" s="324">
        <f t="shared" si="57"/>
        <v>44</v>
      </c>
      <c r="CQ29" s="324">
        <f t="shared" si="58"/>
        <v>0</v>
      </c>
      <c r="CR29" s="324">
        <f t="shared" si="59"/>
        <v>0</v>
      </c>
      <c r="CS29" s="324">
        <f t="shared" si="60"/>
        <v>43</v>
      </c>
      <c r="CT29" s="324">
        <f t="shared" si="31"/>
        <v>7462</v>
      </c>
      <c r="CU29" s="324">
        <f t="shared" si="32"/>
        <v>0</v>
      </c>
      <c r="CV29" s="324">
        <f t="shared" si="33"/>
        <v>7419</v>
      </c>
      <c r="CW29" s="324">
        <f t="shared" si="34"/>
        <v>43</v>
      </c>
      <c r="CX29" s="324">
        <f t="shared" si="35"/>
        <v>0</v>
      </c>
      <c r="CY29" s="324">
        <f t="shared" si="36"/>
        <v>0</v>
      </c>
      <c r="CZ29" s="324">
        <f t="shared" si="37"/>
        <v>0</v>
      </c>
      <c r="DA29" s="324">
        <f t="shared" si="38"/>
        <v>1390</v>
      </c>
      <c r="DB29" s="324">
        <f t="shared" si="61"/>
        <v>0</v>
      </c>
      <c r="DC29" s="324">
        <f t="shared" si="62"/>
        <v>1346</v>
      </c>
      <c r="DD29" s="324">
        <f t="shared" si="63"/>
        <v>1</v>
      </c>
      <c r="DE29" s="324">
        <f t="shared" si="64"/>
        <v>0</v>
      </c>
      <c r="DF29" s="324">
        <f t="shared" si="65"/>
        <v>0</v>
      </c>
      <c r="DG29" s="324">
        <f t="shared" si="66"/>
        <v>43</v>
      </c>
      <c r="DH29" s="324">
        <v>0</v>
      </c>
      <c r="DI29" s="324">
        <f t="shared" si="40"/>
        <v>2</v>
      </c>
      <c r="DJ29" s="324">
        <v>0</v>
      </c>
      <c r="DK29" s="324">
        <v>2</v>
      </c>
      <c r="DL29" s="324">
        <v>0</v>
      </c>
      <c r="DM29" s="324">
        <v>0</v>
      </c>
    </row>
    <row r="30" spans="1:117" s="300" customFormat="1" ht="13.5" customHeight="1">
      <c r="A30" s="322" t="s">
        <v>745</v>
      </c>
      <c r="B30" s="323" t="s">
        <v>827</v>
      </c>
      <c r="C30" s="322" t="s">
        <v>828</v>
      </c>
      <c r="D30" s="324">
        <f t="shared" si="0"/>
        <v>35881</v>
      </c>
      <c r="E30" s="324">
        <f t="shared" si="1"/>
        <v>27725</v>
      </c>
      <c r="F30" s="324">
        <f t="shared" si="2"/>
        <v>0</v>
      </c>
      <c r="G30" s="324">
        <v>0</v>
      </c>
      <c r="H30" s="324">
        <v>0</v>
      </c>
      <c r="I30" s="324">
        <v>0</v>
      </c>
      <c r="J30" s="324">
        <f t="shared" si="3"/>
        <v>19468</v>
      </c>
      <c r="K30" s="324">
        <v>0</v>
      </c>
      <c r="L30" s="324">
        <v>19468</v>
      </c>
      <c r="M30" s="324">
        <v>0</v>
      </c>
      <c r="N30" s="324">
        <f t="shared" si="4"/>
        <v>1016</v>
      </c>
      <c r="O30" s="324">
        <v>0</v>
      </c>
      <c r="P30" s="324">
        <v>1016</v>
      </c>
      <c r="Q30" s="324">
        <v>0</v>
      </c>
      <c r="R30" s="324">
        <f t="shared" si="5"/>
        <v>7005</v>
      </c>
      <c r="S30" s="324">
        <v>0</v>
      </c>
      <c r="T30" s="324">
        <v>7005</v>
      </c>
      <c r="U30" s="324">
        <v>0</v>
      </c>
      <c r="V30" s="324">
        <f t="shared" si="6"/>
        <v>0</v>
      </c>
      <c r="W30" s="324">
        <v>0</v>
      </c>
      <c r="X30" s="324">
        <v>0</v>
      </c>
      <c r="Y30" s="324">
        <v>0</v>
      </c>
      <c r="Z30" s="324">
        <f t="shared" si="7"/>
        <v>236</v>
      </c>
      <c r="AA30" s="324">
        <v>0</v>
      </c>
      <c r="AB30" s="324">
        <v>236</v>
      </c>
      <c r="AC30" s="324">
        <v>0</v>
      </c>
      <c r="AD30" s="324">
        <f t="shared" si="8"/>
        <v>6277</v>
      </c>
      <c r="AE30" s="324">
        <f t="shared" si="9"/>
        <v>0</v>
      </c>
      <c r="AF30" s="324">
        <v>0</v>
      </c>
      <c r="AG30" s="324">
        <v>0</v>
      </c>
      <c r="AH30" s="324">
        <v>0</v>
      </c>
      <c r="AI30" s="324">
        <f t="shared" si="10"/>
        <v>6277</v>
      </c>
      <c r="AJ30" s="324">
        <v>0</v>
      </c>
      <c r="AK30" s="324">
        <v>0</v>
      </c>
      <c r="AL30" s="324">
        <v>6277</v>
      </c>
      <c r="AM30" s="324">
        <f t="shared" si="11"/>
        <v>0</v>
      </c>
      <c r="AN30" s="324">
        <v>0</v>
      </c>
      <c r="AO30" s="324">
        <v>0</v>
      </c>
      <c r="AP30" s="324">
        <v>0</v>
      </c>
      <c r="AQ30" s="324">
        <f t="shared" si="12"/>
        <v>0</v>
      </c>
      <c r="AR30" s="324">
        <v>0</v>
      </c>
      <c r="AS30" s="324">
        <v>0</v>
      </c>
      <c r="AT30" s="324">
        <v>0</v>
      </c>
      <c r="AU30" s="324">
        <f t="shared" si="13"/>
        <v>0</v>
      </c>
      <c r="AV30" s="324">
        <v>0</v>
      </c>
      <c r="AW30" s="324">
        <v>0</v>
      </c>
      <c r="AX30" s="324">
        <v>0</v>
      </c>
      <c r="AY30" s="324">
        <f t="shared" si="14"/>
        <v>0</v>
      </c>
      <c r="AZ30" s="324">
        <v>0</v>
      </c>
      <c r="BA30" s="324">
        <v>0</v>
      </c>
      <c r="BB30" s="324">
        <v>0</v>
      </c>
      <c r="BC30" s="324">
        <f t="shared" si="15"/>
        <v>1879</v>
      </c>
      <c r="BD30" s="324">
        <f t="shared" si="16"/>
        <v>1352</v>
      </c>
      <c r="BE30" s="324">
        <v>0</v>
      </c>
      <c r="BF30" s="324">
        <v>298</v>
      </c>
      <c r="BG30" s="324">
        <v>1</v>
      </c>
      <c r="BH30" s="324">
        <v>0</v>
      </c>
      <c r="BI30" s="324">
        <v>0</v>
      </c>
      <c r="BJ30" s="324">
        <v>1053</v>
      </c>
      <c r="BK30" s="324">
        <f t="shared" si="18"/>
        <v>527</v>
      </c>
      <c r="BL30" s="324">
        <v>0</v>
      </c>
      <c r="BM30" s="324">
        <v>460</v>
      </c>
      <c r="BN30" s="324">
        <v>17</v>
      </c>
      <c r="BO30" s="324">
        <v>0</v>
      </c>
      <c r="BP30" s="324">
        <v>0</v>
      </c>
      <c r="BQ30" s="324">
        <v>50</v>
      </c>
      <c r="BR30" s="324">
        <f t="shared" si="41"/>
        <v>29077</v>
      </c>
      <c r="BS30" s="324">
        <f t="shared" si="42"/>
        <v>0</v>
      </c>
      <c r="BT30" s="324">
        <f t="shared" si="43"/>
        <v>19766</v>
      </c>
      <c r="BU30" s="324">
        <f t="shared" si="44"/>
        <v>1017</v>
      </c>
      <c r="BV30" s="324">
        <f t="shared" si="45"/>
        <v>7005</v>
      </c>
      <c r="BW30" s="324">
        <f t="shared" si="46"/>
        <v>0</v>
      </c>
      <c r="BX30" s="324">
        <f t="shared" si="47"/>
        <v>1289</v>
      </c>
      <c r="BY30" s="324">
        <f t="shared" si="21"/>
        <v>27725</v>
      </c>
      <c r="BZ30" s="324">
        <f t="shared" si="22"/>
        <v>0</v>
      </c>
      <c r="CA30" s="324">
        <f t="shared" si="23"/>
        <v>19468</v>
      </c>
      <c r="CB30" s="324">
        <f t="shared" si="24"/>
        <v>1016</v>
      </c>
      <c r="CC30" s="324">
        <f t="shared" si="25"/>
        <v>7005</v>
      </c>
      <c r="CD30" s="324">
        <f t="shared" si="26"/>
        <v>0</v>
      </c>
      <c r="CE30" s="324">
        <f t="shared" si="27"/>
        <v>236</v>
      </c>
      <c r="CF30" s="324">
        <f t="shared" si="28"/>
        <v>1352</v>
      </c>
      <c r="CG30" s="324">
        <f t="shared" si="48"/>
        <v>0</v>
      </c>
      <c r="CH30" s="324">
        <f t="shared" si="49"/>
        <v>298</v>
      </c>
      <c r="CI30" s="324">
        <f t="shared" si="50"/>
        <v>1</v>
      </c>
      <c r="CJ30" s="324">
        <f t="shared" si="51"/>
        <v>0</v>
      </c>
      <c r="CK30" s="324">
        <f t="shared" si="52"/>
        <v>0</v>
      </c>
      <c r="CL30" s="324">
        <f t="shared" si="53"/>
        <v>1053</v>
      </c>
      <c r="CM30" s="324">
        <f t="shared" si="54"/>
        <v>6804</v>
      </c>
      <c r="CN30" s="324">
        <f t="shared" si="55"/>
        <v>0</v>
      </c>
      <c r="CO30" s="324">
        <f t="shared" si="56"/>
        <v>6737</v>
      </c>
      <c r="CP30" s="324">
        <f t="shared" si="57"/>
        <v>17</v>
      </c>
      <c r="CQ30" s="324">
        <f t="shared" si="58"/>
        <v>0</v>
      </c>
      <c r="CR30" s="324">
        <f t="shared" si="59"/>
        <v>0</v>
      </c>
      <c r="CS30" s="324">
        <f t="shared" si="60"/>
        <v>50</v>
      </c>
      <c r="CT30" s="324">
        <f t="shared" si="31"/>
        <v>6277</v>
      </c>
      <c r="CU30" s="324">
        <f t="shared" si="32"/>
        <v>0</v>
      </c>
      <c r="CV30" s="324">
        <f t="shared" si="33"/>
        <v>6277</v>
      </c>
      <c r="CW30" s="324">
        <f t="shared" si="34"/>
        <v>0</v>
      </c>
      <c r="CX30" s="324">
        <f t="shared" si="35"/>
        <v>0</v>
      </c>
      <c r="CY30" s="324">
        <f t="shared" si="36"/>
        <v>0</v>
      </c>
      <c r="CZ30" s="324">
        <f t="shared" si="37"/>
        <v>0</v>
      </c>
      <c r="DA30" s="324">
        <f t="shared" si="38"/>
        <v>527</v>
      </c>
      <c r="DB30" s="324">
        <f t="shared" si="61"/>
        <v>0</v>
      </c>
      <c r="DC30" s="324">
        <f t="shared" si="62"/>
        <v>460</v>
      </c>
      <c r="DD30" s="324">
        <f t="shared" si="63"/>
        <v>17</v>
      </c>
      <c r="DE30" s="324">
        <f t="shared" si="64"/>
        <v>0</v>
      </c>
      <c r="DF30" s="324">
        <f t="shared" si="65"/>
        <v>0</v>
      </c>
      <c r="DG30" s="324">
        <f t="shared" si="66"/>
        <v>50</v>
      </c>
      <c r="DH30" s="324">
        <v>0</v>
      </c>
      <c r="DI30" s="324">
        <f t="shared" si="40"/>
        <v>0</v>
      </c>
      <c r="DJ30" s="324">
        <v>0</v>
      </c>
      <c r="DK30" s="324">
        <v>0</v>
      </c>
      <c r="DL30" s="324">
        <v>0</v>
      </c>
      <c r="DM30" s="324">
        <v>0</v>
      </c>
    </row>
    <row r="31" spans="1:117" s="300" customFormat="1" ht="13.5" customHeight="1">
      <c r="A31" s="322" t="s">
        <v>745</v>
      </c>
      <c r="B31" s="323" t="s">
        <v>830</v>
      </c>
      <c r="C31" s="322" t="s">
        <v>831</v>
      </c>
      <c r="D31" s="324">
        <f t="shared" si="0"/>
        <v>20950</v>
      </c>
      <c r="E31" s="324">
        <f t="shared" si="1"/>
        <v>16427</v>
      </c>
      <c r="F31" s="324">
        <f t="shared" si="2"/>
        <v>0</v>
      </c>
      <c r="G31" s="324">
        <v>0</v>
      </c>
      <c r="H31" s="324">
        <v>0</v>
      </c>
      <c r="I31" s="324">
        <v>0</v>
      </c>
      <c r="J31" s="324">
        <f t="shared" si="3"/>
        <v>11821</v>
      </c>
      <c r="K31" s="324">
        <v>0</v>
      </c>
      <c r="L31" s="324">
        <v>11821</v>
      </c>
      <c r="M31" s="324">
        <v>0</v>
      </c>
      <c r="N31" s="324">
        <f t="shared" si="4"/>
        <v>420</v>
      </c>
      <c r="O31" s="324">
        <v>0</v>
      </c>
      <c r="P31" s="324">
        <v>420</v>
      </c>
      <c r="Q31" s="324">
        <v>0</v>
      </c>
      <c r="R31" s="324">
        <f t="shared" si="5"/>
        <v>3950</v>
      </c>
      <c r="S31" s="324">
        <v>34</v>
      </c>
      <c r="T31" s="324">
        <v>3916</v>
      </c>
      <c r="U31" s="324">
        <v>0</v>
      </c>
      <c r="V31" s="324">
        <f t="shared" si="6"/>
        <v>24</v>
      </c>
      <c r="W31" s="324">
        <v>0</v>
      </c>
      <c r="X31" s="324">
        <v>24</v>
      </c>
      <c r="Y31" s="324">
        <v>0</v>
      </c>
      <c r="Z31" s="324">
        <f t="shared" si="7"/>
        <v>212</v>
      </c>
      <c r="AA31" s="324">
        <v>0</v>
      </c>
      <c r="AB31" s="324">
        <v>212</v>
      </c>
      <c r="AC31" s="324">
        <v>0</v>
      </c>
      <c r="AD31" s="324">
        <f t="shared" si="8"/>
        <v>4112</v>
      </c>
      <c r="AE31" s="324">
        <f t="shared" si="9"/>
        <v>0</v>
      </c>
      <c r="AF31" s="324">
        <v>0</v>
      </c>
      <c r="AG31" s="324">
        <v>0</v>
      </c>
      <c r="AH31" s="324">
        <v>0</v>
      </c>
      <c r="AI31" s="324">
        <f t="shared" si="10"/>
        <v>3477</v>
      </c>
      <c r="AJ31" s="324">
        <v>0</v>
      </c>
      <c r="AK31" s="324">
        <v>0</v>
      </c>
      <c r="AL31" s="324">
        <v>3477</v>
      </c>
      <c r="AM31" s="324">
        <f t="shared" si="11"/>
        <v>82</v>
      </c>
      <c r="AN31" s="324">
        <v>0</v>
      </c>
      <c r="AO31" s="324">
        <v>0</v>
      </c>
      <c r="AP31" s="324">
        <v>82</v>
      </c>
      <c r="AQ31" s="324">
        <f t="shared" si="12"/>
        <v>553</v>
      </c>
      <c r="AR31" s="324">
        <v>0</v>
      </c>
      <c r="AS31" s="324">
        <v>0</v>
      </c>
      <c r="AT31" s="324">
        <v>553</v>
      </c>
      <c r="AU31" s="324">
        <f t="shared" si="13"/>
        <v>0</v>
      </c>
      <c r="AV31" s="324">
        <v>0</v>
      </c>
      <c r="AW31" s="324">
        <v>0</v>
      </c>
      <c r="AX31" s="324">
        <v>0</v>
      </c>
      <c r="AY31" s="324">
        <f t="shared" si="14"/>
        <v>0</v>
      </c>
      <c r="AZ31" s="324">
        <v>0</v>
      </c>
      <c r="BA31" s="324">
        <v>0</v>
      </c>
      <c r="BB31" s="324">
        <v>0</v>
      </c>
      <c r="BC31" s="324">
        <f t="shared" si="15"/>
        <v>411</v>
      </c>
      <c r="BD31" s="324">
        <f t="shared" si="16"/>
        <v>361</v>
      </c>
      <c r="BE31" s="324">
        <v>0</v>
      </c>
      <c r="BF31" s="324">
        <v>89</v>
      </c>
      <c r="BG31" s="324">
        <v>0</v>
      </c>
      <c r="BH31" s="324">
        <v>0</v>
      </c>
      <c r="BI31" s="324">
        <v>0</v>
      </c>
      <c r="BJ31" s="324">
        <v>272</v>
      </c>
      <c r="BK31" s="324">
        <f t="shared" si="18"/>
        <v>50</v>
      </c>
      <c r="BL31" s="324">
        <v>0</v>
      </c>
      <c r="BM31" s="324">
        <v>50</v>
      </c>
      <c r="BN31" s="324">
        <v>0</v>
      </c>
      <c r="BO31" s="324">
        <v>0</v>
      </c>
      <c r="BP31" s="324">
        <v>0</v>
      </c>
      <c r="BQ31" s="324">
        <v>0</v>
      </c>
      <c r="BR31" s="324">
        <f t="shared" si="41"/>
        <v>16788</v>
      </c>
      <c r="BS31" s="324">
        <f t="shared" si="42"/>
        <v>0</v>
      </c>
      <c r="BT31" s="324">
        <f t="shared" si="43"/>
        <v>11910</v>
      </c>
      <c r="BU31" s="324">
        <f t="shared" si="44"/>
        <v>420</v>
      </c>
      <c r="BV31" s="324">
        <f t="shared" si="45"/>
        <v>3950</v>
      </c>
      <c r="BW31" s="324">
        <f t="shared" si="46"/>
        <v>24</v>
      </c>
      <c r="BX31" s="324">
        <f t="shared" si="47"/>
        <v>484</v>
      </c>
      <c r="BY31" s="324">
        <f t="shared" si="21"/>
        <v>16427</v>
      </c>
      <c r="BZ31" s="324">
        <f t="shared" si="22"/>
        <v>0</v>
      </c>
      <c r="CA31" s="324">
        <f t="shared" si="23"/>
        <v>11821</v>
      </c>
      <c r="CB31" s="324">
        <f t="shared" si="24"/>
        <v>420</v>
      </c>
      <c r="CC31" s="324">
        <f t="shared" si="25"/>
        <v>3950</v>
      </c>
      <c r="CD31" s="324">
        <f t="shared" si="26"/>
        <v>24</v>
      </c>
      <c r="CE31" s="324">
        <f t="shared" si="27"/>
        <v>212</v>
      </c>
      <c r="CF31" s="324">
        <f t="shared" si="28"/>
        <v>361</v>
      </c>
      <c r="CG31" s="324">
        <f t="shared" si="48"/>
        <v>0</v>
      </c>
      <c r="CH31" s="324">
        <f t="shared" si="49"/>
        <v>89</v>
      </c>
      <c r="CI31" s="324">
        <f t="shared" si="50"/>
        <v>0</v>
      </c>
      <c r="CJ31" s="324">
        <f t="shared" si="51"/>
        <v>0</v>
      </c>
      <c r="CK31" s="324">
        <f t="shared" si="52"/>
        <v>0</v>
      </c>
      <c r="CL31" s="324">
        <f t="shared" si="53"/>
        <v>272</v>
      </c>
      <c r="CM31" s="324">
        <f t="shared" si="54"/>
        <v>4162</v>
      </c>
      <c r="CN31" s="324">
        <f t="shared" si="55"/>
        <v>0</v>
      </c>
      <c r="CO31" s="324">
        <f t="shared" si="56"/>
        <v>3527</v>
      </c>
      <c r="CP31" s="324">
        <f t="shared" si="57"/>
        <v>82</v>
      </c>
      <c r="CQ31" s="324">
        <f t="shared" si="58"/>
        <v>553</v>
      </c>
      <c r="CR31" s="324">
        <f t="shared" si="59"/>
        <v>0</v>
      </c>
      <c r="CS31" s="324">
        <f t="shared" si="60"/>
        <v>0</v>
      </c>
      <c r="CT31" s="324">
        <f t="shared" si="31"/>
        <v>4112</v>
      </c>
      <c r="CU31" s="324">
        <f t="shared" si="32"/>
        <v>0</v>
      </c>
      <c r="CV31" s="324">
        <f t="shared" si="33"/>
        <v>3477</v>
      </c>
      <c r="CW31" s="324">
        <f t="shared" si="34"/>
        <v>82</v>
      </c>
      <c r="CX31" s="324">
        <f t="shared" si="35"/>
        <v>553</v>
      </c>
      <c r="CY31" s="324">
        <f t="shared" si="36"/>
        <v>0</v>
      </c>
      <c r="CZ31" s="324">
        <f t="shared" si="37"/>
        <v>0</v>
      </c>
      <c r="DA31" s="324">
        <f t="shared" si="38"/>
        <v>50</v>
      </c>
      <c r="DB31" s="324">
        <f t="shared" si="61"/>
        <v>0</v>
      </c>
      <c r="DC31" s="324">
        <f t="shared" si="62"/>
        <v>50</v>
      </c>
      <c r="DD31" s="324">
        <f t="shared" si="63"/>
        <v>0</v>
      </c>
      <c r="DE31" s="324">
        <f t="shared" si="64"/>
        <v>0</v>
      </c>
      <c r="DF31" s="324">
        <f t="shared" si="65"/>
        <v>0</v>
      </c>
      <c r="DG31" s="324">
        <f t="shared" si="66"/>
        <v>0</v>
      </c>
      <c r="DH31" s="324">
        <v>0</v>
      </c>
      <c r="DI31" s="324">
        <f t="shared" si="40"/>
        <v>0</v>
      </c>
      <c r="DJ31" s="324">
        <v>0</v>
      </c>
      <c r="DK31" s="324">
        <v>0</v>
      </c>
      <c r="DL31" s="324">
        <v>0</v>
      </c>
      <c r="DM31" s="324">
        <v>0</v>
      </c>
    </row>
    <row r="32" spans="1:117" s="300" customFormat="1" ht="13.5" customHeight="1">
      <c r="A32" s="322" t="s">
        <v>745</v>
      </c>
      <c r="B32" s="323" t="s">
        <v>833</v>
      </c>
      <c r="C32" s="322" t="s">
        <v>834</v>
      </c>
      <c r="D32" s="324">
        <f t="shared" si="0"/>
        <v>21508</v>
      </c>
      <c r="E32" s="324">
        <f t="shared" si="1"/>
        <v>16743</v>
      </c>
      <c r="F32" s="324">
        <f t="shared" si="2"/>
        <v>0</v>
      </c>
      <c r="G32" s="324">
        <v>0</v>
      </c>
      <c r="H32" s="324">
        <v>0</v>
      </c>
      <c r="I32" s="324">
        <v>0</v>
      </c>
      <c r="J32" s="324">
        <f t="shared" si="3"/>
        <v>12874</v>
      </c>
      <c r="K32" s="324">
        <v>0</v>
      </c>
      <c r="L32" s="324">
        <v>12874</v>
      </c>
      <c r="M32" s="324">
        <v>0</v>
      </c>
      <c r="N32" s="324">
        <f t="shared" si="4"/>
        <v>646</v>
      </c>
      <c r="O32" s="324">
        <v>0</v>
      </c>
      <c r="P32" s="324">
        <v>646</v>
      </c>
      <c r="Q32" s="324">
        <v>0</v>
      </c>
      <c r="R32" s="324">
        <f t="shared" si="5"/>
        <v>3017</v>
      </c>
      <c r="S32" s="324">
        <v>0</v>
      </c>
      <c r="T32" s="324">
        <v>3017</v>
      </c>
      <c r="U32" s="324">
        <v>0</v>
      </c>
      <c r="V32" s="324">
        <f t="shared" si="6"/>
        <v>22</v>
      </c>
      <c r="W32" s="324">
        <v>0</v>
      </c>
      <c r="X32" s="324">
        <v>22</v>
      </c>
      <c r="Y32" s="324">
        <v>0</v>
      </c>
      <c r="Z32" s="324">
        <f t="shared" si="7"/>
        <v>184</v>
      </c>
      <c r="AA32" s="324">
        <v>0</v>
      </c>
      <c r="AB32" s="324">
        <v>184</v>
      </c>
      <c r="AC32" s="324">
        <v>0</v>
      </c>
      <c r="AD32" s="324">
        <f t="shared" si="8"/>
        <v>3347</v>
      </c>
      <c r="AE32" s="324">
        <f t="shared" si="9"/>
        <v>0</v>
      </c>
      <c r="AF32" s="324">
        <v>0</v>
      </c>
      <c r="AG32" s="324">
        <v>0</v>
      </c>
      <c r="AH32" s="324">
        <v>0</v>
      </c>
      <c r="AI32" s="324">
        <f t="shared" si="10"/>
        <v>3269</v>
      </c>
      <c r="AJ32" s="324">
        <v>0</v>
      </c>
      <c r="AK32" s="324">
        <v>90</v>
      </c>
      <c r="AL32" s="324">
        <v>3179</v>
      </c>
      <c r="AM32" s="324">
        <f t="shared" si="11"/>
        <v>51</v>
      </c>
      <c r="AN32" s="324">
        <v>0</v>
      </c>
      <c r="AO32" s="324">
        <v>0</v>
      </c>
      <c r="AP32" s="324">
        <v>51</v>
      </c>
      <c r="AQ32" s="324">
        <f t="shared" si="12"/>
        <v>0</v>
      </c>
      <c r="AR32" s="324">
        <v>0</v>
      </c>
      <c r="AS32" s="324">
        <v>0</v>
      </c>
      <c r="AT32" s="324">
        <v>0</v>
      </c>
      <c r="AU32" s="324">
        <f t="shared" si="13"/>
        <v>0</v>
      </c>
      <c r="AV32" s="324">
        <v>0</v>
      </c>
      <c r="AW32" s="324">
        <v>0</v>
      </c>
      <c r="AX32" s="324">
        <v>0</v>
      </c>
      <c r="AY32" s="324">
        <f t="shared" si="14"/>
        <v>27</v>
      </c>
      <c r="AZ32" s="324">
        <v>0</v>
      </c>
      <c r="BA32" s="324">
        <v>0</v>
      </c>
      <c r="BB32" s="324">
        <v>27</v>
      </c>
      <c r="BC32" s="324">
        <f t="shared" si="15"/>
        <v>1418</v>
      </c>
      <c r="BD32" s="324">
        <f t="shared" si="16"/>
        <v>1093</v>
      </c>
      <c r="BE32" s="324">
        <v>0</v>
      </c>
      <c r="BF32" s="324">
        <v>382</v>
      </c>
      <c r="BG32" s="324">
        <v>0</v>
      </c>
      <c r="BH32" s="324">
        <v>0</v>
      </c>
      <c r="BI32" s="324">
        <v>0</v>
      </c>
      <c r="BJ32" s="324">
        <v>711</v>
      </c>
      <c r="BK32" s="324">
        <f t="shared" si="18"/>
        <v>325</v>
      </c>
      <c r="BL32" s="324">
        <v>0</v>
      </c>
      <c r="BM32" s="324">
        <v>313</v>
      </c>
      <c r="BN32" s="324">
        <v>3</v>
      </c>
      <c r="BO32" s="324">
        <v>0</v>
      </c>
      <c r="BP32" s="324">
        <v>0</v>
      </c>
      <c r="BQ32" s="324">
        <v>9</v>
      </c>
      <c r="BR32" s="324">
        <f t="shared" si="41"/>
        <v>17836</v>
      </c>
      <c r="BS32" s="324">
        <f t="shared" si="42"/>
        <v>0</v>
      </c>
      <c r="BT32" s="324">
        <f t="shared" si="43"/>
        <v>13256</v>
      </c>
      <c r="BU32" s="324">
        <f t="shared" si="44"/>
        <v>646</v>
      </c>
      <c r="BV32" s="324">
        <f t="shared" si="45"/>
        <v>3017</v>
      </c>
      <c r="BW32" s="324">
        <f t="shared" si="46"/>
        <v>22</v>
      </c>
      <c r="BX32" s="324">
        <f t="shared" si="47"/>
        <v>895</v>
      </c>
      <c r="BY32" s="324">
        <f t="shared" si="21"/>
        <v>16743</v>
      </c>
      <c r="BZ32" s="324">
        <f t="shared" si="22"/>
        <v>0</v>
      </c>
      <c r="CA32" s="324">
        <f t="shared" si="23"/>
        <v>12874</v>
      </c>
      <c r="CB32" s="324">
        <f t="shared" si="24"/>
        <v>646</v>
      </c>
      <c r="CC32" s="324">
        <f t="shared" si="25"/>
        <v>3017</v>
      </c>
      <c r="CD32" s="324">
        <f t="shared" si="26"/>
        <v>22</v>
      </c>
      <c r="CE32" s="324">
        <f t="shared" si="27"/>
        <v>184</v>
      </c>
      <c r="CF32" s="324">
        <f t="shared" si="28"/>
        <v>1093</v>
      </c>
      <c r="CG32" s="324">
        <f t="shared" si="48"/>
        <v>0</v>
      </c>
      <c r="CH32" s="324">
        <f t="shared" si="49"/>
        <v>382</v>
      </c>
      <c r="CI32" s="324">
        <f t="shared" si="50"/>
        <v>0</v>
      </c>
      <c r="CJ32" s="324">
        <f t="shared" si="51"/>
        <v>0</v>
      </c>
      <c r="CK32" s="324">
        <f t="shared" si="52"/>
        <v>0</v>
      </c>
      <c r="CL32" s="324">
        <f t="shared" si="53"/>
        <v>711</v>
      </c>
      <c r="CM32" s="324">
        <f t="shared" si="54"/>
        <v>3672</v>
      </c>
      <c r="CN32" s="324">
        <f t="shared" si="55"/>
        <v>0</v>
      </c>
      <c r="CO32" s="324">
        <f t="shared" si="56"/>
        <v>3582</v>
      </c>
      <c r="CP32" s="324">
        <f t="shared" si="57"/>
        <v>54</v>
      </c>
      <c r="CQ32" s="324">
        <f t="shared" si="58"/>
        <v>0</v>
      </c>
      <c r="CR32" s="324">
        <f t="shared" si="59"/>
        <v>0</v>
      </c>
      <c r="CS32" s="324">
        <f t="shared" si="60"/>
        <v>36</v>
      </c>
      <c r="CT32" s="324">
        <f t="shared" si="31"/>
        <v>3347</v>
      </c>
      <c r="CU32" s="324">
        <f t="shared" si="32"/>
        <v>0</v>
      </c>
      <c r="CV32" s="324">
        <f t="shared" si="33"/>
        <v>3269</v>
      </c>
      <c r="CW32" s="324">
        <f t="shared" si="34"/>
        <v>51</v>
      </c>
      <c r="CX32" s="324">
        <f t="shared" si="35"/>
        <v>0</v>
      </c>
      <c r="CY32" s="324">
        <f t="shared" si="36"/>
        <v>0</v>
      </c>
      <c r="CZ32" s="324">
        <f t="shared" si="37"/>
        <v>27</v>
      </c>
      <c r="DA32" s="324">
        <f t="shared" si="38"/>
        <v>325</v>
      </c>
      <c r="DB32" s="324">
        <f t="shared" si="61"/>
        <v>0</v>
      </c>
      <c r="DC32" s="324">
        <f t="shared" si="62"/>
        <v>313</v>
      </c>
      <c r="DD32" s="324">
        <f t="shared" si="63"/>
        <v>3</v>
      </c>
      <c r="DE32" s="324">
        <f t="shared" si="64"/>
        <v>0</v>
      </c>
      <c r="DF32" s="324">
        <f t="shared" si="65"/>
        <v>0</v>
      </c>
      <c r="DG32" s="324">
        <f t="shared" si="66"/>
        <v>9</v>
      </c>
      <c r="DH32" s="324">
        <v>0</v>
      </c>
      <c r="DI32" s="324">
        <f t="shared" si="40"/>
        <v>2</v>
      </c>
      <c r="DJ32" s="324">
        <v>0</v>
      </c>
      <c r="DK32" s="324">
        <v>2</v>
      </c>
      <c r="DL32" s="324">
        <v>0</v>
      </c>
      <c r="DM32" s="324">
        <v>0</v>
      </c>
    </row>
    <row r="33" spans="1:117" s="300" customFormat="1" ht="13.5" customHeight="1">
      <c r="A33" s="322" t="s">
        <v>745</v>
      </c>
      <c r="B33" s="323" t="s">
        <v>836</v>
      </c>
      <c r="C33" s="322" t="s">
        <v>837</v>
      </c>
      <c r="D33" s="324">
        <f t="shared" si="0"/>
        <v>40575</v>
      </c>
      <c r="E33" s="324">
        <f t="shared" si="1"/>
        <v>30939</v>
      </c>
      <c r="F33" s="324">
        <f t="shared" si="2"/>
        <v>0</v>
      </c>
      <c r="G33" s="324">
        <v>0</v>
      </c>
      <c r="H33" s="324">
        <v>0</v>
      </c>
      <c r="I33" s="324">
        <v>0</v>
      </c>
      <c r="J33" s="324">
        <f t="shared" si="3"/>
        <v>25677</v>
      </c>
      <c r="K33" s="324">
        <v>0</v>
      </c>
      <c r="L33" s="324">
        <v>25677</v>
      </c>
      <c r="M33" s="324">
        <v>0</v>
      </c>
      <c r="N33" s="324">
        <f t="shared" si="4"/>
        <v>1190</v>
      </c>
      <c r="O33" s="324">
        <v>0</v>
      </c>
      <c r="P33" s="324">
        <v>1190</v>
      </c>
      <c r="Q33" s="324">
        <v>0</v>
      </c>
      <c r="R33" s="324">
        <f t="shared" si="5"/>
        <v>3403</v>
      </c>
      <c r="S33" s="324">
        <v>5</v>
      </c>
      <c r="T33" s="324">
        <v>3398</v>
      </c>
      <c r="U33" s="324">
        <v>0</v>
      </c>
      <c r="V33" s="324">
        <f t="shared" si="6"/>
        <v>52</v>
      </c>
      <c r="W33" s="324">
        <v>0</v>
      </c>
      <c r="X33" s="324">
        <v>52</v>
      </c>
      <c r="Y33" s="324">
        <v>0</v>
      </c>
      <c r="Z33" s="324">
        <f t="shared" si="7"/>
        <v>617</v>
      </c>
      <c r="AA33" s="324">
        <v>0</v>
      </c>
      <c r="AB33" s="324">
        <v>617</v>
      </c>
      <c r="AC33" s="324">
        <v>0</v>
      </c>
      <c r="AD33" s="324">
        <f t="shared" si="8"/>
        <v>8626</v>
      </c>
      <c r="AE33" s="324">
        <f t="shared" si="9"/>
        <v>0</v>
      </c>
      <c r="AF33" s="324">
        <v>0</v>
      </c>
      <c r="AG33" s="324">
        <v>0</v>
      </c>
      <c r="AH33" s="324">
        <v>0</v>
      </c>
      <c r="AI33" s="324">
        <f t="shared" si="10"/>
        <v>8613</v>
      </c>
      <c r="AJ33" s="324">
        <v>0</v>
      </c>
      <c r="AK33" s="324">
        <v>0</v>
      </c>
      <c r="AL33" s="324">
        <v>8613</v>
      </c>
      <c r="AM33" s="324">
        <f t="shared" si="11"/>
        <v>1</v>
      </c>
      <c r="AN33" s="324">
        <v>0</v>
      </c>
      <c r="AO33" s="324">
        <v>0</v>
      </c>
      <c r="AP33" s="324">
        <v>1</v>
      </c>
      <c r="AQ33" s="324">
        <f t="shared" si="12"/>
        <v>12</v>
      </c>
      <c r="AR33" s="324">
        <v>0</v>
      </c>
      <c r="AS33" s="324">
        <v>0</v>
      </c>
      <c r="AT33" s="324">
        <v>12</v>
      </c>
      <c r="AU33" s="324">
        <f t="shared" si="13"/>
        <v>0</v>
      </c>
      <c r="AV33" s="324">
        <v>0</v>
      </c>
      <c r="AW33" s="324">
        <v>0</v>
      </c>
      <c r="AX33" s="324">
        <v>0</v>
      </c>
      <c r="AY33" s="324">
        <f t="shared" si="14"/>
        <v>0</v>
      </c>
      <c r="AZ33" s="324">
        <v>0</v>
      </c>
      <c r="BA33" s="324">
        <v>0</v>
      </c>
      <c r="BB33" s="324">
        <v>0</v>
      </c>
      <c r="BC33" s="324">
        <f t="shared" si="15"/>
        <v>1010</v>
      </c>
      <c r="BD33" s="324">
        <f t="shared" si="16"/>
        <v>849</v>
      </c>
      <c r="BE33" s="324">
        <v>0</v>
      </c>
      <c r="BF33" s="324">
        <v>287</v>
      </c>
      <c r="BG33" s="324">
        <v>0</v>
      </c>
      <c r="BH33" s="324">
        <v>0</v>
      </c>
      <c r="BI33" s="324">
        <v>0</v>
      </c>
      <c r="BJ33" s="324">
        <v>562</v>
      </c>
      <c r="BK33" s="324">
        <f t="shared" si="18"/>
        <v>161</v>
      </c>
      <c r="BL33" s="324">
        <v>0</v>
      </c>
      <c r="BM33" s="324">
        <v>161</v>
      </c>
      <c r="BN33" s="324">
        <v>0</v>
      </c>
      <c r="BO33" s="324">
        <v>0</v>
      </c>
      <c r="BP33" s="324">
        <v>0</v>
      </c>
      <c r="BQ33" s="324">
        <v>0</v>
      </c>
      <c r="BR33" s="324">
        <f t="shared" si="41"/>
        <v>31788</v>
      </c>
      <c r="BS33" s="324">
        <f t="shared" si="42"/>
        <v>0</v>
      </c>
      <c r="BT33" s="324">
        <f t="shared" si="43"/>
        <v>25964</v>
      </c>
      <c r="BU33" s="324">
        <f t="shared" si="44"/>
        <v>1190</v>
      </c>
      <c r="BV33" s="324">
        <f t="shared" si="45"/>
        <v>3403</v>
      </c>
      <c r="BW33" s="324">
        <f t="shared" si="46"/>
        <v>52</v>
      </c>
      <c r="BX33" s="324">
        <f t="shared" si="47"/>
        <v>1179</v>
      </c>
      <c r="BY33" s="324">
        <f t="shared" si="21"/>
        <v>30939</v>
      </c>
      <c r="BZ33" s="324">
        <f t="shared" si="22"/>
        <v>0</v>
      </c>
      <c r="CA33" s="324">
        <f t="shared" si="23"/>
        <v>25677</v>
      </c>
      <c r="CB33" s="324">
        <f t="shared" si="24"/>
        <v>1190</v>
      </c>
      <c r="CC33" s="324">
        <f t="shared" si="25"/>
        <v>3403</v>
      </c>
      <c r="CD33" s="324">
        <f t="shared" si="26"/>
        <v>52</v>
      </c>
      <c r="CE33" s="324">
        <f t="shared" si="27"/>
        <v>617</v>
      </c>
      <c r="CF33" s="324">
        <f t="shared" si="28"/>
        <v>849</v>
      </c>
      <c r="CG33" s="324">
        <f t="shared" si="48"/>
        <v>0</v>
      </c>
      <c r="CH33" s="324">
        <f t="shared" si="49"/>
        <v>287</v>
      </c>
      <c r="CI33" s="324">
        <f t="shared" si="50"/>
        <v>0</v>
      </c>
      <c r="CJ33" s="324">
        <f t="shared" si="51"/>
        <v>0</v>
      </c>
      <c r="CK33" s="324">
        <f t="shared" si="52"/>
        <v>0</v>
      </c>
      <c r="CL33" s="324">
        <f t="shared" si="53"/>
        <v>562</v>
      </c>
      <c r="CM33" s="324">
        <f t="shared" si="54"/>
        <v>8787</v>
      </c>
      <c r="CN33" s="324">
        <f t="shared" si="55"/>
        <v>0</v>
      </c>
      <c r="CO33" s="324">
        <f t="shared" si="56"/>
        <v>8774</v>
      </c>
      <c r="CP33" s="324">
        <f t="shared" si="57"/>
        <v>1</v>
      </c>
      <c r="CQ33" s="324">
        <f t="shared" si="58"/>
        <v>12</v>
      </c>
      <c r="CR33" s="324">
        <f t="shared" si="59"/>
        <v>0</v>
      </c>
      <c r="CS33" s="324">
        <f t="shared" si="60"/>
        <v>0</v>
      </c>
      <c r="CT33" s="324">
        <f t="shared" si="31"/>
        <v>8626</v>
      </c>
      <c r="CU33" s="324">
        <f t="shared" si="32"/>
        <v>0</v>
      </c>
      <c r="CV33" s="324">
        <f t="shared" si="33"/>
        <v>8613</v>
      </c>
      <c r="CW33" s="324">
        <f t="shared" si="34"/>
        <v>1</v>
      </c>
      <c r="CX33" s="324">
        <f t="shared" si="35"/>
        <v>12</v>
      </c>
      <c r="CY33" s="324">
        <f t="shared" si="36"/>
        <v>0</v>
      </c>
      <c r="CZ33" s="324">
        <f t="shared" si="37"/>
        <v>0</v>
      </c>
      <c r="DA33" s="324">
        <f t="shared" si="38"/>
        <v>161</v>
      </c>
      <c r="DB33" s="324">
        <f t="shared" si="61"/>
        <v>0</v>
      </c>
      <c r="DC33" s="324">
        <f t="shared" si="62"/>
        <v>161</v>
      </c>
      <c r="DD33" s="324">
        <f t="shared" si="63"/>
        <v>0</v>
      </c>
      <c r="DE33" s="324">
        <f t="shared" si="64"/>
        <v>0</v>
      </c>
      <c r="DF33" s="324">
        <f t="shared" si="65"/>
        <v>0</v>
      </c>
      <c r="DG33" s="324">
        <f t="shared" si="66"/>
        <v>0</v>
      </c>
      <c r="DH33" s="324">
        <v>0</v>
      </c>
      <c r="DI33" s="324">
        <f t="shared" si="40"/>
        <v>1</v>
      </c>
      <c r="DJ33" s="324">
        <v>1</v>
      </c>
      <c r="DK33" s="324">
        <v>0</v>
      </c>
      <c r="DL33" s="324">
        <v>0</v>
      </c>
      <c r="DM33" s="324">
        <v>0</v>
      </c>
    </row>
    <row r="34" spans="1:117" s="300" customFormat="1" ht="13.5" customHeight="1">
      <c r="A34" s="322" t="s">
        <v>745</v>
      </c>
      <c r="B34" s="323" t="s">
        <v>839</v>
      </c>
      <c r="C34" s="322" t="s">
        <v>840</v>
      </c>
      <c r="D34" s="324">
        <f t="shared" si="0"/>
        <v>20587</v>
      </c>
      <c r="E34" s="324">
        <f t="shared" si="1"/>
        <v>15859</v>
      </c>
      <c r="F34" s="324">
        <f t="shared" si="2"/>
        <v>0</v>
      </c>
      <c r="G34" s="324">
        <v>0</v>
      </c>
      <c r="H34" s="324">
        <v>0</v>
      </c>
      <c r="I34" s="324">
        <v>0</v>
      </c>
      <c r="J34" s="324">
        <f t="shared" si="3"/>
        <v>10475</v>
      </c>
      <c r="K34" s="324">
        <v>0</v>
      </c>
      <c r="L34" s="324">
        <v>10475</v>
      </c>
      <c r="M34" s="324">
        <v>0</v>
      </c>
      <c r="N34" s="324">
        <f t="shared" si="4"/>
        <v>395</v>
      </c>
      <c r="O34" s="324">
        <v>0</v>
      </c>
      <c r="P34" s="324">
        <v>395</v>
      </c>
      <c r="Q34" s="324">
        <v>0</v>
      </c>
      <c r="R34" s="324">
        <f t="shared" si="5"/>
        <v>4840</v>
      </c>
      <c r="S34" s="324">
        <v>0</v>
      </c>
      <c r="T34" s="324">
        <v>4840</v>
      </c>
      <c r="U34" s="324">
        <v>0</v>
      </c>
      <c r="V34" s="324">
        <f t="shared" si="6"/>
        <v>0</v>
      </c>
      <c r="W34" s="324">
        <v>0</v>
      </c>
      <c r="X34" s="324">
        <v>0</v>
      </c>
      <c r="Y34" s="324">
        <v>0</v>
      </c>
      <c r="Z34" s="324">
        <f t="shared" si="7"/>
        <v>149</v>
      </c>
      <c r="AA34" s="324">
        <v>149</v>
      </c>
      <c r="AB34" s="324">
        <v>0</v>
      </c>
      <c r="AC34" s="324">
        <v>0</v>
      </c>
      <c r="AD34" s="324">
        <f t="shared" si="8"/>
        <v>3100</v>
      </c>
      <c r="AE34" s="324">
        <f t="shared" si="9"/>
        <v>0</v>
      </c>
      <c r="AF34" s="324">
        <v>0</v>
      </c>
      <c r="AG34" s="324">
        <v>0</v>
      </c>
      <c r="AH34" s="324">
        <v>0</v>
      </c>
      <c r="AI34" s="324">
        <f t="shared" si="10"/>
        <v>2610</v>
      </c>
      <c r="AJ34" s="324">
        <v>0</v>
      </c>
      <c r="AK34" s="324">
        <v>0</v>
      </c>
      <c r="AL34" s="324">
        <v>2610</v>
      </c>
      <c r="AM34" s="324">
        <f t="shared" si="11"/>
        <v>0</v>
      </c>
      <c r="AN34" s="324">
        <v>0</v>
      </c>
      <c r="AO34" s="324">
        <v>0</v>
      </c>
      <c r="AP34" s="324">
        <v>0</v>
      </c>
      <c r="AQ34" s="324">
        <f t="shared" si="12"/>
        <v>490</v>
      </c>
      <c r="AR34" s="324">
        <v>0</v>
      </c>
      <c r="AS34" s="324">
        <v>0</v>
      </c>
      <c r="AT34" s="324">
        <v>490</v>
      </c>
      <c r="AU34" s="324">
        <f t="shared" si="13"/>
        <v>0</v>
      </c>
      <c r="AV34" s="324">
        <v>0</v>
      </c>
      <c r="AW34" s="324">
        <v>0</v>
      </c>
      <c r="AX34" s="324">
        <v>0</v>
      </c>
      <c r="AY34" s="324">
        <f t="shared" si="14"/>
        <v>0</v>
      </c>
      <c r="AZ34" s="324">
        <v>0</v>
      </c>
      <c r="BA34" s="324">
        <v>0</v>
      </c>
      <c r="BB34" s="324">
        <v>0</v>
      </c>
      <c r="BC34" s="324">
        <f t="shared" si="15"/>
        <v>1628</v>
      </c>
      <c r="BD34" s="324">
        <f t="shared" si="16"/>
        <v>1202</v>
      </c>
      <c r="BE34" s="324">
        <v>0</v>
      </c>
      <c r="BF34" s="324">
        <v>618</v>
      </c>
      <c r="BG34" s="324">
        <v>0</v>
      </c>
      <c r="BH34" s="324">
        <v>81</v>
      </c>
      <c r="BI34" s="324">
        <v>0</v>
      </c>
      <c r="BJ34" s="324">
        <v>503</v>
      </c>
      <c r="BK34" s="324">
        <f t="shared" si="18"/>
        <v>426</v>
      </c>
      <c r="BL34" s="324">
        <v>0</v>
      </c>
      <c r="BM34" s="324">
        <v>378</v>
      </c>
      <c r="BN34" s="324">
        <v>0</v>
      </c>
      <c r="BO34" s="324">
        <v>48</v>
      </c>
      <c r="BP34" s="324">
        <v>0</v>
      </c>
      <c r="BQ34" s="324">
        <v>0</v>
      </c>
      <c r="BR34" s="324">
        <f t="shared" si="41"/>
        <v>17061</v>
      </c>
      <c r="BS34" s="324">
        <f t="shared" si="42"/>
        <v>0</v>
      </c>
      <c r="BT34" s="324">
        <f t="shared" si="43"/>
        <v>11093</v>
      </c>
      <c r="BU34" s="324">
        <f t="shared" si="44"/>
        <v>395</v>
      </c>
      <c r="BV34" s="324">
        <f t="shared" si="45"/>
        <v>4921</v>
      </c>
      <c r="BW34" s="324">
        <f t="shared" si="46"/>
        <v>0</v>
      </c>
      <c r="BX34" s="324">
        <f t="shared" si="47"/>
        <v>652</v>
      </c>
      <c r="BY34" s="324">
        <f t="shared" si="21"/>
        <v>15859</v>
      </c>
      <c r="BZ34" s="324">
        <f t="shared" si="22"/>
        <v>0</v>
      </c>
      <c r="CA34" s="324">
        <f t="shared" si="23"/>
        <v>10475</v>
      </c>
      <c r="CB34" s="324">
        <f t="shared" si="24"/>
        <v>395</v>
      </c>
      <c r="CC34" s="324">
        <f t="shared" si="25"/>
        <v>4840</v>
      </c>
      <c r="CD34" s="324">
        <f t="shared" si="26"/>
        <v>0</v>
      </c>
      <c r="CE34" s="324">
        <f t="shared" si="27"/>
        <v>149</v>
      </c>
      <c r="CF34" s="324">
        <f t="shared" si="28"/>
        <v>1202</v>
      </c>
      <c r="CG34" s="324">
        <f t="shared" si="48"/>
        <v>0</v>
      </c>
      <c r="CH34" s="324">
        <f t="shared" si="49"/>
        <v>618</v>
      </c>
      <c r="CI34" s="324">
        <f t="shared" si="50"/>
        <v>0</v>
      </c>
      <c r="CJ34" s="324">
        <f t="shared" si="51"/>
        <v>81</v>
      </c>
      <c r="CK34" s="324">
        <f t="shared" si="52"/>
        <v>0</v>
      </c>
      <c r="CL34" s="324">
        <f t="shared" si="53"/>
        <v>503</v>
      </c>
      <c r="CM34" s="324">
        <f t="shared" si="54"/>
        <v>3526</v>
      </c>
      <c r="CN34" s="324">
        <f t="shared" si="55"/>
        <v>0</v>
      </c>
      <c r="CO34" s="324">
        <f t="shared" si="56"/>
        <v>2988</v>
      </c>
      <c r="CP34" s="324">
        <f t="shared" si="57"/>
        <v>0</v>
      </c>
      <c r="CQ34" s="324">
        <f t="shared" si="58"/>
        <v>538</v>
      </c>
      <c r="CR34" s="324">
        <f t="shared" si="59"/>
        <v>0</v>
      </c>
      <c r="CS34" s="324">
        <f t="shared" si="60"/>
        <v>0</v>
      </c>
      <c r="CT34" s="324">
        <f t="shared" si="31"/>
        <v>3100</v>
      </c>
      <c r="CU34" s="324">
        <f t="shared" si="32"/>
        <v>0</v>
      </c>
      <c r="CV34" s="324">
        <f t="shared" si="33"/>
        <v>2610</v>
      </c>
      <c r="CW34" s="324">
        <f t="shared" si="34"/>
        <v>0</v>
      </c>
      <c r="CX34" s="324">
        <f t="shared" si="35"/>
        <v>490</v>
      </c>
      <c r="CY34" s="324">
        <f t="shared" si="36"/>
        <v>0</v>
      </c>
      <c r="CZ34" s="324">
        <f t="shared" si="37"/>
        <v>0</v>
      </c>
      <c r="DA34" s="324">
        <f t="shared" si="38"/>
        <v>426</v>
      </c>
      <c r="DB34" s="324">
        <f t="shared" si="61"/>
        <v>0</v>
      </c>
      <c r="DC34" s="324">
        <f t="shared" si="62"/>
        <v>378</v>
      </c>
      <c r="DD34" s="324">
        <f t="shared" si="63"/>
        <v>0</v>
      </c>
      <c r="DE34" s="324">
        <f t="shared" si="64"/>
        <v>48</v>
      </c>
      <c r="DF34" s="324">
        <f t="shared" si="65"/>
        <v>0</v>
      </c>
      <c r="DG34" s="324">
        <f t="shared" si="66"/>
        <v>0</v>
      </c>
      <c r="DH34" s="324">
        <v>0</v>
      </c>
      <c r="DI34" s="324">
        <f t="shared" si="40"/>
        <v>1</v>
      </c>
      <c r="DJ34" s="324">
        <v>1</v>
      </c>
      <c r="DK34" s="324">
        <v>0</v>
      </c>
      <c r="DL34" s="324">
        <v>0</v>
      </c>
      <c r="DM34" s="324">
        <v>0</v>
      </c>
    </row>
    <row r="35" spans="1:117" s="300" customFormat="1" ht="13.5" customHeight="1">
      <c r="A35" s="322" t="s">
        <v>745</v>
      </c>
      <c r="B35" s="323" t="s">
        <v>842</v>
      </c>
      <c r="C35" s="322" t="s">
        <v>843</v>
      </c>
      <c r="D35" s="324">
        <f t="shared" si="0"/>
        <v>44869</v>
      </c>
      <c r="E35" s="324">
        <f t="shared" si="1"/>
        <v>34925</v>
      </c>
      <c r="F35" s="324">
        <f t="shared" si="2"/>
        <v>0</v>
      </c>
      <c r="G35" s="324">
        <v>0</v>
      </c>
      <c r="H35" s="324">
        <v>0</v>
      </c>
      <c r="I35" s="324">
        <v>0</v>
      </c>
      <c r="J35" s="324">
        <f t="shared" si="3"/>
        <v>24137</v>
      </c>
      <c r="K35" s="324">
        <v>1033</v>
      </c>
      <c r="L35" s="324">
        <v>23104</v>
      </c>
      <c r="M35" s="324">
        <v>0</v>
      </c>
      <c r="N35" s="324">
        <f t="shared" si="4"/>
        <v>1550</v>
      </c>
      <c r="O35" s="324">
        <v>136</v>
      </c>
      <c r="P35" s="324">
        <v>1414</v>
      </c>
      <c r="Q35" s="324">
        <v>0</v>
      </c>
      <c r="R35" s="324">
        <f t="shared" si="5"/>
        <v>8716</v>
      </c>
      <c r="S35" s="324">
        <v>0</v>
      </c>
      <c r="T35" s="324">
        <v>8716</v>
      </c>
      <c r="U35" s="324">
        <v>0</v>
      </c>
      <c r="V35" s="324">
        <f t="shared" si="6"/>
        <v>104</v>
      </c>
      <c r="W35" s="324">
        <v>0</v>
      </c>
      <c r="X35" s="324">
        <v>104</v>
      </c>
      <c r="Y35" s="324">
        <v>0</v>
      </c>
      <c r="Z35" s="324">
        <f t="shared" si="7"/>
        <v>418</v>
      </c>
      <c r="AA35" s="324">
        <v>187</v>
      </c>
      <c r="AB35" s="324">
        <v>229</v>
      </c>
      <c r="AC35" s="324">
        <v>2</v>
      </c>
      <c r="AD35" s="324">
        <f t="shared" si="8"/>
        <v>8064</v>
      </c>
      <c r="AE35" s="324">
        <f t="shared" si="9"/>
        <v>0</v>
      </c>
      <c r="AF35" s="324">
        <v>0</v>
      </c>
      <c r="AG35" s="324">
        <v>0</v>
      </c>
      <c r="AH35" s="324">
        <v>0</v>
      </c>
      <c r="AI35" s="324">
        <f t="shared" si="10"/>
        <v>7488</v>
      </c>
      <c r="AJ35" s="324">
        <v>1</v>
      </c>
      <c r="AK35" s="324">
        <v>79</v>
      </c>
      <c r="AL35" s="324">
        <v>7408</v>
      </c>
      <c r="AM35" s="324">
        <f t="shared" si="11"/>
        <v>104</v>
      </c>
      <c r="AN35" s="324">
        <v>0</v>
      </c>
      <c r="AO35" s="324">
        <v>0</v>
      </c>
      <c r="AP35" s="324">
        <v>104</v>
      </c>
      <c r="AQ35" s="324">
        <f t="shared" si="12"/>
        <v>402</v>
      </c>
      <c r="AR35" s="324">
        <v>0</v>
      </c>
      <c r="AS35" s="324">
        <v>8</v>
      </c>
      <c r="AT35" s="324">
        <v>394</v>
      </c>
      <c r="AU35" s="324">
        <f t="shared" si="13"/>
        <v>5</v>
      </c>
      <c r="AV35" s="324">
        <v>0</v>
      </c>
      <c r="AW35" s="324">
        <v>0</v>
      </c>
      <c r="AX35" s="324">
        <v>5</v>
      </c>
      <c r="AY35" s="324">
        <f t="shared" si="14"/>
        <v>65</v>
      </c>
      <c r="AZ35" s="324">
        <v>0</v>
      </c>
      <c r="BA35" s="324">
        <v>0</v>
      </c>
      <c r="BB35" s="324">
        <v>65</v>
      </c>
      <c r="BC35" s="324">
        <f t="shared" si="15"/>
        <v>1880</v>
      </c>
      <c r="BD35" s="324">
        <f t="shared" si="16"/>
        <v>399</v>
      </c>
      <c r="BE35" s="324">
        <v>0</v>
      </c>
      <c r="BF35" s="324">
        <v>227</v>
      </c>
      <c r="BG35" s="324">
        <v>40</v>
      </c>
      <c r="BH35" s="324">
        <v>49</v>
      </c>
      <c r="BI35" s="324">
        <v>3</v>
      </c>
      <c r="BJ35" s="324">
        <v>80</v>
      </c>
      <c r="BK35" s="324">
        <f t="shared" si="18"/>
        <v>1481</v>
      </c>
      <c r="BL35" s="324">
        <v>0</v>
      </c>
      <c r="BM35" s="324">
        <v>1274</v>
      </c>
      <c r="BN35" s="324">
        <v>30</v>
      </c>
      <c r="BO35" s="324">
        <v>135</v>
      </c>
      <c r="BP35" s="324">
        <v>2</v>
      </c>
      <c r="BQ35" s="324">
        <v>40</v>
      </c>
      <c r="BR35" s="324">
        <f t="shared" si="41"/>
        <v>35324</v>
      </c>
      <c r="BS35" s="324">
        <f t="shared" si="42"/>
        <v>0</v>
      </c>
      <c r="BT35" s="324">
        <f t="shared" si="43"/>
        <v>24364</v>
      </c>
      <c r="BU35" s="324">
        <f t="shared" si="44"/>
        <v>1590</v>
      </c>
      <c r="BV35" s="324">
        <f t="shared" si="45"/>
        <v>8765</v>
      </c>
      <c r="BW35" s="324">
        <f t="shared" si="46"/>
        <v>107</v>
      </c>
      <c r="BX35" s="324">
        <f t="shared" si="47"/>
        <v>498</v>
      </c>
      <c r="BY35" s="324">
        <f t="shared" si="21"/>
        <v>34925</v>
      </c>
      <c r="BZ35" s="324">
        <f t="shared" si="22"/>
        <v>0</v>
      </c>
      <c r="CA35" s="324">
        <f t="shared" si="23"/>
        <v>24137</v>
      </c>
      <c r="CB35" s="324">
        <f t="shared" si="24"/>
        <v>1550</v>
      </c>
      <c r="CC35" s="324">
        <f t="shared" si="25"/>
        <v>8716</v>
      </c>
      <c r="CD35" s="324">
        <f t="shared" si="26"/>
        <v>104</v>
      </c>
      <c r="CE35" s="324">
        <f t="shared" si="27"/>
        <v>418</v>
      </c>
      <c r="CF35" s="324">
        <f t="shared" si="28"/>
        <v>399</v>
      </c>
      <c r="CG35" s="324">
        <f t="shared" si="48"/>
        <v>0</v>
      </c>
      <c r="CH35" s="324">
        <f t="shared" si="49"/>
        <v>227</v>
      </c>
      <c r="CI35" s="324">
        <f t="shared" si="50"/>
        <v>40</v>
      </c>
      <c r="CJ35" s="324">
        <f t="shared" si="51"/>
        <v>49</v>
      </c>
      <c r="CK35" s="324">
        <f t="shared" si="52"/>
        <v>3</v>
      </c>
      <c r="CL35" s="324">
        <f t="shared" si="53"/>
        <v>80</v>
      </c>
      <c r="CM35" s="324">
        <f t="shared" si="54"/>
        <v>9545</v>
      </c>
      <c r="CN35" s="324">
        <f t="shared" si="55"/>
        <v>0</v>
      </c>
      <c r="CO35" s="324">
        <f t="shared" si="56"/>
        <v>8762</v>
      </c>
      <c r="CP35" s="324">
        <f t="shared" si="57"/>
        <v>134</v>
      </c>
      <c r="CQ35" s="324">
        <f t="shared" si="58"/>
        <v>537</v>
      </c>
      <c r="CR35" s="324">
        <f t="shared" si="59"/>
        <v>7</v>
      </c>
      <c r="CS35" s="324">
        <f t="shared" si="60"/>
        <v>105</v>
      </c>
      <c r="CT35" s="324">
        <f t="shared" si="31"/>
        <v>8064</v>
      </c>
      <c r="CU35" s="324">
        <f t="shared" si="32"/>
        <v>0</v>
      </c>
      <c r="CV35" s="324">
        <f t="shared" si="33"/>
        <v>7488</v>
      </c>
      <c r="CW35" s="324">
        <f t="shared" si="34"/>
        <v>104</v>
      </c>
      <c r="CX35" s="324">
        <f t="shared" si="35"/>
        <v>402</v>
      </c>
      <c r="CY35" s="324">
        <f t="shared" si="36"/>
        <v>5</v>
      </c>
      <c r="CZ35" s="324">
        <f t="shared" si="37"/>
        <v>65</v>
      </c>
      <c r="DA35" s="324">
        <f t="shared" si="38"/>
        <v>1481</v>
      </c>
      <c r="DB35" s="324">
        <f t="shared" si="61"/>
        <v>0</v>
      </c>
      <c r="DC35" s="324">
        <f t="shared" si="62"/>
        <v>1274</v>
      </c>
      <c r="DD35" s="324">
        <f t="shared" si="63"/>
        <v>30</v>
      </c>
      <c r="DE35" s="324">
        <f t="shared" si="64"/>
        <v>135</v>
      </c>
      <c r="DF35" s="324">
        <f t="shared" si="65"/>
        <v>2</v>
      </c>
      <c r="DG35" s="324">
        <f t="shared" si="66"/>
        <v>40</v>
      </c>
      <c r="DH35" s="324">
        <v>0</v>
      </c>
      <c r="DI35" s="324">
        <f t="shared" si="40"/>
        <v>1</v>
      </c>
      <c r="DJ35" s="324">
        <v>0</v>
      </c>
      <c r="DK35" s="324">
        <v>0</v>
      </c>
      <c r="DL35" s="324">
        <v>0</v>
      </c>
      <c r="DM35" s="324">
        <v>1</v>
      </c>
    </row>
    <row r="36" spans="1:117" s="300" customFormat="1" ht="13.5" customHeight="1">
      <c r="A36" s="322" t="s">
        <v>745</v>
      </c>
      <c r="B36" s="323" t="s">
        <v>845</v>
      </c>
      <c r="C36" s="322" t="s">
        <v>846</v>
      </c>
      <c r="D36" s="324">
        <f t="shared" si="0"/>
        <v>18675</v>
      </c>
      <c r="E36" s="324">
        <f t="shared" si="1"/>
        <v>14998</v>
      </c>
      <c r="F36" s="324">
        <f t="shared" si="2"/>
        <v>0</v>
      </c>
      <c r="G36" s="324">
        <v>0</v>
      </c>
      <c r="H36" s="324">
        <v>0</v>
      </c>
      <c r="I36" s="324">
        <v>0</v>
      </c>
      <c r="J36" s="324">
        <f t="shared" si="3"/>
        <v>10541</v>
      </c>
      <c r="K36" s="324">
        <v>3</v>
      </c>
      <c r="L36" s="324">
        <v>10538</v>
      </c>
      <c r="M36" s="324">
        <v>0</v>
      </c>
      <c r="N36" s="324">
        <f t="shared" si="4"/>
        <v>1369</v>
      </c>
      <c r="O36" s="324">
        <v>0</v>
      </c>
      <c r="P36" s="324">
        <v>1369</v>
      </c>
      <c r="Q36" s="324">
        <v>0</v>
      </c>
      <c r="R36" s="324">
        <f t="shared" si="5"/>
        <v>2891</v>
      </c>
      <c r="S36" s="324">
        <v>0</v>
      </c>
      <c r="T36" s="324">
        <v>2891</v>
      </c>
      <c r="U36" s="324">
        <v>0</v>
      </c>
      <c r="V36" s="324">
        <f t="shared" si="6"/>
        <v>22</v>
      </c>
      <c r="W36" s="324">
        <v>0</v>
      </c>
      <c r="X36" s="324">
        <v>22</v>
      </c>
      <c r="Y36" s="324">
        <v>0</v>
      </c>
      <c r="Z36" s="324">
        <f t="shared" si="7"/>
        <v>175</v>
      </c>
      <c r="AA36" s="324">
        <v>4</v>
      </c>
      <c r="AB36" s="324">
        <v>171</v>
      </c>
      <c r="AC36" s="324">
        <v>0</v>
      </c>
      <c r="AD36" s="324">
        <f t="shared" si="8"/>
        <v>2795</v>
      </c>
      <c r="AE36" s="324">
        <f t="shared" si="9"/>
        <v>0</v>
      </c>
      <c r="AF36" s="324">
        <v>0</v>
      </c>
      <c r="AG36" s="324">
        <v>0</v>
      </c>
      <c r="AH36" s="324">
        <v>0</v>
      </c>
      <c r="AI36" s="324">
        <f t="shared" si="10"/>
        <v>2728</v>
      </c>
      <c r="AJ36" s="324">
        <v>0</v>
      </c>
      <c r="AK36" s="324">
        <v>0</v>
      </c>
      <c r="AL36" s="324">
        <v>2728</v>
      </c>
      <c r="AM36" s="324">
        <f t="shared" si="11"/>
        <v>0</v>
      </c>
      <c r="AN36" s="324">
        <v>0</v>
      </c>
      <c r="AO36" s="324">
        <v>0</v>
      </c>
      <c r="AP36" s="324">
        <v>0</v>
      </c>
      <c r="AQ36" s="324">
        <f t="shared" si="12"/>
        <v>0</v>
      </c>
      <c r="AR36" s="324">
        <v>0</v>
      </c>
      <c r="AS36" s="324">
        <v>0</v>
      </c>
      <c r="AT36" s="324">
        <v>0</v>
      </c>
      <c r="AU36" s="324">
        <f t="shared" si="13"/>
        <v>0</v>
      </c>
      <c r="AV36" s="324">
        <v>0</v>
      </c>
      <c r="AW36" s="324">
        <v>0</v>
      </c>
      <c r="AX36" s="324">
        <v>0</v>
      </c>
      <c r="AY36" s="324">
        <f t="shared" si="14"/>
        <v>67</v>
      </c>
      <c r="AZ36" s="324">
        <v>0</v>
      </c>
      <c r="BA36" s="324">
        <v>0</v>
      </c>
      <c r="BB36" s="324">
        <v>67</v>
      </c>
      <c r="BC36" s="324">
        <f t="shared" si="15"/>
        <v>882</v>
      </c>
      <c r="BD36" s="324">
        <f t="shared" si="16"/>
        <v>286</v>
      </c>
      <c r="BE36" s="324">
        <v>0</v>
      </c>
      <c r="BF36" s="324">
        <v>72</v>
      </c>
      <c r="BG36" s="324">
        <v>0</v>
      </c>
      <c r="BH36" s="324">
        <v>0</v>
      </c>
      <c r="BI36" s="324">
        <v>0</v>
      </c>
      <c r="BJ36" s="324">
        <v>214</v>
      </c>
      <c r="BK36" s="324">
        <f t="shared" si="18"/>
        <v>596</v>
      </c>
      <c r="BL36" s="324">
        <v>0</v>
      </c>
      <c r="BM36" s="324">
        <v>543</v>
      </c>
      <c r="BN36" s="324">
        <v>0</v>
      </c>
      <c r="BO36" s="324">
        <v>0</v>
      </c>
      <c r="BP36" s="324">
        <v>0</v>
      </c>
      <c r="BQ36" s="324">
        <v>53</v>
      </c>
      <c r="BR36" s="324">
        <f t="shared" si="41"/>
        <v>15284</v>
      </c>
      <c r="BS36" s="324">
        <f t="shared" si="42"/>
        <v>0</v>
      </c>
      <c r="BT36" s="324">
        <f t="shared" si="43"/>
        <v>10613</v>
      </c>
      <c r="BU36" s="324">
        <f t="shared" si="44"/>
        <v>1369</v>
      </c>
      <c r="BV36" s="324">
        <f t="shared" si="45"/>
        <v>2891</v>
      </c>
      <c r="BW36" s="324">
        <f t="shared" si="46"/>
        <v>22</v>
      </c>
      <c r="BX36" s="324">
        <f t="shared" si="47"/>
        <v>389</v>
      </c>
      <c r="BY36" s="324">
        <f t="shared" si="21"/>
        <v>14998</v>
      </c>
      <c r="BZ36" s="324">
        <f t="shared" si="22"/>
        <v>0</v>
      </c>
      <c r="CA36" s="324">
        <f t="shared" si="23"/>
        <v>10541</v>
      </c>
      <c r="CB36" s="324">
        <f t="shared" si="24"/>
        <v>1369</v>
      </c>
      <c r="CC36" s="324">
        <f t="shared" si="25"/>
        <v>2891</v>
      </c>
      <c r="CD36" s="324">
        <f t="shared" si="26"/>
        <v>22</v>
      </c>
      <c r="CE36" s="324">
        <f t="shared" si="27"/>
        <v>175</v>
      </c>
      <c r="CF36" s="324">
        <f t="shared" si="28"/>
        <v>286</v>
      </c>
      <c r="CG36" s="324">
        <f t="shared" si="48"/>
        <v>0</v>
      </c>
      <c r="CH36" s="324">
        <f t="shared" si="49"/>
        <v>72</v>
      </c>
      <c r="CI36" s="324">
        <f t="shared" si="50"/>
        <v>0</v>
      </c>
      <c r="CJ36" s="324">
        <f t="shared" si="51"/>
        <v>0</v>
      </c>
      <c r="CK36" s="324">
        <f t="shared" si="52"/>
        <v>0</v>
      </c>
      <c r="CL36" s="324">
        <f t="shared" si="53"/>
        <v>214</v>
      </c>
      <c r="CM36" s="324">
        <f t="shared" si="54"/>
        <v>3391</v>
      </c>
      <c r="CN36" s="324">
        <f t="shared" si="55"/>
        <v>0</v>
      </c>
      <c r="CO36" s="324">
        <f t="shared" si="56"/>
        <v>3271</v>
      </c>
      <c r="CP36" s="324">
        <f t="shared" si="57"/>
        <v>0</v>
      </c>
      <c r="CQ36" s="324">
        <f t="shared" si="58"/>
        <v>0</v>
      </c>
      <c r="CR36" s="324">
        <f t="shared" si="59"/>
        <v>0</v>
      </c>
      <c r="CS36" s="324">
        <f t="shared" si="60"/>
        <v>120</v>
      </c>
      <c r="CT36" s="324">
        <f t="shared" si="31"/>
        <v>2795</v>
      </c>
      <c r="CU36" s="324">
        <f t="shared" si="32"/>
        <v>0</v>
      </c>
      <c r="CV36" s="324">
        <f t="shared" si="33"/>
        <v>2728</v>
      </c>
      <c r="CW36" s="324">
        <f t="shared" si="34"/>
        <v>0</v>
      </c>
      <c r="CX36" s="324">
        <f t="shared" si="35"/>
        <v>0</v>
      </c>
      <c r="CY36" s="324">
        <f t="shared" si="36"/>
        <v>0</v>
      </c>
      <c r="CZ36" s="324">
        <f t="shared" si="37"/>
        <v>67</v>
      </c>
      <c r="DA36" s="324">
        <f t="shared" si="38"/>
        <v>596</v>
      </c>
      <c r="DB36" s="324">
        <f t="shared" si="61"/>
        <v>0</v>
      </c>
      <c r="DC36" s="324">
        <f t="shared" si="62"/>
        <v>543</v>
      </c>
      <c r="DD36" s="324">
        <f t="shared" si="63"/>
        <v>0</v>
      </c>
      <c r="DE36" s="324">
        <f t="shared" si="64"/>
        <v>0</v>
      </c>
      <c r="DF36" s="324">
        <f t="shared" si="65"/>
        <v>0</v>
      </c>
      <c r="DG36" s="324">
        <f t="shared" si="66"/>
        <v>53</v>
      </c>
      <c r="DH36" s="324">
        <v>0</v>
      </c>
      <c r="DI36" s="324">
        <f t="shared" si="40"/>
        <v>0</v>
      </c>
      <c r="DJ36" s="324">
        <v>0</v>
      </c>
      <c r="DK36" s="324">
        <v>0</v>
      </c>
      <c r="DL36" s="324">
        <v>0</v>
      </c>
      <c r="DM36" s="324">
        <v>0</v>
      </c>
    </row>
    <row r="37" spans="1:117" s="300" customFormat="1" ht="13.5" customHeight="1">
      <c r="A37" s="322" t="s">
        <v>745</v>
      </c>
      <c r="B37" s="323" t="s">
        <v>848</v>
      </c>
      <c r="C37" s="322" t="s">
        <v>849</v>
      </c>
      <c r="D37" s="324">
        <f t="shared" si="0"/>
        <v>30883</v>
      </c>
      <c r="E37" s="324">
        <f t="shared" si="1"/>
        <v>21627</v>
      </c>
      <c r="F37" s="324">
        <f t="shared" si="2"/>
        <v>0</v>
      </c>
      <c r="G37" s="324">
        <v>0</v>
      </c>
      <c r="H37" s="324">
        <v>0</v>
      </c>
      <c r="I37" s="324">
        <v>0</v>
      </c>
      <c r="J37" s="324">
        <f t="shared" si="3"/>
        <v>18210</v>
      </c>
      <c r="K37" s="324">
        <v>455</v>
      </c>
      <c r="L37" s="324">
        <v>17755</v>
      </c>
      <c r="M37" s="324">
        <v>0</v>
      </c>
      <c r="N37" s="324">
        <f t="shared" si="4"/>
        <v>788</v>
      </c>
      <c r="O37" s="324">
        <v>1</v>
      </c>
      <c r="P37" s="324">
        <v>787</v>
      </c>
      <c r="Q37" s="324">
        <v>0</v>
      </c>
      <c r="R37" s="324">
        <f t="shared" si="5"/>
        <v>2407</v>
      </c>
      <c r="S37" s="324">
        <v>0</v>
      </c>
      <c r="T37" s="324">
        <v>2407</v>
      </c>
      <c r="U37" s="324">
        <v>0</v>
      </c>
      <c r="V37" s="324">
        <f t="shared" si="6"/>
        <v>0</v>
      </c>
      <c r="W37" s="324">
        <v>0</v>
      </c>
      <c r="X37" s="324">
        <v>0</v>
      </c>
      <c r="Y37" s="324">
        <v>0</v>
      </c>
      <c r="Z37" s="324">
        <f t="shared" si="7"/>
        <v>222</v>
      </c>
      <c r="AA37" s="324">
        <v>222</v>
      </c>
      <c r="AB37" s="324">
        <v>0</v>
      </c>
      <c r="AC37" s="324">
        <v>0</v>
      </c>
      <c r="AD37" s="324">
        <f t="shared" si="8"/>
        <v>9093</v>
      </c>
      <c r="AE37" s="324">
        <f t="shared" si="9"/>
        <v>0</v>
      </c>
      <c r="AF37" s="324">
        <v>0</v>
      </c>
      <c r="AG37" s="324">
        <v>0</v>
      </c>
      <c r="AH37" s="324">
        <v>0</v>
      </c>
      <c r="AI37" s="324">
        <f t="shared" si="10"/>
        <v>9065</v>
      </c>
      <c r="AJ37" s="324">
        <v>0</v>
      </c>
      <c r="AK37" s="324">
        <v>0</v>
      </c>
      <c r="AL37" s="324">
        <v>9065</v>
      </c>
      <c r="AM37" s="324">
        <f t="shared" si="11"/>
        <v>0</v>
      </c>
      <c r="AN37" s="324">
        <v>0</v>
      </c>
      <c r="AO37" s="324">
        <v>0</v>
      </c>
      <c r="AP37" s="324">
        <v>0</v>
      </c>
      <c r="AQ37" s="324">
        <f t="shared" si="12"/>
        <v>6</v>
      </c>
      <c r="AR37" s="324">
        <v>0</v>
      </c>
      <c r="AS37" s="324">
        <v>0</v>
      </c>
      <c r="AT37" s="324">
        <v>6</v>
      </c>
      <c r="AU37" s="324">
        <f t="shared" si="13"/>
        <v>22</v>
      </c>
      <c r="AV37" s="324">
        <v>22</v>
      </c>
      <c r="AW37" s="324">
        <v>0</v>
      </c>
      <c r="AX37" s="324">
        <v>0</v>
      </c>
      <c r="AY37" s="324">
        <f t="shared" si="14"/>
        <v>0</v>
      </c>
      <c r="AZ37" s="324">
        <v>0</v>
      </c>
      <c r="BA37" s="324">
        <v>0</v>
      </c>
      <c r="BB37" s="324">
        <v>0</v>
      </c>
      <c r="BC37" s="324">
        <f t="shared" si="15"/>
        <v>163</v>
      </c>
      <c r="BD37" s="324">
        <f t="shared" si="16"/>
        <v>44</v>
      </c>
      <c r="BE37" s="324">
        <v>0</v>
      </c>
      <c r="BF37" s="324">
        <v>0</v>
      </c>
      <c r="BG37" s="324">
        <v>0</v>
      </c>
      <c r="BH37" s="324">
        <v>7</v>
      </c>
      <c r="BI37" s="324">
        <v>0</v>
      </c>
      <c r="BJ37" s="324">
        <v>37</v>
      </c>
      <c r="BK37" s="324">
        <f t="shared" si="18"/>
        <v>119</v>
      </c>
      <c r="BL37" s="324">
        <v>0</v>
      </c>
      <c r="BM37" s="324">
        <v>0</v>
      </c>
      <c r="BN37" s="324">
        <v>0</v>
      </c>
      <c r="BO37" s="324">
        <v>119</v>
      </c>
      <c r="BP37" s="324">
        <v>0</v>
      </c>
      <c r="BQ37" s="324">
        <v>0</v>
      </c>
      <c r="BR37" s="324">
        <f t="shared" si="41"/>
        <v>21671</v>
      </c>
      <c r="BS37" s="324">
        <f t="shared" si="42"/>
        <v>0</v>
      </c>
      <c r="BT37" s="324">
        <f t="shared" si="43"/>
        <v>18210</v>
      </c>
      <c r="BU37" s="324">
        <f t="shared" si="44"/>
        <v>788</v>
      </c>
      <c r="BV37" s="324">
        <f t="shared" si="45"/>
        <v>2414</v>
      </c>
      <c r="BW37" s="324">
        <f t="shared" si="46"/>
        <v>0</v>
      </c>
      <c r="BX37" s="324">
        <f t="shared" si="47"/>
        <v>259</v>
      </c>
      <c r="BY37" s="324">
        <f t="shared" si="21"/>
        <v>21627</v>
      </c>
      <c r="BZ37" s="324">
        <f t="shared" si="22"/>
        <v>0</v>
      </c>
      <c r="CA37" s="324">
        <f t="shared" si="23"/>
        <v>18210</v>
      </c>
      <c r="CB37" s="324">
        <f t="shared" si="24"/>
        <v>788</v>
      </c>
      <c r="CC37" s="324">
        <f t="shared" si="25"/>
        <v>2407</v>
      </c>
      <c r="CD37" s="324">
        <f t="shared" si="26"/>
        <v>0</v>
      </c>
      <c r="CE37" s="324">
        <f t="shared" si="27"/>
        <v>222</v>
      </c>
      <c r="CF37" s="324">
        <f t="shared" si="28"/>
        <v>44</v>
      </c>
      <c r="CG37" s="324">
        <f t="shared" si="48"/>
        <v>0</v>
      </c>
      <c r="CH37" s="324">
        <f t="shared" si="49"/>
        <v>0</v>
      </c>
      <c r="CI37" s="324">
        <f t="shared" si="50"/>
        <v>0</v>
      </c>
      <c r="CJ37" s="324">
        <f t="shared" si="51"/>
        <v>7</v>
      </c>
      <c r="CK37" s="324">
        <f t="shared" si="52"/>
        <v>0</v>
      </c>
      <c r="CL37" s="324">
        <f t="shared" si="53"/>
        <v>37</v>
      </c>
      <c r="CM37" s="324">
        <f t="shared" si="54"/>
        <v>9212</v>
      </c>
      <c r="CN37" s="324">
        <f t="shared" si="55"/>
        <v>0</v>
      </c>
      <c r="CO37" s="324">
        <f t="shared" si="56"/>
        <v>9065</v>
      </c>
      <c r="CP37" s="324">
        <f t="shared" si="57"/>
        <v>0</v>
      </c>
      <c r="CQ37" s="324">
        <f t="shared" si="58"/>
        <v>125</v>
      </c>
      <c r="CR37" s="324">
        <f t="shared" si="59"/>
        <v>22</v>
      </c>
      <c r="CS37" s="324">
        <f t="shared" si="60"/>
        <v>0</v>
      </c>
      <c r="CT37" s="324">
        <f t="shared" si="31"/>
        <v>9093</v>
      </c>
      <c r="CU37" s="324">
        <f t="shared" si="32"/>
        <v>0</v>
      </c>
      <c r="CV37" s="324">
        <f t="shared" si="33"/>
        <v>9065</v>
      </c>
      <c r="CW37" s="324">
        <f t="shared" si="34"/>
        <v>0</v>
      </c>
      <c r="CX37" s="324">
        <f t="shared" si="35"/>
        <v>6</v>
      </c>
      <c r="CY37" s="324">
        <f t="shared" si="36"/>
        <v>22</v>
      </c>
      <c r="CZ37" s="324">
        <f t="shared" si="37"/>
        <v>0</v>
      </c>
      <c r="DA37" s="324">
        <f t="shared" si="38"/>
        <v>119</v>
      </c>
      <c r="DB37" s="324">
        <f t="shared" si="61"/>
        <v>0</v>
      </c>
      <c r="DC37" s="324">
        <f t="shared" si="62"/>
        <v>0</v>
      </c>
      <c r="DD37" s="324">
        <f t="shared" si="63"/>
        <v>0</v>
      </c>
      <c r="DE37" s="324">
        <f t="shared" si="64"/>
        <v>119</v>
      </c>
      <c r="DF37" s="324">
        <f t="shared" si="65"/>
        <v>0</v>
      </c>
      <c r="DG37" s="324">
        <f t="shared" si="66"/>
        <v>0</v>
      </c>
      <c r="DH37" s="324">
        <v>0</v>
      </c>
      <c r="DI37" s="324">
        <f t="shared" si="40"/>
        <v>1</v>
      </c>
      <c r="DJ37" s="324">
        <v>1</v>
      </c>
      <c r="DK37" s="324">
        <v>0</v>
      </c>
      <c r="DL37" s="324">
        <v>0</v>
      </c>
      <c r="DM37" s="324">
        <v>0</v>
      </c>
    </row>
    <row r="38" spans="1:117" s="300" customFormat="1" ht="13.5" customHeight="1">
      <c r="A38" s="322" t="s">
        <v>745</v>
      </c>
      <c r="B38" s="323" t="s">
        <v>851</v>
      </c>
      <c r="C38" s="322" t="s">
        <v>852</v>
      </c>
      <c r="D38" s="324">
        <f t="shared" si="0"/>
        <v>28305</v>
      </c>
      <c r="E38" s="324">
        <f t="shared" si="1"/>
        <v>22335</v>
      </c>
      <c r="F38" s="324">
        <f t="shared" si="2"/>
        <v>0</v>
      </c>
      <c r="G38" s="324">
        <v>0</v>
      </c>
      <c r="H38" s="324">
        <v>0</v>
      </c>
      <c r="I38" s="324">
        <v>0</v>
      </c>
      <c r="J38" s="324">
        <f t="shared" si="3"/>
        <v>17063</v>
      </c>
      <c r="K38" s="324">
        <v>0</v>
      </c>
      <c r="L38" s="324">
        <v>17063</v>
      </c>
      <c r="M38" s="324">
        <v>0</v>
      </c>
      <c r="N38" s="324">
        <f t="shared" si="4"/>
        <v>674</v>
      </c>
      <c r="O38" s="324">
        <v>0</v>
      </c>
      <c r="P38" s="324">
        <v>674</v>
      </c>
      <c r="Q38" s="324">
        <v>0</v>
      </c>
      <c r="R38" s="324">
        <f t="shared" si="5"/>
        <v>4319</v>
      </c>
      <c r="S38" s="324">
        <v>0</v>
      </c>
      <c r="T38" s="324">
        <v>4319</v>
      </c>
      <c r="U38" s="324">
        <v>0</v>
      </c>
      <c r="V38" s="324">
        <f t="shared" si="6"/>
        <v>33</v>
      </c>
      <c r="W38" s="324">
        <v>0</v>
      </c>
      <c r="X38" s="324">
        <v>33</v>
      </c>
      <c r="Y38" s="324">
        <v>0</v>
      </c>
      <c r="Z38" s="324">
        <f t="shared" si="7"/>
        <v>246</v>
      </c>
      <c r="AA38" s="324">
        <v>0</v>
      </c>
      <c r="AB38" s="324">
        <v>246</v>
      </c>
      <c r="AC38" s="324">
        <v>0</v>
      </c>
      <c r="AD38" s="324">
        <f t="shared" si="8"/>
        <v>5215</v>
      </c>
      <c r="AE38" s="324">
        <f t="shared" si="9"/>
        <v>0</v>
      </c>
      <c r="AF38" s="324">
        <v>0</v>
      </c>
      <c r="AG38" s="324">
        <v>0</v>
      </c>
      <c r="AH38" s="324">
        <v>0</v>
      </c>
      <c r="AI38" s="324">
        <f t="shared" si="10"/>
        <v>5204</v>
      </c>
      <c r="AJ38" s="324">
        <v>0</v>
      </c>
      <c r="AK38" s="324">
        <v>0</v>
      </c>
      <c r="AL38" s="324">
        <v>5204</v>
      </c>
      <c r="AM38" s="324">
        <f t="shared" si="11"/>
        <v>11</v>
      </c>
      <c r="AN38" s="324">
        <v>0</v>
      </c>
      <c r="AO38" s="324">
        <v>0</v>
      </c>
      <c r="AP38" s="324">
        <v>11</v>
      </c>
      <c r="AQ38" s="324">
        <f t="shared" si="12"/>
        <v>0</v>
      </c>
      <c r="AR38" s="324">
        <v>0</v>
      </c>
      <c r="AS38" s="324">
        <v>0</v>
      </c>
      <c r="AT38" s="324">
        <v>0</v>
      </c>
      <c r="AU38" s="324">
        <f t="shared" si="13"/>
        <v>0</v>
      </c>
      <c r="AV38" s="324">
        <v>0</v>
      </c>
      <c r="AW38" s="324">
        <v>0</v>
      </c>
      <c r="AX38" s="324">
        <v>0</v>
      </c>
      <c r="AY38" s="324">
        <f t="shared" si="14"/>
        <v>0</v>
      </c>
      <c r="AZ38" s="324">
        <v>0</v>
      </c>
      <c r="BA38" s="324">
        <v>0</v>
      </c>
      <c r="BB38" s="324">
        <v>0</v>
      </c>
      <c r="BC38" s="324">
        <f t="shared" si="15"/>
        <v>755</v>
      </c>
      <c r="BD38" s="324">
        <f t="shared" si="16"/>
        <v>679</v>
      </c>
      <c r="BE38" s="324">
        <v>0</v>
      </c>
      <c r="BF38" s="324">
        <v>224</v>
      </c>
      <c r="BG38" s="324">
        <v>25</v>
      </c>
      <c r="BH38" s="324">
        <v>0</v>
      </c>
      <c r="BI38" s="324">
        <v>0</v>
      </c>
      <c r="BJ38" s="324">
        <v>430</v>
      </c>
      <c r="BK38" s="324">
        <f t="shared" si="18"/>
        <v>76</v>
      </c>
      <c r="BL38" s="324">
        <v>0</v>
      </c>
      <c r="BM38" s="324">
        <v>76</v>
      </c>
      <c r="BN38" s="324">
        <v>0</v>
      </c>
      <c r="BO38" s="324">
        <v>0</v>
      </c>
      <c r="BP38" s="324">
        <v>0</v>
      </c>
      <c r="BQ38" s="324">
        <v>0</v>
      </c>
      <c r="BR38" s="324">
        <f t="shared" si="41"/>
        <v>23014</v>
      </c>
      <c r="BS38" s="324">
        <f t="shared" si="42"/>
        <v>0</v>
      </c>
      <c r="BT38" s="324">
        <f t="shared" si="43"/>
        <v>17287</v>
      </c>
      <c r="BU38" s="324">
        <f t="shared" si="44"/>
        <v>699</v>
      </c>
      <c r="BV38" s="324">
        <f t="shared" si="45"/>
        <v>4319</v>
      </c>
      <c r="BW38" s="324">
        <f t="shared" si="46"/>
        <v>33</v>
      </c>
      <c r="BX38" s="324">
        <f t="shared" si="47"/>
        <v>676</v>
      </c>
      <c r="BY38" s="324">
        <f t="shared" si="21"/>
        <v>22335</v>
      </c>
      <c r="BZ38" s="324">
        <f t="shared" si="22"/>
        <v>0</v>
      </c>
      <c r="CA38" s="324">
        <f t="shared" si="23"/>
        <v>17063</v>
      </c>
      <c r="CB38" s="324">
        <f t="shared" si="24"/>
        <v>674</v>
      </c>
      <c r="CC38" s="324">
        <f t="shared" si="25"/>
        <v>4319</v>
      </c>
      <c r="CD38" s="324">
        <f t="shared" si="26"/>
        <v>33</v>
      </c>
      <c r="CE38" s="324">
        <f t="shared" si="27"/>
        <v>246</v>
      </c>
      <c r="CF38" s="324">
        <f t="shared" si="28"/>
        <v>679</v>
      </c>
      <c r="CG38" s="324">
        <f t="shared" si="48"/>
        <v>0</v>
      </c>
      <c r="CH38" s="324">
        <f t="shared" si="49"/>
        <v>224</v>
      </c>
      <c r="CI38" s="324">
        <f t="shared" si="50"/>
        <v>25</v>
      </c>
      <c r="CJ38" s="324">
        <f t="shared" si="51"/>
        <v>0</v>
      </c>
      <c r="CK38" s="324">
        <f t="shared" si="52"/>
        <v>0</v>
      </c>
      <c r="CL38" s="324">
        <f t="shared" si="53"/>
        <v>430</v>
      </c>
      <c r="CM38" s="324">
        <f t="shared" si="54"/>
        <v>5291</v>
      </c>
      <c r="CN38" s="324">
        <f t="shared" si="55"/>
        <v>0</v>
      </c>
      <c r="CO38" s="324">
        <f t="shared" si="56"/>
        <v>5280</v>
      </c>
      <c r="CP38" s="324">
        <f t="shared" si="57"/>
        <v>11</v>
      </c>
      <c r="CQ38" s="324">
        <f t="shared" si="58"/>
        <v>0</v>
      </c>
      <c r="CR38" s="324">
        <f t="shared" si="59"/>
        <v>0</v>
      </c>
      <c r="CS38" s="324">
        <f t="shared" si="60"/>
        <v>0</v>
      </c>
      <c r="CT38" s="324">
        <f t="shared" si="31"/>
        <v>5215</v>
      </c>
      <c r="CU38" s="324">
        <f t="shared" si="32"/>
        <v>0</v>
      </c>
      <c r="CV38" s="324">
        <f t="shared" si="33"/>
        <v>5204</v>
      </c>
      <c r="CW38" s="324">
        <f t="shared" si="34"/>
        <v>11</v>
      </c>
      <c r="CX38" s="324">
        <f t="shared" si="35"/>
        <v>0</v>
      </c>
      <c r="CY38" s="324">
        <f t="shared" si="36"/>
        <v>0</v>
      </c>
      <c r="CZ38" s="324">
        <f t="shared" si="37"/>
        <v>0</v>
      </c>
      <c r="DA38" s="324">
        <f t="shared" si="38"/>
        <v>76</v>
      </c>
      <c r="DB38" s="324">
        <f t="shared" si="61"/>
        <v>0</v>
      </c>
      <c r="DC38" s="324">
        <f t="shared" si="62"/>
        <v>76</v>
      </c>
      <c r="DD38" s="324">
        <f t="shared" si="63"/>
        <v>0</v>
      </c>
      <c r="DE38" s="324">
        <f t="shared" si="64"/>
        <v>0</v>
      </c>
      <c r="DF38" s="324">
        <f t="shared" si="65"/>
        <v>0</v>
      </c>
      <c r="DG38" s="324">
        <f t="shared" si="66"/>
        <v>0</v>
      </c>
      <c r="DH38" s="324">
        <v>0</v>
      </c>
      <c r="DI38" s="324">
        <f t="shared" si="40"/>
        <v>0</v>
      </c>
      <c r="DJ38" s="324">
        <v>0</v>
      </c>
      <c r="DK38" s="324">
        <v>0</v>
      </c>
      <c r="DL38" s="324">
        <v>0</v>
      </c>
      <c r="DM38" s="324">
        <v>0</v>
      </c>
    </row>
    <row r="39" spans="1:117" s="300" customFormat="1" ht="13.5" customHeight="1">
      <c r="A39" s="322" t="s">
        <v>745</v>
      </c>
      <c r="B39" s="323" t="s">
        <v>854</v>
      </c>
      <c r="C39" s="322" t="s">
        <v>855</v>
      </c>
      <c r="D39" s="324">
        <f t="shared" ref="D39:D70" si="67">SUM(E39,AD39,BC39)</f>
        <v>45225</v>
      </c>
      <c r="E39" s="324">
        <f t="shared" ref="E39:E70" si="68">SUM(F39,J39,N39,R39,V39,Z39)</f>
        <v>32297</v>
      </c>
      <c r="F39" s="324">
        <f t="shared" ref="F39:F70" si="69">SUM(G39:I39)</f>
        <v>0</v>
      </c>
      <c r="G39" s="324">
        <v>0</v>
      </c>
      <c r="H39" s="324">
        <v>0</v>
      </c>
      <c r="I39" s="324">
        <v>0</v>
      </c>
      <c r="J39" s="324">
        <f t="shared" ref="J39:J70" si="70">SUM(K39:M39)</f>
        <v>27791</v>
      </c>
      <c r="K39" s="324">
        <v>0</v>
      </c>
      <c r="L39" s="324">
        <v>27791</v>
      </c>
      <c r="M39" s="324">
        <v>0</v>
      </c>
      <c r="N39" s="324">
        <f t="shared" ref="N39:N70" si="71">SUM(O39:Q39)</f>
        <v>892</v>
      </c>
      <c r="O39" s="324">
        <v>0</v>
      </c>
      <c r="P39" s="324">
        <v>892</v>
      </c>
      <c r="Q39" s="324">
        <v>0</v>
      </c>
      <c r="R39" s="324">
        <f t="shared" ref="R39:R70" si="72">SUM(S39:U39)</f>
        <v>3411</v>
      </c>
      <c r="S39" s="324">
        <v>0</v>
      </c>
      <c r="T39" s="324">
        <v>3411</v>
      </c>
      <c r="U39" s="324">
        <v>0</v>
      </c>
      <c r="V39" s="324">
        <f t="shared" ref="V39:V70" si="73">SUM(W39:Y39)</f>
        <v>38</v>
      </c>
      <c r="W39" s="324">
        <v>0</v>
      </c>
      <c r="X39" s="324">
        <v>38</v>
      </c>
      <c r="Y39" s="324">
        <v>0</v>
      </c>
      <c r="Z39" s="324">
        <f t="shared" ref="Z39:Z70" si="74">SUM(AA39:AC39)</f>
        <v>165</v>
      </c>
      <c r="AA39" s="324">
        <v>0</v>
      </c>
      <c r="AB39" s="324">
        <v>165</v>
      </c>
      <c r="AC39" s="324">
        <v>0</v>
      </c>
      <c r="AD39" s="324">
        <f t="shared" ref="AD39:AD70" si="75">SUM(AE39,AI39,AM39,AQ39,AU39,AY39)</f>
        <v>12221</v>
      </c>
      <c r="AE39" s="324">
        <f t="shared" ref="AE39:AE70" si="76">SUM(AF39:AH39)</f>
        <v>0</v>
      </c>
      <c r="AF39" s="324">
        <v>0</v>
      </c>
      <c r="AG39" s="324">
        <v>0</v>
      </c>
      <c r="AH39" s="324">
        <v>0</v>
      </c>
      <c r="AI39" s="324">
        <f t="shared" ref="AI39:AI70" si="77">SUM(AJ39:AL39)</f>
        <v>12010</v>
      </c>
      <c r="AJ39" s="324">
        <v>0</v>
      </c>
      <c r="AK39" s="324">
        <v>0</v>
      </c>
      <c r="AL39" s="324">
        <v>12010</v>
      </c>
      <c r="AM39" s="324">
        <f t="shared" ref="AM39:AM70" si="78">SUM(AN39:AP39)</f>
        <v>211</v>
      </c>
      <c r="AN39" s="324">
        <v>0</v>
      </c>
      <c r="AO39" s="324">
        <v>0</v>
      </c>
      <c r="AP39" s="324">
        <v>211</v>
      </c>
      <c r="AQ39" s="324">
        <f t="shared" ref="AQ39:AQ70" si="79">SUM(AR39:AT39)</f>
        <v>0</v>
      </c>
      <c r="AR39" s="324">
        <v>0</v>
      </c>
      <c r="AS39" s="324">
        <v>0</v>
      </c>
      <c r="AT39" s="324">
        <v>0</v>
      </c>
      <c r="AU39" s="324">
        <f t="shared" ref="AU39:AU70" si="80">SUM(AV39:AX39)</f>
        <v>0</v>
      </c>
      <c r="AV39" s="324">
        <v>0</v>
      </c>
      <c r="AW39" s="324">
        <v>0</v>
      </c>
      <c r="AX39" s="324">
        <v>0</v>
      </c>
      <c r="AY39" s="324">
        <f t="shared" ref="AY39:AY70" si="81">SUM(AZ39:BB39)</f>
        <v>0</v>
      </c>
      <c r="AZ39" s="324">
        <v>0</v>
      </c>
      <c r="BA39" s="324">
        <v>0</v>
      </c>
      <c r="BB39" s="324">
        <v>0</v>
      </c>
      <c r="BC39" s="324">
        <f t="shared" ref="BC39:BC70" si="82">SUM(BD39,BK39)</f>
        <v>707</v>
      </c>
      <c r="BD39" s="324">
        <f t="shared" ref="BD39:BD70" si="83">SUM(BE39:BJ39)</f>
        <v>632</v>
      </c>
      <c r="BE39" s="324">
        <v>0</v>
      </c>
      <c r="BF39" s="324">
        <v>0</v>
      </c>
      <c r="BG39" s="324">
        <v>22</v>
      </c>
      <c r="BH39" s="324">
        <v>28</v>
      </c>
      <c r="BI39" s="324">
        <v>0</v>
      </c>
      <c r="BJ39" s="324">
        <v>582</v>
      </c>
      <c r="BK39" s="324">
        <f t="shared" ref="BK39:BK70" si="84">SUM(BL39:BQ39)</f>
        <v>75</v>
      </c>
      <c r="BL39" s="324">
        <v>0</v>
      </c>
      <c r="BM39" s="324">
        <v>0</v>
      </c>
      <c r="BN39" s="324">
        <v>0</v>
      </c>
      <c r="BO39" s="324">
        <v>75</v>
      </c>
      <c r="BP39" s="324">
        <v>0</v>
      </c>
      <c r="BQ39" s="324">
        <v>0</v>
      </c>
      <c r="BR39" s="324">
        <f t="shared" si="41"/>
        <v>32929</v>
      </c>
      <c r="BS39" s="324">
        <f t="shared" si="42"/>
        <v>0</v>
      </c>
      <c r="BT39" s="324">
        <f t="shared" si="43"/>
        <v>27791</v>
      </c>
      <c r="BU39" s="324">
        <f t="shared" si="44"/>
        <v>914</v>
      </c>
      <c r="BV39" s="324">
        <f t="shared" si="45"/>
        <v>3439</v>
      </c>
      <c r="BW39" s="324">
        <f t="shared" si="46"/>
        <v>38</v>
      </c>
      <c r="BX39" s="324">
        <f t="shared" si="47"/>
        <v>747</v>
      </c>
      <c r="BY39" s="324">
        <f t="shared" ref="BY39:BY70" si="85">SUM(BZ39:CE39)</f>
        <v>32297</v>
      </c>
      <c r="BZ39" s="324">
        <f t="shared" ref="BZ39:BZ70" si="86">F39</f>
        <v>0</v>
      </c>
      <c r="CA39" s="324">
        <f t="shared" ref="CA39:CA70" si="87">J39</f>
        <v>27791</v>
      </c>
      <c r="CB39" s="324">
        <f t="shared" ref="CB39:CB70" si="88">N39</f>
        <v>892</v>
      </c>
      <c r="CC39" s="324">
        <f t="shared" ref="CC39:CC70" si="89">R39</f>
        <v>3411</v>
      </c>
      <c r="CD39" s="324">
        <f t="shared" ref="CD39:CD70" si="90">V39</f>
        <v>38</v>
      </c>
      <c r="CE39" s="324">
        <f t="shared" ref="CE39:CE70" si="91">Z39</f>
        <v>165</v>
      </c>
      <c r="CF39" s="324">
        <f t="shared" ref="CF39:CF70" si="92">SUM(CG39:CL39)</f>
        <v>632</v>
      </c>
      <c r="CG39" s="324">
        <f t="shared" si="48"/>
        <v>0</v>
      </c>
      <c r="CH39" s="324">
        <f t="shared" si="49"/>
        <v>0</v>
      </c>
      <c r="CI39" s="324">
        <f t="shared" si="50"/>
        <v>22</v>
      </c>
      <c r="CJ39" s="324">
        <f t="shared" si="51"/>
        <v>28</v>
      </c>
      <c r="CK39" s="324">
        <f t="shared" si="52"/>
        <v>0</v>
      </c>
      <c r="CL39" s="324">
        <f t="shared" si="53"/>
        <v>582</v>
      </c>
      <c r="CM39" s="324">
        <f t="shared" si="54"/>
        <v>12296</v>
      </c>
      <c r="CN39" s="324">
        <f t="shared" si="55"/>
        <v>0</v>
      </c>
      <c r="CO39" s="324">
        <f t="shared" si="56"/>
        <v>12010</v>
      </c>
      <c r="CP39" s="324">
        <f t="shared" si="57"/>
        <v>211</v>
      </c>
      <c r="CQ39" s="324">
        <f t="shared" si="58"/>
        <v>75</v>
      </c>
      <c r="CR39" s="324">
        <f t="shared" si="59"/>
        <v>0</v>
      </c>
      <c r="CS39" s="324">
        <f t="shared" si="60"/>
        <v>0</v>
      </c>
      <c r="CT39" s="324">
        <f t="shared" ref="CT39:CT70" si="93">SUM(CU39:CZ39)</f>
        <v>12221</v>
      </c>
      <c r="CU39" s="324">
        <f t="shared" ref="CU39:CU70" si="94">AE39</f>
        <v>0</v>
      </c>
      <c r="CV39" s="324">
        <f t="shared" ref="CV39:CV70" si="95">AI39</f>
        <v>12010</v>
      </c>
      <c r="CW39" s="324">
        <f t="shared" ref="CW39:CW70" si="96">AM39</f>
        <v>211</v>
      </c>
      <c r="CX39" s="324">
        <f t="shared" ref="CX39:CX70" si="97">AQ39</f>
        <v>0</v>
      </c>
      <c r="CY39" s="324">
        <f t="shared" ref="CY39:CY70" si="98">AU39</f>
        <v>0</v>
      </c>
      <c r="CZ39" s="324">
        <f t="shared" ref="CZ39:CZ70" si="99">AY39</f>
        <v>0</v>
      </c>
      <c r="DA39" s="324">
        <f t="shared" ref="DA39:DA70" si="100">SUM(DB39:DG39)</f>
        <v>75</v>
      </c>
      <c r="DB39" s="324">
        <f t="shared" si="61"/>
        <v>0</v>
      </c>
      <c r="DC39" s="324">
        <f t="shared" si="62"/>
        <v>0</v>
      </c>
      <c r="DD39" s="324">
        <f t="shared" si="63"/>
        <v>0</v>
      </c>
      <c r="DE39" s="324">
        <f t="shared" si="64"/>
        <v>75</v>
      </c>
      <c r="DF39" s="324">
        <f t="shared" si="65"/>
        <v>0</v>
      </c>
      <c r="DG39" s="324">
        <f t="shared" si="66"/>
        <v>0</v>
      </c>
      <c r="DH39" s="324">
        <v>0</v>
      </c>
      <c r="DI39" s="324">
        <f t="shared" ref="DI39:DI70" si="101">SUM(DJ39:DM39)</f>
        <v>0</v>
      </c>
      <c r="DJ39" s="324">
        <v>0</v>
      </c>
      <c r="DK39" s="324">
        <v>0</v>
      </c>
      <c r="DL39" s="324">
        <v>0</v>
      </c>
      <c r="DM39" s="324">
        <v>0</v>
      </c>
    </row>
    <row r="40" spans="1:117" s="300" customFormat="1" ht="13.5" customHeight="1">
      <c r="A40" s="322" t="s">
        <v>745</v>
      </c>
      <c r="B40" s="323" t="s">
        <v>857</v>
      </c>
      <c r="C40" s="322" t="s">
        <v>858</v>
      </c>
      <c r="D40" s="324">
        <f t="shared" si="67"/>
        <v>16854</v>
      </c>
      <c r="E40" s="324">
        <f t="shared" si="68"/>
        <v>12753</v>
      </c>
      <c r="F40" s="324">
        <f t="shared" si="69"/>
        <v>0</v>
      </c>
      <c r="G40" s="324">
        <v>0</v>
      </c>
      <c r="H40" s="324">
        <v>0</v>
      </c>
      <c r="I40" s="324">
        <v>0</v>
      </c>
      <c r="J40" s="324">
        <f t="shared" si="70"/>
        <v>10409</v>
      </c>
      <c r="K40" s="324">
        <v>0</v>
      </c>
      <c r="L40" s="324">
        <v>10409</v>
      </c>
      <c r="M40" s="324">
        <v>0</v>
      </c>
      <c r="N40" s="324">
        <f t="shared" si="71"/>
        <v>226</v>
      </c>
      <c r="O40" s="324">
        <v>0</v>
      </c>
      <c r="P40" s="324">
        <v>226</v>
      </c>
      <c r="Q40" s="324">
        <v>0</v>
      </c>
      <c r="R40" s="324">
        <f t="shared" si="72"/>
        <v>1994</v>
      </c>
      <c r="S40" s="324">
        <v>0</v>
      </c>
      <c r="T40" s="324">
        <v>1994</v>
      </c>
      <c r="U40" s="324">
        <v>0</v>
      </c>
      <c r="V40" s="324">
        <f t="shared" si="73"/>
        <v>51</v>
      </c>
      <c r="W40" s="324">
        <v>0</v>
      </c>
      <c r="X40" s="324">
        <v>51</v>
      </c>
      <c r="Y40" s="324">
        <v>0</v>
      </c>
      <c r="Z40" s="324">
        <f t="shared" si="74"/>
        <v>73</v>
      </c>
      <c r="AA40" s="324">
        <v>0</v>
      </c>
      <c r="AB40" s="324">
        <v>73</v>
      </c>
      <c r="AC40" s="324">
        <v>0</v>
      </c>
      <c r="AD40" s="324">
        <f t="shared" si="75"/>
        <v>2521</v>
      </c>
      <c r="AE40" s="324">
        <f t="shared" si="76"/>
        <v>0</v>
      </c>
      <c r="AF40" s="324">
        <v>0</v>
      </c>
      <c r="AG40" s="324">
        <v>0</v>
      </c>
      <c r="AH40" s="324">
        <v>0</v>
      </c>
      <c r="AI40" s="324">
        <f t="shared" si="77"/>
        <v>2511</v>
      </c>
      <c r="AJ40" s="324">
        <v>0</v>
      </c>
      <c r="AK40" s="324">
        <v>0</v>
      </c>
      <c r="AL40" s="324">
        <v>2511</v>
      </c>
      <c r="AM40" s="324">
        <f t="shared" si="78"/>
        <v>1</v>
      </c>
      <c r="AN40" s="324">
        <v>0</v>
      </c>
      <c r="AO40" s="324">
        <v>0</v>
      </c>
      <c r="AP40" s="324">
        <v>1</v>
      </c>
      <c r="AQ40" s="324">
        <f t="shared" si="79"/>
        <v>9</v>
      </c>
      <c r="AR40" s="324">
        <v>0</v>
      </c>
      <c r="AS40" s="324">
        <v>0</v>
      </c>
      <c r="AT40" s="324">
        <v>9</v>
      </c>
      <c r="AU40" s="324">
        <f t="shared" si="80"/>
        <v>0</v>
      </c>
      <c r="AV40" s="324">
        <v>0</v>
      </c>
      <c r="AW40" s="324">
        <v>0</v>
      </c>
      <c r="AX40" s="324">
        <v>0</v>
      </c>
      <c r="AY40" s="324">
        <f t="shared" si="81"/>
        <v>0</v>
      </c>
      <c r="AZ40" s="324">
        <v>0</v>
      </c>
      <c r="BA40" s="324">
        <v>0</v>
      </c>
      <c r="BB40" s="324">
        <v>0</v>
      </c>
      <c r="BC40" s="324">
        <f t="shared" si="82"/>
        <v>1580</v>
      </c>
      <c r="BD40" s="324">
        <f t="shared" si="83"/>
        <v>1210</v>
      </c>
      <c r="BE40" s="324">
        <v>0</v>
      </c>
      <c r="BF40" s="324">
        <v>647</v>
      </c>
      <c r="BG40" s="324">
        <v>75</v>
      </c>
      <c r="BH40" s="324">
        <v>48</v>
      </c>
      <c r="BI40" s="324">
        <v>0</v>
      </c>
      <c r="BJ40" s="324">
        <v>440</v>
      </c>
      <c r="BK40" s="324">
        <f t="shared" si="84"/>
        <v>370</v>
      </c>
      <c r="BL40" s="324">
        <v>0</v>
      </c>
      <c r="BM40" s="324">
        <v>354</v>
      </c>
      <c r="BN40" s="324">
        <v>5</v>
      </c>
      <c r="BO40" s="324">
        <v>0</v>
      </c>
      <c r="BP40" s="324">
        <v>0</v>
      </c>
      <c r="BQ40" s="324">
        <v>11</v>
      </c>
      <c r="BR40" s="324">
        <f t="shared" ref="BR40:BR70" si="102">SUM(BY40,CF40)</f>
        <v>13963</v>
      </c>
      <c r="BS40" s="324">
        <f t="shared" ref="BS40:BS70" si="103">SUM(BZ40,CG40)</f>
        <v>0</v>
      </c>
      <c r="BT40" s="324">
        <f t="shared" ref="BT40:BT70" si="104">SUM(CA40,CH40)</f>
        <v>11056</v>
      </c>
      <c r="BU40" s="324">
        <f t="shared" ref="BU40:BU70" si="105">SUM(CB40,CI40)</f>
        <v>301</v>
      </c>
      <c r="BV40" s="324">
        <f t="shared" ref="BV40:BV70" si="106">SUM(CC40,CJ40)</f>
        <v>2042</v>
      </c>
      <c r="BW40" s="324">
        <f t="shared" ref="BW40:BW70" si="107">SUM(CD40,CK40)</f>
        <v>51</v>
      </c>
      <c r="BX40" s="324">
        <f t="shared" ref="BX40:BX70" si="108">SUM(CE40,CL40)</f>
        <v>513</v>
      </c>
      <c r="BY40" s="324">
        <f t="shared" si="85"/>
        <v>12753</v>
      </c>
      <c r="BZ40" s="324">
        <f t="shared" si="86"/>
        <v>0</v>
      </c>
      <c r="CA40" s="324">
        <f t="shared" si="87"/>
        <v>10409</v>
      </c>
      <c r="CB40" s="324">
        <f t="shared" si="88"/>
        <v>226</v>
      </c>
      <c r="CC40" s="324">
        <f t="shared" si="89"/>
        <v>1994</v>
      </c>
      <c r="CD40" s="324">
        <f t="shared" si="90"/>
        <v>51</v>
      </c>
      <c r="CE40" s="324">
        <f t="shared" si="91"/>
        <v>73</v>
      </c>
      <c r="CF40" s="324">
        <f t="shared" si="92"/>
        <v>1210</v>
      </c>
      <c r="CG40" s="324">
        <f t="shared" ref="CG40:CG70" si="109">BE40</f>
        <v>0</v>
      </c>
      <c r="CH40" s="324">
        <f t="shared" ref="CH40:CH70" si="110">BF40</f>
        <v>647</v>
      </c>
      <c r="CI40" s="324">
        <f t="shared" ref="CI40:CI70" si="111">BG40</f>
        <v>75</v>
      </c>
      <c r="CJ40" s="324">
        <f t="shared" ref="CJ40:CJ70" si="112">BH40</f>
        <v>48</v>
      </c>
      <c r="CK40" s="324">
        <f t="shared" ref="CK40:CK70" si="113">BI40</f>
        <v>0</v>
      </c>
      <c r="CL40" s="324">
        <f t="shared" ref="CL40:CL70" si="114">BJ40</f>
        <v>440</v>
      </c>
      <c r="CM40" s="324">
        <f t="shared" ref="CM40:CM70" si="115">SUM(CT40,DA40)</f>
        <v>2891</v>
      </c>
      <c r="CN40" s="324">
        <f t="shared" ref="CN40:CN70" si="116">SUM(CU40,DB40)</f>
        <v>0</v>
      </c>
      <c r="CO40" s="324">
        <f t="shared" ref="CO40:CO70" si="117">SUM(CV40,DC40)</f>
        <v>2865</v>
      </c>
      <c r="CP40" s="324">
        <f t="shared" ref="CP40:CP70" si="118">SUM(CW40,DD40)</f>
        <v>6</v>
      </c>
      <c r="CQ40" s="324">
        <f t="shared" ref="CQ40:CQ70" si="119">SUM(CX40,DE40)</f>
        <v>9</v>
      </c>
      <c r="CR40" s="324">
        <f t="shared" ref="CR40:CR70" si="120">SUM(CY40,DF40)</f>
        <v>0</v>
      </c>
      <c r="CS40" s="324">
        <f t="shared" ref="CS40:CS70" si="121">SUM(CZ40,DG40)</f>
        <v>11</v>
      </c>
      <c r="CT40" s="324">
        <f t="shared" si="93"/>
        <v>2521</v>
      </c>
      <c r="CU40" s="324">
        <f t="shared" si="94"/>
        <v>0</v>
      </c>
      <c r="CV40" s="324">
        <f t="shared" si="95"/>
        <v>2511</v>
      </c>
      <c r="CW40" s="324">
        <f t="shared" si="96"/>
        <v>1</v>
      </c>
      <c r="CX40" s="324">
        <f t="shared" si="97"/>
        <v>9</v>
      </c>
      <c r="CY40" s="324">
        <f t="shared" si="98"/>
        <v>0</v>
      </c>
      <c r="CZ40" s="324">
        <f t="shared" si="99"/>
        <v>0</v>
      </c>
      <c r="DA40" s="324">
        <f t="shared" si="100"/>
        <v>370</v>
      </c>
      <c r="DB40" s="324">
        <f t="shared" ref="DB40:DB70" si="122">BL40</f>
        <v>0</v>
      </c>
      <c r="DC40" s="324">
        <f t="shared" ref="DC40:DC70" si="123">BM40</f>
        <v>354</v>
      </c>
      <c r="DD40" s="324">
        <f t="shared" ref="DD40:DD70" si="124">BN40</f>
        <v>5</v>
      </c>
      <c r="DE40" s="324">
        <f t="shared" ref="DE40:DE70" si="125">BO40</f>
        <v>0</v>
      </c>
      <c r="DF40" s="324">
        <f t="shared" ref="DF40:DF70" si="126">BP40</f>
        <v>0</v>
      </c>
      <c r="DG40" s="324">
        <f t="shared" ref="DG40:DG70" si="127">BQ40</f>
        <v>11</v>
      </c>
      <c r="DH40" s="324">
        <v>0</v>
      </c>
      <c r="DI40" s="324">
        <f t="shared" si="101"/>
        <v>0</v>
      </c>
      <c r="DJ40" s="324">
        <v>0</v>
      </c>
      <c r="DK40" s="324">
        <v>0</v>
      </c>
      <c r="DL40" s="324">
        <v>0</v>
      </c>
      <c r="DM40" s="324">
        <v>0</v>
      </c>
    </row>
    <row r="41" spans="1:117" s="300" customFormat="1" ht="13.5" customHeight="1">
      <c r="A41" s="322" t="s">
        <v>745</v>
      </c>
      <c r="B41" s="323" t="s">
        <v>860</v>
      </c>
      <c r="C41" s="322" t="s">
        <v>861</v>
      </c>
      <c r="D41" s="324">
        <f t="shared" si="67"/>
        <v>27828</v>
      </c>
      <c r="E41" s="324">
        <f t="shared" si="68"/>
        <v>20900</v>
      </c>
      <c r="F41" s="324">
        <f t="shared" si="69"/>
        <v>0</v>
      </c>
      <c r="G41" s="324">
        <v>0</v>
      </c>
      <c r="H41" s="324">
        <v>0</v>
      </c>
      <c r="I41" s="324">
        <v>0</v>
      </c>
      <c r="J41" s="324">
        <f t="shared" si="70"/>
        <v>15104</v>
      </c>
      <c r="K41" s="324">
        <v>305</v>
      </c>
      <c r="L41" s="324">
        <v>14799</v>
      </c>
      <c r="M41" s="324">
        <v>0</v>
      </c>
      <c r="N41" s="324">
        <f t="shared" si="71"/>
        <v>1062</v>
      </c>
      <c r="O41" s="324">
        <v>18</v>
      </c>
      <c r="P41" s="324">
        <v>1044</v>
      </c>
      <c r="Q41" s="324">
        <v>0</v>
      </c>
      <c r="R41" s="324">
        <f t="shared" si="72"/>
        <v>4554</v>
      </c>
      <c r="S41" s="324">
        <v>1</v>
      </c>
      <c r="T41" s="324">
        <v>4553</v>
      </c>
      <c r="U41" s="324">
        <v>0</v>
      </c>
      <c r="V41" s="324">
        <f t="shared" si="73"/>
        <v>35</v>
      </c>
      <c r="W41" s="324">
        <v>8</v>
      </c>
      <c r="X41" s="324">
        <v>27</v>
      </c>
      <c r="Y41" s="324">
        <v>0</v>
      </c>
      <c r="Z41" s="324">
        <f t="shared" si="74"/>
        <v>145</v>
      </c>
      <c r="AA41" s="324">
        <v>141</v>
      </c>
      <c r="AB41" s="324">
        <v>4</v>
      </c>
      <c r="AC41" s="324">
        <v>0</v>
      </c>
      <c r="AD41" s="324">
        <f t="shared" si="75"/>
        <v>4402</v>
      </c>
      <c r="AE41" s="324">
        <f t="shared" si="76"/>
        <v>0</v>
      </c>
      <c r="AF41" s="324">
        <v>0</v>
      </c>
      <c r="AG41" s="324">
        <v>0</v>
      </c>
      <c r="AH41" s="324">
        <v>0</v>
      </c>
      <c r="AI41" s="324">
        <f t="shared" si="77"/>
        <v>4249</v>
      </c>
      <c r="AJ41" s="324">
        <v>0</v>
      </c>
      <c r="AK41" s="324">
        <v>0</v>
      </c>
      <c r="AL41" s="324">
        <v>4249</v>
      </c>
      <c r="AM41" s="324">
        <f t="shared" si="78"/>
        <v>12</v>
      </c>
      <c r="AN41" s="324">
        <v>0</v>
      </c>
      <c r="AO41" s="324">
        <v>0</v>
      </c>
      <c r="AP41" s="324">
        <v>12</v>
      </c>
      <c r="AQ41" s="324">
        <f t="shared" si="79"/>
        <v>122</v>
      </c>
      <c r="AR41" s="324">
        <v>0</v>
      </c>
      <c r="AS41" s="324">
        <v>0</v>
      </c>
      <c r="AT41" s="324">
        <v>122</v>
      </c>
      <c r="AU41" s="324">
        <f t="shared" si="80"/>
        <v>0</v>
      </c>
      <c r="AV41" s="324">
        <v>0</v>
      </c>
      <c r="AW41" s="324">
        <v>0</v>
      </c>
      <c r="AX41" s="324">
        <v>0</v>
      </c>
      <c r="AY41" s="324">
        <f t="shared" si="81"/>
        <v>19</v>
      </c>
      <c r="AZ41" s="324">
        <v>0</v>
      </c>
      <c r="BA41" s="324">
        <v>0</v>
      </c>
      <c r="BB41" s="324">
        <v>19</v>
      </c>
      <c r="BC41" s="324">
        <f t="shared" si="82"/>
        <v>2526</v>
      </c>
      <c r="BD41" s="324">
        <f t="shared" si="83"/>
        <v>1712</v>
      </c>
      <c r="BE41" s="324">
        <v>0</v>
      </c>
      <c r="BF41" s="324">
        <v>258</v>
      </c>
      <c r="BG41" s="324">
        <v>375</v>
      </c>
      <c r="BH41" s="324">
        <v>89</v>
      </c>
      <c r="BI41" s="324">
        <v>0</v>
      </c>
      <c r="BJ41" s="324">
        <v>990</v>
      </c>
      <c r="BK41" s="324">
        <f t="shared" si="84"/>
        <v>814</v>
      </c>
      <c r="BL41" s="324">
        <v>0</v>
      </c>
      <c r="BM41" s="324">
        <v>728</v>
      </c>
      <c r="BN41" s="324">
        <v>17</v>
      </c>
      <c r="BO41" s="324">
        <v>20</v>
      </c>
      <c r="BP41" s="324">
        <v>0</v>
      </c>
      <c r="BQ41" s="324">
        <v>49</v>
      </c>
      <c r="BR41" s="324">
        <f t="shared" si="102"/>
        <v>22612</v>
      </c>
      <c r="BS41" s="324">
        <f t="shared" si="103"/>
        <v>0</v>
      </c>
      <c r="BT41" s="324">
        <f t="shared" si="104"/>
        <v>15362</v>
      </c>
      <c r="BU41" s="324">
        <f t="shared" si="105"/>
        <v>1437</v>
      </c>
      <c r="BV41" s="324">
        <f t="shared" si="106"/>
        <v>4643</v>
      </c>
      <c r="BW41" s="324">
        <f t="shared" si="107"/>
        <v>35</v>
      </c>
      <c r="BX41" s="324">
        <f t="shared" si="108"/>
        <v>1135</v>
      </c>
      <c r="BY41" s="324">
        <f t="shared" si="85"/>
        <v>20900</v>
      </c>
      <c r="BZ41" s="324">
        <f t="shared" si="86"/>
        <v>0</v>
      </c>
      <c r="CA41" s="324">
        <f t="shared" si="87"/>
        <v>15104</v>
      </c>
      <c r="CB41" s="324">
        <f t="shared" si="88"/>
        <v>1062</v>
      </c>
      <c r="CC41" s="324">
        <f t="shared" si="89"/>
        <v>4554</v>
      </c>
      <c r="CD41" s="324">
        <f t="shared" si="90"/>
        <v>35</v>
      </c>
      <c r="CE41" s="324">
        <f t="shared" si="91"/>
        <v>145</v>
      </c>
      <c r="CF41" s="324">
        <f t="shared" si="92"/>
        <v>1712</v>
      </c>
      <c r="CG41" s="324">
        <f t="shared" si="109"/>
        <v>0</v>
      </c>
      <c r="CH41" s="324">
        <f t="shared" si="110"/>
        <v>258</v>
      </c>
      <c r="CI41" s="324">
        <f t="shared" si="111"/>
        <v>375</v>
      </c>
      <c r="CJ41" s="324">
        <f t="shared" si="112"/>
        <v>89</v>
      </c>
      <c r="CK41" s="324">
        <f t="shared" si="113"/>
        <v>0</v>
      </c>
      <c r="CL41" s="324">
        <f t="shared" si="114"/>
        <v>990</v>
      </c>
      <c r="CM41" s="324">
        <f t="shared" si="115"/>
        <v>5216</v>
      </c>
      <c r="CN41" s="324">
        <f t="shared" si="116"/>
        <v>0</v>
      </c>
      <c r="CO41" s="324">
        <f t="shared" si="117"/>
        <v>4977</v>
      </c>
      <c r="CP41" s="324">
        <f t="shared" si="118"/>
        <v>29</v>
      </c>
      <c r="CQ41" s="324">
        <f t="shared" si="119"/>
        <v>142</v>
      </c>
      <c r="CR41" s="324">
        <f t="shared" si="120"/>
        <v>0</v>
      </c>
      <c r="CS41" s="324">
        <f t="shared" si="121"/>
        <v>68</v>
      </c>
      <c r="CT41" s="324">
        <f t="shared" si="93"/>
        <v>4402</v>
      </c>
      <c r="CU41" s="324">
        <f t="shared" si="94"/>
        <v>0</v>
      </c>
      <c r="CV41" s="324">
        <f t="shared" si="95"/>
        <v>4249</v>
      </c>
      <c r="CW41" s="324">
        <f t="shared" si="96"/>
        <v>12</v>
      </c>
      <c r="CX41" s="324">
        <f t="shared" si="97"/>
        <v>122</v>
      </c>
      <c r="CY41" s="324">
        <f t="shared" si="98"/>
        <v>0</v>
      </c>
      <c r="CZ41" s="324">
        <f t="shared" si="99"/>
        <v>19</v>
      </c>
      <c r="DA41" s="324">
        <f t="shared" si="100"/>
        <v>814</v>
      </c>
      <c r="DB41" s="324">
        <f t="shared" si="122"/>
        <v>0</v>
      </c>
      <c r="DC41" s="324">
        <f t="shared" si="123"/>
        <v>728</v>
      </c>
      <c r="DD41" s="324">
        <f t="shared" si="124"/>
        <v>17</v>
      </c>
      <c r="DE41" s="324">
        <f t="shared" si="125"/>
        <v>20</v>
      </c>
      <c r="DF41" s="324">
        <f t="shared" si="126"/>
        <v>0</v>
      </c>
      <c r="DG41" s="324">
        <f t="shared" si="127"/>
        <v>49</v>
      </c>
      <c r="DH41" s="324">
        <v>0</v>
      </c>
      <c r="DI41" s="324">
        <f t="shared" si="101"/>
        <v>0</v>
      </c>
      <c r="DJ41" s="324">
        <v>0</v>
      </c>
      <c r="DK41" s="324">
        <v>0</v>
      </c>
      <c r="DL41" s="324">
        <v>0</v>
      </c>
      <c r="DM41" s="324">
        <v>0</v>
      </c>
    </row>
    <row r="42" spans="1:117" s="300" customFormat="1" ht="13.5" customHeight="1">
      <c r="A42" s="322" t="s">
        <v>745</v>
      </c>
      <c r="B42" s="323" t="s">
        <v>863</v>
      </c>
      <c r="C42" s="322" t="s">
        <v>864</v>
      </c>
      <c r="D42" s="324">
        <f t="shared" si="67"/>
        <v>15089</v>
      </c>
      <c r="E42" s="324">
        <f t="shared" si="68"/>
        <v>12819</v>
      </c>
      <c r="F42" s="324">
        <f t="shared" si="69"/>
        <v>0</v>
      </c>
      <c r="G42" s="324">
        <v>0</v>
      </c>
      <c r="H42" s="324">
        <v>0</v>
      </c>
      <c r="I42" s="324">
        <v>0</v>
      </c>
      <c r="J42" s="324">
        <f t="shared" si="70"/>
        <v>8456</v>
      </c>
      <c r="K42" s="324">
        <v>0</v>
      </c>
      <c r="L42" s="324">
        <v>8456</v>
      </c>
      <c r="M42" s="324">
        <v>0</v>
      </c>
      <c r="N42" s="324">
        <f t="shared" si="71"/>
        <v>657</v>
      </c>
      <c r="O42" s="324">
        <v>0</v>
      </c>
      <c r="P42" s="324">
        <v>657</v>
      </c>
      <c r="Q42" s="324">
        <v>0</v>
      </c>
      <c r="R42" s="324">
        <f t="shared" si="72"/>
        <v>3108</v>
      </c>
      <c r="S42" s="324">
        <v>0</v>
      </c>
      <c r="T42" s="324">
        <v>3108</v>
      </c>
      <c r="U42" s="324">
        <v>0</v>
      </c>
      <c r="V42" s="324">
        <f t="shared" si="73"/>
        <v>0</v>
      </c>
      <c r="W42" s="324">
        <v>0</v>
      </c>
      <c r="X42" s="324">
        <v>0</v>
      </c>
      <c r="Y42" s="324">
        <v>0</v>
      </c>
      <c r="Z42" s="324">
        <f t="shared" si="74"/>
        <v>598</v>
      </c>
      <c r="AA42" s="324">
        <v>0</v>
      </c>
      <c r="AB42" s="324">
        <v>598</v>
      </c>
      <c r="AC42" s="324">
        <v>0</v>
      </c>
      <c r="AD42" s="324">
        <f t="shared" si="75"/>
        <v>2206</v>
      </c>
      <c r="AE42" s="324">
        <f t="shared" si="76"/>
        <v>0</v>
      </c>
      <c r="AF42" s="324">
        <v>0</v>
      </c>
      <c r="AG42" s="324">
        <v>0</v>
      </c>
      <c r="AH42" s="324">
        <v>0</v>
      </c>
      <c r="AI42" s="324">
        <f t="shared" si="77"/>
        <v>2124</v>
      </c>
      <c r="AJ42" s="324">
        <v>41</v>
      </c>
      <c r="AK42" s="324">
        <v>0</v>
      </c>
      <c r="AL42" s="324">
        <v>2083</v>
      </c>
      <c r="AM42" s="324">
        <f t="shared" si="78"/>
        <v>23</v>
      </c>
      <c r="AN42" s="324">
        <v>4</v>
      </c>
      <c r="AO42" s="324">
        <v>0</v>
      </c>
      <c r="AP42" s="324">
        <v>19</v>
      </c>
      <c r="AQ42" s="324">
        <f t="shared" si="79"/>
        <v>34</v>
      </c>
      <c r="AR42" s="324">
        <v>17</v>
      </c>
      <c r="AS42" s="324">
        <v>0</v>
      </c>
      <c r="AT42" s="324">
        <v>17</v>
      </c>
      <c r="AU42" s="324">
        <f t="shared" si="80"/>
        <v>0</v>
      </c>
      <c r="AV42" s="324">
        <v>0</v>
      </c>
      <c r="AW42" s="324">
        <v>0</v>
      </c>
      <c r="AX42" s="324">
        <v>0</v>
      </c>
      <c r="AY42" s="324">
        <f t="shared" si="81"/>
        <v>25</v>
      </c>
      <c r="AZ42" s="324">
        <v>16</v>
      </c>
      <c r="BA42" s="324">
        <v>0</v>
      </c>
      <c r="BB42" s="324">
        <v>9</v>
      </c>
      <c r="BC42" s="324">
        <f t="shared" si="82"/>
        <v>64</v>
      </c>
      <c r="BD42" s="324">
        <f t="shared" si="83"/>
        <v>62</v>
      </c>
      <c r="BE42" s="324">
        <v>0</v>
      </c>
      <c r="BF42" s="324">
        <v>0</v>
      </c>
      <c r="BG42" s="324">
        <v>6</v>
      </c>
      <c r="BH42" s="324">
        <v>5</v>
      </c>
      <c r="BI42" s="324">
        <v>0</v>
      </c>
      <c r="BJ42" s="324">
        <v>51</v>
      </c>
      <c r="BK42" s="324">
        <f t="shared" si="84"/>
        <v>2</v>
      </c>
      <c r="BL42" s="324">
        <v>0</v>
      </c>
      <c r="BM42" s="324">
        <v>0</v>
      </c>
      <c r="BN42" s="324">
        <v>0</v>
      </c>
      <c r="BO42" s="324">
        <v>1</v>
      </c>
      <c r="BP42" s="324">
        <v>0</v>
      </c>
      <c r="BQ42" s="324">
        <v>1</v>
      </c>
      <c r="BR42" s="324">
        <f t="shared" si="102"/>
        <v>12881</v>
      </c>
      <c r="BS42" s="324">
        <f t="shared" si="103"/>
        <v>0</v>
      </c>
      <c r="BT42" s="324">
        <f t="shared" si="104"/>
        <v>8456</v>
      </c>
      <c r="BU42" s="324">
        <f t="shared" si="105"/>
        <v>663</v>
      </c>
      <c r="BV42" s="324">
        <f t="shared" si="106"/>
        <v>3113</v>
      </c>
      <c r="BW42" s="324">
        <f t="shared" si="107"/>
        <v>0</v>
      </c>
      <c r="BX42" s="324">
        <f t="shared" si="108"/>
        <v>649</v>
      </c>
      <c r="BY42" s="324">
        <f t="shared" si="85"/>
        <v>12819</v>
      </c>
      <c r="BZ42" s="324">
        <f t="shared" si="86"/>
        <v>0</v>
      </c>
      <c r="CA42" s="324">
        <f t="shared" si="87"/>
        <v>8456</v>
      </c>
      <c r="CB42" s="324">
        <f t="shared" si="88"/>
        <v>657</v>
      </c>
      <c r="CC42" s="324">
        <f t="shared" si="89"/>
        <v>3108</v>
      </c>
      <c r="CD42" s="324">
        <f t="shared" si="90"/>
        <v>0</v>
      </c>
      <c r="CE42" s="324">
        <f t="shared" si="91"/>
        <v>598</v>
      </c>
      <c r="CF42" s="324">
        <f t="shared" si="92"/>
        <v>62</v>
      </c>
      <c r="CG42" s="324">
        <f t="shared" si="109"/>
        <v>0</v>
      </c>
      <c r="CH42" s="324">
        <f t="shared" si="110"/>
        <v>0</v>
      </c>
      <c r="CI42" s="324">
        <f t="shared" si="111"/>
        <v>6</v>
      </c>
      <c r="CJ42" s="324">
        <f t="shared" si="112"/>
        <v>5</v>
      </c>
      <c r="CK42" s="324">
        <f t="shared" si="113"/>
        <v>0</v>
      </c>
      <c r="CL42" s="324">
        <f t="shared" si="114"/>
        <v>51</v>
      </c>
      <c r="CM42" s="324">
        <f t="shared" si="115"/>
        <v>2208</v>
      </c>
      <c r="CN42" s="324">
        <f t="shared" si="116"/>
        <v>0</v>
      </c>
      <c r="CO42" s="324">
        <f t="shared" si="117"/>
        <v>2124</v>
      </c>
      <c r="CP42" s="324">
        <f t="shared" si="118"/>
        <v>23</v>
      </c>
      <c r="CQ42" s="324">
        <f t="shared" si="119"/>
        <v>35</v>
      </c>
      <c r="CR42" s="324">
        <f t="shared" si="120"/>
        <v>0</v>
      </c>
      <c r="CS42" s="324">
        <f t="shared" si="121"/>
        <v>26</v>
      </c>
      <c r="CT42" s="324">
        <f t="shared" si="93"/>
        <v>2206</v>
      </c>
      <c r="CU42" s="324">
        <f t="shared" si="94"/>
        <v>0</v>
      </c>
      <c r="CV42" s="324">
        <f t="shared" si="95"/>
        <v>2124</v>
      </c>
      <c r="CW42" s="324">
        <f t="shared" si="96"/>
        <v>23</v>
      </c>
      <c r="CX42" s="324">
        <f t="shared" si="97"/>
        <v>34</v>
      </c>
      <c r="CY42" s="324">
        <f t="shared" si="98"/>
        <v>0</v>
      </c>
      <c r="CZ42" s="324">
        <f t="shared" si="99"/>
        <v>25</v>
      </c>
      <c r="DA42" s="324">
        <f t="shared" si="100"/>
        <v>2</v>
      </c>
      <c r="DB42" s="324">
        <f t="shared" si="122"/>
        <v>0</v>
      </c>
      <c r="DC42" s="324">
        <f t="shared" si="123"/>
        <v>0</v>
      </c>
      <c r="DD42" s="324">
        <f t="shared" si="124"/>
        <v>0</v>
      </c>
      <c r="DE42" s="324">
        <f t="shared" si="125"/>
        <v>1</v>
      </c>
      <c r="DF42" s="324">
        <f t="shared" si="126"/>
        <v>0</v>
      </c>
      <c r="DG42" s="324">
        <f t="shared" si="127"/>
        <v>1</v>
      </c>
      <c r="DH42" s="324">
        <v>0</v>
      </c>
      <c r="DI42" s="324">
        <f t="shared" si="101"/>
        <v>1</v>
      </c>
      <c r="DJ42" s="324">
        <v>0</v>
      </c>
      <c r="DK42" s="324">
        <v>0</v>
      </c>
      <c r="DL42" s="324">
        <v>0</v>
      </c>
      <c r="DM42" s="324">
        <v>1</v>
      </c>
    </row>
    <row r="43" spans="1:117" s="300" customFormat="1" ht="13.5" customHeight="1">
      <c r="A43" s="322" t="s">
        <v>745</v>
      </c>
      <c r="B43" s="323" t="s">
        <v>866</v>
      </c>
      <c r="C43" s="322" t="s">
        <v>867</v>
      </c>
      <c r="D43" s="324">
        <f t="shared" si="67"/>
        <v>20541</v>
      </c>
      <c r="E43" s="324">
        <f t="shared" si="68"/>
        <v>15027</v>
      </c>
      <c r="F43" s="324">
        <f t="shared" si="69"/>
        <v>0</v>
      </c>
      <c r="G43" s="324">
        <v>0</v>
      </c>
      <c r="H43" s="324">
        <v>0</v>
      </c>
      <c r="I43" s="324">
        <v>0</v>
      </c>
      <c r="J43" s="324">
        <f t="shared" si="70"/>
        <v>11776</v>
      </c>
      <c r="K43" s="324">
        <v>0</v>
      </c>
      <c r="L43" s="324">
        <v>11776</v>
      </c>
      <c r="M43" s="324">
        <v>0</v>
      </c>
      <c r="N43" s="324">
        <f t="shared" si="71"/>
        <v>690</v>
      </c>
      <c r="O43" s="324">
        <v>0</v>
      </c>
      <c r="P43" s="324">
        <v>690</v>
      </c>
      <c r="Q43" s="324">
        <v>0</v>
      </c>
      <c r="R43" s="324">
        <f t="shared" si="72"/>
        <v>2502</v>
      </c>
      <c r="S43" s="324">
        <v>0</v>
      </c>
      <c r="T43" s="324">
        <v>2502</v>
      </c>
      <c r="U43" s="324">
        <v>0</v>
      </c>
      <c r="V43" s="324">
        <f t="shared" si="73"/>
        <v>0</v>
      </c>
      <c r="W43" s="324">
        <v>0</v>
      </c>
      <c r="X43" s="324">
        <v>0</v>
      </c>
      <c r="Y43" s="324">
        <v>0</v>
      </c>
      <c r="Z43" s="324">
        <f t="shared" si="74"/>
        <v>59</v>
      </c>
      <c r="AA43" s="324">
        <v>59</v>
      </c>
      <c r="AB43" s="324">
        <v>0</v>
      </c>
      <c r="AC43" s="324">
        <v>0</v>
      </c>
      <c r="AD43" s="324">
        <f t="shared" si="75"/>
        <v>4426</v>
      </c>
      <c r="AE43" s="324">
        <f t="shared" si="76"/>
        <v>0</v>
      </c>
      <c r="AF43" s="324">
        <v>0</v>
      </c>
      <c r="AG43" s="324">
        <v>0</v>
      </c>
      <c r="AH43" s="324">
        <v>0</v>
      </c>
      <c r="AI43" s="324">
        <f t="shared" si="77"/>
        <v>4426</v>
      </c>
      <c r="AJ43" s="324">
        <v>0</v>
      </c>
      <c r="AK43" s="324">
        <v>0</v>
      </c>
      <c r="AL43" s="324">
        <v>4426</v>
      </c>
      <c r="AM43" s="324">
        <f t="shared" si="78"/>
        <v>0</v>
      </c>
      <c r="AN43" s="324">
        <v>0</v>
      </c>
      <c r="AO43" s="324">
        <v>0</v>
      </c>
      <c r="AP43" s="324">
        <v>0</v>
      </c>
      <c r="AQ43" s="324">
        <f t="shared" si="79"/>
        <v>0</v>
      </c>
      <c r="AR43" s="324">
        <v>0</v>
      </c>
      <c r="AS43" s="324">
        <v>0</v>
      </c>
      <c r="AT43" s="324">
        <v>0</v>
      </c>
      <c r="AU43" s="324">
        <f t="shared" si="80"/>
        <v>0</v>
      </c>
      <c r="AV43" s="324">
        <v>0</v>
      </c>
      <c r="AW43" s="324">
        <v>0</v>
      </c>
      <c r="AX43" s="324">
        <v>0</v>
      </c>
      <c r="AY43" s="324">
        <f t="shared" si="81"/>
        <v>0</v>
      </c>
      <c r="AZ43" s="324">
        <v>0</v>
      </c>
      <c r="BA43" s="324">
        <v>0</v>
      </c>
      <c r="BB43" s="324">
        <v>0</v>
      </c>
      <c r="BC43" s="324">
        <f t="shared" si="82"/>
        <v>1088</v>
      </c>
      <c r="BD43" s="324">
        <f t="shared" si="83"/>
        <v>962</v>
      </c>
      <c r="BE43" s="324">
        <v>0</v>
      </c>
      <c r="BF43" s="324">
        <v>795</v>
      </c>
      <c r="BG43" s="324">
        <v>167</v>
      </c>
      <c r="BH43" s="324">
        <v>0</v>
      </c>
      <c r="BI43" s="324">
        <v>0</v>
      </c>
      <c r="BJ43" s="324">
        <v>0</v>
      </c>
      <c r="BK43" s="324">
        <f t="shared" si="84"/>
        <v>126</v>
      </c>
      <c r="BL43" s="324">
        <v>0</v>
      </c>
      <c r="BM43" s="324">
        <v>125</v>
      </c>
      <c r="BN43" s="324">
        <v>1</v>
      </c>
      <c r="BO43" s="324">
        <v>0</v>
      </c>
      <c r="BP43" s="324">
        <v>0</v>
      </c>
      <c r="BQ43" s="324">
        <v>0</v>
      </c>
      <c r="BR43" s="324">
        <f t="shared" si="102"/>
        <v>15989</v>
      </c>
      <c r="BS43" s="324">
        <f t="shared" si="103"/>
        <v>0</v>
      </c>
      <c r="BT43" s="324">
        <f t="shared" si="104"/>
        <v>12571</v>
      </c>
      <c r="BU43" s="324">
        <f t="shared" si="105"/>
        <v>857</v>
      </c>
      <c r="BV43" s="324">
        <f t="shared" si="106"/>
        <v>2502</v>
      </c>
      <c r="BW43" s="324">
        <f t="shared" si="107"/>
        <v>0</v>
      </c>
      <c r="BX43" s="324">
        <f t="shared" si="108"/>
        <v>59</v>
      </c>
      <c r="BY43" s="324">
        <f t="shared" si="85"/>
        <v>15027</v>
      </c>
      <c r="BZ43" s="324">
        <f t="shared" si="86"/>
        <v>0</v>
      </c>
      <c r="CA43" s="324">
        <f t="shared" si="87"/>
        <v>11776</v>
      </c>
      <c r="CB43" s="324">
        <f t="shared" si="88"/>
        <v>690</v>
      </c>
      <c r="CC43" s="324">
        <f t="shared" si="89"/>
        <v>2502</v>
      </c>
      <c r="CD43" s="324">
        <f t="shared" si="90"/>
        <v>0</v>
      </c>
      <c r="CE43" s="324">
        <f t="shared" si="91"/>
        <v>59</v>
      </c>
      <c r="CF43" s="324">
        <f t="shared" si="92"/>
        <v>962</v>
      </c>
      <c r="CG43" s="324">
        <f t="shared" si="109"/>
        <v>0</v>
      </c>
      <c r="CH43" s="324">
        <f t="shared" si="110"/>
        <v>795</v>
      </c>
      <c r="CI43" s="324">
        <f t="shared" si="111"/>
        <v>167</v>
      </c>
      <c r="CJ43" s="324">
        <f t="shared" si="112"/>
        <v>0</v>
      </c>
      <c r="CK43" s="324">
        <f t="shared" si="113"/>
        <v>0</v>
      </c>
      <c r="CL43" s="324">
        <f t="shared" si="114"/>
        <v>0</v>
      </c>
      <c r="CM43" s="324">
        <f t="shared" si="115"/>
        <v>4552</v>
      </c>
      <c r="CN43" s="324">
        <f t="shared" si="116"/>
        <v>0</v>
      </c>
      <c r="CO43" s="324">
        <f t="shared" si="117"/>
        <v>4551</v>
      </c>
      <c r="CP43" s="324">
        <f t="shared" si="118"/>
        <v>1</v>
      </c>
      <c r="CQ43" s="324">
        <f t="shared" si="119"/>
        <v>0</v>
      </c>
      <c r="CR43" s="324">
        <f t="shared" si="120"/>
        <v>0</v>
      </c>
      <c r="CS43" s="324">
        <f t="shared" si="121"/>
        <v>0</v>
      </c>
      <c r="CT43" s="324">
        <f t="shared" si="93"/>
        <v>4426</v>
      </c>
      <c r="CU43" s="324">
        <f t="shared" si="94"/>
        <v>0</v>
      </c>
      <c r="CV43" s="324">
        <f t="shared" si="95"/>
        <v>4426</v>
      </c>
      <c r="CW43" s="324">
        <f t="shared" si="96"/>
        <v>0</v>
      </c>
      <c r="CX43" s="324">
        <f t="shared" si="97"/>
        <v>0</v>
      </c>
      <c r="CY43" s="324">
        <f t="shared" si="98"/>
        <v>0</v>
      </c>
      <c r="CZ43" s="324">
        <f t="shared" si="99"/>
        <v>0</v>
      </c>
      <c r="DA43" s="324">
        <f t="shared" si="100"/>
        <v>126</v>
      </c>
      <c r="DB43" s="324">
        <f t="shared" si="122"/>
        <v>0</v>
      </c>
      <c r="DC43" s="324">
        <f t="shared" si="123"/>
        <v>125</v>
      </c>
      <c r="DD43" s="324">
        <f t="shared" si="124"/>
        <v>1</v>
      </c>
      <c r="DE43" s="324">
        <f t="shared" si="125"/>
        <v>0</v>
      </c>
      <c r="DF43" s="324">
        <f t="shared" si="126"/>
        <v>0</v>
      </c>
      <c r="DG43" s="324">
        <f t="shared" si="127"/>
        <v>0</v>
      </c>
      <c r="DH43" s="324">
        <v>0</v>
      </c>
      <c r="DI43" s="324">
        <f t="shared" si="101"/>
        <v>0</v>
      </c>
      <c r="DJ43" s="324">
        <v>0</v>
      </c>
      <c r="DK43" s="324">
        <v>0</v>
      </c>
      <c r="DL43" s="324">
        <v>0</v>
      </c>
      <c r="DM43" s="324">
        <v>0</v>
      </c>
    </row>
    <row r="44" spans="1:117" s="300" customFormat="1" ht="13.5" customHeight="1">
      <c r="A44" s="322" t="s">
        <v>745</v>
      </c>
      <c r="B44" s="323" t="s">
        <v>869</v>
      </c>
      <c r="C44" s="322" t="s">
        <v>870</v>
      </c>
      <c r="D44" s="324">
        <f t="shared" si="67"/>
        <v>16165</v>
      </c>
      <c r="E44" s="324">
        <f t="shared" si="68"/>
        <v>12093</v>
      </c>
      <c r="F44" s="324">
        <f t="shared" si="69"/>
        <v>10750</v>
      </c>
      <c r="G44" s="324">
        <v>0</v>
      </c>
      <c r="H44" s="324">
        <v>10750</v>
      </c>
      <c r="I44" s="324">
        <v>0</v>
      </c>
      <c r="J44" s="324">
        <f t="shared" si="70"/>
        <v>0</v>
      </c>
      <c r="K44" s="324">
        <v>0</v>
      </c>
      <c r="L44" s="324">
        <v>0</v>
      </c>
      <c r="M44" s="324">
        <v>0</v>
      </c>
      <c r="N44" s="324">
        <f t="shared" si="71"/>
        <v>0</v>
      </c>
      <c r="O44" s="324">
        <v>0</v>
      </c>
      <c r="P44" s="324">
        <v>0</v>
      </c>
      <c r="Q44" s="324">
        <v>0</v>
      </c>
      <c r="R44" s="324">
        <f t="shared" si="72"/>
        <v>1090</v>
      </c>
      <c r="S44" s="324">
        <v>0</v>
      </c>
      <c r="T44" s="324">
        <v>1090</v>
      </c>
      <c r="U44" s="324">
        <v>0</v>
      </c>
      <c r="V44" s="324">
        <f t="shared" si="73"/>
        <v>0</v>
      </c>
      <c r="W44" s="324">
        <v>0</v>
      </c>
      <c r="X44" s="324">
        <v>0</v>
      </c>
      <c r="Y44" s="324">
        <v>0</v>
      </c>
      <c r="Z44" s="324">
        <f t="shared" si="74"/>
        <v>253</v>
      </c>
      <c r="AA44" s="324">
        <v>0</v>
      </c>
      <c r="AB44" s="324">
        <v>253</v>
      </c>
      <c r="AC44" s="324">
        <v>0</v>
      </c>
      <c r="AD44" s="324">
        <f t="shared" si="75"/>
        <v>3728</v>
      </c>
      <c r="AE44" s="324">
        <f t="shared" si="76"/>
        <v>0</v>
      </c>
      <c r="AF44" s="324">
        <v>0</v>
      </c>
      <c r="AG44" s="324">
        <v>0</v>
      </c>
      <c r="AH44" s="324">
        <v>0</v>
      </c>
      <c r="AI44" s="324">
        <f t="shared" si="77"/>
        <v>3728</v>
      </c>
      <c r="AJ44" s="324">
        <v>0</v>
      </c>
      <c r="AK44" s="324">
        <v>0</v>
      </c>
      <c r="AL44" s="324">
        <v>3728</v>
      </c>
      <c r="AM44" s="324">
        <f t="shared" si="78"/>
        <v>0</v>
      </c>
      <c r="AN44" s="324">
        <v>0</v>
      </c>
      <c r="AO44" s="324">
        <v>0</v>
      </c>
      <c r="AP44" s="324">
        <v>0</v>
      </c>
      <c r="AQ44" s="324">
        <f t="shared" si="79"/>
        <v>0</v>
      </c>
      <c r="AR44" s="324">
        <v>0</v>
      </c>
      <c r="AS44" s="324">
        <v>0</v>
      </c>
      <c r="AT44" s="324">
        <v>0</v>
      </c>
      <c r="AU44" s="324">
        <f t="shared" si="80"/>
        <v>0</v>
      </c>
      <c r="AV44" s="324">
        <v>0</v>
      </c>
      <c r="AW44" s="324">
        <v>0</v>
      </c>
      <c r="AX44" s="324">
        <v>0</v>
      </c>
      <c r="AY44" s="324">
        <f t="shared" si="81"/>
        <v>0</v>
      </c>
      <c r="AZ44" s="324">
        <v>0</v>
      </c>
      <c r="BA44" s="324">
        <v>0</v>
      </c>
      <c r="BB44" s="324">
        <v>0</v>
      </c>
      <c r="BC44" s="324">
        <f t="shared" si="82"/>
        <v>344</v>
      </c>
      <c r="BD44" s="324">
        <f t="shared" si="83"/>
        <v>135</v>
      </c>
      <c r="BE44" s="324">
        <v>0</v>
      </c>
      <c r="BF44" s="324">
        <v>0</v>
      </c>
      <c r="BG44" s="324">
        <v>0</v>
      </c>
      <c r="BH44" s="324">
        <v>0</v>
      </c>
      <c r="BI44" s="324">
        <v>0</v>
      </c>
      <c r="BJ44" s="324">
        <v>135</v>
      </c>
      <c r="BK44" s="324">
        <f t="shared" si="84"/>
        <v>209</v>
      </c>
      <c r="BL44" s="324">
        <v>0</v>
      </c>
      <c r="BM44" s="324">
        <v>209</v>
      </c>
      <c r="BN44" s="324">
        <v>0</v>
      </c>
      <c r="BO44" s="324">
        <v>0</v>
      </c>
      <c r="BP44" s="324">
        <v>0</v>
      </c>
      <c r="BQ44" s="324">
        <v>0</v>
      </c>
      <c r="BR44" s="324">
        <f t="shared" si="102"/>
        <v>12228</v>
      </c>
      <c r="BS44" s="324">
        <f t="shared" si="103"/>
        <v>10750</v>
      </c>
      <c r="BT44" s="324">
        <f t="shared" si="104"/>
        <v>0</v>
      </c>
      <c r="BU44" s="324">
        <f t="shared" si="105"/>
        <v>0</v>
      </c>
      <c r="BV44" s="324">
        <f t="shared" si="106"/>
        <v>1090</v>
      </c>
      <c r="BW44" s="324">
        <f t="shared" si="107"/>
        <v>0</v>
      </c>
      <c r="BX44" s="324">
        <f t="shared" si="108"/>
        <v>388</v>
      </c>
      <c r="BY44" s="324">
        <f t="shared" si="85"/>
        <v>12093</v>
      </c>
      <c r="BZ44" s="324">
        <f t="shared" si="86"/>
        <v>10750</v>
      </c>
      <c r="CA44" s="324">
        <f t="shared" si="87"/>
        <v>0</v>
      </c>
      <c r="CB44" s="324">
        <f t="shared" si="88"/>
        <v>0</v>
      </c>
      <c r="CC44" s="324">
        <f t="shared" si="89"/>
        <v>1090</v>
      </c>
      <c r="CD44" s="324">
        <f t="shared" si="90"/>
        <v>0</v>
      </c>
      <c r="CE44" s="324">
        <f t="shared" si="91"/>
        <v>253</v>
      </c>
      <c r="CF44" s="324">
        <f t="shared" si="92"/>
        <v>135</v>
      </c>
      <c r="CG44" s="324">
        <f t="shared" si="109"/>
        <v>0</v>
      </c>
      <c r="CH44" s="324">
        <f t="shared" si="110"/>
        <v>0</v>
      </c>
      <c r="CI44" s="324">
        <f t="shared" si="111"/>
        <v>0</v>
      </c>
      <c r="CJ44" s="324">
        <f t="shared" si="112"/>
        <v>0</v>
      </c>
      <c r="CK44" s="324">
        <f t="shared" si="113"/>
        <v>0</v>
      </c>
      <c r="CL44" s="324">
        <f t="shared" si="114"/>
        <v>135</v>
      </c>
      <c r="CM44" s="324">
        <f t="shared" si="115"/>
        <v>3937</v>
      </c>
      <c r="CN44" s="324">
        <f t="shared" si="116"/>
        <v>0</v>
      </c>
      <c r="CO44" s="324">
        <f t="shared" si="117"/>
        <v>3937</v>
      </c>
      <c r="CP44" s="324">
        <f t="shared" si="118"/>
        <v>0</v>
      </c>
      <c r="CQ44" s="324">
        <f t="shared" si="119"/>
        <v>0</v>
      </c>
      <c r="CR44" s="324">
        <f t="shared" si="120"/>
        <v>0</v>
      </c>
      <c r="CS44" s="324">
        <f t="shared" si="121"/>
        <v>0</v>
      </c>
      <c r="CT44" s="324">
        <f t="shared" si="93"/>
        <v>3728</v>
      </c>
      <c r="CU44" s="324">
        <f t="shared" si="94"/>
        <v>0</v>
      </c>
      <c r="CV44" s="324">
        <f t="shared" si="95"/>
        <v>3728</v>
      </c>
      <c r="CW44" s="324">
        <f t="shared" si="96"/>
        <v>0</v>
      </c>
      <c r="CX44" s="324">
        <f t="shared" si="97"/>
        <v>0</v>
      </c>
      <c r="CY44" s="324">
        <f t="shared" si="98"/>
        <v>0</v>
      </c>
      <c r="CZ44" s="324">
        <f t="shared" si="99"/>
        <v>0</v>
      </c>
      <c r="DA44" s="324">
        <f t="shared" si="100"/>
        <v>209</v>
      </c>
      <c r="DB44" s="324">
        <f t="shared" si="122"/>
        <v>0</v>
      </c>
      <c r="DC44" s="324">
        <f t="shared" si="123"/>
        <v>209</v>
      </c>
      <c r="DD44" s="324">
        <f t="shared" si="124"/>
        <v>0</v>
      </c>
      <c r="DE44" s="324">
        <f t="shared" si="125"/>
        <v>0</v>
      </c>
      <c r="DF44" s="324">
        <f t="shared" si="126"/>
        <v>0</v>
      </c>
      <c r="DG44" s="324">
        <f t="shared" si="127"/>
        <v>0</v>
      </c>
      <c r="DH44" s="324">
        <v>0</v>
      </c>
      <c r="DI44" s="324">
        <f t="shared" si="101"/>
        <v>0</v>
      </c>
      <c r="DJ44" s="324">
        <v>0</v>
      </c>
      <c r="DK44" s="324">
        <v>0</v>
      </c>
      <c r="DL44" s="324">
        <v>0</v>
      </c>
      <c r="DM44" s="324">
        <v>0</v>
      </c>
    </row>
    <row r="45" spans="1:117" s="300" customFormat="1" ht="13.5" customHeight="1">
      <c r="A45" s="322" t="s">
        <v>745</v>
      </c>
      <c r="B45" s="323" t="s">
        <v>872</v>
      </c>
      <c r="C45" s="322" t="s">
        <v>873</v>
      </c>
      <c r="D45" s="324">
        <f t="shared" si="67"/>
        <v>20954</v>
      </c>
      <c r="E45" s="324">
        <f t="shared" si="68"/>
        <v>15550</v>
      </c>
      <c r="F45" s="324">
        <f t="shared" si="69"/>
        <v>0</v>
      </c>
      <c r="G45" s="324">
        <v>0</v>
      </c>
      <c r="H45" s="324">
        <v>0</v>
      </c>
      <c r="I45" s="324">
        <v>0</v>
      </c>
      <c r="J45" s="324">
        <f t="shared" si="70"/>
        <v>12910</v>
      </c>
      <c r="K45" s="324">
        <v>25</v>
      </c>
      <c r="L45" s="324">
        <v>12885</v>
      </c>
      <c r="M45" s="324">
        <v>0</v>
      </c>
      <c r="N45" s="324">
        <f t="shared" si="71"/>
        <v>313</v>
      </c>
      <c r="O45" s="324">
        <v>57</v>
      </c>
      <c r="P45" s="324">
        <v>256</v>
      </c>
      <c r="Q45" s="324">
        <v>0</v>
      </c>
      <c r="R45" s="324">
        <f t="shared" si="72"/>
        <v>2117</v>
      </c>
      <c r="S45" s="324">
        <v>123</v>
      </c>
      <c r="T45" s="324">
        <v>1994</v>
      </c>
      <c r="U45" s="324">
        <v>0</v>
      </c>
      <c r="V45" s="324">
        <f t="shared" si="73"/>
        <v>61</v>
      </c>
      <c r="W45" s="324">
        <v>11</v>
      </c>
      <c r="X45" s="324">
        <v>50</v>
      </c>
      <c r="Y45" s="324">
        <v>0</v>
      </c>
      <c r="Z45" s="324">
        <f t="shared" si="74"/>
        <v>149</v>
      </c>
      <c r="AA45" s="324">
        <v>134</v>
      </c>
      <c r="AB45" s="324">
        <v>15</v>
      </c>
      <c r="AC45" s="324">
        <v>0</v>
      </c>
      <c r="AD45" s="324">
        <f t="shared" si="75"/>
        <v>4303</v>
      </c>
      <c r="AE45" s="324">
        <f t="shared" si="76"/>
        <v>0</v>
      </c>
      <c r="AF45" s="324">
        <v>0</v>
      </c>
      <c r="AG45" s="324">
        <v>0</v>
      </c>
      <c r="AH45" s="324">
        <v>0</v>
      </c>
      <c r="AI45" s="324">
        <f t="shared" si="77"/>
        <v>4268</v>
      </c>
      <c r="AJ45" s="324">
        <v>0</v>
      </c>
      <c r="AK45" s="324">
        <v>0</v>
      </c>
      <c r="AL45" s="324">
        <v>4268</v>
      </c>
      <c r="AM45" s="324">
        <f t="shared" si="78"/>
        <v>4</v>
      </c>
      <c r="AN45" s="324">
        <v>0</v>
      </c>
      <c r="AO45" s="324">
        <v>0</v>
      </c>
      <c r="AP45" s="324">
        <v>4</v>
      </c>
      <c r="AQ45" s="324">
        <f t="shared" si="79"/>
        <v>2</v>
      </c>
      <c r="AR45" s="324">
        <v>0</v>
      </c>
      <c r="AS45" s="324">
        <v>0</v>
      </c>
      <c r="AT45" s="324">
        <v>2</v>
      </c>
      <c r="AU45" s="324">
        <f t="shared" si="80"/>
        <v>2</v>
      </c>
      <c r="AV45" s="324">
        <v>0</v>
      </c>
      <c r="AW45" s="324">
        <v>0</v>
      </c>
      <c r="AX45" s="324">
        <v>2</v>
      </c>
      <c r="AY45" s="324">
        <f t="shared" si="81"/>
        <v>27</v>
      </c>
      <c r="AZ45" s="324">
        <v>0</v>
      </c>
      <c r="BA45" s="324">
        <v>0</v>
      </c>
      <c r="BB45" s="324">
        <v>27</v>
      </c>
      <c r="BC45" s="324">
        <f t="shared" si="82"/>
        <v>1101</v>
      </c>
      <c r="BD45" s="324">
        <f t="shared" si="83"/>
        <v>599</v>
      </c>
      <c r="BE45" s="324">
        <v>0</v>
      </c>
      <c r="BF45" s="324">
        <v>0</v>
      </c>
      <c r="BG45" s="324">
        <v>8</v>
      </c>
      <c r="BH45" s="324">
        <v>11</v>
      </c>
      <c r="BI45" s="324">
        <v>0</v>
      </c>
      <c r="BJ45" s="324">
        <v>580</v>
      </c>
      <c r="BK45" s="324">
        <f t="shared" si="84"/>
        <v>502</v>
      </c>
      <c r="BL45" s="324">
        <v>0</v>
      </c>
      <c r="BM45" s="324">
        <v>0</v>
      </c>
      <c r="BN45" s="324">
        <v>0</v>
      </c>
      <c r="BO45" s="324">
        <v>502</v>
      </c>
      <c r="BP45" s="324">
        <v>0</v>
      </c>
      <c r="BQ45" s="324">
        <v>0</v>
      </c>
      <c r="BR45" s="324">
        <f t="shared" si="102"/>
        <v>16149</v>
      </c>
      <c r="BS45" s="324">
        <f t="shared" si="103"/>
        <v>0</v>
      </c>
      <c r="BT45" s="324">
        <f t="shared" si="104"/>
        <v>12910</v>
      </c>
      <c r="BU45" s="324">
        <f t="shared" si="105"/>
        <v>321</v>
      </c>
      <c r="BV45" s="324">
        <f t="shared" si="106"/>
        <v>2128</v>
      </c>
      <c r="BW45" s="324">
        <f t="shared" si="107"/>
        <v>61</v>
      </c>
      <c r="BX45" s="324">
        <f t="shared" si="108"/>
        <v>729</v>
      </c>
      <c r="BY45" s="324">
        <f t="shared" si="85"/>
        <v>15550</v>
      </c>
      <c r="BZ45" s="324">
        <f t="shared" si="86"/>
        <v>0</v>
      </c>
      <c r="CA45" s="324">
        <f t="shared" si="87"/>
        <v>12910</v>
      </c>
      <c r="CB45" s="324">
        <f t="shared" si="88"/>
        <v>313</v>
      </c>
      <c r="CC45" s="324">
        <f t="shared" si="89"/>
        <v>2117</v>
      </c>
      <c r="CD45" s="324">
        <f t="shared" si="90"/>
        <v>61</v>
      </c>
      <c r="CE45" s="324">
        <f t="shared" si="91"/>
        <v>149</v>
      </c>
      <c r="CF45" s="324">
        <f t="shared" si="92"/>
        <v>599</v>
      </c>
      <c r="CG45" s="324">
        <f t="shared" si="109"/>
        <v>0</v>
      </c>
      <c r="CH45" s="324">
        <f t="shared" si="110"/>
        <v>0</v>
      </c>
      <c r="CI45" s="324">
        <f t="shared" si="111"/>
        <v>8</v>
      </c>
      <c r="CJ45" s="324">
        <f t="shared" si="112"/>
        <v>11</v>
      </c>
      <c r="CK45" s="324">
        <f t="shared" si="113"/>
        <v>0</v>
      </c>
      <c r="CL45" s="324">
        <f t="shared" si="114"/>
        <v>580</v>
      </c>
      <c r="CM45" s="324">
        <f t="shared" si="115"/>
        <v>4805</v>
      </c>
      <c r="CN45" s="324">
        <f t="shared" si="116"/>
        <v>0</v>
      </c>
      <c r="CO45" s="324">
        <f t="shared" si="117"/>
        <v>4268</v>
      </c>
      <c r="CP45" s="324">
        <f t="shared" si="118"/>
        <v>4</v>
      </c>
      <c r="CQ45" s="324">
        <f t="shared" si="119"/>
        <v>504</v>
      </c>
      <c r="CR45" s="324">
        <f t="shared" si="120"/>
        <v>2</v>
      </c>
      <c r="CS45" s="324">
        <f t="shared" si="121"/>
        <v>27</v>
      </c>
      <c r="CT45" s="324">
        <f t="shared" si="93"/>
        <v>4303</v>
      </c>
      <c r="CU45" s="324">
        <f t="shared" si="94"/>
        <v>0</v>
      </c>
      <c r="CV45" s="324">
        <f t="shared" si="95"/>
        <v>4268</v>
      </c>
      <c r="CW45" s="324">
        <f t="shared" si="96"/>
        <v>4</v>
      </c>
      <c r="CX45" s="324">
        <f t="shared" si="97"/>
        <v>2</v>
      </c>
      <c r="CY45" s="324">
        <f t="shared" si="98"/>
        <v>2</v>
      </c>
      <c r="CZ45" s="324">
        <f t="shared" si="99"/>
        <v>27</v>
      </c>
      <c r="DA45" s="324">
        <f t="shared" si="100"/>
        <v>502</v>
      </c>
      <c r="DB45" s="324">
        <f t="shared" si="122"/>
        <v>0</v>
      </c>
      <c r="DC45" s="324">
        <f t="shared" si="123"/>
        <v>0</v>
      </c>
      <c r="DD45" s="324">
        <f t="shared" si="124"/>
        <v>0</v>
      </c>
      <c r="DE45" s="324">
        <f t="shared" si="125"/>
        <v>502</v>
      </c>
      <c r="DF45" s="324">
        <f t="shared" si="126"/>
        <v>0</v>
      </c>
      <c r="DG45" s="324">
        <f t="shared" si="127"/>
        <v>0</v>
      </c>
      <c r="DH45" s="324">
        <v>0</v>
      </c>
      <c r="DI45" s="324">
        <f t="shared" si="101"/>
        <v>1</v>
      </c>
      <c r="DJ45" s="324">
        <v>1</v>
      </c>
      <c r="DK45" s="324">
        <v>0</v>
      </c>
      <c r="DL45" s="324">
        <v>0</v>
      </c>
      <c r="DM45" s="324">
        <v>0</v>
      </c>
    </row>
    <row r="46" spans="1:117" s="300" customFormat="1" ht="13.5" customHeight="1">
      <c r="A46" s="322" t="s">
        <v>745</v>
      </c>
      <c r="B46" s="323" t="s">
        <v>875</v>
      </c>
      <c r="C46" s="322" t="s">
        <v>876</v>
      </c>
      <c r="D46" s="324">
        <f t="shared" si="67"/>
        <v>31450</v>
      </c>
      <c r="E46" s="324">
        <f t="shared" si="68"/>
        <v>23131</v>
      </c>
      <c r="F46" s="324">
        <f t="shared" si="69"/>
        <v>0</v>
      </c>
      <c r="G46" s="324">
        <v>0</v>
      </c>
      <c r="H46" s="324">
        <v>0</v>
      </c>
      <c r="I46" s="324">
        <v>0</v>
      </c>
      <c r="J46" s="324">
        <f t="shared" si="70"/>
        <v>15702</v>
      </c>
      <c r="K46" s="324">
        <v>0</v>
      </c>
      <c r="L46" s="324">
        <v>15702</v>
      </c>
      <c r="M46" s="324">
        <v>0</v>
      </c>
      <c r="N46" s="324">
        <f t="shared" si="71"/>
        <v>1145</v>
      </c>
      <c r="O46" s="324">
        <v>0</v>
      </c>
      <c r="P46" s="324">
        <v>1145</v>
      </c>
      <c r="Q46" s="324">
        <v>0</v>
      </c>
      <c r="R46" s="324">
        <f t="shared" si="72"/>
        <v>5715</v>
      </c>
      <c r="S46" s="324">
        <v>0</v>
      </c>
      <c r="T46" s="324">
        <v>5715</v>
      </c>
      <c r="U46" s="324">
        <v>0</v>
      </c>
      <c r="V46" s="324">
        <f t="shared" si="73"/>
        <v>40</v>
      </c>
      <c r="W46" s="324">
        <v>0</v>
      </c>
      <c r="X46" s="324">
        <v>40</v>
      </c>
      <c r="Y46" s="324">
        <v>0</v>
      </c>
      <c r="Z46" s="324">
        <f t="shared" si="74"/>
        <v>529</v>
      </c>
      <c r="AA46" s="324">
        <v>0</v>
      </c>
      <c r="AB46" s="324">
        <v>529</v>
      </c>
      <c r="AC46" s="324">
        <v>0</v>
      </c>
      <c r="AD46" s="324">
        <f t="shared" si="75"/>
        <v>6704</v>
      </c>
      <c r="AE46" s="324">
        <f t="shared" si="76"/>
        <v>0</v>
      </c>
      <c r="AF46" s="324">
        <v>0</v>
      </c>
      <c r="AG46" s="324">
        <v>0</v>
      </c>
      <c r="AH46" s="324">
        <v>0</v>
      </c>
      <c r="AI46" s="324">
        <f t="shared" si="77"/>
        <v>6582</v>
      </c>
      <c r="AJ46" s="324">
        <v>0</v>
      </c>
      <c r="AK46" s="324">
        <v>423</v>
      </c>
      <c r="AL46" s="324">
        <v>6159</v>
      </c>
      <c r="AM46" s="324">
        <f t="shared" si="78"/>
        <v>12</v>
      </c>
      <c r="AN46" s="324">
        <v>0</v>
      </c>
      <c r="AO46" s="324">
        <v>12</v>
      </c>
      <c r="AP46" s="324">
        <v>0</v>
      </c>
      <c r="AQ46" s="324">
        <f t="shared" si="79"/>
        <v>88</v>
      </c>
      <c r="AR46" s="324">
        <v>0</v>
      </c>
      <c r="AS46" s="324">
        <v>88</v>
      </c>
      <c r="AT46" s="324">
        <v>0</v>
      </c>
      <c r="AU46" s="324">
        <f t="shared" si="80"/>
        <v>0</v>
      </c>
      <c r="AV46" s="324">
        <v>0</v>
      </c>
      <c r="AW46" s="324">
        <v>0</v>
      </c>
      <c r="AX46" s="324">
        <v>0</v>
      </c>
      <c r="AY46" s="324">
        <f t="shared" si="81"/>
        <v>22</v>
      </c>
      <c r="AZ46" s="324">
        <v>0</v>
      </c>
      <c r="BA46" s="324">
        <v>22</v>
      </c>
      <c r="BB46" s="324">
        <v>0</v>
      </c>
      <c r="BC46" s="324">
        <f t="shared" si="82"/>
        <v>1615</v>
      </c>
      <c r="BD46" s="324">
        <f t="shared" si="83"/>
        <v>973</v>
      </c>
      <c r="BE46" s="324">
        <v>0</v>
      </c>
      <c r="BF46" s="324">
        <v>319</v>
      </c>
      <c r="BG46" s="324">
        <v>199</v>
      </c>
      <c r="BH46" s="324">
        <v>67</v>
      </c>
      <c r="BI46" s="324">
        <v>0</v>
      </c>
      <c r="BJ46" s="324">
        <v>388</v>
      </c>
      <c r="BK46" s="324">
        <f t="shared" si="84"/>
        <v>642</v>
      </c>
      <c r="BL46" s="324">
        <v>0</v>
      </c>
      <c r="BM46" s="324">
        <v>527</v>
      </c>
      <c r="BN46" s="324">
        <v>36</v>
      </c>
      <c r="BO46" s="324">
        <v>4</v>
      </c>
      <c r="BP46" s="324">
        <v>0</v>
      </c>
      <c r="BQ46" s="324">
        <v>75</v>
      </c>
      <c r="BR46" s="324">
        <f t="shared" si="102"/>
        <v>24104</v>
      </c>
      <c r="BS46" s="324">
        <f t="shared" si="103"/>
        <v>0</v>
      </c>
      <c r="BT46" s="324">
        <f t="shared" si="104"/>
        <v>16021</v>
      </c>
      <c r="BU46" s="324">
        <f t="shared" si="105"/>
        <v>1344</v>
      </c>
      <c r="BV46" s="324">
        <f t="shared" si="106"/>
        <v>5782</v>
      </c>
      <c r="BW46" s="324">
        <f t="shared" si="107"/>
        <v>40</v>
      </c>
      <c r="BX46" s="324">
        <f t="shared" si="108"/>
        <v>917</v>
      </c>
      <c r="BY46" s="324">
        <f t="shared" si="85"/>
        <v>23131</v>
      </c>
      <c r="BZ46" s="324">
        <f t="shared" si="86"/>
        <v>0</v>
      </c>
      <c r="CA46" s="324">
        <f t="shared" si="87"/>
        <v>15702</v>
      </c>
      <c r="CB46" s="324">
        <f t="shared" si="88"/>
        <v>1145</v>
      </c>
      <c r="CC46" s="324">
        <f t="shared" si="89"/>
        <v>5715</v>
      </c>
      <c r="CD46" s="324">
        <f t="shared" si="90"/>
        <v>40</v>
      </c>
      <c r="CE46" s="324">
        <f t="shared" si="91"/>
        <v>529</v>
      </c>
      <c r="CF46" s="324">
        <f t="shared" si="92"/>
        <v>973</v>
      </c>
      <c r="CG46" s="324">
        <f t="shared" si="109"/>
        <v>0</v>
      </c>
      <c r="CH46" s="324">
        <f t="shared" si="110"/>
        <v>319</v>
      </c>
      <c r="CI46" s="324">
        <f t="shared" si="111"/>
        <v>199</v>
      </c>
      <c r="CJ46" s="324">
        <f t="shared" si="112"/>
        <v>67</v>
      </c>
      <c r="CK46" s="324">
        <f t="shared" si="113"/>
        <v>0</v>
      </c>
      <c r="CL46" s="324">
        <f t="shared" si="114"/>
        <v>388</v>
      </c>
      <c r="CM46" s="324">
        <f t="shared" si="115"/>
        <v>7346</v>
      </c>
      <c r="CN46" s="324">
        <f t="shared" si="116"/>
        <v>0</v>
      </c>
      <c r="CO46" s="324">
        <f t="shared" si="117"/>
        <v>7109</v>
      </c>
      <c r="CP46" s="324">
        <f t="shared" si="118"/>
        <v>48</v>
      </c>
      <c r="CQ46" s="324">
        <f t="shared" si="119"/>
        <v>92</v>
      </c>
      <c r="CR46" s="324">
        <f t="shared" si="120"/>
        <v>0</v>
      </c>
      <c r="CS46" s="324">
        <f t="shared" si="121"/>
        <v>97</v>
      </c>
      <c r="CT46" s="324">
        <f t="shared" si="93"/>
        <v>6704</v>
      </c>
      <c r="CU46" s="324">
        <f t="shared" si="94"/>
        <v>0</v>
      </c>
      <c r="CV46" s="324">
        <f t="shared" si="95"/>
        <v>6582</v>
      </c>
      <c r="CW46" s="324">
        <f t="shared" si="96"/>
        <v>12</v>
      </c>
      <c r="CX46" s="324">
        <f t="shared" si="97"/>
        <v>88</v>
      </c>
      <c r="CY46" s="324">
        <f t="shared" si="98"/>
        <v>0</v>
      </c>
      <c r="CZ46" s="324">
        <f t="shared" si="99"/>
        <v>22</v>
      </c>
      <c r="DA46" s="324">
        <f t="shared" si="100"/>
        <v>642</v>
      </c>
      <c r="DB46" s="324">
        <f t="shared" si="122"/>
        <v>0</v>
      </c>
      <c r="DC46" s="324">
        <f t="shared" si="123"/>
        <v>527</v>
      </c>
      <c r="DD46" s="324">
        <f t="shared" si="124"/>
        <v>36</v>
      </c>
      <c r="DE46" s="324">
        <f t="shared" si="125"/>
        <v>4</v>
      </c>
      <c r="DF46" s="324">
        <f t="shared" si="126"/>
        <v>0</v>
      </c>
      <c r="DG46" s="324">
        <f t="shared" si="127"/>
        <v>75</v>
      </c>
      <c r="DH46" s="324">
        <v>0</v>
      </c>
      <c r="DI46" s="324">
        <f t="shared" si="101"/>
        <v>0</v>
      </c>
      <c r="DJ46" s="324">
        <v>0</v>
      </c>
      <c r="DK46" s="324">
        <v>0</v>
      </c>
      <c r="DL46" s="324">
        <v>0</v>
      </c>
      <c r="DM46" s="324">
        <v>0</v>
      </c>
    </row>
    <row r="47" spans="1:117" s="300" customFormat="1" ht="13.5" customHeight="1">
      <c r="A47" s="322" t="s">
        <v>745</v>
      </c>
      <c r="B47" s="323" t="s">
        <v>878</v>
      </c>
      <c r="C47" s="322" t="s">
        <v>879</v>
      </c>
      <c r="D47" s="324">
        <f t="shared" si="67"/>
        <v>14731</v>
      </c>
      <c r="E47" s="324">
        <f t="shared" si="68"/>
        <v>11067</v>
      </c>
      <c r="F47" s="324">
        <f t="shared" si="69"/>
        <v>0</v>
      </c>
      <c r="G47" s="324">
        <v>0</v>
      </c>
      <c r="H47" s="324">
        <v>0</v>
      </c>
      <c r="I47" s="324">
        <v>0</v>
      </c>
      <c r="J47" s="324">
        <f t="shared" si="70"/>
        <v>8864</v>
      </c>
      <c r="K47" s="324">
        <v>0</v>
      </c>
      <c r="L47" s="324">
        <v>8864</v>
      </c>
      <c r="M47" s="324">
        <v>0</v>
      </c>
      <c r="N47" s="324">
        <f t="shared" si="71"/>
        <v>193</v>
      </c>
      <c r="O47" s="324">
        <v>0</v>
      </c>
      <c r="P47" s="324">
        <v>193</v>
      </c>
      <c r="Q47" s="324">
        <v>0</v>
      </c>
      <c r="R47" s="324">
        <f t="shared" si="72"/>
        <v>1893</v>
      </c>
      <c r="S47" s="324">
        <v>0</v>
      </c>
      <c r="T47" s="324">
        <v>1893</v>
      </c>
      <c r="U47" s="324">
        <v>0</v>
      </c>
      <c r="V47" s="324">
        <f t="shared" si="73"/>
        <v>43</v>
      </c>
      <c r="W47" s="324">
        <v>0</v>
      </c>
      <c r="X47" s="324">
        <v>43</v>
      </c>
      <c r="Y47" s="324">
        <v>0</v>
      </c>
      <c r="Z47" s="324">
        <f t="shared" si="74"/>
        <v>74</v>
      </c>
      <c r="AA47" s="324">
        <v>0</v>
      </c>
      <c r="AB47" s="324">
        <v>74</v>
      </c>
      <c r="AC47" s="324">
        <v>0</v>
      </c>
      <c r="AD47" s="324">
        <f t="shared" si="75"/>
        <v>2042</v>
      </c>
      <c r="AE47" s="324">
        <f t="shared" si="76"/>
        <v>0</v>
      </c>
      <c r="AF47" s="324">
        <v>0</v>
      </c>
      <c r="AG47" s="324">
        <v>0</v>
      </c>
      <c r="AH47" s="324">
        <v>0</v>
      </c>
      <c r="AI47" s="324">
        <f t="shared" si="77"/>
        <v>2035</v>
      </c>
      <c r="AJ47" s="324">
        <v>0</v>
      </c>
      <c r="AK47" s="324">
        <v>0</v>
      </c>
      <c r="AL47" s="324">
        <v>2035</v>
      </c>
      <c r="AM47" s="324">
        <f t="shared" si="78"/>
        <v>1</v>
      </c>
      <c r="AN47" s="324">
        <v>0</v>
      </c>
      <c r="AO47" s="324">
        <v>0</v>
      </c>
      <c r="AP47" s="324">
        <v>1</v>
      </c>
      <c r="AQ47" s="324">
        <f t="shared" si="79"/>
        <v>6</v>
      </c>
      <c r="AR47" s="324">
        <v>0</v>
      </c>
      <c r="AS47" s="324">
        <v>0</v>
      </c>
      <c r="AT47" s="324">
        <v>6</v>
      </c>
      <c r="AU47" s="324">
        <f t="shared" si="80"/>
        <v>0</v>
      </c>
      <c r="AV47" s="324">
        <v>0</v>
      </c>
      <c r="AW47" s="324">
        <v>0</v>
      </c>
      <c r="AX47" s="324">
        <v>0</v>
      </c>
      <c r="AY47" s="324">
        <f t="shared" si="81"/>
        <v>0</v>
      </c>
      <c r="AZ47" s="324">
        <v>0</v>
      </c>
      <c r="BA47" s="324">
        <v>0</v>
      </c>
      <c r="BB47" s="324">
        <v>0</v>
      </c>
      <c r="BC47" s="324">
        <f t="shared" si="82"/>
        <v>1622</v>
      </c>
      <c r="BD47" s="324">
        <f t="shared" si="83"/>
        <v>948</v>
      </c>
      <c r="BE47" s="324">
        <v>0</v>
      </c>
      <c r="BF47" s="324">
        <v>486</v>
      </c>
      <c r="BG47" s="324">
        <v>54</v>
      </c>
      <c r="BH47" s="324">
        <v>38</v>
      </c>
      <c r="BI47" s="324">
        <v>0</v>
      </c>
      <c r="BJ47" s="324">
        <v>370</v>
      </c>
      <c r="BK47" s="324">
        <f t="shared" si="84"/>
        <v>674</v>
      </c>
      <c r="BL47" s="324">
        <v>0</v>
      </c>
      <c r="BM47" s="324">
        <v>658</v>
      </c>
      <c r="BN47" s="324">
        <v>4</v>
      </c>
      <c r="BO47" s="324">
        <v>0</v>
      </c>
      <c r="BP47" s="324">
        <v>0</v>
      </c>
      <c r="BQ47" s="324">
        <v>12</v>
      </c>
      <c r="BR47" s="324">
        <f t="shared" si="102"/>
        <v>12015</v>
      </c>
      <c r="BS47" s="324">
        <f t="shared" si="103"/>
        <v>0</v>
      </c>
      <c r="BT47" s="324">
        <f t="shared" si="104"/>
        <v>9350</v>
      </c>
      <c r="BU47" s="324">
        <f t="shared" si="105"/>
        <v>247</v>
      </c>
      <c r="BV47" s="324">
        <f t="shared" si="106"/>
        <v>1931</v>
      </c>
      <c r="BW47" s="324">
        <f t="shared" si="107"/>
        <v>43</v>
      </c>
      <c r="BX47" s="324">
        <f t="shared" si="108"/>
        <v>444</v>
      </c>
      <c r="BY47" s="324">
        <f t="shared" si="85"/>
        <v>11067</v>
      </c>
      <c r="BZ47" s="324">
        <f t="shared" si="86"/>
        <v>0</v>
      </c>
      <c r="CA47" s="324">
        <f t="shared" si="87"/>
        <v>8864</v>
      </c>
      <c r="CB47" s="324">
        <f t="shared" si="88"/>
        <v>193</v>
      </c>
      <c r="CC47" s="324">
        <f t="shared" si="89"/>
        <v>1893</v>
      </c>
      <c r="CD47" s="324">
        <f t="shared" si="90"/>
        <v>43</v>
      </c>
      <c r="CE47" s="324">
        <f t="shared" si="91"/>
        <v>74</v>
      </c>
      <c r="CF47" s="324">
        <f t="shared" si="92"/>
        <v>948</v>
      </c>
      <c r="CG47" s="324">
        <f t="shared" si="109"/>
        <v>0</v>
      </c>
      <c r="CH47" s="324">
        <f t="shared" si="110"/>
        <v>486</v>
      </c>
      <c r="CI47" s="324">
        <f t="shared" si="111"/>
        <v>54</v>
      </c>
      <c r="CJ47" s="324">
        <f t="shared" si="112"/>
        <v>38</v>
      </c>
      <c r="CK47" s="324">
        <f t="shared" si="113"/>
        <v>0</v>
      </c>
      <c r="CL47" s="324">
        <f t="shared" si="114"/>
        <v>370</v>
      </c>
      <c r="CM47" s="324">
        <f t="shared" si="115"/>
        <v>2716</v>
      </c>
      <c r="CN47" s="324">
        <f t="shared" si="116"/>
        <v>0</v>
      </c>
      <c r="CO47" s="324">
        <f t="shared" si="117"/>
        <v>2693</v>
      </c>
      <c r="CP47" s="324">
        <f t="shared" si="118"/>
        <v>5</v>
      </c>
      <c r="CQ47" s="324">
        <f t="shared" si="119"/>
        <v>6</v>
      </c>
      <c r="CR47" s="324">
        <f t="shared" si="120"/>
        <v>0</v>
      </c>
      <c r="CS47" s="324">
        <f t="shared" si="121"/>
        <v>12</v>
      </c>
      <c r="CT47" s="324">
        <f t="shared" si="93"/>
        <v>2042</v>
      </c>
      <c r="CU47" s="324">
        <f t="shared" si="94"/>
        <v>0</v>
      </c>
      <c r="CV47" s="324">
        <f t="shared" si="95"/>
        <v>2035</v>
      </c>
      <c r="CW47" s="324">
        <f t="shared" si="96"/>
        <v>1</v>
      </c>
      <c r="CX47" s="324">
        <f t="shared" si="97"/>
        <v>6</v>
      </c>
      <c r="CY47" s="324">
        <f t="shared" si="98"/>
        <v>0</v>
      </c>
      <c r="CZ47" s="324">
        <f t="shared" si="99"/>
        <v>0</v>
      </c>
      <c r="DA47" s="324">
        <f t="shared" si="100"/>
        <v>674</v>
      </c>
      <c r="DB47" s="324">
        <f t="shared" si="122"/>
        <v>0</v>
      </c>
      <c r="DC47" s="324">
        <f t="shared" si="123"/>
        <v>658</v>
      </c>
      <c r="DD47" s="324">
        <f t="shared" si="124"/>
        <v>4</v>
      </c>
      <c r="DE47" s="324">
        <f t="shared" si="125"/>
        <v>0</v>
      </c>
      <c r="DF47" s="324">
        <f t="shared" si="126"/>
        <v>0</v>
      </c>
      <c r="DG47" s="324">
        <f t="shared" si="127"/>
        <v>12</v>
      </c>
      <c r="DH47" s="324">
        <v>0</v>
      </c>
      <c r="DI47" s="324">
        <f t="shared" si="101"/>
        <v>0</v>
      </c>
      <c r="DJ47" s="324">
        <v>0</v>
      </c>
      <c r="DK47" s="324">
        <v>0</v>
      </c>
      <c r="DL47" s="324">
        <v>0</v>
      </c>
      <c r="DM47" s="324">
        <v>0</v>
      </c>
    </row>
    <row r="48" spans="1:117" s="300" customFormat="1" ht="13.5" customHeight="1">
      <c r="A48" s="322" t="s">
        <v>745</v>
      </c>
      <c r="B48" s="323" t="s">
        <v>881</v>
      </c>
      <c r="C48" s="322" t="s">
        <v>882</v>
      </c>
      <c r="D48" s="324">
        <f t="shared" si="67"/>
        <v>13453</v>
      </c>
      <c r="E48" s="324">
        <f t="shared" si="68"/>
        <v>9830</v>
      </c>
      <c r="F48" s="324">
        <f t="shared" si="69"/>
        <v>0</v>
      </c>
      <c r="G48" s="324">
        <v>0</v>
      </c>
      <c r="H48" s="324">
        <v>0</v>
      </c>
      <c r="I48" s="324">
        <v>0</v>
      </c>
      <c r="J48" s="324">
        <f t="shared" si="70"/>
        <v>6978</v>
      </c>
      <c r="K48" s="324">
        <v>0</v>
      </c>
      <c r="L48" s="324">
        <v>6978</v>
      </c>
      <c r="M48" s="324">
        <v>0</v>
      </c>
      <c r="N48" s="324">
        <f t="shared" si="71"/>
        <v>495</v>
      </c>
      <c r="O48" s="324">
        <v>0</v>
      </c>
      <c r="P48" s="324">
        <v>495</v>
      </c>
      <c r="Q48" s="324">
        <v>0</v>
      </c>
      <c r="R48" s="324">
        <f t="shared" si="72"/>
        <v>2254</v>
      </c>
      <c r="S48" s="324">
        <v>0</v>
      </c>
      <c r="T48" s="324">
        <v>2254</v>
      </c>
      <c r="U48" s="324">
        <v>0</v>
      </c>
      <c r="V48" s="324">
        <f t="shared" si="73"/>
        <v>0</v>
      </c>
      <c r="W48" s="324">
        <v>0</v>
      </c>
      <c r="X48" s="324">
        <v>0</v>
      </c>
      <c r="Y48" s="324">
        <v>0</v>
      </c>
      <c r="Z48" s="324">
        <f t="shared" si="74"/>
        <v>103</v>
      </c>
      <c r="AA48" s="324">
        <v>0</v>
      </c>
      <c r="AB48" s="324">
        <v>103</v>
      </c>
      <c r="AC48" s="324">
        <v>0</v>
      </c>
      <c r="AD48" s="324">
        <f t="shared" si="75"/>
        <v>2562</v>
      </c>
      <c r="AE48" s="324">
        <f t="shared" si="76"/>
        <v>0</v>
      </c>
      <c r="AF48" s="324">
        <v>0</v>
      </c>
      <c r="AG48" s="324">
        <v>0</v>
      </c>
      <c r="AH48" s="324">
        <v>0</v>
      </c>
      <c r="AI48" s="324">
        <f t="shared" si="77"/>
        <v>2324</v>
      </c>
      <c r="AJ48" s="324">
        <v>0</v>
      </c>
      <c r="AK48" s="324">
        <v>0</v>
      </c>
      <c r="AL48" s="324">
        <v>2324</v>
      </c>
      <c r="AM48" s="324">
        <f t="shared" si="78"/>
        <v>19</v>
      </c>
      <c r="AN48" s="324">
        <v>0</v>
      </c>
      <c r="AO48" s="324">
        <v>0</v>
      </c>
      <c r="AP48" s="324">
        <v>19</v>
      </c>
      <c r="AQ48" s="324">
        <f t="shared" si="79"/>
        <v>213</v>
      </c>
      <c r="AR48" s="324">
        <v>0</v>
      </c>
      <c r="AS48" s="324">
        <v>0</v>
      </c>
      <c r="AT48" s="324">
        <v>213</v>
      </c>
      <c r="AU48" s="324">
        <f t="shared" si="80"/>
        <v>0</v>
      </c>
      <c r="AV48" s="324">
        <v>0</v>
      </c>
      <c r="AW48" s="324">
        <v>0</v>
      </c>
      <c r="AX48" s="324">
        <v>0</v>
      </c>
      <c r="AY48" s="324">
        <f t="shared" si="81"/>
        <v>6</v>
      </c>
      <c r="AZ48" s="324">
        <v>0</v>
      </c>
      <c r="BA48" s="324">
        <v>0</v>
      </c>
      <c r="BB48" s="324">
        <v>6</v>
      </c>
      <c r="BC48" s="324">
        <f t="shared" si="82"/>
        <v>1061</v>
      </c>
      <c r="BD48" s="324">
        <f t="shared" si="83"/>
        <v>634</v>
      </c>
      <c r="BE48" s="324">
        <v>0</v>
      </c>
      <c r="BF48" s="324">
        <v>65</v>
      </c>
      <c r="BG48" s="324">
        <v>22</v>
      </c>
      <c r="BH48" s="324">
        <v>65</v>
      </c>
      <c r="BI48" s="324">
        <v>0</v>
      </c>
      <c r="BJ48" s="324">
        <v>482</v>
      </c>
      <c r="BK48" s="324">
        <f t="shared" si="84"/>
        <v>427</v>
      </c>
      <c r="BL48" s="324">
        <v>0</v>
      </c>
      <c r="BM48" s="324">
        <v>414</v>
      </c>
      <c r="BN48" s="324">
        <v>6</v>
      </c>
      <c r="BO48" s="324">
        <v>2</v>
      </c>
      <c r="BP48" s="324">
        <v>0</v>
      </c>
      <c r="BQ48" s="324">
        <v>5</v>
      </c>
      <c r="BR48" s="324">
        <f t="shared" si="102"/>
        <v>10464</v>
      </c>
      <c r="BS48" s="324">
        <f t="shared" si="103"/>
        <v>0</v>
      </c>
      <c r="BT48" s="324">
        <f t="shared" si="104"/>
        <v>7043</v>
      </c>
      <c r="BU48" s="324">
        <f t="shared" si="105"/>
        <v>517</v>
      </c>
      <c r="BV48" s="324">
        <f t="shared" si="106"/>
        <v>2319</v>
      </c>
      <c r="BW48" s="324">
        <f t="shared" si="107"/>
        <v>0</v>
      </c>
      <c r="BX48" s="324">
        <f t="shared" si="108"/>
        <v>585</v>
      </c>
      <c r="BY48" s="324">
        <f t="shared" si="85"/>
        <v>9830</v>
      </c>
      <c r="BZ48" s="324">
        <f t="shared" si="86"/>
        <v>0</v>
      </c>
      <c r="CA48" s="324">
        <f t="shared" si="87"/>
        <v>6978</v>
      </c>
      <c r="CB48" s="324">
        <f t="shared" si="88"/>
        <v>495</v>
      </c>
      <c r="CC48" s="324">
        <f t="shared" si="89"/>
        <v>2254</v>
      </c>
      <c r="CD48" s="324">
        <f t="shared" si="90"/>
        <v>0</v>
      </c>
      <c r="CE48" s="324">
        <f t="shared" si="91"/>
        <v>103</v>
      </c>
      <c r="CF48" s="324">
        <f t="shared" si="92"/>
        <v>634</v>
      </c>
      <c r="CG48" s="324">
        <f t="shared" si="109"/>
        <v>0</v>
      </c>
      <c r="CH48" s="324">
        <f t="shared" si="110"/>
        <v>65</v>
      </c>
      <c r="CI48" s="324">
        <f t="shared" si="111"/>
        <v>22</v>
      </c>
      <c r="CJ48" s="324">
        <f t="shared" si="112"/>
        <v>65</v>
      </c>
      <c r="CK48" s="324">
        <f t="shared" si="113"/>
        <v>0</v>
      </c>
      <c r="CL48" s="324">
        <f t="shared" si="114"/>
        <v>482</v>
      </c>
      <c r="CM48" s="324">
        <f t="shared" si="115"/>
        <v>2989</v>
      </c>
      <c r="CN48" s="324">
        <f t="shared" si="116"/>
        <v>0</v>
      </c>
      <c r="CO48" s="324">
        <f t="shared" si="117"/>
        <v>2738</v>
      </c>
      <c r="CP48" s="324">
        <f t="shared" si="118"/>
        <v>25</v>
      </c>
      <c r="CQ48" s="324">
        <f t="shared" si="119"/>
        <v>215</v>
      </c>
      <c r="CR48" s="324">
        <f t="shared" si="120"/>
        <v>0</v>
      </c>
      <c r="CS48" s="324">
        <f t="shared" si="121"/>
        <v>11</v>
      </c>
      <c r="CT48" s="324">
        <f t="shared" si="93"/>
        <v>2562</v>
      </c>
      <c r="CU48" s="324">
        <f t="shared" si="94"/>
        <v>0</v>
      </c>
      <c r="CV48" s="324">
        <f t="shared" si="95"/>
        <v>2324</v>
      </c>
      <c r="CW48" s="324">
        <f t="shared" si="96"/>
        <v>19</v>
      </c>
      <c r="CX48" s="324">
        <f t="shared" si="97"/>
        <v>213</v>
      </c>
      <c r="CY48" s="324">
        <f t="shared" si="98"/>
        <v>0</v>
      </c>
      <c r="CZ48" s="324">
        <f t="shared" si="99"/>
        <v>6</v>
      </c>
      <c r="DA48" s="324">
        <f t="shared" si="100"/>
        <v>427</v>
      </c>
      <c r="DB48" s="324">
        <f t="shared" si="122"/>
        <v>0</v>
      </c>
      <c r="DC48" s="324">
        <f t="shared" si="123"/>
        <v>414</v>
      </c>
      <c r="DD48" s="324">
        <f t="shared" si="124"/>
        <v>6</v>
      </c>
      <c r="DE48" s="324">
        <f t="shared" si="125"/>
        <v>2</v>
      </c>
      <c r="DF48" s="324">
        <f t="shared" si="126"/>
        <v>0</v>
      </c>
      <c r="DG48" s="324">
        <f t="shared" si="127"/>
        <v>5</v>
      </c>
      <c r="DH48" s="324">
        <v>0</v>
      </c>
      <c r="DI48" s="324">
        <f t="shared" si="101"/>
        <v>0</v>
      </c>
      <c r="DJ48" s="324">
        <v>0</v>
      </c>
      <c r="DK48" s="324">
        <v>0</v>
      </c>
      <c r="DL48" s="324">
        <v>0</v>
      </c>
      <c r="DM48" s="324">
        <v>0</v>
      </c>
    </row>
    <row r="49" spans="1:117" s="300" customFormat="1" ht="13.5" customHeight="1">
      <c r="A49" s="322" t="s">
        <v>745</v>
      </c>
      <c r="B49" s="323" t="s">
        <v>884</v>
      </c>
      <c r="C49" s="322" t="s">
        <v>885</v>
      </c>
      <c r="D49" s="324">
        <f t="shared" si="67"/>
        <v>12682</v>
      </c>
      <c r="E49" s="324">
        <f t="shared" si="68"/>
        <v>8313</v>
      </c>
      <c r="F49" s="324">
        <f t="shared" si="69"/>
        <v>0</v>
      </c>
      <c r="G49" s="324">
        <v>0</v>
      </c>
      <c r="H49" s="324">
        <v>0</v>
      </c>
      <c r="I49" s="324">
        <v>0</v>
      </c>
      <c r="J49" s="324">
        <f t="shared" si="70"/>
        <v>5797</v>
      </c>
      <c r="K49" s="324">
        <v>0</v>
      </c>
      <c r="L49" s="324">
        <v>5797</v>
      </c>
      <c r="M49" s="324">
        <v>0</v>
      </c>
      <c r="N49" s="324">
        <f t="shared" si="71"/>
        <v>531</v>
      </c>
      <c r="O49" s="324">
        <v>0</v>
      </c>
      <c r="P49" s="324">
        <v>531</v>
      </c>
      <c r="Q49" s="324">
        <v>0</v>
      </c>
      <c r="R49" s="324">
        <f t="shared" si="72"/>
        <v>1985</v>
      </c>
      <c r="S49" s="324">
        <v>0</v>
      </c>
      <c r="T49" s="324">
        <v>1985</v>
      </c>
      <c r="U49" s="324">
        <v>0</v>
      </c>
      <c r="V49" s="324">
        <f t="shared" si="73"/>
        <v>0</v>
      </c>
      <c r="W49" s="324">
        <v>0</v>
      </c>
      <c r="X49" s="324">
        <v>0</v>
      </c>
      <c r="Y49" s="324">
        <v>0</v>
      </c>
      <c r="Z49" s="324">
        <f t="shared" si="74"/>
        <v>0</v>
      </c>
      <c r="AA49" s="324">
        <v>0</v>
      </c>
      <c r="AB49" s="324">
        <v>0</v>
      </c>
      <c r="AC49" s="324">
        <v>0</v>
      </c>
      <c r="AD49" s="324">
        <f t="shared" si="75"/>
        <v>4059</v>
      </c>
      <c r="AE49" s="324">
        <f t="shared" si="76"/>
        <v>0</v>
      </c>
      <c r="AF49" s="324">
        <v>0</v>
      </c>
      <c r="AG49" s="324">
        <v>0</v>
      </c>
      <c r="AH49" s="324">
        <v>0</v>
      </c>
      <c r="AI49" s="324">
        <f t="shared" si="77"/>
        <v>4059</v>
      </c>
      <c r="AJ49" s="324">
        <v>0</v>
      </c>
      <c r="AK49" s="324">
        <v>0</v>
      </c>
      <c r="AL49" s="324">
        <v>4059</v>
      </c>
      <c r="AM49" s="324">
        <f t="shared" si="78"/>
        <v>0</v>
      </c>
      <c r="AN49" s="324">
        <v>0</v>
      </c>
      <c r="AO49" s="324">
        <v>0</v>
      </c>
      <c r="AP49" s="324">
        <v>0</v>
      </c>
      <c r="AQ49" s="324">
        <f t="shared" si="79"/>
        <v>0</v>
      </c>
      <c r="AR49" s="324">
        <v>0</v>
      </c>
      <c r="AS49" s="324">
        <v>0</v>
      </c>
      <c r="AT49" s="324">
        <v>0</v>
      </c>
      <c r="AU49" s="324">
        <f t="shared" si="80"/>
        <v>0</v>
      </c>
      <c r="AV49" s="324">
        <v>0</v>
      </c>
      <c r="AW49" s="324">
        <v>0</v>
      </c>
      <c r="AX49" s="324">
        <v>0</v>
      </c>
      <c r="AY49" s="324">
        <f t="shared" si="81"/>
        <v>0</v>
      </c>
      <c r="AZ49" s="324">
        <v>0</v>
      </c>
      <c r="BA49" s="324">
        <v>0</v>
      </c>
      <c r="BB49" s="324">
        <v>0</v>
      </c>
      <c r="BC49" s="324">
        <f t="shared" si="82"/>
        <v>310</v>
      </c>
      <c r="BD49" s="324">
        <f t="shared" si="83"/>
        <v>61</v>
      </c>
      <c r="BE49" s="324">
        <v>0</v>
      </c>
      <c r="BF49" s="324">
        <v>16</v>
      </c>
      <c r="BG49" s="324">
        <v>33</v>
      </c>
      <c r="BH49" s="324">
        <v>12</v>
      </c>
      <c r="BI49" s="324">
        <v>0</v>
      </c>
      <c r="BJ49" s="324">
        <v>0</v>
      </c>
      <c r="BK49" s="324">
        <f t="shared" si="84"/>
        <v>249</v>
      </c>
      <c r="BL49" s="324">
        <v>0</v>
      </c>
      <c r="BM49" s="324">
        <v>249</v>
      </c>
      <c r="BN49" s="324">
        <v>0</v>
      </c>
      <c r="BO49" s="324">
        <v>0</v>
      </c>
      <c r="BP49" s="324">
        <v>0</v>
      </c>
      <c r="BQ49" s="324">
        <v>0</v>
      </c>
      <c r="BR49" s="324">
        <f t="shared" si="102"/>
        <v>8374</v>
      </c>
      <c r="BS49" s="324">
        <f t="shared" si="103"/>
        <v>0</v>
      </c>
      <c r="BT49" s="324">
        <f t="shared" si="104"/>
        <v>5813</v>
      </c>
      <c r="BU49" s="324">
        <f t="shared" si="105"/>
        <v>564</v>
      </c>
      <c r="BV49" s="324">
        <f t="shared" si="106"/>
        <v>1997</v>
      </c>
      <c r="BW49" s="324">
        <f t="shared" si="107"/>
        <v>0</v>
      </c>
      <c r="BX49" s="324">
        <f t="shared" si="108"/>
        <v>0</v>
      </c>
      <c r="BY49" s="324">
        <f t="shared" si="85"/>
        <v>8313</v>
      </c>
      <c r="BZ49" s="324">
        <f t="shared" si="86"/>
        <v>0</v>
      </c>
      <c r="CA49" s="324">
        <f t="shared" si="87"/>
        <v>5797</v>
      </c>
      <c r="CB49" s="324">
        <f t="shared" si="88"/>
        <v>531</v>
      </c>
      <c r="CC49" s="324">
        <f t="shared" si="89"/>
        <v>1985</v>
      </c>
      <c r="CD49" s="324">
        <f t="shared" si="90"/>
        <v>0</v>
      </c>
      <c r="CE49" s="324">
        <f t="shared" si="91"/>
        <v>0</v>
      </c>
      <c r="CF49" s="324">
        <f t="shared" si="92"/>
        <v>61</v>
      </c>
      <c r="CG49" s="324">
        <f t="shared" si="109"/>
        <v>0</v>
      </c>
      <c r="CH49" s="324">
        <f t="shared" si="110"/>
        <v>16</v>
      </c>
      <c r="CI49" s="324">
        <f t="shared" si="111"/>
        <v>33</v>
      </c>
      <c r="CJ49" s="324">
        <f t="shared" si="112"/>
        <v>12</v>
      </c>
      <c r="CK49" s="324">
        <f t="shared" si="113"/>
        <v>0</v>
      </c>
      <c r="CL49" s="324">
        <f t="shared" si="114"/>
        <v>0</v>
      </c>
      <c r="CM49" s="324">
        <f t="shared" si="115"/>
        <v>4308</v>
      </c>
      <c r="CN49" s="324">
        <f t="shared" si="116"/>
        <v>0</v>
      </c>
      <c r="CO49" s="324">
        <f t="shared" si="117"/>
        <v>4308</v>
      </c>
      <c r="CP49" s="324">
        <f t="shared" si="118"/>
        <v>0</v>
      </c>
      <c r="CQ49" s="324">
        <f t="shared" si="119"/>
        <v>0</v>
      </c>
      <c r="CR49" s="324">
        <f t="shared" si="120"/>
        <v>0</v>
      </c>
      <c r="CS49" s="324">
        <f t="shared" si="121"/>
        <v>0</v>
      </c>
      <c r="CT49" s="324">
        <f t="shared" si="93"/>
        <v>4059</v>
      </c>
      <c r="CU49" s="324">
        <f t="shared" si="94"/>
        <v>0</v>
      </c>
      <c r="CV49" s="324">
        <f t="shared" si="95"/>
        <v>4059</v>
      </c>
      <c r="CW49" s="324">
        <f t="shared" si="96"/>
        <v>0</v>
      </c>
      <c r="CX49" s="324">
        <f t="shared" si="97"/>
        <v>0</v>
      </c>
      <c r="CY49" s="324">
        <f t="shared" si="98"/>
        <v>0</v>
      </c>
      <c r="CZ49" s="324">
        <f t="shared" si="99"/>
        <v>0</v>
      </c>
      <c r="DA49" s="324">
        <f t="shared" si="100"/>
        <v>249</v>
      </c>
      <c r="DB49" s="324">
        <f t="shared" si="122"/>
        <v>0</v>
      </c>
      <c r="DC49" s="324">
        <f t="shared" si="123"/>
        <v>249</v>
      </c>
      <c r="DD49" s="324">
        <f t="shared" si="124"/>
        <v>0</v>
      </c>
      <c r="DE49" s="324">
        <f t="shared" si="125"/>
        <v>0</v>
      </c>
      <c r="DF49" s="324">
        <f t="shared" si="126"/>
        <v>0</v>
      </c>
      <c r="DG49" s="324">
        <f t="shared" si="127"/>
        <v>0</v>
      </c>
      <c r="DH49" s="324">
        <v>0</v>
      </c>
      <c r="DI49" s="324">
        <f t="shared" si="101"/>
        <v>0</v>
      </c>
      <c r="DJ49" s="324">
        <v>0</v>
      </c>
      <c r="DK49" s="324">
        <v>0</v>
      </c>
      <c r="DL49" s="324">
        <v>0</v>
      </c>
      <c r="DM49" s="324">
        <v>0</v>
      </c>
    </row>
    <row r="50" spans="1:117" s="300" customFormat="1" ht="13.5" customHeight="1">
      <c r="A50" s="322" t="s">
        <v>745</v>
      </c>
      <c r="B50" s="323" t="s">
        <v>887</v>
      </c>
      <c r="C50" s="322" t="s">
        <v>888</v>
      </c>
      <c r="D50" s="324">
        <f t="shared" si="67"/>
        <v>10768</v>
      </c>
      <c r="E50" s="324">
        <f t="shared" si="68"/>
        <v>7605</v>
      </c>
      <c r="F50" s="324">
        <f t="shared" si="69"/>
        <v>0</v>
      </c>
      <c r="G50" s="324">
        <v>0</v>
      </c>
      <c r="H50" s="324">
        <v>0</v>
      </c>
      <c r="I50" s="324">
        <v>0</v>
      </c>
      <c r="J50" s="324">
        <f t="shared" si="70"/>
        <v>6120</v>
      </c>
      <c r="K50" s="324">
        <v>0</v>
      </c>
      <c r="L50" s="324">
        <v>6120</v>
      </c>
      <c r="M50" s="324">
        <v>0</v>
      </c>
      <c r="N50" s="324">
        <f t="shared" si="71"/>
        <v>319</v>
      </c>
      <c r="O50" s="324">
        <v>0</v>
      </c>
      <c r="P50" s="324">
        <v>319</v>
      </c>
      <c r="Q50" s="324">
        <v>0</v>
      </c>
      <c r="R50" s="324">
        <f t="shared" si="72"/>
        <v>1144</v>
      </c>
      <c r="S50" s="324">
        <v>0</v>
      </c>
      <c r="T50" s="324">
        <v>1144</v>
      </c>
      <c r="U50" s="324">
        <v>0</v>
      </c>
      <c r="V50" s="324">
        <f t="shared" si="73"/>
        <v>0</v>
      </c>
      <c r="W50" s="324">
        <v>0</v>
      </c>
      <c r="X50" s="324">
        <v>0</v>
      </c>
      <c r="Y50" s="324">
        <v>0</v>
      </c>
      <c r="Z50" s="324">
        <f t="shared" si="74"/>
        <v>22</v>
      </c>
      <c r="AA50" s="324">
        <v>22</v>
      </c>
      <c r="AB50" s="324">
        <v>0</v>
      </c>
      <c r="AC50" s="324">
        <v>0</v>
      </c>
      <c r="AD50" s="324">
        <f t="shared" si="75"/>
        <v>2579</v>
      </c>
      <c r="AE50" s="324">
        <f t="shared" si="76"/>
        <v>0</v>
      </c>
      <c r="AF50" s="324">
        <v>0</v>
      </c>
      <c r="AG50" s="324">
        <v>0</v>
      </c>
      <c r="AH50" s="324">
        <v>0</v>
      </c>
      <c r="AI50" s="324">
        <f t="shared" si="77"/>
        <v>2579</v>
      </c>
      <c r="AJ50" s="324">
        <v>0</v>
      </c>
      <c r="AK50" s="324">
        <v>0</v>
      </c>
      <c r="AL50" s="324">
        <v>2579</v>
      </c>
      <c r="AM50" s="324">
        <f t="shared" si="78"/>
        <v>0</v>
      </c>
      <c r="AN50" s="324">
        <v>0</v>
      </c>
      <c r="AO50" s="324">
        <v>0</v>
      </c>
      <c r="AP50" s="324">
        <v>0</v>
      </c>
      <c r="AQ50" s="324">
        <f t="shared" si="79"/>
        <v>0</v>
      </c>
      <c r="AR50" s="324">
        <v>0</v>
      </c>
      <c r="AS50" s="324">
        <v>0</v>
      </c>
      <c r="AT50" s="324">
        <v>0</v>
      </c>
      <c r="AU50" s="324">
        <f t="shared" si="80"/>
        <v>0</v>
      </c>
      <c r="AV50" s="324">
        <v>0</v>
      </c>
      <c r="AW50" s="324">
        <v>0</v>
      </c>
      <c r="AX50" s="324">
        <v>0</v>
      </c>
      <c r="AY50" s="324">
        <f t="shared" si="81"/>
        <v>0</v>
      </c>
      <c r="AZ50" s="324">
        <v>0</v>
      </c>
      <c r="BA50" s="324">
        <v>0</v>
      </c>
      <c r="BB50" s="324">
        <v>0</v>
      </c>
      <c r="BC50" s="324">
        <f t="shared" si="82"/>
        <v>584</v>
      </c>
      <c r="BD50" s="324">
        <f t="shared" si="83"/>
        <v>477</v>
      </c>
      <c r="BE50" s="324">
        <v>0</v>
      </c>
      <c r="BF50" s="324">
        <v>349</v>
      </c>
      <c r="BG50" s="324">
        <v>128</v>
      </c>
      <c r="BH50" s="324">
        <v>0</v>
      </c>
      <c r="BI50" s="324">
        <v>0</v>
      </c>
      <c r="BJ50" s="324">
        <v>0</v>
      </c>
      <c r="BK50" s="324">
        <f t="shared" si="84"/>
        <v>107</v>
      </c>
      <c r="BL50" s="324">
        <v>0</v>
      </c>
      <c r="BM50" s="324">
        <v>102</v>
      </c>
      <c r="BN50" s="324">
        <v>5</v>
      </c>
      <c r="BO50" s="324">
        <v>0</v>
      </c>
      <c r="BP50" s="324">
        <v>0</v>
      </c>
      <c r="BQ50" s="324">
        <v>0</v>
      </c>
      <c r="BR50" s="324">
        <f t="shared" si="102"/>
        <v>8082</v>
      </c>
      <c r="BS50" s="324">
        <f t="shared" si="103"/>
        <v>0</v>
      </c>
      <c r="BT50" s="324">
        <f t="shared" si="104"/>
        <v>6469</v>
      </c>
      <c r="BU50" s="324">
        <f t="shared" si="105"/>
        <v>447</v>
      </c>
      <c r="BV50" s="324">
        <f t="shared" si="106"/>
        <v>1144</v>
      </c>
      <c r="BW50" s="324">
        <f t="shared" si="107"/>
        <v>0</v>
      </c>
      <c r="BX50" s="324">
        <f t="shared" si="108"/>
        <v>22</v>
      </c>
      <c r="BY50" s="324">
        <f t="shared" si="85"/>
        <v>7605</v>
      </c>
      <c r="BZ50" s="324">
        <f t="shared" si="86"/>
        <v>0</v>
      </c>
      <c r="CA50" s="324">
        <f t="shared" si="87"/>
        <v>6120</v>
      </c>
      <c r="CB50" s="324">
        <f t="shared" si="88"/>
        <v>319</v>
      </c>
      <c r="CC50" s="324">
        <f t="shared" si="89"/>
        <v>1144</v>
      </c>
      <c r="CD50" s="324">
        <f t="shared" si="90"/>
        <v>0</v>
      </c>
      <c r="CE50" s="324">
        <f t="shared" si="91"/>
        <v>22</v>
      </c>
      <c r="CF50" s="324">
        <f t="shared" si="92"/>
        <v>477</v>
      </c>
      <c r="CG50" s="324">
        <f t="shared" si="109"/>
        <v>0</v>
      </c>
      <c r="CH50" s="324">
        <f t="shared" si="110"/>
        <v>349</v>
      </c>
      <c r="CI50" s="324">
        <f t="shared" si="111"/>
        <v>128</v>
      </c>
      <c r="CJ50" s="324">
        <f t="shared" si="112"/>
        <v>0</v>
      </c>
      <c r="CK50" s="324">
        <f t="shared" si="113"/>
        <v>0</v>
      </c>
      <c r="CL50" s="324">
        <f t="shared" si="114"/>
        <v>0</v>
      </c>
      <c r="CM50" s="324">
        <f t="shared" si="115"/>
        <v>2686</v>
      </c>
      <c r="CN50" s="324">
        <f t="shared" si="116"/>
        <v>0</v>
      </c>
      <c r="CO50" s="324">
        <f t="shared" si="117"/>
        <v>2681</v>
      </c>
      <c r="CP50" s="324">
        <f t="shared" si="118"/>
        <v>5</v>
      </c>
      <c r="CQ50" s="324">
        <f t="shared" si="119"/>
        <v>0</v>
      </c>
      <c r="CR50" s="324">
        <f t="shared" si="120"/>
        <v>0</v>
      </c>
      <c r="CS50" s="324">
        <f t="shared" si="121"/>
        <v>0</v>
      </c>
      <c r="CT50" s="324">
        <f t="shared" si="93"/>
        <v>2579</v>
      </c>
      <c r="CU50" s="324">
        <f t="shared" si="94"/>
        <v>0</v>
      </c>
      <c r="CV50" s="324">
        <f t="shared" si="95"/>
        <v>2579</v>
      </c>
      <c r="CW50" s="324">
        <f t="shared" si="96"/>
        <v>0</v>
      </c>
      <c r="CX50" s="324">
        <f t="shared" si="97"/>
        <v>0</v>
      </c>
      <c r="CY50" s="324">
        <f t="shared" si="98"/>
        <v>0</v>
      </c>
      <c r="CZ50" s="324">
        <f t="shared" si="99"/>
        <v>0</v>
      </c>
      <c r="DA50" s="324">
        <f t="shared" si="100"/>
        <v>107</v>
      </c>
      <c r="DB50" s="324">
        <f t="shared" si="122"/>
        <v>0</v>
      </c>
      <c r="DC50" s="324">
        <f t="shared" si="123"/>
        <v>102</v>
      </c>
      <c r="DD50" s="324">
        <f t="shared" si="124"/>
        <v>5</v>
      </c>
      <c r="DE50" s="324">
        <f t="shared" si="125"/>
        <v>0</v>
      </c>
      <c r="DF50" s="324">
        <f t="shared" si="126"/>
        <v>0</v>
      </c>
      <c r="DG50" s="324">
        <f t="shared" si="127"/>
        <v>0</v>
      </c>
      <c r="DH50" s="324">
        <v>0</v>
      </c>
      <c r="DI50" s="324">
        <f t="shared" si="101"/>
        <v>0</v>
      </c>
      <c r="DJ50" s="324">
        <v>0</v>
      </c>
      <c r="DK50" s="324">
        <v>0</v>
      </c>
      <c r="DL50" s="324">
        <v>0</v>
      </c>
      <c r="DM50" s="324">
        <v>0</v>
      </c>
    </row>
    <row r="51" spans="1:117" s="300" customFormat="1" ht="13.5" customHeight="1">
      <c r="A51" s="322" t="s">
        <v>745</v>
      </c>
      <c r="B51" s="323" t="s">
        <v>890</v>
      </c>
      <c r="C51" s="322" t="s">
        <v>891</v>
      </c>
      <c r="D51" s="324">
        <f t="shared" si="67"/>
        <v>3208</v>
      </c>
      <c r="E51" s="324">
        <f t="shared" si="68"/>
        <v>2638</v>
      </c>
      <c r="F51" s="324">
        <f t="shared" si="69"/>
        <v>0</v>
      </c>
      <c r="G51" s="324">
        <v>0</v>
      </c>
      <c r="H51" s="324">
        <v>0</v>
      </c>
      <c r="I51" s="324">
        <v>0</v>
      </c>
      <c r="J51" s="324">
        <f t="shared" si="70"/>
        <v>2123</v>
      </c>
      <c r="K51" s="324">
        <v>0</v>
      </c>
      <c r="L51" s="324">
        <v>2123</v>
      </c>
      <c r="M51" s="324">
        <v>0</v>
      </c>
      <c r="N51" s="324">
        <f t="shared" si="71"/>
        <v>114</v>
      </c>
      <c r="O51" s="324">
        <v>0</v>
      </c>
      <c r="P51" s="324">
        <v>114</v>
      </c>
      <c r="Q51" s="324">
        <v>0</v>
      </c>
      <c r="R51" s="324">
        <f t="shared" si="72"/>
        <v>395</v>
      </c>
      <c r="S51" s="324">
        <v>0</v>
      </c>
      <c r="T51" s="324">
        <v>395</v>
      </c>
      <c r="U51" s="324">
        <v>0</v>
      </c>
      <c r="V51" s="324">
        <f t="shared" si="73"/>
        <v>0</v>
      </c>
      <c r="W51" s="324">
        <v>0</v>
      </c>
      <c r="X51" s="324">
        <v>0</v>
      </c>
      <c r="Y51" s="324">
        <v>0</v>
      </c>
      <c r="Z51" s="324">
        <f t="shared" si="74"/>
        <v>6</v>
      </c>
      <c r="AA51" s="324">
        <v>6</v>
      </c>
      <c r="AB51" s="324">
        <v>0</v>
      </c>
      <c r="AC51" s="324">
        <v>0</v>
      </c>
      <c r="AD51" s="324">
        <f t="shared" si="75"/>
        <v>363</v>
      </c>
      <c r="AE51" s="324">
        <f t="shared" si="76"/>
        <v>0</v>
      </c>
      <c r="AF51" s="324">
        <v>0</v>
      </c>
      <c r="AG51" s="324">
        <v>0</v>
      </c>
      <c r="AH51" s="324">
        <v>0</v>
      </c>
      <c r="AI51" s="324">
        <f t="shared" si="77"/>
        <v>363</v>
      </c>
      <c r="AJ51" s="324">
        <v>0</v>
      </c>
      <c r="AK51" s="324">
        <v>0</v>
      </c>
      <c r="AL51" s="324">
        <v>363</v>
      </c>
      <c r="AM51" s="324">
        <f t="shared" si="78"/>
        <v>0</v>
      </c>
      <c r="AN51" s="324">
        <v>0</v>
      </c>
      <c r="AO51" s="324">
        <v>0</v>
      </c>
      <c r="AP51" s="324">
        <v>0</v>
      </c>
      <c r="AQ51" s="324">
        <f t="shared" si="79"/>
        <v>0</v>
      </c>
      <c r="AR51" s="324">
        <v>0</v>
      </c>
      <c r="AS51" s="324">
        <v>0</v>
      </c>
      <c r="AT51" s="324">
        <v>0</v>
      </c>
      <c r="AU51" s="324">
        <f t="shared" si="80"/>
        <v>0</v>
      </c>
      <c r="AV51" s="324">
        <v>0</v>
      </c>
      <c r="AW51" s="324">
        <v>0</v>
      </c>
      <c r="AX51" s="324">
        <v>0</v>
      </c>
      <c r="AY51" s="324">
        <f t="shared" si="81"/>
        <v>0</v>
      </c>
      <c r="AZ51" s="324">
        <v>0</v>
      </c>
      <c r="BA51" s="324">
        <v>0</v>
      </c>
      <c r="BB51" s="324">
        <v>0</v>
      </c>
      <c r="BC51" s="324">
        <f t="shared" si="82"/>
        <v>207</v>
      </c>
      <c r="BD51" s="324">
        <f t="shared" si="83"/>
        <v>163</v>
      </c>
      <c r="BE51" s="324">
        <v>0</v>
      </c>
      <c r="BF51" s="324">
        <v>115</v>
      </c>
      <c r="BG51" s="324">
        <v>48</v>
      </c>
      <c r="BH51" s="324">
        <v>0</v>
      </c>
      <c r="BI51" s="324">
        <v>0</v>
      </c>
      <c r="BJ51" s="324">
        <v>0</v>
      </c>
      <c r="BK51" s="324">
        <f t="shared" si="84"/>
        <v>44</v>
      </c>
      <c r="BL51" s="324">
        <v>0</v>
      </c>
      <c r="BM51" s="324">
        <v>44</v>
      </c>
      <c r="BN51" s="324">
        <v>0</v>
      </c>
      <c r="BO51" s="324">
        <v>0</v>
      </c>
      <c r="BP51" s="324">
        <v>0</v>
      </c>
      <c r="BQ51" s="324">
        <v>0</v>
      </c>
      <c r="BR51" s="324">
        <f t="shared" si="102"/>
        <v>2801</v>
      </c>
      <c r="BS51" s="324">
        <f t="shared" si="103"/>
        <v>0</v>
      </c>
      <c r="BT51" s="324">
        <f t="shared" si="104"/>
        <v>2238</v>
      </c>
      <c r="BU51" s="324">
        <f t="shared" si="105"/>
        <v>162</v>
      </c>
      <c r="BV51" s="324">
        <f t="shared" si="106"/>
        <v>395</v>
      </c>
      <c r="BW51" s="324">
        <f t="shared" si="107"/>
        <v>0</v>
      </c>
      <c r="BX51" s="324">
        <f t="shared" si="108"/>
        <v>6</v>
      </c>
      <c r="BY51" s="324">
        <f t="shared" si="85"/>
        <v>2638</v>
      </c>
      <c r="BZ51" s="324">
        <f t="shared" si="86"/>
        <v>0</v>
      </c>
      <c r="CA51" s="324">
        <f t="shared" si="87"/>
        <v>2123</v>
      </c>
      <c r="CB51" s="324">
        <f t="shared" si="88"/>
        <v>114</v>
      </c>
      <c r="CC51" s="324">
        <f t="shared" si="89"/>
        <v>395</v>
      </c>
      <c r="CD51" s="324">
        <f t="shared" si="90"/>
        <v>0</v>
      </c>
      <c r="CE51" s="324">
        <f t="shared" si="91"/>
        <v>6</v>
      </c>
      <c r="CF51" s="324">
        <f t="shared" si="92"/>
        <v>163</v>
      </c>
      <c r="CG51" s="324">
        <f t="shared" si="109"/>
        <v>0</v>
      </c>
      <c r="CH51" s="324">
        <f t="shared" si="110"/>
        <v>115</v>
      </c>
      <c r="CI51" s="324">
        <f t="shared" si="111"/>
        <v>48</v>
      </c>
      <c r="CJ51" s="324">
        <f t="shared" si="112"/>
        <v>0</v>
      </c>
      <c r="CK51" s="324">
        <f t="shared" si="113"/>
        <v>0</v>
      </c>
      <c r="CL51" s="324">
        <f t="shared" si="114"/>
        <v>0</v>
      </c>
      <c r="CM51" s="324">
        <f t="shared" si="115"/>
        <v>407</v>
      </c>
      <c r="CN51" s="324">
        <f t="shared" si="116"/>
        <v>0</v>
      </c>
      <c r="CO51" s="324">
        <f t="shared" si="117"/>
        <v>407</v>
      </c>
      <c r="CP51" s="324">
        <f t="shared" si="118"/>
        <v>0</v>
      </c>
      <c r="CQ51" s="324">
        <f t="shared" si="119"/>
        <v>0</v>
      </c>
      <c r="CR51" s="324">
        <f t="shared" si="120"/>
        <v>0</v>
      </c>
      <c r="CS51" s="324">
        <f t="shared" si="121"/>
        <v>0</v>
      </c>
      <c r="CT51" s="324">
        <f t="shared" si="93"/>
        <v>363</v>
      </c>
      <c r="CU51" s="324">
        <f t="shared" si="94"/>
        <v>0</v>
      </c>
      <c r="CV51" s="324">
        <f t="shared" si="95"/>
        <v>363</v>
      </c>
      <c r="CW51" s="324">
        <f t="shared" si="96"/>
        <v>0</v>
      </c>
      <c r="CX51" s="324">
        <f t="shared" si="97"/>
        <v>0</v>
      </c>
      <c r="CY51" s="324">
        <f t="shared" si="98"/>
        <v>0</v>
      </c>
      <c r="CZ51" s="324">
        <f t="shared" si="99"/>
        <v>0</v>
      </c>
      <c r="DA51" s="324">
        <f t="shared" si="100"/>
        <v>44</v>
      </c>
      <c r="DB51" s="324">
        <f t="shared" si="122"/>
        <v>0</v>
      </c>
      <c r="DC51" s="324">
        <f t="shared" si="123"/>
        <v>44</v>
      </c>
      <c r="DD51" s="324">
        <f t="shared" si="124"/>
        <v>0</v>
      </c>
      <c r="DE51" s="324">
        <f t="shared" si="125"/>
        <v>0</v>
      </c>
      <c r="DF51" s="324">
        <f t="shared" si="126"/>
        <v>0</v>
      </c>
      <c r="DG51" s="324">
        <f t="shared" si="127"/>
        <v>0</v>
      </c>
      <c r="DH51" s="324">
        <v>0</v>
      </c>
      <c r="DI51" s="324">
        <f t="shared" si="101"/>
        <v>0</v>
      </c>
      <c r="DJ51" s="324">
        <v>0</v>
      </c>
      <c r="DK51" s="324">
        <v>0</v>
      </c>
      <c r="DL51" s="324">
        <v>0</v>
      </c>
      <c r="DM51" s="324">
        <v>0</v>
      </c>
    </row>
    <row r="52" spans="1:117" s="300" customFormat="1" ht="13.5" customHeight="1">
      <c r="A52" s="322" t="s">
        <v>745</v>
      </c>
      <c r="B52" s="323" t="s">
        <v>893</v>
      </c>
      <c r="C52" s="322" t="s">
        <v>894</v>
      </c>
      <c r="D52" s="324">
        <f t="shared" si="67"/>
        <v>4940</v>
      </c>
      <c r="E52" s="324">
        <f t="shared" si="68"/>
        <v>3566</v>
      </c>
      <c r="F52" s="324">
        <f t="shared" si="69"/>
        <v>0</v>
      </c>
      <c r="G52" s="324">
        <v>0</v>
      </c>
      <c r="H52" s="324">
        <v>0</v>
      </c>
      <c r="I52" s="324">
        <v>0</v>
      </c>
      <c r="J52" s="324">
        <f t="shared" si="70"/>
        <v>2660</v>
      </c>
      <c r="K52" s="324">
        <v>0</v>
      </c>
      <c r="L52" s="324">
        <v>2660</v>
      </c>
      <c r="M52" s="324">
        <v>0</v>
      </c>
      <c r="N52" s="324">
        <f t="shared" si="71"/>
        <v>102</v>
      </c>
      <c r="O52" s="324">
        <v>0</v>
      </c>
      <c r="P52" s="324">
        <v>102</v>
      </c>
      <c r="Q52" s="324">
        <v>0</v>
      </c>
      <c r="R52" s="324">
        <f t="shared" si="72"/>
        <v>781</v>
      </c>
      <c r="S52" s="324">
        <v>0</v>
      </c>
      <c r="T52" s="324">
        <v>781</v>
      </c>
      <c r="U52" s="324">
        <v>0</v>
      </c>
      <c r="V52" s="324">
        <f t="shared" si="73"/>
        <v>0</v>
      </c>
      <c r="W52" s="324">
        <v>0</v>
      </c>
      <c r="X52" s="324">
        <v>0</v>
      </c>
      <c r="Y52" s="324">
        <v>0</v>
      </c>
      <c r="Z52" s="324">
        <f t="shared" si="74"/>
        <v>23</v>
      </c>
      <c r="AA52" s="324">
        <v>0</v>
      </c>
      <c r="AB52" s="324">
        <v>23</v>
      </c>
      <c r="AC52" s="324">
        <v>0</v>
      </c>
      <c r="AD52" s="324">
        <f t="shared" si="75"/>
        <v>1130</v>
      </c>
      <c r="AE52" s="324">
        <f t="shared" si="76"/>
        <v>0</v>
      </c>
      <c r="AF52" s="324">
        <v>0</v>
      </c>
      <c r="AG52" s="324">
        <v>0</v>
      </c>
      <c r="AH52" s="324">
        <v>0</v>
      </c>
      <c r="AI52" s="324">
        <f t="shared" si="77"/>
        <v>1007</v>
      </c>
      <c r="AJ52" s="324">
        <v>0</v>
      </c>
      <c r="AK52" s="324">
        <v>0</v>
      </c>
      <c r="AL52" s="324">
        <v>1007</v>
      </c>
      <c r="AM52" s="324">
        <f t="shared" si="78"/>
        <v>30</v>
      </c>
      <c r="AN52" s="324">
        <v>0</v>
      </c>
      <c r="AO52" s="324">
        <v>0</v>
      </c>
      <c r="AP52" s="324">
        <v>30</v>
      </c>
      <c r="AQ52" s="324">
        <f t="shared" si="79"/>
        <v>88</v>
      </c>
      <c r="AR52" s="324">
        <v>0</v>
      </c>
      <c r="AS52" s="324">
        <v>0</v>
      </c>
      <c r="AT52" s="324">
        <v>88</v>
      </c>
      <c r="AU52" s="324">
        <f t="shared" si="80"/>
        <v>0</v>
      </c>
      <c r="AV52" s="324">
        <v>0</v>
      </c>
      <c r="AW52" s="324">
        <v>0</v>
      </c>
      <c r="AX52" s="324">
        <v>0</v>
      </c>
      <c r="AY52" s="324">
        <f t="shared" si="81"/>
        <v>5</v>
      </c>
      <c r="AZ52" s="324">
        <v>0</v>
      </c>
      <c r="BA52" s="324">
        <v>0</v>
      </c>
      <c r="BB52" s="324">
        <v>5</v>
      </c>
      <c r="BC52" s="324">
        <f t="shared" si="82"/>
        <v>244</v>
      </c>
      <c r="BD52" s="324">
        <f t="shared" si="83"/>
        <v>106</v>
      </c>
      <c r="BE52" s="324">
        <v>0</v>
      </c>
      <c r="BF52" s="324">
        <v>6</v>
      </c>
      <c r="BG52" s="324">
        <v>14</v>
      </c>
      <c r="BH52" s="324">
        <v>19</v>
      </c>
      <c r="BI52" s="324">
        <v>0</v>
      </c>
      <c r="BJ52" s="324">
        <v>67</v>
      </c>
      <c r="BK52" s="324">
        <f t="shared" si="84"/>
        <v>138</v>
      </c>
      <c r="BL52" s="324">
        <v>0</v>
      </c>
      <c r="BM52" s="324">
        <v>112</v>
      </c>
      <c r="BN52" s="324">
        <v>3</v>
      </c>
      <c r="BO52" s="324">
        <v>22</v>
      </c>
      <c r="BP52" s="324">
        <v>0</v>
      </c>
      <c r="BQ52" s="324">
        <v>1</v>
      </c>
      <c r="BR52" s="324">
        <f t="shared" si="102"/>
        <v>3672</v>
      </c>
      <c r="BS52" s="324">
        <f t="shared" si="103"/>
        <v>0</v>
      </c>
      <c r="BT52" s="324">
        <f t="shared" si="104"/>
        <v>2666</v>
      </c>
      <c r="BU52" s="324">
        <f t="shared" si="105"/>
        <v>116</v>
      </c>
      <c r="BV52" s="324">
        <f t="shared" si="106"/>
        <v>800</v>
      </c>
      <c r="BW52" s="324">
        <f t="shared" si="107"/>
        <v>0</v>
      </c>
      <c r="BX52" s="324">
        <f t="shared" si="108"/>
        <v>90</v>
      </c>
      <c r="BY52" s="324">
        <f t="shared" si="85"/>
        <v>3566</v>
      </c>
      <c r="BZ52" s="324">
        <f t="shared" si="86"/>
        <v>0</v>
      </c>
      <c r="CA52" s="324">
        <f t="shared" si="87"/>
        <v>2660</v>
      </c>
      <c r="CB52" s="324">
        <f t="shared" si="88"/>
        <v>102</v>
      </c>
      <c r="CC52" s="324">
        <f t="shared" si="89"/>
        <v>781</v>
      </c>
      <c r="CD52" s="324">
        <f t="shared" si="90"/>
        <v>0</v>
      </c>
      <c r="CE52" s="324">
        <f t="shared" si="91"/>
        <v>23</v>
      </c>
      <c r="CF52" s="324">
        <f t="shared" si="92"/>
        <v>106</v>
      </c>
      <c r="CG52" s="324">
        <f t="shared" si="109"/>
        <v>0</v>
      </c>
      <c r="CH52" s="324">
        <f t="shared" si="110"/>
        <v>6</v>
      </c>
      <c r="CI52" s="324">
        <f t="shared" si="111"/>
        <v>14</v>
      </c>
      <c r="CJ52" s="324">
        <f t="shared" si="112"/>
        <v>19</v>
      </c>
      <c r="CK52" s="324">
        <f t="shared" si="113"/>
        <v>0</v>
      </c>
      <c r="CL52" s="324">
        <f t="shared" si="114"/>
        <v>67</v>
      </c>
      <c r="CM52" s="324">
        <f t="shared" si="115"/>
        <v>1268</v>
      </c>
      <c r="CN52" s="324">
        <f t="shared" si="116"/>
        <v>0</v>
      </c>
      <c r="CO52" s="324">
        <f t="shared" si="117"/>
        <v>1119</v>
      </c>
      <c r="CP52" s="324">
        <f t="shared" si="118"/>
        <v>33</v>
      </c>
      <c r="CQ52" s="324">
        <f t="shared" si="119"/>
        <v>110</v>
      </c>
      <c r="CR52" s="324">
        <f t="shared" si="120"/>
        <v>0</v>
      </c>
      <c r="CS52" s="324">
        <f t="shared" si="121"/>
        <v>6</v>
      </c>
      <c r="CT52" s="324">
        <f t="shared" si="93"/>
        <v>1130</v>
      </c>
      <c r="CU52" s="324">
        <f t="shared" si="94"/>
        <v>0</v>
      </c>
      <c r="CV52" s="324">
        <f t="shared" si="95"/>
        <v>1007</v>
      </c>
      <c r="CW52" s="324">
        <f t="shared" si="96"/>
        <v>30</v>
      </c>
      <c r="CX52" s="324">
        <f t="shared" si="97"/>
        <v>88</v>
      </c>
      <c r="CY52" s="324">
        <f t="shared" si="98"/>
        <v>0</v>
      </c>
      <c r="CZ52" s="324">
        <f t="shared" si="99"/>
        <v>5</v>
      </c>
      <c r="DA52" s="324">
        <f t="shared" si="100"/>
        <v>138</v>
      </c>
      <c r="DB52" s="324">
        <f t="shared" si="122"/>
        <v>0</v>
      </c>
      <c r="DC52" s="324">
        <f t="shared" si="123"/>
        <v>112</v>
      </c>
      <c r="DD52" s="324">
        <f t="shared" si="124"/>
        <v>3</v>
      </c>
      <c r="DE52" s="324">
        <f t="shared" si="125"/>
        <v>22</v>
      </c>
      <c r="DF52" s="324">
        <f t="shared" si="126"/>
        <v>0</v>
      </c>
      <c r="DG52" s="324">
        <f t="shared" si="127"/>
        <v>1</v>
      </c>
      <c r="DH52" s="324">
        <v>0</v>
      </c>
      <c r="DI52" s="324">
        <f t="shared" si="101"/>
        <v>0</v>
      </c>
      <c r="DJ52" s="324">
        <v>0</v>
      </c>
      <c r="DK52" s="324">
        <v>0</v>
      </c>
      <c r="DL52" s="324">
        <v>0</v>
      </c>
      <c r="DM52" s="324">
        <v>0</v>
      </c>
    </row>
    <row r="53" spans="1:117" s="300" customFormat="1" ht="13.5" customHeight="1">
      <c r="A53" s="322" t="s">
        <v>745</v>
      </c>
      <c r="B53" s="323" t="s">
        <v>896</v>
      </c>
      <c r="C53" s="322" t="s">
        <v>897</v>
      </c>
      <c r="D53" s="324">
        <f t="shared" si="67"/>
        <v>5198</v>
      </c>
      <c r="E53" s="324">
        <f t="shared" si="68"/>
        <v>3434</v>
      </c>
      <c r="F53" s="324">
        <f t="shared" si="69"/>
        <v>0</v>
      </c>
      <c r="G53" s="324">
        <v>0</v>
      </c>
      <c r="H53" s="324">
        <v>0</v>
      </c>
      <c r="I53" s="324">
        <v>0</v>
      </c>
      <c r="J53" s="324">
        <f t="shared" si="70"/>
        <v>2745</v>
      </c>
      <c r="K53" s="324">
        <v>0</v>
      </c>
      <c r="L53" s="324">
        <v>2745</v>
      </c>
      <c r="M53" s="324">
        <v>0</v>
      </c>
      <c r="N53" s="324">
        <f t="shared" si="71"/>
        <v>155</v>
      </c>
      <c r="O53" s="324">
        <v>0</v>
      </c>
      <c r="P53" s="324">
        <v>155</v>
      </c>
      <c r="Q53" s="324">
        <v>0</v>
      </c>
      <c r="R53" s="324">
        <f t="shared" si="72"/>
        <v>521</v>
      </c>
      <c r="S53" s="324">
        <v>0</v>
      </c>
      <c r="T53" s="324">
        <v>521</v>
      </c>
      <c r="U53" s="324">
        <v>0</v>
      </c>
      <c r="V53" s="324">
        <f t="shared" si="73"/>
        <v>0</v>
      </c>
      <c r="W53" s="324">
        <v>0</v>
      </c>
      <c r="X53" s="324">
        <v>0</v>
      </c>
      <c r="Y53" s="324">
        <v>0</v>
      </c>
      <c r="Z53" s="324">
        <f t="shared" si="74"/>
        <v>13</v>
      </c>
      <c r="AA53" s="324">
        <v>0</v>
      </c>
      <c r="AB53" s="324">
        <v>13</v>
      </c>
      <c r="AC53" s="324">
        <v>0</v>
      </c>
      <c r="AD53" s="324">
        <f t="shared" si="75"/>
        <v>1416</v>
      </c>
      <c r="AE53" s="324">
        <f t="shared" si="76"/>
        <v>0</v>
      </c>
      <c r="AF53" s="324">
        <v>0</v>
      </c>
      <c r="AG53" s="324">
        <v>0</v>
      </c>
      <c r="AH53" s="324">
        <v>0</v>
      </c>
      <c r="AI53" s="324">
        <f t="shared" si="77"/>
        <v>1259</v>
      </c>
      <c r="AJ53" s="324">
        <v>0</v>
      </c>
      <c r="AK53" s="324">
        <v>0</v>
      </c>
      <c r="AL53" s="324">
        <v>1259</v>
      </c>
      <c r="AM53" s="324">
        <f t="shared" si="78"/>
        <v>45</v>
      </c>
      <c r="AN53" s="324">
        <v>0</v>
      </c>
      <c r="AO53" s="324">
        <v>0</v>
      </c>
      <c r="AP53" s="324">
        <v>45</v>
      </c>
      <c r="AQ53" s="324">
        <f t="shared" si="79"/>
        <v>108</v>
      </c>
      <c r="AR53" s="324">
        <v>0</v>
      </c>
      <c r="AS53" s="324">
        <v>0</v>
      </c>
      <c r="AT53" s="324">
        <v>108</v>
      </c>
      <c r="AU53" s="324">
        <f t="shared" si="80"/>
        <v>0</v>
      </c>
      <c r="AV53" s="324">
        <v>0</v>
      </c>
      <c r="AW53" s="324">
        <v>0</v>
      </c>
      <c r="AX53" s="324">
        <v>0</v>
      </c>
      <c r="AY53" s="324">
        <f t="shared" si="81"/>
        <v>4</v>
      </c>
      <c r="AZ53" s="324">
        <v>0</v>
      </c>
      <c r="BA53" s="324">
        <v>0</v>
      </c>
      <c r="BB53" s="324">
        <v>4</v>
      </c>
      <c r="BC53" s="324">
        <f t="shared" si="82"/>
        <v>348</v>
      </c>
      <c r="BD53" s="324">
        <f t="shared" si="83"/>
        <v>176</v>
      </c>
      <c r="BE53" s="324">
        <v>0</v>
      </c>
      <c r="BF53" s="324">
        <v>11</v>
      </c>
      <c r="BG53" s="324">
        <v>24</v>
      </c>
      <c r="BH53" s="324">
        <v>22</v>
      </c>
      <c r="BI53" s="324">
        <v>0</v>
      </c>
      <c r="BJ53" s="324">
        <v>119</v>
      </c>
      <c r="BK53" s="324">
        <f t="shared" si="84"/>
        <v>172</v>
      </c>
      <c r="BL53" s="324">
        <v>0</v>
      </c>
      <c r="BM53" s="324">
        <v>140</v>
      </c>
      <c r="BN53" s="324">
        <v>5</v>
      </c>
      <c r="BO53" s="324">
        <v>26</v>
      </c>
      <c r="BP53" s="324">
        <v>0</v>
      </c>
      <c r="BQ53" s="324">
        <v>1</v>
      </c>
      <c r="BR53" s="324">
        <f t="shared" si="102"/>
        <v>3610</v>
      </c>
      <c r="BS53" s="324">
        <f t="shared" si="103"/>
        <v>0</v>
      </c>
      <c r="BT53" s="324">
        <f t="shared" si="104"/>
        <v>2756</v>
      </c>
      <c r="BU53" s="324">
        <f t="shared" si="105"/>
        <v>179</v>
      </c>
      <c r="BV53" s="324">
        <f t="shared" si="106"/>
        <v>543</v>
      </c>
      <c r="BW53" s="324">
        <f t="shared" si="107"/>
        <v>0</v>
      </c>
      <c r="BX53" s="324">
        <f t="shared" si="108"/>
        <v>132</v>
      </c>
      <c r="BY53" s="324">
        <f t="shared" si="85"/>
        <v>3434</v>
      </c>
      <c r="BZ53" s="324">
        <f t="shared" si="86"/>
        <v>0</v>
      </c>
      <c r="CA53" s="324">
        <f t="shared" si="87"/>
        <v>2745</v>
      </c>
      <c r="CB53" s="324">
        <f t="shared" si="88"/>
        <v>155</v>
      </c>
      <c r="CC53" s="324">
        <f t="shared" si="89"/>
        <v>521</v>
      </c>
      <c r="CD53" s="324">
        <f t="shared" si="90"/>
        <v>0</v>
      </c>
      <c r="CE53" s="324">
        <f t="shared" si="91"/>
        <v>13</v>
      </c>
      <c r="CF53" s="324">
        <f t="shared" si="92"/>
        <v>176</v>
      </c>
      <c r="CG53" s="324">
        <f t="shared" si="109"/>
        <v>0</v>
      </c>
      <c r="CH53" s="324">
        <f t="shared" si="110"/>
        <v>11</v>
      </c>
      <c r="CI53" s="324">
        <f t="shared" si="111"/>
        <v>24</v>
      </c>
      <c r="CJ53" s="324">
        <f t="shared" si="112"/>
        <v>22</v>
      </c>
      <c r="CK53" s="324">
        <f t="shared" si="113"/>
        <v>0</v>
      </c>
      <c r="CL53" s="324">
        <f t="shared" si="114"/>
        <v>119</v>
      </c>
      <c r="CM53" s="324">
        <f t="shared" si="115"/>
        <v>1588</v>
      </c>
      <c r="CN53" s="324">
        <f t="shared" si="116"/>
        <v>0</v>
      </c>
      <c r="CO53" s="324">
        <f t="shared" si="117"/>
        <v>1399</v>
      </c>
      <c r="CP53" s="324">
        <f t="shared" si="118"/>
        <v>50</v>
      </c>
      <c r="CQ53" s="324">
        <f t="shared" si="119"/>
        <v>134</v>
      </c>
      <c r="CR53" s="324">
        <f t="shared" si="120"/>
        <v>0</v>
      </c>
      <c r="CS53" s="324">
        <f t="shared" si="121"/>
        <v>5</v>
      </c>
      <c r="CT53" s="324">
        <f t="shared" si="93"/>
        <v>1416</v>
      </c>
      <c r="CU53" s="324">
        <f t="shared" si="94"/>
        <v>0</v>
      </c>
      <c r="CV53" s="324">
        <f t="shared" si="95"/>
        <v>1259</v>
      </c>
      <c r="CW53" s="324">
        <f t="shared" si="96"/>
        <v>45</v>
      </c>
      <c r="CX53" s="324">
        <f t="shared" si="97"/>
        <v>108</v>
      </c>
      <c r="CY53" s="324">
        <f t="shared" si="98"/>
        <v>0</v>
      </c>
      <c r="CZ53" s="324">
        <f t="shared" si="99"/>
        <v>4</v>
      </c>
      <c r="DA53" s="324">
        <f t="shared" si="100"/>
        <v>172</v>
      </c>
      <c r="DB53" s="324">
        <f t="shared" si="122"/>
        <v>0</v>
      </c>
      <c r="DC53" s="324">
        <f t="shared" si="123"/>
        <v>140</v>
      </c>
      <c r="DD53" s="324">
        <f t="shared" si="124"/>
        <v>5</v>
      </c>
      <c r="DE53" s="324">
        <f t="shared" si="125"/>
        <v>26</v>
      </c>
      <c r="DF53" s="324">
        <f t="shared" si="126"/>
        <v>0</v>
      </c>
      <c r="DG53" s="324">
        <f t="shared" si="127"/>
        <v>1</v>
      </c>
      <c r="DH53" s="324">
        <v>0</v>
      </c>
      <c r="DI53" s="324">
        <f t="shared" si="101"/>
        <v>1</v>
      </c>
      <c r="DJ53" s="324">
        <v>0</v>
      </c>
      <c r="DK53" s="324">
        <v>0</v>
      </c>
      <c r="DL53" s="324">
        <v>0</v>
      </c>
      <c r="DM53" s="324">
        <v>1</v>
      </c>
    </row>
    <row r="54" spans="1:117" s="300" customFormat="1" ht="13.5" customHeight="1">
      <c r="A54" s="322" t="s">
        <v>745</v>
      </c>
      <c r="B54" s="323" t="s">
        <v>899</v>
      </c>
      <c r="C54" s="322" t="s">
        <v>900</v>
      </c>
      <c r="D54" s="324">
        <f t="shared" si="67"/>
        <v>8652</v>
      </c>
      <c r="E54" s="324">
        <f t="shared" si="68"/>
        <v>6884</v>
      </c>
      <c r="F54" s="324">
        <f t="shared" si="69"/>
        <v>0</v>
      </c>
      <c r="G54" s="324">
        <v>0</v>
      </c>
      <c r="H54" s="324">
        <v>0</v>
      </c>
      <c r="I54" s="324">
        <v>0</v>
      </c>
      <c r="J54" s="324">
        <f t="shared" si="70"/>
        <v>5033</v>
      </c>
      <c r="K54" s="324">
        <v>0</v>
      </c>
      <c r="L54" s="324">
        <v>5033</v>
      </c>
      <c r="M54" s="324">
        <v>0</v>
      </c>
      <c r="N54" s="324">
        <f t="shared" si="71"/>
        <v>221</v>
      </c>
      <c r="O54" s="324">
        <v>0</v>
      </c>
      <c r="P54" s="324">
        <v>221</v>
      </c>
      <c r="Q54" s="324">
        <v>0</v>
      </c>
      <c r="R54" s="324">
        <f t="shared" si="72"/>
        <v>1596</v>
      </c>
      <c r="S54" s="324">
        <v>4</v>
      </c>
      <c r="T54" s="324">
        <v>1592</v>
      </c>
      <c r="U54" s="324">
        <v>0</v>
      </c>
      <c r="V54" s="324">
        <f t="shared" si="73"/>
        <v>0</v>
      </c>
      <c r="W54" s="324">
        <v>0</v>
      </c>
      <c r="X54" s="324">
        <v>0</v>
      </c>
      <c r="Y54" s="324">
        <v>0</v>
      </c>
      <c r="Z54" s="324">
        <f t="shared" si="74"/>
        <v>34</v>
      </c>
      <c r="AA54" s="324">
        <v>0</v>
      </c>
      <c r="AB54" s="324">
        <v>34</v>
      </c>
      <c r="AC54" s="324">
        <v>0</v>
      </c>
      <c r="AD54" s="324">
        <f t="shared" si="75"/>
        <v>1202</v>
      </c>
      <c r="AE54" s="324">
        <f t="shared" si="76"/>
        <v>0</v>
      </c>
      <c r="AF54" s="324">
        <v>0</v>
      </c>
      <c r="AG54" s="324">
        <v>0</v>
      </c>
      <c r="AH54" s="324">
        <v>0</v>
      </c>
      <c r="AI54" s="324">
        <f t="shared" si="77"/>
        <v>1055</v>
      </c>
      <c r="AJ54" s="324">
        <v>0</v>
      </c>
      <c r="AK54" s="324">
        <v>0</v>
      </c>
      <c r="AL54" s="324">
        <v>1055</v>
      </c>
      <c r="AM54" s="324">
        <f t="shared" si="78"/>
        <v>54</v>
      </c>
      <c r="AN54" s="324">
        <v>0</v>
      </c>
      <c r="AO54" s="324">
        <v>0</v>
      </c>
      <c r="AP54" s="324">
        <v>54</v>
      </c>
      <c r="AQ54" s="324">
        <f t="shared" si="79"/>
        <v>72</v>
      </c>
      <c r="AR54" s="324">
        <v>0</v>
      </c>
      <c r="AS54" s="324">
        <v>0</v>
      </c>
      <c r="AT54" s="324">
        <v>72</v>
      </c>
      <c r="AU54" s="324">
        <f t="shared" si="80"/>
        <v>0</v>
      </c>
      <c r="AV54" s="324">
        <v>0</v>
      </c>
      <c r="AW54" s="324">
        <v>0</v>
      </c>
      <c r="AX54" s="324">
        <v>0</v>
      </c>
      <c r="AY54" s="324">
        <f t="shared" si="81"/>
        <v>21</v>
      </c>
      <c r="AZ54" s="324">
        <v>0</v>
      </c>
      <c r="BA54" s="324">
        <v>0</v>
      </c>
      <c r="BB54" s="324">
        <v>21</v>
      </c>
      <c r="BC54" s="324">
        <f t="shared" si="82"/>
        <v>566</v>
      </c>
      <c r="BD54" s="324">
        <f t="shared" si="83"/>
        <v>410</v>
      </c>
      <c r="BE54" s="324">
        <v>0</v>
      </c>
      <c r="BF54" s="324">
        <v>35</v>
      </c>
      <c r="BG54" s="324">
        <v>68</v>
      </c>
      <c r="BH54" s="324">
        <v>36</v>
      </c>
      <c r="BI54" s="324">
        <v>0</v>
      </c>
      <c r="BJ54" s="324">
        <v>271</v>
      </c>
      <c r="BK54" s="324">
        <f t="shared" si="84"/>
        <v>156</v>
      </c>
      <c r="BL54" s="324">
        <v>0</v>
      </c>
      <c r="BM54" s="324">
        <v>117</v>
      </c>
      <c r="BN54" s="324">
        <v>6</v>
      </c>
      <c r="BO54" s="324">
        <v>31</v>
      </c>
      <c r="BP54" s="324">
        <v>0</v>
      </c>
      <c r="BQ54" s="324">
        <v>2</v>
      </c>
      <c r="BR54" s="324">
        <f t="shared" si="102"/>
        <v>7294</v>
      </c>
      <c r="BS54" s="324">
        <f t="shared" si="103"/>
        <v>0</v>
      </c>
      <c r="BT54" s="324">
        <f t="shared" si="104"/>
        <v>5068</v>
      </c>
      <c r="BU54" s="324">
        <f t="shared" si="105"/>
        <v>289</v>
      </c>
      <c r="BV54" s="324">
        <f t="shared" si="106"/>
        <v>1632</v>
      </c>
      <c r="BW54" s="324">
        <f t="shared" si="107"/>
        <v>0</v>
      </c>
      <c r="BX54" s="324">
        <f t="shared" si="108"/>
        <v>305</v>
      </c>
      <c r="BY54" s="324">
        <f t="shared" si="85"/>
        <v>6884</v>
      </c>
      <c r="BZ54" s="324">
        <f t="shared" si="86"/>
        <v>0</v>
      </c>
      <c r="CA54" s="324">
        <f t="shared" si="87"/>
        <v>5033</v>
      </c>
      <c r="CB54" s="324">
        <f t="shared" si="88"/>
        <v>221</v>
      </c>
      <c r="CC54" s="324">
        <f t="shared" si="89"/>
        <v>1596</v>
      </c>
      <c r="CD54" s="324">
        <f t="shared" si="90"/>
        <v>0</v>
      </c>
      <c r="CE54" s="324">
        <f t="shared" si="91"/>
        <v>34</v>
      </c>
      <c r="CF54" s="324">
        <f t="shared" si="92"/>
        <v>410</v>
      </c>
      <c r="CG54" s="324">
        <f t="shared" si="109"/>
        <v>0</v>
      </c>
      <c r="CH54" s="324">
        <f t="shared" si="110"/>
        <v>35</v>
      </c>
      <c r="CI54" s="324">
        <f t="shared" si="111"/>
        <v>68</v>
      </c>
      <c r="CJ54" s="324">
        <f t="shared" si="112"/>
        <v>36</v>
      </c>
      <c r="CK54" s="324">
        <f t="shared" si="113"/>
        <v>0</v>
      </c>
      <c r="CL54" s="324">
        <f t="shared" si="114"/>
        <v>271</v>
      </c>
      <c r="CM54" s="324">
        <f t="shared" si="115"/>
        <v>1358</v>
      </c>
      <c r="CN54" s="324">
        <f t="shared" si="116"/>
        <v>0</v>
      </c>
      <c r="CO54" s="324">
        <f t="shared" si="117"/>
        <v>1172</v>
      </c>
      <c r="CP54" s="324">
        <f t="shared" si="118"/>
        <v>60</v>
      </c>
      <c r="CQ54" s="324">
        <f t="shared" si="119"/>
        <v>103</v>
      </c>
      <c r="CR54" s="324">
        <f t="shared" si="120"/>
        <v>0</v>
      </c>
      <c r="CS54" s="324">
        <f t="shared" si="121"/>
        <v>23</v>
      </c>
      <c r="CT54" s="324">
        <f t="shared" si="93"/>
        <v>1202</v>
      </c>
      <c r="CU54" s="324">
        <f t="shared" si="94"/>
        <v>0</v>
      </c>
      <c r="CV54" s="324">
        <f t="shared" si="95"/>
        <v>1055</v>
      </c>
      <c r="CW54" s="324">
        <f t="shared" si="96"/>
        <v>54</v>
      </c>
      <c r="CX54" s="324">
        <f t="shared" si="97"/>
        <v>72</v>
      </c>
      <c r="CY54" s="324">
        <f t="shared" si="98"/>
        <v>0</v>
      </c>
      <c r="CZ54" s="324">
        <f t="shared" si="99"/>
        <v>21</v>
      </c>
      <c r="DA54" s="324">
        <f t="shared" si="100"/>
        <v>156</v>
      </c>
      <c r="DB54" s="324">
        <f t="shared" si="122"/>
        <v>0</v>
      </c>
      <c r="DC54" s="324">
        <f t="shared" si="123"/>
        <v>117</v>
      </c>
      <c r="DD54" s="324">
        <f t="shared" si="124"/>
        <v>6</v>
      </c>
      <c r="DE54" s="324">
        <f t="shared" si="125"/>
        <v>31</v>
      </c>
      <c r="DF54" s="324">
        <f t="shared" si="126"/>
        <v>0</v>
      </c>
      <c r="DG54" s="324">
        <f t="shared" si="127"/>
        <v>2</v>
      </c>
      <c r="DH54" s="324">
        <v>0</v>
      </c>
      <c r="DI54" s="324">
        <f t="shared" si="101"/>
        <v>0</v>
      </c>
      <c r="DJ54" s="324">
        <v>0</v>
      </c>
      <c r="DK54" s="324">
        <v>0</v>
      </c>
      <c r="DL54" s="324">
        <v>0</v>
      </c>
      <c r="DM54" s="324">
        <v>0</v>
      </c>
    </row>
    <row r="55" spans="1:117" s="300" customFormat="1" ht="13.5" customHeight="1">
      <c r="A55" s="322" t="s">
        <v>745</v>
      </c>
      <c r="B55" s="323" t="s">
        <v>902</v>
      </c>
      <c r="C55" s="322" t="s">
        <v>903</v>
      </c>
      <c r="D55" s="324">
        <f t="shared" si="67"/>
        <v>7071</v>
      </c>
      <c r="E55" s="324">
        <f t="shared" si="68"/>
        <v>4361</v>
      </c>
      <c r="F55" s="324">
        <f t="shared" si="69"/>
        <v>0</v>
      </c>
      <c r="G55" s="324">
        <v>0</v>
      </c>
      <c r="H55" s="324">
        <v>0</v>
      </c>
      <c r="I55" s="324">
        <v>0</v>
      </c>
      <c r="J55" s="324">
        <f t="shared" si="70"/>
        <v>3528</v>
      </c>
      <c r="K55" s="324">
        <v>0</v>
      </c>
      <c r="L55" s="324">
        <v>3528</v>
      </c>
      <c r="M55" s="324">
        <v>0</v>
      </c>
      <c r="N55" s="324">
        <f t="shared" si="71"/>
        <v>0</v>
      </c>
      <c r="O55" s="324">
        <v>0</v>
      </c>
      <c r="P55" s="324">
        <v>0</v>
      </c>
      <c r="Q55" s="324">
        <v>0</v>
      </c>
      <c r="R55" s="324">
        <f t="shared" si="72"/>
        <v>807</v>
      </c>
      <c r="S55" s="324">
        <v>0</v>
      </c>
      <c r="T55" s="324">
        <v>807</v>
      </c>
      <c r="U55" s="324">
        <v>0</v>
      </c>
      <c r="V55" s="324">
        <f t="shared" si="73"/>
        <v>9</v>
      </c>
      <c r="W55" s="324">
        <v>0</v>
      </c>
      <c r="X55" s="324">
        <v>9</v>
      </c>
      <c r="Y55" s="324">
        <v>0</v>
      </c>
      <c r="Z55" s="324">
        <f t="shared" si="74"/>
        <v>17</v>
      </c>
      <c r="AA55" s="324">
        <v>0</v>
      </c>
      <c r="AB55" s="324">
        <v>17</v>
      </c>
      <c r="AC55" s="324">
        <v>0</v>
      </c>
      <c r="AD55" s="324">
        <f t="shared" si="75"/>
        <v>1257</v>
      </c>
      <c r="AE55" s="324">
        <f t="shared" si="76"/>
        <v>0</v>
      </c>
      <c r="AF55" s="324">
        <v>0</v>
      </c>
      <c r="AG55" s="324">
        <v>0</v>
      </c>
      <c r="AH55" s="324">
        <v>0</v>
      </c>
      <c r="AI55" s="324">
        <f t="shared" si="77"/>
        <v>1257</v>
      </c>
      <c r="AJ55" s="324">
        <v>0</v>
      </c>
      <c r="AK55" s="324">
        <v>0</v>
      </c>
      <c r="AL55" s="324">
        <v>1257</v>
      </c>
      <c r="AM55" s="324">
        <f t="shared" si="78"/>
        <v>0</v>
      </c>
      <c r="AN55" s="324">
        <v>0</v>
      </c>
      <c r="AO55" s="324">
        <v>0</v>
      </c>
      <c r="AP55" s="324">
        <v>0</v>
      </c>
      <c r="AQ55" s="324">
        <f t="shared" si="79"/>
        <v>0</v>
      </c>
      <c r="AR55" s="324">
        <v>0</v>
      </c>
      <c r="AS55" s="324">
        <v>0</v>
      </c>
      <c r="AT55" s="324">
        <v>0</v>
      </c>
      <c r="AU55" s="324">
        <f t="shared" si="80"/>
        <v>0</v>
      </c>
      <c r="AV55" s="324">
        <v>0</v>
      </c>
      <c r="AW55" s="324">
        <v>0</v>
      </c>
      <c r="AX55" s="324">
        <v>0</v>
      </c>
      <c r="AY55" s="324">
        <f t="shared" si="81"/>
        <v>0</v>
      </c>
      <c r="AZ55" s="324">
        <v>0</v>
      </c>
      <c r="BA55" s="324">
        <v>0</v>
      </c>
      <c r="BB55" s="324">
        <v>0</v>
      </c>
      <c r="BC55" s="324">
        <f t="shared" si="82"/>
        <v>1453</v>
      </c>
      <c r="BD55" s="324">
        <f t="shared" si="83"/>
        <v>859</v>
      </c>
      <c r="BE55" s="324">
        <v>0</v>
      </c>
      <c r="BF55" s="324">
        <v>351</v>
      </c>
      <c r="BG55" s="324">
        <v>0</v>
      </c>
      <c r="BH55" s="324">
        <v>495</v>
      </c>
      <c r="BI55" s="324">
        <v>13</v>
      </c>
      <c r="BJ55" s="324">
        <v>0</v>
      </c>
      <c r="BK55" s="324">
        <f t="shared" si="84"/>
        <v>594</v>
      </c>
      <c r="BL55" s="324">
        <v>0</v>
      </c>
      <c r="BM55" s="324">
        <v>562</v>
      </c>
      <c r="BN55" s="324">
        <v>32</v>
      </c>
      <c r="BO55" s="324">
        <v>0</v>
      </c>
      <c r="BP55" s="324">
        <v>0</v>
      </c>
      <c r="BQ55" s="324">
        <v>0</v>
      </c>
      <c r="BR55" s="324">
        <f t="shared" si="102"/>
        <v>5220</v>
      </c>
      <c r="BS55" s="324">
        <f t="shared" si="103"/>
        <v>0</v>
      </c>
      <c r="BT55" s="324">
        <f t="shared" si="104"/>
        <v>3879</v>
      </c>
      <c r="BU55" s="324">
        <f t="shared" si="105"/>
        <v>0</v>
      </c>
      <c r="BV55" s="324">
        <f t="shared" si="106"/>
        <v>1302</v>
      </c>
      <c r="BW55" s="324">
        <f t="shared" si="107"/>
        <v>22</v>
      </c>
      <c r="BX55" s="324">
        <f t="shared" si="108"/>
        <v>17</v>
      </c>
      <c r="BY55" s="324">
        <f t="shared" si="85"/>
        <v>4361</v>
      </c>
      <c r="BZ55" s="324">
        <f t="shared" si="86"/>
        <v>0</v>
      </c>
      <c r="CA55" s="324">
        <f t="shared" si="87"/>
        <v>3528</v>
      </c>
      <c r="CB55" s="324">
        <f t="shared" si="88"/>
        <v>0</v>
      </c>
      <c r="CC55" s="324">
        <f t="shared" si="89"/>
        <v>807</v>
      </c>
      <c r="CD55" s="324">
        <f t="shared" si="90"/>
        <v>9</v>
      </c>
      <c r="CE55" s="324">
        <f t="shared" si="91"/>
        <v>17</v>
      </c>
      <c r="CF55" s="324">
        <f t="shared" si="92"/>
        <v>859</v>
      </c>
      <c r="CG55" s="324">
        <f t="shared" si="109"/>
        <v>0</v>
      </c>
      <c r="CH55" s="324">
        <f t="shared" si="110"/>
        <v>351</v>
      </c>
      <c r="CI55" s="324">
        <f t="shared" si="111"/>
        <v>0</v>
      </c>
      <c r="CJ55" s="324">
        <f t="shared" si="112"/>
        <v>495</v>
      </c>
      <c r="CK55" s="324">
        <f t="shared" si="113"/>
        <v>13</v>
      </c>
      <c r="CL55" s="324">
        <f t="shared" si="114"/>
        <v>0</v>
      </c>
      <c r="CM55" s="324">
        <f t="shared" si="115"/>
        <v>1851</v>
      </c>
      <c r="CN55" s="324">
        <f t="shared" si="116"/>
        <v>0</v>
      </c>
      <c r="CO55" s="324">
        <f t="shared" si="117"/>
        <v>1819</v>
      </c>
      <c r="CP55" s="324">
        <f t="shared" si="118"/>
        <v>32</v>
      </c>
      <c r="CQ55" s="324">
        <f t="shared" si="119"/>
        <v>0</v>
      </c>
      <c r="CR55" s="324">
        <f t="shared" si="120"/>
        <v>0</v>
      </c>
      <c r="CS55" s="324">
        <f t="shared" si="121"/>
        <v>0</v>
      </c>
      <c r="CT55" s="324">
        <f t="shared" si="93"/>
        <v>1257</v>
      </c>
      <c r="CU55" s="324">
        <f t="shared" si="94"/>
        <v>0</v>
      </c>
      <c r="CV55" s="324">
        <f t="shared" si="95"/>
        <v>1257</v>
      </c>
      <c r="CW55" s="324">
        <f t="shared" si="96"/>
        <v>0</v>
      </c>
      <c r="CX55" s="324">
        <f t="shared" si="97"/>
        <v>0</v>
      </c>
      <c r="CY55" s="324">
        <f t="shared" si="98"/>
        <v>0</v>
      </c>
      <c r="CZ55" s="324">
        <f t="shared" si="99"/>
        <v>0</v>
      </c>
      <c r="DA55" s="324">
        <f t="shared" si="100"/>
        <v>594</v>
      </c>
      <c r="DB55" s="324">
        <f t="shared" si="122"/>
        <v>0</v>
      </c>
      <c r="DC55" s="324">
        <f t="shared" si="123"/>
        <v>562</v>
      </c>
      <c r="DD55" s="324">
        <f t="shared" si="124"/>
        <v>32</v>
      </c>
      <c r="DE55" s="324">
        <f t="shared" si="125"/>
        <v>0</v>
      </c>
      <c r="DF55" s="324">
        <f t="shared" si="126"/>
        <v>0</v>
      </c>
      <c r="DG55" s="324">
        <f t="shared" si="127"/>
        <v>0</v>
      </c>
      <c r="DH55" s="324">
        <v>0</v>
      </c>
      <c r="DI55" s="324">
        <f t="shared" si="101"/>
        <v>0</v>
      </c>
      <c r="DJ55" s="324">
        <v>0</v>
      </c>
      <c r="DK55" s="324">
        <v>0</v>
      </c>
      <c r="DL55" s="324">
        <v>0</v>
      </c>
      <c r="DM55" s="324">
        <v>0</v>
      </c>
    </row>
    <row r="56" spans="1:117" s="300" customFormat="1" ht="13.5" customHeight="1">
      <c r="A56" s="322" t="s">
        <v>745</v>
      </c>
      <c r="B56" s="323" t="s">
        <v>905</v>
      </c>
      <c r="C56" s="322" t="s">
        <v>906</v>
      </c>
      <c r="D56" s="324">
        <f t="shared" si="67"/>
        <v>5144</v>
      </c>
      <c r="E56" s="324">
        <f t="shared" si="68"/>
        <v>4030</v>
      </c>
      <c r="F56" s="324">
        <f t="shared" si="69"/>
        <v>0</v>
      </c>
      <c r="G56" s="324">
        <v>0</v>
      </c>
      <c r="H56" s="324">
        <v>0</v>
      </c>
      <c r="I56" s="324">
        <v>0</v>
      </c>
      <c r="J56" s="324">
        <f t="shared" si="70"/>
        <v>2733</v>
      </c>
      <c r="K56" s="324">
        <v>2</v>
      </c>
      <c r="L56" s="324">
        <v>2731</v>
      </c>
      <c r="M56" s="324">
        <v>0</v>
      </c>
      <c r="N56" s="324">
        <f t="shared" si="71"/>
        <v>419</v>
      </c>
      <c r="O56" s="324">
        <v>0</v>
      </c>
      <c r="P56" s="324">
        <v>419</v>
      </c>
      <c r="Q56" s="324">
        <v>0</v>
      </c>
      <c r="R56" s="324">
        <f t="shared" si="72"/>
        <v>857</v>
      </c>
      <c r="S56" s="324">
        <v>0</v>
      </c>
      <c r="T56" s="324">
        <v>857</v>
      </c>
      <c r="U56" s="324">
        <v>0</v>
      </c>
      <c r="V56" s="324">
        <f t="shared" si="73"/>
        <v>7</v>
      </c>
      <c r="W56" s="324">
        <v>0</v>
      </c>
      <c r="X56" s="324">
        <v>7</v>
      </c>
      <c r="Y56" s="324">
        <v>0</v>
      </c>
      <c r="Z56" s="324">
        <f t="shared" si="74"/>
        <v>14</v>
      </c>
      <c r="AA56" s="324">
        <v>5</v>
      </c>
      <c r="AB56" s="324">
        <v>9</v>
      </c>
      <c r="AC56" s="324">
        <v>0</v>
      </c>
      <c r="AD56" s="324">
        <f t="shared" si="75"/>
        <v>832</v>
      </c>
      <c r="AE56" s="324">
        <f t="shared" si="76"/>
        <v>0</v>
      </c>
      <c r="AF56" s="324">
        <v>0</v>
      </c>
      <c r="AG56" s="324">
        <v>0</v>
      </c>
      <c r="AH56" s="324">
        <v>0</v>
      </c>
      <c r="AI56" s="324">
        <f t="shared" si="77"/>
        <v>830</v>
      </c>
      <c r="AJ56" s="324">
        <v>0</v>
      </c>
      <c r="AK56" s="324">
        <v>0</v>
      </c>
      <c r="AL56" s="324">
        <v>830</v>
      </c>
      <c r="AM56" s="324">
        <f t="shared" si="78"/>
        <v>0</v>
      </c>
      <c r="AN56" s="324">
        <v>0</v>
      </c>
      <c r="AO56" s="324">
        <v>0</v>
      </c>
      <c r="AP56" s="324">
        <v>0</v>
      </c>
      <c r="AQ56" s="324">
        <f t="shared" si="79"/>
        <v>0</v>
      </c>
      <c r="AR56" s="324">
        <v>0</v>
      </c>
      <c r="AS56" s="324">
        <v>0</v>
      </c>
      <c r="AT56" s="324">
        <v>0</v>
      </c>
      <c r="AU56" s="324">
        <f t="shared" si="80"/>
        <v>0</v>
      </c>
      <c r="AV56" s="324">
        <v>0</v>
      </c>
      <c r="AW56" s="324">
        <v>0</v>
      </c>
      <c r="AX56" s="324">
        <v>0</v>
      </c>
      <c r="AY56" s="324">
        <f t="shared" si="81"/>
        <v>2</v>
      </c>
      <c r="AZ56" s="324">
        <v>0</v>
      </c>
      <c r="BA56" s="324">
        <v>0</v>
      </c>
      <c r="BB56" s="324">
        <v>2</v>
      </c>
      <c r="BC56" s="324">
        <f t="shared" si="82"/>
        <v>282</v>
      </c>
      <c r="BD56" s="324">
        <f t="shared" si="83"/>
        <v>133</v>
      </c>
      <c r="BE56" s="324">
        <v>0</v>
      </c>
      <c r="BF56" s="324">
        <v>28</v>
      </c>
      <c r="BG56" s="324">
        <v>0</v>
      </c>
      <c r="BH56" s="324">
        <v>0</v>
      </c>
      <c r="BI56" s="324">
        <v>0</v>
      </c>
      <c r="BJ56" s="324">
        <v>105</v>
      </c>
      <c r="BK56" s="324">
        <f t="shared" si="84"/>
        <v>149</v>
      </c>
      <c r="BL56" s="324">
        <v>0</v>
      </c>
      <c r="BM56" s="324">
        <v>137</v>
      </c>
      <c r="BN56" s="324">
        <v>0</v>
      </c>
      <c r="BO56" s="324">
        <v>0</v>
      </c>
      <c r="BP56" s="324">
        <v>0</v>
      </c>
      <c r="BQ56" s="324">
        <v>12</v>
      </c>
      <c r="BR56" s="324">
        <f t="shared" si="102"/>
        <v>4163</v>
      </c>
      <c r="BS56" s="324">
        <f t="shared" si="103"/>
        <v>0</v>
      </c>
      <c r="BT56" s="324">
        <f t="shared" si="104"/>
        <v>2761</v>
      </c>
      <c r="BU56" s="324">
        <f t="shared" si="105"/>
        <v>419</v>
      </c>
      <c r="BV56" s="324">
        <f t="shared" si="106"/>
        <v>857</v>
      </c>
      <c r="BW56" s="324">
        <f t="shared" si="107"/>
        <v>7</v>
      </c>
      <c r="BX56" s="324">
        <f t="shared" si="108"/>
        <v>119</v>
      </c>
      <c r="BY56" s="324">
        <f t="shared" si="85"/>
        <v>4030</v>
      </c>
      <c r="BZ56" s="324">
        <f t="shared" si="86"/>
        <v>0</v>
      </c>
      <c r="CA56" s="324">
        <f t="shared" si="87"/>
        <v>2733</v>
      </c>
      <c r="CB56" s="324">
        <f t="shared" si="88"/>
        <v>419</v>
      </c>
      <c r="CC56" s="324">
        <f t="shared" si="89"/>
        <v>857</v>
      </c>
      <c r="CD56" s="324">
        <f t="shared" si="90"/>
        <v>7</v>
      </c>
      <c r="CE56" s="324">
        <f t="shared" si="91"/>
        <v>14</v>
      </c>
      <c r="CF56" s="324">
        <f t="shared" si="92"/>
        <v>133</v>
      </c>
      <c r="CG56" s="324">
        <f t="shared" si="109"/>
        <v>0</v>
      </c>
      <c r="CH56" s="324">
        <f t="shared" si="110"/>
        <v>28</v>
      </c>
      <c r="CI56" s="324">
        <f t="shared" si="111"/>
        <v>0</v>
      </c>
      <c r="CJ56" s="324">
        <f t="shared" si="112"/>
        <v>0</v>
      </c>
      <c r="CK56" s="324">
        <f t="shared" si="113"/>
        <v>0</v>
      </c>
      <c r="CL56" s="324">
        <f t="shared" si="114"/>
        <v>105</v>
      </c>
      <c r="CM56" s="324">
        <f t="shared" si="115"/>
        <v>981</v>
      </c>
      <c r="CN56" s="324">
        <f t="shared" si="116"/>
        <v>0</v>
      </c>
      <c r="CO56" s="324">
        <f t="shared" si="117"/>
        <v>967</v>
      </c>
      <c r="CP56" s="324">
        <f t="shared" si="118"/>
        <v>0</v>
      </c>
      <c r="CQ56" s="324">
        <f t="shared" si="119"/>
        <v>0</v>
      </c>
      <c r="CR56" s="324">
        <f t="shared" si="120"/>
        <v>0</v>
      </c>
      <c r="CS56" s="324">
        <f t="shared" si="121"/>
        <v>14</v>
      </c>
      <c r="CT56" s="324">
        <f t="shared" si="93"/>
        <v>832</v>
      </c>
      <c r="CU56" s="324">
        <f t="shared" si="94"/>
        <v>0</v>
      </c>
      <c r="CV56" s="324">
        <f t="shared" si="95"/>
        <v>830</v>
      </c>
      <c r="CW56" s="324">
        <f t="shared" si="96"/>
        <v>0</v>
      </c>
      <c r="CX56" s="324">
        <f t="shared" si="97"/>
        <v>0</v>
      </c>
      <c r="CY56" s="324">
        <f t="shared" si="98"/>
        <v>0</v>
      </c>
      <c r="CZ56" s="324">
        <f t="shared" si="99"/>
        <v>2</v>
      </c>
      <c r="DA56" s="324">
        <f t="shared" si="100"/>
        <v>149</v>
      </c>
      <c r="DB56" s="324">
        <f t="shared" si="122"/>
        <v>0</v>
      </c>
      <c r="DC56" s="324">
        <f t="shared" si="123"/>
        <v>137</v>
      </c>
      <c r="DD56" s="324">
        <f t="shared" si="124"/>
        <v>0</v>
      </c>
      <c r="DE56" s="324">
        <f t="shared" si="125"/>
        <v>0</v>
      </c>
      <c r="DF56" s="324">
        <f t="shared" si="126"/>
        <v>0</v>
      </c>
      <c r="DG56" s="324">
        <f t="shared" si="127"/>
        <v>12</v>
      </c>
      <c r="DH56" s="324">
        <v>0</v>
      </c>
      <c r="DI56" s="324">
        <f t="shared" si="101"/>
        <v>0</v>
      </c>
      <c r="DJ56" s="324">
        <v>0</v>
      </c>
      <c r="DK56" s="324">
        <v>0</v>
      </c>
      <c r="DL56" s="324">
        <v>0</v>
      </c>
      <c r="DM56" s="324">
        <v>0</v>
      </c>
    </row>
    <row r="57" spans="1:117" s="300" customFormat="1" ht="13.5" customHeight="1">
      <c r="A57" s="322" t="s">
        <v>745</v>
      </c>
      <c r="B57" s="323" t="s">
        <v>908</v>
      </c>
      <c r="C57" s="322" t="s">
        <v>909</v>
      </c>
      <c r="D57" s="324">
        <f t="shared" si="67"/>
        <v>4302</v>
      </c>
      <c r="E57" s="324">
        <f t="shared" si="68"/>
        <v>3488</v>
      </c>
      <c r="F57" s="324">
        <f t="shared" si="69"/>
        <v>0</v>
      </c>
      <c r="G57" s="324">
        <v>0</v>
      </c>
      <c r="H57" s="324">
        <v>0</v>
      </c>
      <c r="I57" s="324">
        <v>0</v>
      </c>
      <c r="J57" s="324">
        <f t="shared" si="70"/>
        <v>2641</v>
      </c>
      <c r="K57" s="324">
        <v>0</v>
      </c>
      <c r="L57" s="324">
        <v>2641</v>
      </c>
      <c r="M57" s="324">
        <v>0</v>
      </c>
      <c r="N57" s="324">
        <f t="shared" si="71"/>
        <v>170</v>
      </c>
      <c r="O57" s="324">
        <v>0</v>
      </c>
      <c r="P57" s="324">
        <v>170</v>
      </c>
      <c r="Q57" s="324">
        <v>0</v>
      </c>
      <c r="R57" s="324">
        <f t="shared" si="72"/>
        <v>667</v>
      </c>
      <c r="S57" s="324">
        <v>0</v>
      </c>
      <c r="T57" s="324">
        <v>667</v>
      </c>
      <c r="U57" s="324">
        <v>0</v>
      </c>
      <c r="V57" s="324">
        <f t="shared" si="73"/>
        <v>0</v>
      </c>
      <c r="W57" s="324">
        <v>0</v>
      </c>
      <c r="X57" s="324">
        <v>0</v>
      </c>
      <c r="Y57" s="324">
        <v>0</v>
      </c>
      <c r="Z57" s="324">
        <f t="shared" si="74"/>
        <v>10</v>
      </c>
      <c r="AA57" s="324">
        <v>10</v>
      </c>
      <c r="AB57" s="324">
        <v>0</v>
      </c>
      <c r="AC57" s="324">
        <v>0</v>
      </c>
      <c r="AD57" s="324">
        <f t="shared" si="75"/>
        <v>641</v>
      </c>
      <c r="AE57" s="324">
        <f t="shared" si="76"/>
        <v>0</v>
      </c>
      <c r="AF57" s="324">
        <v>0</v>
      </c>
      <c r="AG57" s="324">
        <v>0</v>
      </c>
      <c r="AH57" s="324">
        <v>0</v>
      </c>
      <c r="AI57" s="324">
        <f t="shared" si="77"/>
        <v>641</v>
      </c>
      <c r="AJ57" s="324">
        <v>0</v>
      </c>
      <c r="AK57" s="324">
        <v>0</v>
      </c>
      <c r="AL57" s="324">
        <v>641</v>
      </c>
      <c r="AM57" s="324">
        <f t="shared" si="78"/>
        <v>0</v>
      </c>
      <c r="AN57" s="324">
        <v>0</v>
      </c>
      <c r="AO57" s="324">
        <v>0</v>
      </c>
      <c r="AP57" s="324">
        <v>0</v>
      </c>
      <c r="AQ57" s="324">
        <f t="shared" si="79"/>
        <v>0</v>
      </c>
      <c r="AR57" s="324">
        <v>0</v>
      </c>
      <c r="AS57" s="324">
        <v>0</v>
      </c>
      <c r="AT57" s="324">
        <v>0</v>
      </c>
      <c r="AU57" s="324">
        <f t="shared" si="80"/>
        <v>0</v>
      </c>
      <c r="AV57" s="324">
        <v>0</v>
      </c>
      <c r="AW57" s="324">
        <v>0</v>
      </c>
      <c r="AX57" s="324">
        <v>0</v>
      </c>
      <c r="AY57" s="324">
        <f t="shared" si="81"/>
        <v>0</v>
      </c>
      <c r="AZ57" s="324">
        <v>0</v>
      </c>
      <c r="BA57" s="324">
        <v>0</v>
      </c>
      <c r="BB57" s="324">
        <v>0</v>
      </c>
      <c r="BC57" s="324">
        <f t="shared" si="82"/>
        <v>173</v>
      </c>
      <c r="BD57" s="324">
        <f t="shared" si="83"/>
        <v>154</v>
      </c>
      <c r="BE57" s="324">
        <v>0</v>
      </c>
      <c r="BF57" s="324">
        <v>109</v>
      </c>
      <c r="BG57" s="324">
        <v>45</v>
      </c>
      <c r="BH57" s="324">
        <v>0</v>
      </c>
      <c r="BI57" s="324">
        <v>0</v>
      </c>
      <c r="BJ57" s="324">
        <v>0</v>
      </c>
      <c r="BK57" s="324">
        <f t="shared" si="84"/>
        <v>19</v>
      </c>
      <c r="BL57" s="324">
        <v>0</v>
      </c>
      <c r="BM57" s="324">
        <v>19</v>
      </c>
      <c r="BN57" s="324">
        <v>0</v>
      </c>
      <c r="BO57" s="324">
        <v>0</v>
      </c>
      <c r="BP57" s="324">
        <v>0</v>
      </c>
      <c r="BQ57" s="324">
        <v>0</v>
      </c>
      <c r="BR57" s="324">
        <f t="shared" si="102"/>
        <v>3642</v>
      </c>
      <c r="BS57" s="324">
        <f t="shared" si="103"/>
        <v>0</v>
      </c>
      <c r="BT57" s="324">
        <f t="shared" si="104"/>
        <v>2750</v>
      </c>
      <c r="BU57" s="324">
        <f t="shared" si="105"/>
        <v>215</v>
      </c>
      <c r="BV57" s="324">
        <f t="shared" si="106"/>
        <v>667</v>
      </c>
      <c r="BW57" s="324">
        <f t="shared" si="107"/>
        <v>0</v>
      </c>
      <c r="BX57" s="324">
        <f t="shared" si="108"/>
        <v>10</v>
      </c>
      <c r="BY57" s="324">
        <f t="shared" si="85"/>
        <v>3488</v>
      </c>
      <c r="BZ57" s="324">
        <f t="shared" si="86"/>
        <v>0</v>
      </c>
      <c r="CA57" s="324">
        <f t="shared" si="87"/>
        <v>2641</v>
      </c>
      <c r="CB57" s="324">
        <f t="shared" si="88"/>
        <v>170</v>
      </c>
      <c r="CC57" s="324">
        <f t="shared" si="89"/>
        <v>667</v>
      </c>
      <c r="CD57" s="324">
        <f t="shared" si="90"/>
        <v>0</v>
      </c>
      <c r="CE57" s="324">
        <f t="shared" si="91"/>
        <v>10</v>
      </c>
      <c r="CF57" s="324">
        <f t="shared" si="92"/>
        <v>154</v>
      </c>
      <c r="CG57" s="324">
        <f t="shared" si="109"/>
        <v>0</v>
      </c>
      <c r="CH57" s="324">
        <f t="shared" si="110"/>
        <v>109</v>
      </c>
      <c r="CI57" s="324">
        <f t="shared" si="111"/>
        <v>45</v>
      </c>
      <c r="CJ57" s="324">
        <f t="shared" si="112"/>
        <v>0</v>
      </c>
      <c r="CK57" s="324">
        <f t="shared" si="113"/>
        <v>0</v>
      </c>
      <c r="CL57" s="324">
        <f t="shared" si="114"/>
        <v>0</v>
      </c>
      <c r="CM57" s="324">
        <f t="shared" si="115"/>
        <v>660</v>
      </c>
      <c r="CN57" s="324">
        <f t="shared" si="116"/>
        <v>0</v>
      </c>
      <c r="CO57" s="324">
        <f t="shared" si="117"/>
        <v>660</v>
      </c>
      <c r="CP57" s="324">
        <f t="shared" si="118"/>
        <v>0</v>
      </c>
      <c r="CQ57" s="324">
        <f t="shared" si="119"/>
        <v>0</v>
      </c>
      <c r="CR57" s="324">
        <f t="shared" si="120"/>
        <v>0</v>
      </c>
      <c r="CS57" s="324">
        <f t="shared" si="121"/>
        <v>0</v>
      </c>
      <c r="CT57" s="324">
        <f t="shared" si="93"/>
        <v>641</v>
      </c>
      <c r="CU57" s="324">
        <f t="shared" si="94"/>
        <v>0</v>
      </c>
      <c r="CV57" s="324">
        <f t="shared" si="95"/>
        <v>641</v>
      </c>
      <c r="CW57" s="324">
        <f t="shared" si="96"/>
        <v>0</v>
      </c>
      <c r="CX57" s="324">
        <f t="shared" si="97"/>
        <v>0</v>
      </c>
      <c r="CY57" s="324">
        <f t="shared" si="98"/>
        <v>0</v>
      </c>
      <c r="CZ57" s="324">
        <f t="shared" si="99"/>
        <v>0</v>
      </c>
      <c r="DA57" s="324">
        <f t="shared" si="100"/>
        <v>19</v>
      </c>
      <c r="DB57" s="324">
        <f t="shared" si="122"/>
        <v>0</v>
      </c>
      <c r="DC57" s="324">
        <f t="shared" si="123"/>
        <v>19</v>
      </c>
      <c r="DD57" s="324">
        <f t="shared" si="124"/>
        <v>0</v>
      </c>
      <c r="DE57" s="324">
        <f t="shared" si="125"/>
        <v>0</v>
      </c>
      <c r="DF57" s="324">
        <f t="shared" si="126"/>
        <v>0</v>
      </c>
      <c r="DG57" s="324">
        <f t="shared" si="127"/>
        <v>0</v>
      </c>
      <c r="DH57" s="324">
        <v>0</v>
      </c>
      <c r="DI57" s="324">
        <f t="shared" si="101"/>
        <v>0</v>
      </c>
      <c r="DJ57" s="324">
        <v>0</v>
      </c>
      <c r="DK57" s="324">
        <v>0</v>
      </c>
      <c r="DL57" s="324">
        <v>0</v>
      </c>
      <c r="DM57" s="324">
        <v>0</v>
      </c>
    </row>
    <row r="58" spans="1:117" s="300" customFormat="1" ht="13.5" customHeight="1">
      <c r="A58" s="322" t="s">
        <v>745</v>
      </c>
      <c r="B58" s="323" t="s">
        <v>911</v>
      </c>
      <c r="C58" s="322" t="s">
        <v>912</v>
      </c>
      <c r="D58" s="324">
        <f t="shared" si="67"/>
        <v>3236</v>
      </c>
      <c r="E58" s="324">
        <f t="shared" si="68"/>
        <v>2402</v>
      </c>
      <c r="F58" s="324">
        <f t="shared" si="69"/>
        <v>0</v>
      </c>
      <c r="G58" s="324">
        <v>0</v>
      </c>
      <c r="H58" s="324">
        <v>0</v>
      </c>
      <c r="I58" s="324">
        <v>0</v>
      </c>
      <c r="J58" s="324">
        <f t="shared" si="70"/>
        <v>1652</v>
      </c>
      <c r="K58" s="324">
        <v>0</v>
      </c>
      <c r="L58" s="324">
        <v>1652</v>
      </c>
      <c r="M58" s="324">
        <v>0</v>
      </c>
      <c r="N58" s="324">
        <f t="shared" si="71"/>
        <v>105</v>
      </c>
      <c r="O58" s="324">
        <v>0</v>
      </c>
      <c r="P58" s="324">
        <v>105</v>
      </c>
      <c r="Q58" s="324">
        <v>0</v>
      </c>
      <c r="R58" s="324">
        <f t="shared" si="72"/>
        <v>628</v>
      </c>
      <c r="S58" s="324">
        <v>0</v>
      </c>
      <c r="T58" s="324">
        <v>628</v>
      </c>
      <c r="U58" s="324">
        <v>0</v>
      </c>
      <c r="V58" s="324">
        <f t="shared" si="73"/>
        <v>0</v>
      </c>
      <c r="W58" s="324">
        <v>0</v>
      </c>
      <c r="X58" s="324">
        <v>0</v>
      </c>
      <c r="Y58" s="324">
        <v>0</v>
      </c>
      <c r="Z58" s="324">
        <f t="shared" si="74"/>
        <v>17</v>
      </c>
      <c r="AA58" s="324">
        <v>0</v>
      </c>
      <c r="AB58" s="324">
        <v>17</v>
      </c>
      <c r="AC58" s="324">
        <v>0</v>
      </c>
      <c r="AD58" s="324">
        <f t="shared" si="75"/>
        <v>638</v>
      </c>
      <c r="AE58" s="324">
        <f t="shared" si="76"/>
        <v>0</v>
      </c>
      <c r="AF58" s="324">
        <v>0</v>
      </c>
      <c r="AG58" s="324">
        <v>0</v>
      </c>
      <c r="AH58" s="324">
        <v>0</v>
      </c>
      <c r="AI58" s="324">
        <f t="shared" si="77"/>
        <v>563</v>
      </c>
      <c r="AJ58" s="324">
        <v>0</v>
      </c>
      <c r="AK58" s="324">
        <v>0</v>
      </c>
      <c r="AL58" s="324">
        <v>563</v>
      </c>
      <c r="AM58" s="324">
        <f t="shared" si="78"/>
        <v>29</v>
      </c>
      <c r="AN58" s="324">
        <v>0</v>
      </c>
      <c r="AO58" s="324">
        <v>0</v>
      </c>
      <c r="AP58" s="324">
        <v>29</v>
      </c>
      <c r="AQ58" s="324">
        <f t="shared" si="79"/>
        <v>42</v>
      </c>
      <c r="AR58" s="324">
        <v>0</v>
      </c>
      <c r="AS58" s="324">
        <v>0</v>
      </c>
      <c r="AT58" s="324">
        <v>42</v>
      </c>
      <c r="AU58" s="324">
        <f t="shared" si="80"/>
        <v>0</v>
      </c>
      <c r="AV58" s="324">
        <v>0</v>
      </c>
      <c r="AW58" s="324">
        <v>0</v>
      </c>
      <c r="AX58" s="324">
        <v>0</v>
      </c>
      <c r="AY58" s="324">
        <f t="shared" si="81"/>
        <v>4</v>
      </c>
      <c r="AZ58" s="324">
        <v>0</v>
      </c>
      <c r="BA58" s="324">
        <v>0</v>
      </c>
      <c r="BB58" s="324">
        <v>4</v>
      </c>
      <c r="BC58" s="324">
        <f t="shared" si="82"/>
        <v>196</v>
      </c>
      <c r="BD58" s="324">
        <f t="shared" si="83"/>
        <v>116</v>
      </c>
      <c r="BE58" s="324">
        <v>0</v>
      </c>
      <c r="BF58" s="324">
        <v>7</v>
      </c>
      <c r="BG58" s="324">
        <v>19</v>
      </c>
      <c r="BH58" s="324">
        <v>13</v>
      </c>
      <c r="BI58" s="324">
        <v>0</v>
      </c>
      <c r="BJ58" s="324">
        <v>77</v>
      </c>
      <c r="BK58" s="324">
        <f t="shared" si="84"/>
        <v>80</v>
      </c>
      <c r="BL58" s="324">
        <v>0</v>
      </c>
      <c r="BM58" s="324">
        <v>63</v>
      </c>
      <c r="BN58" s="324">
        <v>3</v>
      </c>
      <c r="BO58" s="324">
        <v>13</v>
      </c>
      <c r="BP58" s="324">
        <v>0</v>
      </c>
      <c r="BQ58" s="324">
        <v>1</v>
      </c>
      <c r="BR58" s="324">
        <f t="shared" si="102"/>
        <v>2518</v>
      </c>
      <c r="BS58" s="324">
        <f t="shared" si="103"/>
        <v>0</v>
      </c>
      <c r="BT58" s="324">
        <f t="shared" si="104"/>
        <v>1659</v>
      </c>
      <c r="BU58" s="324">
        <f t="shared" si="105"/>
        <v>124</v>
      </c>
      <c r="BV58" s="324">
        <f t="shared" si="106"/>
        <v>641</v>
      </c>
      <c r="BW58" s="324">
        <f t="shared" si="107"/>
        <v>0</v>
      </c>
      <c r="BX58" s="324">
        <f t="shared" si="108"/>
        <v>94</v>
      </c>
      <c r="BY58" s="324">
        <f t="shared" si="85"/>
        <v>2402</v>
      </c>
      <c r="BZ58" s="324">
        <f t="shared" si="86"/>
        <v>0</v>
      </c>
      <c r="CA58" s="324">
        <f t="shared" si="87"/>
        <v>1652</v>
      </c>
      <c r="CB58" s="324">
        <f t="shared" si="88"/>
        <v>105</v>
      </c>
      <c r="CC58" s="324">
        <f t="shared" si="89"/>
        <v>628</v>
      </c>
      <c r="CD58" s="324">
        <f t="shared" si="90"/>
        <v>0</v>
      </c>
      <c r="CE58" s="324">
        <f t="shared" si="91"/>
        <v>17</v>
      </c>
      <c r="CF58" s="324">
        <f t="shared" si="92"/>
        <v>116</v>
      </c>
      <c r="CG58" s="324">
        <f t="shared" si="109"/>
        <v>0</v>
      </c>
      <c r="CH58" s="324">
        <f t="shared" si="110"/>
        <v>7</v>
      </c>
      <c r="CI58" s="324">
        <f t="shared" si="111"/>
        <v>19</v>
      </c>
      <c r="CJ58" s="324">
        <f t="shared" si="112"/>
        <v>13</v>
      </c>
      <c r="CK58" s="324">
        <f t="shared" si="113"/>
        <v>0</v>
      </c>
      <c r="CL58" s="324">
        <f t="shared" si="114"/>
        <v>77</v>
      </c>
      <c r="CM58" s="324">
        <f t="shared" si="115"/>
        <v>718</v>
      </c>
      <c r="CN58" s="324">
        <f t="shared" si="116"/>
        <v>0</v>
      </c>
      <c r="CO58" s="324">
        <f t="shared" si="117"/>
        <v>626</v>
      </c>
      <c r="CP58" s="324">
        <f t="shared" si="118"/>
        <v>32</v>
      </c>
      <c r="CQ58" s="324">
        <f t="shared" si="119"/>
        <v>55</v>
      </c>
      <c r="CR58" s="324">
        <f t="shared" si="120"/>
        <v>0</v>
      </c>
      <c r="CS58" s="324">
        <f t="shared" si="121"/>
        <v>5</v>
      </c>
      <c r="CT58" s="324">
        <f t="shared" si="93"/>
        <v>638</v>
      </c>
      <c r="CU58" s="324">
        <f t="shared" si="94"/>
        <v>0</v>
      </c>
      <c r="CV58" s="324">
        <f t="shared" si="95"/>
        <v>563</v>
      </c>
      <c r="CW58" s="324">
        <f t="shared" si="96"/>
        <v>29</v>
      </c>
      <c r="CX58" s="324">
        <f t="shared" si="97"/>
        <v>42</v>
      </c>
      <c r="CY58" s="324">
        <f t="shared" si="98"/>
        <v>0</v>
      </c>
      <c r="CZ58" s="324">
        <f t="shared" si="99"/>
        <v>4</v>
      </c>
      <c r="DA58" s="324">
        <f t="shared" si="100"/>
        <v>80</v>
      </c>
      <c r="DB58" s="324">
        <f t="shared" si="122"/>
        <v>0</v>
      </c>
      <c r="DC58" s="324">
        <f t="shared" si="123"/>
        <v>63</v>
      </c>
      <c r="DD58" s="324">
        <f t="shared" si="124"/>
        <v>3</v>
      </c>
      <c r="DE58" s="324">
        <f t="shared" si="125"/>
        <v>13</v>
      </c>
      <c r="DF58" s="324">
        <f t="shared" si="126"/>
        <v>0</v>
      </c>
      <c r="DG58" s="324">
        <f t="shared" si="127"/>
        <v>1</v>
      </c>
      <c r="DH58" s="324">
        <v>0</v>
      </c>
      <c r="DI58" s="324">
        <f t="shared" si="101"/>
        <v>0</v>
      </c>
      <c r="DJ58" s="324">
        <v>0</v>
      </c>
      <c r="DK58" s="324">
        <v>0</v>
      </c>
      <c r="DL58" s="324">
        <v>0</v>
      </c>
      <c r="DM58" s="324">
        <v>0</v>
      </c>
    </row>
    <row r="59" spans="1:117" s="300" customFormat="1" ht="13.5" customHeight="1">
      <c r="A59" s="322" t="s">
        <v>745</v>
      </c>
      <c r="B59" s="323" t="s">
        <v>914</v>
      </c>
      <c r="C59" s="322" t="s">
        <v>915</v>
      </c>
      <c r="D59" s="324">
        <f t="shared" si="67"/>
        <v>2142</v>
      </c>
      <c r="E59" s="324">
        <f t="shared" si="68"/>
        <v>1596</v>
      </c>
      <c r="F59" s="324">
        <f t="shared" si="69"/>
        <v>0</v>
      </c>
      <c r="G59" s="324">
        <v>0</v>
      </c>
      <c r="H59" s="324">
        <v>0</v>
      </c>
      <c r="I59" s="324">
        <v>0</v>
      </c>
      <c r="J59" s="324">
        <f t="shared" si="70"/>
        <v>1269</v>
      </c>
      <c r="K59" s="324">
        <v>0</v>
      </c>
      <c r="L59" s="324">
        <v>1269</v>
      </c>
      <c r="M59" s="324">
        <v>0</v>
      </c>
      <c r="N59" s="324">
        <f t="shared" si="71"/>
        <v>78</v>
      </c>
      <c r="O59" s="324">
        <v>0</v>
      </c>
      <c r="P59" s="324">
        <v>78</v>
      </c>
      <c r="Q59" s="324">
        <v>0</v>
      </c>
      <c r="R59" s="324">
        <f t="shared" si="72"/>
        <v>246</v>
      </c>
      <c r="S59" s="324">
        <v>0</v>
      </c>
      <c r="T59" s="324">
        <v>246</v>
      </c>
      <c r="U59" s="324">
        <v>0</v>
      </c>
      <c r="V59" s="324">
        <f t="shared" si="73"/>
        <v>0</v>
      </c>
      <c r="W59" s="324">
        <v>0</v>
      </c>
      <c r="X59" s="324">
        <v>0</v>
      </c>
      <c r="Y59" s="324">
        <v>0</v>
      </c>
      <c r="Z59" s="324">
        <f t="shared" si="74"/>
        <v>3</v>
      </c>
      <c r="AA59" s="324">
        <v>0</v>
      </c>
      <c r="AB59" s="324">
        <v>0</v>
      </c>
      <c r="AC59" s="324">
        <v>3</v>
      </c>
      <c r="AD59" s="324">
        <f t="shared" si="75"/>
        <v>256</v>
      </c>
      <c r="AE59" s="324">
        <f t="shared" si="76"/>
        <v>0</v>
      </c>
      <c r="AF59" s="324">
        <v>0</v>
      </c>
      <c r="AG59" s="324">
        <v>0</v>
      </c>
      <c r="AH59" s="324">
        <v>0</v>
      </c>
      <c r="AI59" s="324">
        <f t="shared" si="77"/>
        <v>240</v>
      </c>
      <c r="AJ59" s="324">
        <v>0</v>
      </c>
      <c r="AK59" s="324">
        <v>99</v>
      </c>
      <c r="AL59" s="324">
        <v>141</v>
      </c>
      <c r="AM59" s="324">
        <f t="shared" si="78"/>
        <v>16</v>
      </c>
      <c r="AN59" s="324">
        <v>0</v>
      </c>
      <c r="AO59" s="324">
        <v>6</v>
      </c>
      <c r="AP59" s="324">
        <v>10</v>
      </c>
      <c r="AQ59" s="324">
        <f t="shared" si="79"/>
        <v>0</v>
      </c>
      <c r="AR59" s="324">
        <v>0</v>
      </c>
      <c r="AS59" s="324">
        <v>0</v>
      </c>
      <c r="AT59" s="324">
        <v>0</v>
      </c>
      <c r="AU59" s="324">
        <f t="shared" si="80"/>
        <v>0</v>
      </c>
      <c r="AV59" s="324">
        <v>0</v>
      </c>
      <c r="AW59" s="324">
        <v>0</v>
      </c>
      <c r="AX59" s="324">
        <v>0</v>
      </c>
      <c r="AY59" s="324">
        <f t="shared" si="81"/>
        <v>0</v>
      </c>
      <c r="AZ59" s="324">
        <v>0</v>
      </c>
      <c r="BA59" s="324">
        <v>0</v>
      </c>
      <c r="BB59" s="324">
        <v>0</v>
      </c>
      <c r="BC59" s="324">
        <f t="shared" si="82"/>
        <v>290</v>
      </c>
      <c r="BD59" s="324">
        <f t="shared" si="83"/>
        <v>234</v>
      </c>
      <c r="BE59" s="324">
        <v>0</v>
      </c>
      <c r="BF59" s="324">
        <v>161</v>
      </c>
      <c r="BG59" s="324">
        <v>73</v>
      </c>
      <c r="BH59" s="324">
        <v>0</v>
      </c>
      <c r="BI59" s="324">
        <v>0</v>
      </c>
      <c r="BJ59" s="324">
        <v>0</v>
      </c>
      <c r="BK59" s="324">
        <f t="shared" si="84"/>
        <v>56</v>
      </c>
      <c r="BL59" s="324">
        <v>0</v>
      </c>
      <c r="BM59" s="324">
        <v>42</v>
      </c>
      <c r="BN59" s="324">
        <v>14</v>
      </c>
      <c r="BO59" s="324">
        <v>0</v>
      </c>
      <c r="BP59" s="324">
        <v>0</v>
      </c>
      <c r="BQ59" s="324">
        <v>0</v>
      </c>
      <c r="BR59" s="324">
        <f t="shared" si="102"/>
        <v>1830</v>
      </c>
      <c r="BS59" s="324">
        <f t="shared" si="103"/>
        <v>0</v>
      </c>
      <c r="BT59" s="324">
        <f t="shared" si="104"/>
        <v>1430</v>
      </c>
      <c r="BU59" s="324">
        <f t="shared" si="105"/>
        <v>151</v>
      </c>
      <c r="BV59" s="324">
        <f t="shared" si="106"/>
        <v>246</v>
      </c>
      <c r="BW59" s="324">
        <f t="shared" si="107"/>
        <v>0</v>
      </c>
      <c r="BX59" s="324">
        <f t="shared" si="108"/>
        <v>3</v>
      </c>
      <c r="BY59" s="324">
        <f t="shared" si="85"/>
        <v>1596</v>
      </c>
      <c r="BZ59" s="324">
        <f t="shared" si="86"/>
        <v>0</v>
      </c>
      <c r="CA59" s="324">
        <f t="shared" si="87"/>
        <v>1269</v>
      </c>
      <c r="CB59" s="324">
        <f t="shared" si="88"/>
        <v>78</v>
      </c>
      <c r="CC59" s="324">
        <f t="shared" si="89"/>
        <v>246</v>
      </c>
      <c r="CD59" s="324">
        <f t="shared" si="90"/>
        <v>0</v>
      </c>
      <c r="CE59" s="324">
        <f t="shared" si="91"/>
        <v>3</v>
      </c>
      <c r="CF59" s="324">
        <f t="shared" si="92"/>
        <v>234</v>
      </c>
      <c r="CG59" s="324">
        <f t="shared" si="109"/>
        <v>0</v>
      </c>
      <c r="CH59" s="324">
        <f t="shared" si="110"/>
        <v>161</v>
      </c>
      <c r="CI59" s="324">
        <f t="shared" si="111"/>
        <v>73</v>
      </c>
      <c r="CJ59" s="324">
        <f t="shared" si="112"/>
        <v>0</v>
      </c>
      <c r="CK59" s="324">
        <f t="shared" si="113"/>
        <v>0</v>
      </c>
      <c r="CL59" s="324">
        <f t="shared" si="114"/>
        <v>0</v>
      </c>
      <c r="CM59" s="324">
        <f t="shared" si="115"/>
        <v>312</v>
      </c>
      <c r="CN59" s="324">
        <f t="shared" si="116"/>
        <v>0</v>
      </c>
      <c r="CO59" s="324">
        <f t="shared" si="117"/>
        <v>282</v>
      </c>
      <c r="CP59" s="324">
        <f t="shared" si="118"/>
        <v>30</v>
      </c>
      <c r="CQ59" s="324">
        <f t="shared" si="119"/>
        <v>0</v>
      </c>
      <c r="CR59" s="324">
        <f t="shared" si="120"/>
        <v>0</v>
      </c>
      <c r="CS59" s="324">
        <f t="shared" si="121"/>
        <v>0</v>
      </c>
      <c r="CT59" s="324">
        <f t="shared" si="93"/>
        <v>256</v>
      </c>
      <c r="CU59" s="324">
        <f t="shared" si="94"/>
        <v>0</v>
      </c>
      <c r="CV59" s="324">
        <f t="shared" si="95"/>
        <v>240</v>
      </c>
      <c r="CW59" s="324">
        <f t="shared" si="96"/>
        <v>16</v>
      </c>
      <c r="CX59" s="324">
        <f t="shared" si="97"/>
        <v>0</v>
      </c>
      <c r="CY59" s="324">
        <f t="shared" si="98"/>
        <v>0</v>
      </c>
      <c r="CZ59" s="324">
        <f t="shared" si="99"/>
        <v>0</v>
      </c>
      <c r="DA59" s="324">
        <f t="shared" si="100"/>
        <v>56</v>
      </c>
      <c r="DB59" s="324">
        <f t="shared" si="122"/>
        <v>0</v>
      </c>
      <c r="DC59" s="324">
        <f t="shared" si="123"/>
        <v>42</v>
      </c>
      <c r="DD59" s="324">
        <f t="shared" si="124"/>
        <v>14</v>
      </c>
      <c r="DE59" s="324">
        <f t="shared" si="125"/>
        <v>0</v>
      </c>
      <c r="DF59" s="324">
        <f t="shared" si="126"/>
        <v>0</v>
      </c>
      <c r="DG59" s="324">
        <f t="shared" si="127"/>
        <v>0</v>
      </c>
      <c r="DH59" s="324">
        <v>0</v>
      </c>
      <c r="DI59" s="324">
        <f t="shared" si="101"/>
        <v>2</v>
      </c>
      <c r="DJ59" s="324">
        <v>0</v>
      </c>
      <c r="DK59" s="324">
        <v>0</v>
      </c>
      <c r="DL59" s="324">
        <v>0</v>
      </c>
      <c r="DM59" s="324">
        <v>2</v>
      </c>
    </row>
    <row r="60" spans="1:117" s="300" customFormat="1" ht="13.5" customHeight="1">
      <c r="A60" s="322" t="s">
        <v>745</v>
      </c>
      <c r="B60" s="323" t="s">
        <v>917</v>
      </c>
      <c r="C60" s="322" t="s">
        <v>918</v>
      </c>
      <c r="D60" s="324">
        <f t="shared" si="67"/>
        <v>2634</v>
      </c>
      <c r="E60" s="324">
        <f t="shared" si="68"/>
        <v>1852</v>
      </c>
      <c r="F60" s="324">
        <f t="shared" si="69"/>
        <v>0</v>
      </c>
      <c r="G60" s="324">
        <v>0</v>
      </c>
      <c r="H60" s="324">
        <v>0</v>
      </c>
      <c r="I60" s="324">
        <v>0</v>
      </c>
      <c r="J60" s="324">
        <f t="shared" si="70"/>
        <v>1449</v>
      </c>
      <c r="K60" s="324">
        <v>0</v>
      </c>
      <c r="L60" s="324">
        <v>1449</v>
      </c>
      <c r="M60" s="324">
        <v>0</v>
      </c>
      <c r="N60" s="324">
        <f t="shared" si="71"/>
        <v>87</v>
      </c>
      <c r="O60" s="324">
        <v>0</v>
      </c>
      <c r="P60" s="324">
        <v>87</v>
      </c>
      <c r="Q60" s="324">
        <v>0</v>
      </c>
      <c r="R60" s="324">
        <f t="shared" si="72"/>
        <v>311</v>
      </c>
      <c r="S60" s="324">
        <v>0</v>
      </c>
      <c r="T60" s="324">
        <v>311</v>
      </c>
      <c r="U60" s="324">
        <v>0</v>
      </c>
      <c r="V60" s="324">
        <f t="shared" si="73"/>
        <v>0</v>
      </c>
      <c r="W60" s="324">
        <v>0</v>
      </c>
      <c r="X60" s="324">
        <v>0</v>
      </c>
      <c r="Y60" s="324">
        <v>0</v>
      </c>
      <c r="Z60" s="324">
        <f t="shared" si="74"/>
        <v>5</v>
      </c>
      <c r="AA60" s="324">
        <v>0</v>
      </c>
      <c r="AB60" s="324">
        <v>0</v>
      </c>
      <c r="AC60" s="324">
        <v>5</v>
      </c>
      <c r="AD60" s="324">
        <f t="shared" si="75"/>
        <v>402</v>
      </c>
      <c r="AE60" s="324">
        <f t="shared" si="76"/>
        <v>0</v>
      </c>
      <c r="AF60" s="324">
        <v>0</v>
      </c>
      <c r="AG60" s="324">
        <v>0</v>
      </c>
      <c r="AH60" s="324">
        <v>0</v>
      </c>
      <c r="AI60" s="324">
        <f t="shared" si="77"/>
        <v>381</v>
      </c>
      <c r="AJ60" s="324">
        <v>0</v>
      </c>
      <c r="AK60" s="324">
        <v>113</v>
      </c>
      <c r="AL60" s="324">
        <v>268</v>
      </c>
      <c r="AM60" s="324">
        <f t="shared" si="78"/>
        <v>21</v>
      </c>
      <c r="AN60" s="324">
        <v>0</v>
      </c>
      <c r="AO60" s="324">
        <v>6</v>
      </c>
      <c r="AP60" s="324">
        <v>15</v>
      </c>
      <c r="AQ60" s="324">
        <f t="shared" si="79"/>
        <v>0</v>
      </c>
      <c r="AR60" s="324">
        <v>0</v>
      </c>
      <c r="AS60" s="324">
        <v>0</v>
      </c>
      <c r="AT60" s="324">
        <v>0</v>
      </c>
      <c r="AU60" s="324">
        <f t="shared" si="80"/>
        <v>0</v>
      </c>
      <c r="AV60" s="324">
        <v>0</v>
      </c>
      <c r="AW60" s="324">
        <v>0</v>
      </c>
      <c r="AX60" s="324">
        <v>0</v>
      </c>
      <c r="AY60" s="324">
        <f t="shared" si="81"/>
        <v>0</v>
      </c>
      <c r="AZ60" s="324">
        <v>0</v>
      </c>
      <c r="BA60" s="324">
        <v>0</v>
      </c>
      <c r="BB60" s="324">
        <v>0</v>
      </c>
      <c r="BC60" s="324">
        <f t="shared" si="82"/>
        <v>380</v>
      </c>
      <c r="BD60" s="324">
        <f t="shared" si="83"/>
        <v>265</v>
      </c>
      <c r="BE60" s="324">
        <v>0</v>
      </c>
      <c r="BF60" s="324">
        <v>189</v>
      </c>
      <c r="BG60" s="324">
        <v>76</v>
      </c>
      <c r="BH60" s="324">
        <v>0</v>
      </c>
      <c r="BI60" s="324">
        <v>0</v>
      </c>
      <c r="BJ60" s="324">
        <v>0</v>
      </c>
      <c r="BK60" s="324">
        <f t="shared" si="84"/>
        <v>115</v>
      </c>
      <c r="BL60" s="324">
        <v>0</v>
      </c>
      <c r="BM60" s="324">
        <v>81</v>
      </c>
      <c r="BN60" s="324">
        <v>34</v>
      </c>
      <c r="BO60" s="324">
        <v>0</v>
      </c>
      <c r="BP60" s="324">
        <v>0</v>
      </c>
      <c r="BQ60" s="324">
        <v>0</v>
      </c>
      <c r="BR60" s="324">
        <f t="shared" si="102"/>
        <v>2117</v>
      </c>
      <c r="BS60" s="324">
        <f t="shared" si="103"/>
        <v>0</v>
      </c>
      <c r="BT60" s="324">
        <f t="shared" si="104"/>
        <v>1638</v>
      </c>
      <c r="BU60" s="324">
        <f t="shared" si="105"/>
        <v>163</v>
      </c>
      <c r="BV60" s="324">
        <f t="shared" si="106"/>
        <v>311</v>
      </c>
      <c r="BW60" s="324">
        <f t="shared" si="107"/>
        <v>0</v>
      </c>
      <c r="BX60" s="324">
        <f t="shared" si="108"/>
        <v>5</v>
      </c>
      <c r="BY60" s="324">
        <f t="shared" si="85"/>
        <v>1852</v>
      </c>
      <c r="BZ60" s="324">
        <f t="shared" si="86"/>
        <v>0</v>
      </c>
      <c r="CA60" s="324">
        <f t="shared" si="87"/>
        <v>1449</v>
      </c>
      <c r="CB60" s="324">
        <f t="shared" si="88"/>
        <v>87</v>
      </c>
      <c r="CC60" s="324">
        <f t="shared" si="89"/>
        <v>311</v>
      </c>
      <c r="CD60" s="324">
        <f t="shared" si="90"/>
        <v>0</v>
      </c>
      <c r="CE60" s="324">
        <f t="shared" si="91"/>
        <v>5</v>
      </c>
      <c r="CF60" s="324">
        <f t="shared" si="92"/>
        <v>265</v>
      </c>
      <c r="CG60" s="324">
        <f t="shared" si="109"/>
        <v>0</v>
      </c>
      <c r="CH60" s="324">
        <f t="shared" si="110"/>
        <v>189</v>
      </c>
      <c r="CI60" s="324">
        <f t="shared" si="111"/>
        <v>76</v>
      </c>
      <c r="CJ60" s="324">
        <f t="shared" si="112"/>
        <v>0</v>
      </c>
      <c r="CK60" s="324">
        <f t="shared" si="113"/>
        <v>0</v>
      </c>
      <c r="CL60" s="324">
        <f t="shared" si="114"/>
        <v>0</v>
      </c>
      <c r="CM60" s="324">
        <f t="shared" si="115"/>
        <v>517</v>
      </c>
      <c r="CN60" s="324">
        <f t="shared" si="116"/>
        <v>0</v>
      </c>
      <c r="CO60" s="324">
        <f t="shared" si="117"/>
        <v>462</v>
      </c>
      <c r="CP60" s="324">
        <f t="shared" si="118"/>
        <v>55</v>
      </c>
      <c r="CQ60" s="324">
        <f t="shared" si="119"/>
        <v>0</v>
      </c>
      <c r="CR60" s="324">
        <f t="shared" si="120"/>
        <v>0</v>
      </c>
      <c r="CS60" s="324">
        <f t="shared" si="121"/>
        <v>0</v>
      </c>
      <c r="CT60" s="324">
        <f t="shared" si="93"/>
        <v>402</v>
      </c>
      <c r="CU60" s="324">
        <f t="shared" si="94"/>
        <v>0</v>
      </c>
      <c r="CV60" s="324">
        <f t="shared" si="95"/>
        <v>381</v>
      </c>
      <c r="CW60" s="324">
        <f t="shared" si="96"/>
        <v>21</v>
      </c>
      <c r="CX60" s="324">
        <f t="shared" si="97"/>
        <v>0</v>
      </c>
      <c r="CY60" s="324">
        <f t="shared" si="98"/>
        <v>0</v>
      </c>
      <c r="CZ60" s="324">
        <f t="shared" si="99"/>
        <v>0</v>
      </c>
      <c r="DA60" s="324">
        <f t="shared" si="100"/>
        <v>115</v>
      </c>
      <c r="DB60" s="324">
        <f t="shared" si="122"/>
        <v>0</v>
      </c>
      <c r="DC60" s="324">
        <f t="shared" si="123"/>
        <v>81</v>
      </c>
      <c r="DD60" s="324">
        <f t="shared" si="124"/>
        <v>34</v>
      </c>
      <c r="DE60" s="324">
        <f t="shared" si="125"/>
        <v>0</v>
      </c>
      <c r="DF60" s="324">
        <f t="shared" si="126"/>
        <v>0</v>
      </c>
      <c r="DG60" s="324">
        <f t="shared" si="127"/>
        <v>0</v>
      </c>
      <c r="DH60" s="324">
        <v>0</v>
      </c>
      <c r="DI60" s="324">
        <f t="shared" si="101"/>
        <v>3</v>
      </c>
      <c r="DJ60" s="324">
        <v>0</v>
      </c>
      <c r="DK60" s="324">
        <v>0</v>
      </c>
      <c r="DL60" s="324">
        <v>0</v>
      </c>
      <c r="DM60" s="324">
        <v>3</v>
      </c>
    </row>
    <row r="61" spans="1:117" s="300" customFormat="1" ht="13.5" customHeight="1">
      <c r="A61" s="322" t="s">
        <v>745</v>
      </c>
      <c r="B61" s="323" t="s">
        <v>920</v>
      </c>
      <c r="C61" s="322" t="s">
        <v>921</v>
      </c>
      <c r="D61" s="324">
        <f t="shared" si="67"/>
        <v>2128</v>
      </c>
      <c r="E61" s="324">
        <f t="shared" si="68"/>
        <v>1519</v>
      </c>
      <c r="F61" s="324">
        <f t="shared" si="69"/>
        <v>0</v>
      </c>
      <c r="G61" s="324">
        <v>0</v>
      </c>
      <c r="H61" s="324">
        <v>0</v>
      </c>
      <c r="I61" s="324">
        <v>0</v>
      </c>
      <c r="J61" s="324">
        <f t="shared" si="70"/>
        <v>1196</v>
      </c>
      <c r="K61" s="324">
        <v>0</v>
      </c>
      <c r="L61" s="324">
        <v>1196</v>
      </c>
      <c r="M61" s="324">
        <v>0</v>
      </c>
      <c r="N61" s="324">
        <f t="shared" si="71"/>
        <v>63</v>
      </c>
      <c r="O61" s="324">
        <v>0</v>
      </c>
      <c r="P61" s="324">
        <v>63</v>
      </c>
      <c r="Q61" s="324">
        <v>0</v>
      </c>
      <c r="R61" s="324">
        <f t="shared" si="72"/>
        <v>252</v>
      </c>
      <c r="S61" s="324">
        <v>0</v>
      </c>
      <c r="T61" s="324">
        <v>252</v>
      </c>
      <c r="U61" s="324">
        <v>0</v>
      </c>
      <c r="V61" s="324">
        <f t="shared" si="73"/>
        <v>0</v>
      </c>
      <c r="W61" s="324">
        <v>0</v>
      </c>
      <c r="X61" s="324">
        <v>0</v>
      </c>
      <c r="Y61" s="324">
        <v>0</v>
      </c>
      <c r="Z61" s="324">
        <f t="shared" si="74"/>
        <v>8</v>
      </c>
      <c r="AA61" s="324">
        <v>0</v>
      </c>
      <c r="AB61" s="324">
        <v>0</v>
      </c>
      <c r="AC61" s="324">
        <v>8</v>
      </c>
      <c r="AD61" s="324">
        <f t="shared" si="75"/>
        <v>300</v>
      </c>
      <c r="AE61" s="324">
        <f t="shared" si="76"/>
        <v>0</v>
      </c>
      <c r="AF61" s="324">
        <v>0</v>
      </c>
      <c r="AG61" s="324">
        <v>0</v>
      </c>
      <c r="AH61" s="324">
        <v>0</v>
      </c>
      <c r="AI61" s="324">
        <f t="shared" si="77"/>
        <v>268</v>
      </c>
      <c r="AJ61" s="324">
        <v>0</v>
      </c>
      <c r="AK61" s="324">
        <v>93</v>
      </c>
      <c r="AL61" s="324">
        <v>175</v>
      </c>
      <c r="AM61" s="324">
        <f t="shared" si="78"/>
        <v>32</v>
      </c>
      <c r="AN61" s="324">
        <v>0</v>
      </c>
      <c r="AO61" s="324">
        <v>5</v>
      </c>
      <c r="AP61" s="324">
        <v>27</v>
      </c>
      <c r="AQ61" s="324">
        <f t="shared" si="79"/>
        <v>0</v>
      </c>
      <c r="AR61" s="324">
        <v>0</v>
      </c>
      <c r="AS61" s="324">
        <v>0</v>
      </c>
      <c r="AT61" s="324">
        <v>0</v>
      </c>
      <c r="AU61" s="324">
        <f t="shared" si="80"/>
        <v>0</v>
      </c>
      <c r="AV61" s="324">
        <v>0</v>
      </c>
      <c r="AW61" s="324">
        <v>0</v>
      </c>
      <c r="AX61" s="324">
        <v>0</v>
      </c>
      <c r="AY61" s="324">
        <f t="shared" si="81"/>
        <v>0</v>
      </c>
      <c r="AZ61" s="324">
        <v>0</v>
      </c>
      <c r="BA61" s="324">
        <v>0</v>
      </c>
      <c r="BB61" s="324">
        <v>0</v>
      </c>
      <c r="BC61" s="324">
        <f t="shared" si="82"/>
        <v>309</v>
      </c>
      <c r="BD61" s="324">
        <f t="shared" si="83"/>
        <v>168</v>
      </c>
      <c r="BE61" s="324">
        <v>0</v>
      </c>
      <c r="BF61" s="324">
        <v>115</v>
      </c>
      <c r="BG61" s="324">
        <v>53</v>
      </c>
      <c r="BH61" s="324">
        <v>0</v>
      </c>
      <c r="BI61" s="324">
        <v>0</v>
      </c>
      <c r="BJ61" s="324">
        <v>0</v>
      </c>
      <c r="BK61" s="324">
        <f t="shared" si="84"/>
        <v>141</v>
      </c>
      <c r="BL61" s="324">
        <v>0</v>
      </c>
      <c r="BM61" s="324">
        <v>129</v>
      </c>
      <c r="BN61" s="324">
        <v>12</v>
      </c>
      <c r="BO61" s="324">
        <v>0</v>
      </c>
      <c r="BP61" s="324">
        <v>0</v>
      </c>
      <c r="BQ61" s="324">
        <v>0</v>
      </c>
      <c r="BR61" s="324">
        <f t="shared" si="102"/>
        <v>1687</v>
      </c>
      <c r="BS61" s="324">
        <f t="shared" si="103"/>
        <v>0</v>
      </c>
      <c r="BT61" s="324">
        <f t="shared" si="104"/>
        <v>1311</v>
      </c>
      <c r="BU61" s="324">
        <f t="shared" si="105"/>
        <v>116</v>
      </c>
      <c r="BV61" s="324">
        <f t="shared" si="106"/>
        <v>252</v>
      </c>
      <c r="BW61" s="324">
        <f t="shared" si="107"/>
        <v>0</v>
      </c>
      <c r="BX61" s="324">
        <f t="shared" si="108"/>
        <v>8</v>
      </c>
      <c r="BY61" s="324">
        <f t="shared" si="85"/>
        <v>1519</v>
      </c>
      <c r="BZ61" s="324">
        <f t="shared" si="86"/>
        <v>0</v>
      </c>
      <c r="CA61" s="324">
        <f t="shared" si="87"/>
        <v>1196</v>
      </c>
      <c r="CB61" s="324">
        <f t="shared" si="88"/>
        <v>63</v>
      </c>
      <c r="CC61" s="324">
        <f t="shared" si="89"/>
        <v>252</v>
      </c>
      <c r="CD61" s="324">
        <f t="shared" si="90"/>
        <v>0</v>
      </c>
      <c r="CE61" s="324">
        <f t="shared" si="91"/>
        <v>8</v>
      </c>
      <c r="CF61" s="324">
        <f t="shared" si="92"/>
        <v>168</v>
      </c>
      <c r="CG61" s="324">
        <f t="shared" si="109"/>
        <v>0</v>
      </c>
      <c r="CH61" s="324">
        <f t="shared" si="110"/>
        <v>115</v>
      </c>
      <c r="CI61" s="324">
        <f t="shared" si="111"/>
        <v>53</v>
      </c>
      <c r="CJ61" s="324">
        <f t="shared" si="112"/>
        <v>0</v>
      </c>
      <c r="CK61" s="324">
        <f t="shared" si="113"/>
        <v>0</v>
      </c>
      <c r="CL61" s="324">
        <f t="shared" si="114"/>
        <v>0</v>
      </c>
      <c r="CM61" s="324">
        <f t="shared" si="115"/>
        <v>441</v>
      </c>
      <c r="CN61" s="324">
        <f t="shared" si="116"/>
        <v>0</v>
      </c>
      <c r="CO61" s="324">
        <f t="shared" si="117"/>
        <v>397</v>
      </c>
      <c r="CP61" s="324">
        <f t="shared" si="118"/>
        <v>44</v>
      </c>
      <c r="CQ61" s="324">
        <f t="shared" si="119"/>
        <v>0</v>
      </c>
      <c r="CR61" s="324">
        <f t="shared" si="120"/>
        <v>0</v>
      </c>
      <c r="CS61" s="324">
        <f t="shared" si="121"/>
        <v>0</v>
      </c>
      <c r="CT61" s="324">
        <f t="shared" si="93"/>
        <v>300</v>
      </c>
      <c r="CU61" s="324">
        <f t="shared" si="94"/>
        <v>0</v>
      </c>
      <c r="CV61" s="324">
        <f t="shared" si="95"/>
        <v>268</v>
      </c>
      <c r="CW61" s="324">
        <f t="shared" si="96"/>
        <v>32</v>
      </c>
      <c r="CX61" s="324">
        <f t="shared" si="97"/>
        <v>0</v>
      </c>
      <c r="CY61" s="324">
        <f t="shared" si="98"/>
        <v>0</v>
      </c>
      <c r="CZ61" s="324">
        <f t="shared" si="99"/>
        <v>0</v>
      </c>
      <c r="DA61" s="324">
        <f t="shared" si="100"/>
        <v>141</v>
      </c>
      <c r="DB61" s="324">
        <f t="shared" si="122"/>
        <v>0</v>
      </c>
      <c r="DC61" s="324">
        <f t="shared" si="123"/>
        <v>129</v>
      </c>
      <c r="DD61" s="324">
        <f t="shared" si="124"/>
        <v>12</v>
      </c>
      <c r="DE61" s="324">
        <f t="shared" si="125"/>
        <v>0</v>
      </c>
      <c r="DF61" s="324">
        <f t="shared" si="126"/>
        <v>0</v>
      </c>
      <c r="DG61" s="324">
        <f t="shared" si="127"/>
        <v>0</v>
      </c>
      <c r="DH61" s="324">
        <v>0</v>
      </c>
      <c r="DI61" s="324">
        <f t="shared" si="101"/>
        <v>2</v>
      </c>
      <c r="DJ61" s="324">
        <v>0</v>
      </c>
      <c r="DK61" s="324">
        <v>0</v>
      </c>
      <c r="DL61" s="324">
        <v>0</v>
      </c>
      <c r="DM61" s="324">
        <v>2</v>
      </c>
    </row>
    <row r="62" spans="1:117" s="300" customFormat="1" ht="13.5" customHeight="1">
      <c r="A62" s="322" t="s">
        <v>745</v>
      </c>
      <c r="B62" s="323" t="s">
        <v>923</v>
      </c>
      <c r="C62" s="322" t="s">
        <v>924</v>
      </c>
      <c r="D62" s="324">
        <f t="shared" si="67"/>
        <v>3475</v>
      </c>
      <c r="E62" s="324">
        <f t="shared" si="68"/>
        <v>2270</v>
      </c>
      <c r="F62" s="324">
        <f t="shared" si="69"/>
        <v>0</v>
      </c>
      <c r="G62" s="324">
        <v>0</v>
      </c>
      <c r="H62" s="324">
        <v>0</v>
      </c>
      <c r="I62" s="324">
        <v>0</v>
      </c>
      <c r="J62" s="324">
        <f t="shared" si="70"/>
        <v>1756</v>
      </c>
      <c r="K62" s="324">
        <v>0</v>
      </c>
      <c r="L62" s="324">
        <v>1756</v>
      </c>
      <c r="M62" s="324">
        <v>0</v>
      </c>
      <c r="N62" s="324">
        <f t="shared" si="71"/>
        <v>118</v>
      </c>
      <c r="O62" s="324">
        <v>0</v>
      </c>
      <c r="P62" s="324">
        <v>118</v>
      </c>
      <c r="Q62" s="324">
        <v>0</v>
      </c>
      <c r="R62" s="324">
        <f t="shared" si="72"/>
        <v>383</v>
      </c>
      <c r="S62" s="324">
        <v>0</v>
      </c>
      <c r="T62" s="324">
        <v>383</v>
      </c>
      <c r="U62" s="324">
        <v>0</v>
      </c>
      <c r="V62" s="324">
        <f t="shared" si="73"/>
        <v>0</v>
      </c>
      <c r="W62" s="324">
        <v>0</v>
      </c>
      <c r="X62" s="324">
        <v>0</v>
      </c>
      <c r="Y62" s="324">
        <v>0</v>
      </c>
      <c r="Z62" s="324">
        <f t="shared" si="74"/>
        <v>13</v>
      </c>
      <c r="AA62" s="324">
        <v>0</v>
      </c>
      <c r="AB62" s="324">
        <v>0</v>
      </c>
      <c r="AC62" s="324">
        <v>13</v>
      </c>
      <c r="AD62" s="324">
        <f t="shared" si="75"/>
        <v>671</v>
      </c>
      <c r="AE62" s="324">
        <f t="shared" si="76"/>
        <v>0</v>
      </c>
      <c r="AF62" s="324">
        <v>0</v>
      </c>
      <c r="AG62" s="324">
        <v>0</v>
      </c>
      <c r="AH62" s="324">
        <v>0</v>
      </c>
      <c r="AI62" s="324">
        <f t="shared" si="77"/>
        <v>648</v>
      </c>
      <c r="AJ62" s="324">
        <v>0</v>
      </c>
      <c r="AK62" s="324">
        <v>136</v>
      </c>
      <c r="AL62" s="324">
        <v>512</v>
      </c>
      <c r="AM62" s="324">
        <f t="shared" si="78"/>
        <v>23</v>
      </c>
      <c r="AN62" s="324">
        <v>0</v>
      </c>
      <c r="AO62" s="324">
        <v>9</v>
      </c>
      <c r="AP62" s="324">
        <v>14</v>
      </c>
      <c r="AQ62" s="324">
        <f t="shared" si="79"/>
        <v>0</v>
      </c>
      <c r="AR62" s="324">
        <v>0</v>
      </c>
      <c r="AS62" s="324">
        <v>0</v>
      </c>
      <c r="AT62" s="324">
        <v>0</v>
      </c>
      <c r="AU62" s="324">
        <f t="shared" si="80"/>
        <v>0</v>
      </c>
      <c r="AV62" s="324">
        <v>0</v>
      </c>
      <c r="AW62" s="324">
        <v>0</v>
      </c>
      <c r="AX62" s="324">
        <v>0</v>
      </c>
      <c r="AY62" s="324">
        <f t="shared" si="81"/>
        <v>0</v>
      </c>
      <c r="AZ62" s="324">
        <v>0</v>
      </c>
      <c r="BA62" s="324">
        <v>0</v>
      </c>
      <c r="BB62" s="324">
        <v>0</v>
      </c>
      <c r="BC62" s="324">
        <f t="shared" si="82"/>
        <v>534</v>
      </c>
      <c r="BD62" s="324">
        <f t="shared" si="83"/>
        <v>224</v>
      </c>
      <c r="BE62" s="324">
        <v>0</v>
      </c>
      <c r="BF62" s="324">
        <v>152</v>
      </c>
      <c r="BG62" s="324">
        <v>72</v>
      </c>
      <c r="BH62" s="324">
        <v>0</v>
      </c>
      <c r="BI62" s="324">
        <v>0</v>
      </c>
      <c r="BJ62" s="324">
        <v>0</v>
      </c>
      <c r="BK62" s="324">
        <f t="shared" si="84"/>
        <v>310</v>
      </c>
      <c r="BL62" s="324">
        <v>0</v>
      </c>
      <c r="BM62" s="324">
        <v>282</v>
      </c>
      <c r="BN62" s="324">
        <v>28</v>
      </c>
      <c r="BO62" s="324">
        <v>0</v>
      </c>
      <c r="BP62" s="324">
        <v>0</v>
      </c>
      <c r="BQ62" s="324">
        <v>0</v>
      </c>
      <c r="BR62" s="324">
        <f t="shared" si="102"/>
        <v>2494</v>
      </c>
      <c r="BS62" s="324">
        <f t="shared" si="103"/>
        <v>0</v>
      </c>
      <c r="BT62" s="324">
        <f t="shared" si="104"/>
        <v>1908</v>
      </c>
      <c r="BU62" s="324">
        <f t="shared" si="105"/>
        <v>190</v>
      </c>
      <c r="BV62" s="324">
        <f t="shared" si="106"/>
        <v>383</v>
      </c>
      <c r="BW62" s="324">
        <f t="shared" si="107"/>
        <v>0</v>
      </c>
      <c r="BX62" s="324">
        <f t="shared" si="108"/>
        <v>13</v>
      </c>
      <c r="BY62" s="324">
        <f t="shared" si="85"/>
        <v>2270</v>
      </c>
      <c r="BZ62" s="324">
        <f t="shared" si="86"/>
        <v>0</v>
      </c>
      <c r="CA62" s="324">
        <f t="shared" si="87"/>
        <v>1756</v>
      </c>
      <c r="CB62" s="324">
        <f t="shared" si="88"/>
        <v>118</v>
      </c>
      <c r="CC62" s="324">
        <f t="shared" si="89"/>
        <v>383</v>
      </c>
      <c r="CD62" s="324">
        <f t="shared" si="90"/>
        <v>0</v>
      </c>
      <c r="CE62" s="324">
        <f t="shared" si="91"/>
        <v>13</v>
      </c>
      <c r="CF62" s="324">
        <f t="shared" si="92"/>
        <v>224</v>
      </c>
      <c r="CG62" s="324">
        <f t="shared" si="109"/>
        <v>0</v>
      </c>
      <c r="CH62" s="324">
        <f t="shared" si="110"/>
        <v>152</v>
      </c>
      <c r="CI62" s="324">
        <f t="shared" si="111"/>
        <v>72</v>
      </c>
      <c r="CJ62" s="324">
        <f t="shared" si="112"/>
        <v>0</v>
      </c>
      <c r="CK62" s="324">
        <f t="shared" si="113"/>
        <v>0</v>
      </c>
      <c r="CL62" s="324">
        <f t="shared" si="114"/>
        <v>0</v>
      </c>
      <c r="CM62" s="324">
        <f t="shared" si="115"/>
        <v>981</v>
      </c>
      <c r="CN62" s="324">
        <f t="shared" si="116"/>
        <v>0</v>
      </c>
      <c r="CO62" s="324">
        <f t="shared" si="117"/>
        <v>930</v>
      </c>
      <c r="CP62" s="324">
        <f t="shared" si="118"/>
        <v>51</v>
      </c>
      <c r="CQ62" s="324">
        <f t="shared" si="119"/>
        <v>0</v>
      </c>
      <c r="CR62" s="324">
        <f t="shared" si="120"/>
        <v>0</v>
      </c>
      <c r="CS62" s="324">
        <f t="shared" si="121"/>
        <v>0</v>
      </c>
      <c r="CT62" s="324">
        <f t="shared" si="93"/>
        <v>671</v>
      </c>
      <c r="CU62" s="324">
        <f t="shared" si="94"/>
        <v>0</v>
      </c>
      <c r="CV62" s="324">
        <f t="shared" si="95"/>
        <v>648</v>
      </c>
      <c r="CW62" s="324">
        <f t="shared" si="96"/>
        <v>23</v>
      </c>
      <c r="CX62" s="324">
        <f t="shared" si="97"/>
        <v>0</v>
      </c>
      <c r="CY62" s="324">
        <f t="shared" si="98"/>
        <v>0</v>
      </c>
      <c r="CZ62" s="324">
        <f t="shared" si="99"/>
        <v>0</v>
      </c>
      <c r="DA62" s="324">
        <f t="shared" si="100"/>
        <v>310</v>
      </c>
      <c r="DB62" s="324">
        <f t="shared" si="122"/>
        <v>0</v>
      </c>
      <c r="DC62" s="324">
        <f t="shared" si="123"/>
        <v>282</v>
      </c>
      <c r="DD62" s="324">
        <f t="shared" si="124"/>
        <v>28</v>
      </c>
      <c r="DE62" s="324">
        <f t="shared" si="125"/>
        <v>0</v>
      </c>
      <c r="DF62" s="324">
        <f t="shared" si="126"/>
        <v>0</v>
      </c>
      <c r="DG62" s="324">
        <f t="shared" si="127"/>
        <v>0</v>
      </c>
      <c r="DH62" s="324">
        <v>0</v>
      </c>
      <c r="DI62" s="324">
        <f t="shared" si="101"/>
        <v>3</v>
      </c>
      <c r="DJ62" s="324">
        <v>0</v>
      </c>
      <c r="DK62" s="324">
        <v>0</v>
      </c>
      <c r="DL62" s="324">
        <v>0</v>
      </c>
      <c r="DM62" s="324">
        <v>3</v>
      </c>
    </row>
    <row r="63" spans="1:117" s="300" customFormat="1" ht="13.5" customHeight="1">
      <c r="A63" s="322" t="s">
        <v>745</v>
      </c>
      <c r="B63" s="323" t="s">
        <v>926</v>
      </c>
      <c r="C63" s="322" t="s">
        <v>927</v>
      </c>
      <c r="D63" s="324">
        <f t="shared" si="67"/>
        <v>714</v>
      </c>
      <c r="E63" s="324">
        <f t="shared" si="68"/>
        <v>625</v>
      </c>
      <c r="F63" s="324">
        <f t="shared" si="69"/>
        <v>0</v>
      </c>
      <c r="G63" s="324">
        <v>0</v>
      </c>
      <c r="H63" s="324">
        <v>0</v>
      </c>
      <c r="I63" s="324">
        <v>0</v>
      </c>
      <c r="J63" s="324">
        <f t="shared" si="70"/>
        <v>416</v>
      </c>
      <c r="K63" s="324">
        <v>0</v>
      </c>
      <c r="L63" s="324">
        <v>416</v>
      </c>
      <c r="M63" s="324">
        <v>0</v>
      </c>
      <c r="N63" s="324">
        <f t="shared" si="71"/>
        <v>25</v>
      </c>
      <c r="O63" s="324">
        <v>0</v>
      </c>
      <c r="P63" s="324">
        <v>25</v>
      </c>
      <c r="Q63" s="324">
        <v>0</v>
      </c>
      <c r="R63" s="324">
        <f t="shared" si="72"/>
        <v>183</v>
      </c>
      <c r="S63" s="324">
        <v>0</v>
      </c>
      <c r="T63" s="324">
        <v>183</v>
      </c>
      <c r="U63" s="324">
        <v>0</v>
      </c>
      <c r="V63" s="324">
        <f t="shared" si="73"/>
        <v>0</v>
      </c>
      <c r="W63" s="324">
        <v>0</v>
      </c>
      <c r="X63" s="324">
        <v>0</v>
      </c>
      <c r="Y63" s="324">
        <v>0</v>
      </c>
      <c r="Z63" s="324">
        <f t="shared" si="74"/>
        <v>1</v>
      </c>
      <c r="AA63" s="324">
        <v>0</v>
      </c>
      <c r="AB63" s="324">
        <v>1</v>
      </c>
      <c r="AC63" s="324">
        <v>0</v>
      </c>
      <c r="AD63" s="324">
        <f t="shared" si="75"/>
        <v>60</v>
      </c>
      <c r="AE63" s="324">
        <f t="shared" si="76"/>
        <v>0</v>
      </c>
      <c r="AF63" s="324">
        <v>0</v>
      </c>
      <c r="AG63" s="324">
        <v>0</v>
      </c>
      <c r="AH63" s="324">
        <v>0</v>
      </c>
      <c r="AI63" s="324">
        <f t="shared" si="77"/>
        <v>59</v>
      </c>
      <c r="AJ63" s="324">
        <v>0</v>
      </c>
      <c r="AK63" s="324">
        <v>0</v>
      </c>
      <c r="AL63" s="324">
        <v>59</v>
      </c>
      <c r="AM63" s="324">
        <f t="shared" si="78"/>
        <v>1</v>
      </c>
      <c r="AN63" s="324">
        <v>0</v>
      </c>
      <c r="AO63" s="324">
        <v>0</v>
      </c>
      <c r="AP63" s="324">
        <v>1</v>
      </c>
      <c r="AQ63" s="324">
        <f t="shared" si="79"/>
        <v>0</v>
      </c>
      <c r="AR63" s="324">
        <v>0</v>
      </c>
      <c r="AS63" s="324">
        <v>0</v>
      </c>
      <c r="AT63" s="324">
        <v>0</v>
      </c>
      <c r="AU63" s="324">
        <f t="shared" si="80"/>
        <v>0</v>
      </c>
      <c r="AV63" s="324">
        <v>0</v>
      </c>
      <c r="AW63" s="324">
        <v>0</v>
      </c>
      <c r="AX63" s="324">
        <v>0</v>
      </c>
      <c r="AY63" s="324">
        <f t="shared" si="81"/>
        <v>0</v>
      </c>
      <c r="AZ63" s="324">
        <v>0</v>
      </c>
      <c r="BA63" s="324">
        <v>0</v>
      </c>
      <c r="BB63" s="324">
        <v>0</v>
      </c>
      <c r="BC63" s="324">
        <f t="shared" si="82"/>
        <v>29</v>
      </c>
      <c r="BD63" s="324">
        <f t="shared" si="83"/>
        <v>20</v>
      </c>
      <c r="BE63" s="324">
        <v>0</v>
      </c>
      <c r="BF63" s="324">
        <v>1</v>
      </c>
      <c r="BG63" s="324">
        <v>3</v>
      </c>
      <c r="BH63" s="324">
        <v>3</v>
      </c>
      <c r="BI63" s="324">
        <v>0</v>
      </c>
      <c r="BJ63" s="324">
        <v>13</v>
      </c>
      <c r="BK63" s="324">
        <f t="shared" si="84"/>
        <v>9</v>
      </c>
      <c r="BL63" s="324">
        <v>0</v>
      </c>
      <c r="BM63" s="324">
        <v>7</v>
      </c>
      <c r="BN63" s="324">
        <v>0</v>
      </c>
      <c r="BO63" s="324">
        <v>2</v>
      </c>
      <c r="BP63" s="324">
        <v>0</v>
      </c>
      <c r="BQ63" s="324">
        <v>0</v>
      </c>
      <c r="BR63" s="324">
        <f t="shared" si="102"/>
        <v>645</v>
      </c>
      <c r="BS63" s="324">
        <f t="shared" si="103"/>
        <v>0</v>
      </c>
      <c r="BT63" s="324">
        <f t="shared" si="104"/>
        <v>417</v>
      </c>
      <c r="BU63" s="324">
        <f t="shared" si="105"/>
        <v>28</v>
      </c>
      <c r="BV63" s="324">
        <f t="shared" si="106"/>
        <v>186</v>
      </c>
      <c r="BW63" s="324">
        <f t="shared" si="107"/>
        <v>0</v>
      </c>
      <c r="BX63" s="324">
        <f t="shared" si="108"/>
        <v>14</v>
      </c>
      <c r="BY63" s="324">
        <f t="shared" si="85"/>
        <v>625</v>
      </c>
      <c r="BZ63" s="324">
        <f t="shared" si="86"/>
        <v>0</v>
      </c>
      <c r="CA63" s="324">
        <f t="shared" si="87"/>
        <v>416</v>
      </c>
      <c r="CB63" s="324">
        <f t="shared" si="88"/>
        <v>25</v>
      </c>
      <c r="CC63" s="324">
        <f t="shared" si="89"/>
        <v>183</v>
      </c>
      <c r="CD63" s="324">
        <f t="shared" si="90"/>
        <v>0</v>
      </c>
      <c r="CE63" s="324">
        <f t="shared" si="91"/>
        <v>1</v>
      </c>
      <c r="CF63" s="324">
        <f t="shared" si="92"/>
        <v>20</v>
      </c>
      <c r="CG63" s="324">
        <f t="shared" si="109"/>
        <v>0</v>
      </c>
      <c r="CH63" s="324">
        <f t="shared" si="110"/>
        <v>1</v>
      </c>
      <c r="CI63" s="324">
        <f t="shared" si="111"/>
        <v>3</v>
      </c>
      <c r="CJ63" s="324">
        <f t="shared" si="112"/>
        <v>3</v>
      </c>
      <c r="CK63" s="324">
        <f t="shared" si="113"/>
        <v>0</v>
      </c>
      <c r="CL63" s="324">
        <f t="shared" si="114"/>
        <v>13</v>
      </c>
      <c r="CM63" s="324">
        <f t="shared" si="115"/>
        <v>69</v>
      </c>
      <c r="CN63" s="324">
        <f t="shared" si="116"/>
        <v>0</v>
      </c>
      <c r="CO63" s="324">
        <f t="shared" si="117"/>
        <v>66</v>
      </c>
      <c r="CP63" s="324">
        <f t="shared" si="118"/>
        <v>1</v>
      </c>
      <c r="CQ63" s="324">
        <f t="shared" si="119"/>
        <v>2</v>
      </c>
      <c r="CR63" s="324">
        <f t="shared" si="120"/>
        <v>0</v>
      </c>
      <c r="CS63" s="324">
        <f t="shared" si="121"/>
        <v>0</v>
      </c>
      <c r="CT63" s="324">
        <f t="shared" si="93"/>
        <v>60</v>
      </c>
      <c r="CU63" s="324">
        <f t="shared" si="94"/>
        <v>0</v>
      </c>
      <c r="CV63" s="324">
        <f t="shared" si="95"/>
        <v>59</v>
      </c>
      <c r="CW63" s="324">
        <f t="shared" si="96"/>
        <v>1</v>
      </c>
      <c r="CX63" s="324">
        <f t="shared" si="97"/>
        <v>0</v>
      </c>
      <c r="CY63" s="324">
        <f t="shared" si="98"/>
        <v>0</v>
      </c>
      <c r="CZ63" s="324">
        <f t="shared" si="99"/>
        <v>0</v>
      </c>
      <c r="DA63" s="324">
        <f t="shared" si="100"/>
        <v>9</v>
      </c>
      <c r="DB63" s="324">
        <f t="shared" si="122"/>
        <v>0</v>
      </c>
      <c r="DC63" s="324">
        <f t="shared" si="123"/>
        <v>7</v>
      </c>
      <c r="DD63" s="324">
        <f t="shared" si="124"/>
        <v>0</v>
      </c>
      <c r="DE63" s="324">
        <f t="shared" si="125"/>
        <v>2</v>
      </c>
      <c r="DF63" s="324">
        <f t="shared" si="126"/>
        <v>0</v>
      </c>
      <c r="DG63" s="324">
        <f t="shared" si="127"/>
        <v>0</v>
      </c>
      <c r="DH63" s="324">
        <v>0</v>
      </c>
      <c r="DI63" s="324">
        <f t="shared" si="101"/>
        <v>0</v>
      </c>
      <c r="DJ63" s="324">
        <v>0</v>
      </c>
      <c r="DK63" s="324">
        <v>0</v>
      </c>
      <c r="DL63" s="324">
        <v>0</v>
      </c>
      <c r="DM63" s="324">
        <v>0</v>
      </c>
    </row>
    <row r="64" spans="1:117" s="300" customFormat="1" ht="13.5" customHeight="1">
      <c r="A64" s="322" t="s">
        <v>745</v>
      </c>
      <c r="B64" s="323" t="s">
        <v>929</v>
      </c>
      <c r="C64" s="322" t="s">
        <v>930</v>
      </c>
      <c r="D64" s="324">
        <f t="shared" si="67"/>
        <v>4435</v>
      </c>
      <c r="E64" s="324">
        <f t="shared" si="68"/>
        <v>2640</v>
      </c>
      <c r="F64" s="324">
        <f t="shared" si="69"/>
        <v>0</v>
      </c>
      <c r="G64" s="324">
        <v>0</v>
      </c>
      <c r="H64" s="324">
        <v>0</v>
      </c>
      <c r="I64" s="324">
        <v>0</v>
      </c>
      <c r="J64" s="324">
        <f t="shared" si="70"/>
        <v>2361</v>
      </c>
      <c r="K64" s="324">
        <v>0</v>
      </c>
      <c r="L64" s="324">
        <v>2361</v>
      </c>
      <c r="M64" s="324">
        <v>0</v>
      </c>
      <c r="N64" s="324">
        <f t="shared" si="71"/>
        <v>222</v>
      </c>
      <c r="O64" s="324">
        <v>0</v>
      </c>
      <c r="P64" s="324">
        <v>222</v>
      </c>
      <c r="Q64" s="324">
        <v>0</v>
      </c>
      <c r="R64" s="324">
        <f t="shared" si="72"/>
        <v>50</v>
      </c>
      <c r="S64" s="324">
        <v>0</v>
      </c>
      <c r="T64" s="324">
        <v>50</v>
      </c>
      <c r="U64" s="324">
        <v>0</v>
      </c>
      <c r="V64" s="324">
        <f t="shared" si="73"/>
        <v>4</v>
      </c>
      <c r="W64" s="324">
        <v>0</v>
      </c>
      <c r="X64" s="324">
        <v>4</v>
      </c>
      <c r="Y64" s="324">
        <v>0</v>
      </c>
      <c r="Z64" s="324">
        <f t="shared" si="74"/>
        <v>3</v>
      </c>
      <c r="AA64" s="324">
        <v>0</v>
      </c>
      <c r="AB64" s="324">
        <v>3</v>
      </c>
      <c r="AC64" s="324">
        <v>0</v>
      </c>
      <c r="AD64" s="324">
        <f t="shared" si="75"/>
        <v>1184</v>
      </c>
      <c r="AE64" s="324">
        <f t="shared" si="76"/>
        <v>0</v>
      </c>
      <c r="AF64" s="324">
        <v>0</v>
      </c>
      <c r="AG64" s="324">
        <v>0</v>
      </c>
      <c r="AH64" s="324">
        <v>0</v>
      </c>
      <c r="AI64" s="324">
        <f t="shared" si="77"/>
        <v>1177</v>
      </c>
      <c r="AJ64" s="324">
        <v>0</v>
      </c>
      <c r="AK64" s="324">
        <v>0</v>
      </c>
      <c r="AL64" s="324">
        <v>1177</v>
      </c>
      <c r="AM64" s="324">
        <f t="shared" si="78"/>
        <v>5</v>
      </c>
      <c r="AN64" s="324">
        <v>0</v>
      </c>
      <c r="AO64" s="324">
        <v>0</v>
      </c>
      <c r="AP64" s="324">
        <v>5</v>
      </c>
      <c r="AQ64" s="324">
        <f t="shared" si="79"/>
        <v>2</v>
      </c>
      <c r="AR64" s="324">
        <v>2</v>
      </c>
      <c r="AS64" s="324">
        <v>0</v>
      </c>
      <c r="AT64" s="324">
        <v>0</v>
      </c>
      <c r="AU64" s="324">
        <f t="shared" si="80"/>
        <v>0</v>
      </c>
      <c r="AV64" s="324">
        <v>0</v>
      </c>
      <c r="AW64" s="324">
        <v>0</v>
      </c>
      <c r="AX64" s="324">
        <v>0</v>
      </c>
      <c r="AY64" s="324">
        <f t="shared" si="81"/>
        <v>0</v>
      </c>
      <c r="AZ64" s="324">
        <v>0</v>
      </c>
      <c r="BA64" s="324">
        <v>0</v>
      </c>
      <c r="BB64" s="324">
        <v>0</v>
      </c>
      <c r="BC64" s="324">
        <f t="shared" si="82"/>
        <v>611</v>
      </c>
      <c r="BD64" s="324">
        <f t="shared" si="83"/>
        <v>413</v>
      </c>
      <c r="BE64" s="324">
        <v>0</v>
      </c>
      <c r="BF64" s="324">
        <v>296</v>
      </c>
      <c r="BG64" s="324">
        <v>44</v>
      </c>
      <c r="BH64" s="324">
        <v>0</v>
      </c>
      <c r="BI64" s="324">
        <v>0</v>
      </c>
      <c r="BJ64" s="324">
        <v>73</v>
      </c>
      <c r="BK64" s="324">
        <f t="shared" si="84"/>
        <v>198</v>
      </c>
      <c r="BL64" s="324">
        <v>0</v>
      </c>
      <c r="BM64" s="324">
        <v>192</v>
      </c>
      <c r="BN64" s="324">
        <v>2</v>
      </c>
      <c r="BO64" s="324">
        <v>0</v>
      </c>
      <c r="BP64" s="324">
        <v>0</v>
      </c>
      <c r="BQ64" s="324">
        <v>4</v>
      </c>
      <c r="BR64" s="324">
        <f t="shared" si="102"/>
        <v>3053</v>
      </c>
      <c r="BS64" s="324">
        <f t="shared" si="103"/>
        <v>0</v>
      </c>
      <c r="BT64" s="324">
        <f t="shared" si="104"/>
        <v>2657</v>
      </c>
      <c r="BU64" s="324">
        <f t="shared" si="105"/>
        <v>266</v>
      </c>
      <c r="BV64" s="324">
        <f t="shared" si="106"/>
        <v>50</v>
      </c>
      <c r="BW64" s="324">
        <f t="shared" si="107"/>
        <v>4</v>
      </c>
      <c r="BX64" s="324">
        <f t="shared" si="108"/>
        <v>76</v>
      </c>
      <c r="BY64" s="324">
        <f t="shared" si="85"/>
        <v>2640</v>
      </c>
      <c r="BZ64" s="324">
        <f t="shared" si="86"/>
        <v>0</v>
      </c>
      <c r="CA64" s="324">
        <f t="shared" si="87"/>
        <v>2361</v>
      </c>
      <c r="CB64" s="324">
        <f t="shared" si="88"/>
        <v>222</v>
      </c>
      <c r="CC64" s="324">
        <f t="shared" si="89"/>
        <v>50</v>
      </c>
      <c r="CD64" s="324">
        <f t="shared" si="90"/>
        <v>4</v>
      </c>
      <c r="CE64" s="324">
        <f t="shared" si="91"/>
        <v>3</v>
      </c>
      <c r="CF64" s="324">
        <f t="shared" si="92"/>
        <v>413</v>
      </c>
      <c r="CG64" s="324">
        <f t="shared" si="109"/>
        <v>0</v>
      </c>
      <c r="CH64" s="324">
        <f t="shared" si="110"/>
        <v>296</v>
      </c>
      <c r="CI64" s="324">
        <f t="shared" si="111"/>
        <v>44</v>
      </c>
      <c r="CJ64" s="324">
        <f t="shared" si="112"/>
        <v>0</v>
      </c>
      <c r="CK64" s="324">
        <f t="shared" si="113"/>
        <v>0</v>
      </c>
      <c r="CL64" s="324">
        <f t="shared" si="114"/>
        <v>73</v>
      </c>
      <c r="CM64" s="324">
        <f t="shared" si="115"/>
        <v>1382</v>
      </c>
      <c r="CN64" s="324">
        <f t="shared" si="116"/>
        <v>0</v>
      </c>
      <c r="CO64" s="324">
        <f t="shared" si="117"/>
        <v>1369</v>
      </c>
      <c r="CP64" s="324">
        <f t="shared" si="118"/>
        <v>7</v>
      </c>
      <c r="CQ64" s="324">
        <f t="shared" si="119"/>
        <v>2</v>
      </c>
      <c r="CR64" s="324">
        <f t="shared" si="120"/>
        <v>0</v>
      </c>
      <c r="CS64" s="324">
        <f t="shared" si="121"/>
        <v>4</v>
      </c>
      <c r="CT64" s="324">
        <f t="shared" si="93"/>
        <v>1184</v>
      </c>
      <c r="CU64" s="324">
        <f t="shared" si="94"/>
        <v>0</v>
      </c>
      <c r="CV64" s="324">
        <f t="shared" si="95"/>
        <v>1177</v>
      </c>
      <c r="CW64" s="324">
        <f t="shared" si="96"/>
        <v>5</v>
      </c>
      <c r="CX64" s="324">
        <f t="shared" si="97"/>
        <v>2</v>
      </c>
      <c r="CY64" s="324">
        <f t="shared" si="98"/>
        <v>0</v>
      </c>
      <c r="CZ64" s="324">
        <f t="shared" si="99"/>
        <v>0</v>
      </c>
      <c r="DA64" s="324">
        <f t="shared" si="100"/>
        <v>198</v>
      </c>
      <c r="DB64" s="324">
        <f t="shared" si="122"/>
        <v>0</v>
      </c>
      <c r="DC64" s="324">
        <f t="shared" si="123"/>
        <v>192</v>
      </c>
      <c r="DD64" s="324">
        <f t="shared" si="124"/>
        <v>2</v>
      </c>
      <c r="DE64" s="324">
        <f t="shared" si="125"/>
        <v>0</v>
      </c>
      <c r="DF64" s="324">
        <f t="shared" si="126"/>
        <v>0</v>
      </c>
      <c r="DG64" s="324">
        <f t="shared" si="127"/>
        <v>4</v>
      </c>
      <c r="DH64" s="324">
        <v>0</v>
      </c>
      <c r="DI64" s="324">
        <f t="shared" si="101"/>
        <v>0</v>
      </c>
      <c r="DJ64" s="324">
        <v>0</v>
      </c>
      <c r="DK64" s="324">
        <v>0</v>
      </c>
      <c r="DL64" s="324">
        <v>0</v>
      </c>
      <c r="DM64" s="324">
        <v>0</v>
      </c>
    </row>
    <row r="65" spans="1:117" s="300" customFormat="1" ht="13.5" customHeight="1">
      <c r="A65" s="322" t="s">
        <v>745</v>
      </c>
      <c r="B65" s="323" t="s">
        <v>932</v>
      </c>
      <c r="C65" s="322" t="s">
        <v>933</v>
      </c>
      <c r="D65" s="324">
        <f t="shared" si="67"/>
        <v>4462</v>
      </c>
      <c r="E65" s="324">
        <f t="shared" si="68"/>
        <v>3117</v>
      </c>
      <c r="F65" s="324">
        <f t="shared" si="69"/>
        <v>0</v>
      </c>
      <c r="G65" s="324">
        <v>0</v>
      </c>
      <c r="H65" s="324">
        <v>0</v>
      </c>
      <c r="I65" s="324">
        <v>0</v>
      </c>
      <c r="J65" s="324">
        <f t="shared" si="70"/>
        <v>2812</v>
      </c>
      <c r="K65" s="324">
        <v>7</v>
      </c>
      <c r="L65" s="324">
        <v>2805</v>
      </c>
      <c r="M65" s="324">
        <v>0</v>
      </c>
      <c r="N65" s="324">
        <f t="shared" si="71"/>
        <v>260</v>
      </c>
      <c r="O65" s="324">
        <v>0</v>
      </c>
      <c r="P65" s="324">
        <v>260</v>
      </c>
      <c r="Q65" s="324">
        <v>0</v>
      </c>
      <c r="R65" s="324">
        <f t="shared" si="72"/>
        <v>35</v>
      </c>
      <c r="S65" s="324">
        <v>0</v>
      </c>
      <c r="T65" s="324">
        <v>35</v>
      </c>
      <c r="U65" s="324">
        <v>0</v>
      </c>
      <c r="V65" s="324">
        <f t="shared" si="73"/>
        <v>4</v>
      </c>
      <c r="W65" s="324">
        <v>0</v>
      </c>
      <c r="X65" s="324">
        <v>4</v>
      </c>
      <c r="Y65" s="324">
        <v>0</v>
      </c>
      <c r="Z65" s="324">
        <f t="shared" si="74"/>
        <v>6</v>
      </c>
      <c r="AA65" s="324">
        <v>6</v>
      </c>
      <c r="AB65" s="324">
        <v>0</v>
      </c>
      <c r="AC65" s="324">
        <v>0</v>
      </c>
      <c r="AD65" s="324">
        <f t="shared" si="75"/>
        <v>832</v>
      </c>
      <c r="AE65" s="324">
        <f t="shared" si="76"/>
        <v>0</v>
      </c>
      <c r="AF65" s="324">
        <v>0</v>
      </c>
      <c r="AG65" s="324">
        <v>0</v>
      </c>
      <c r="AH65" s="324">
        <v>0</v>
      </c>
      <c r="AI65" s="324">
        <f t="shared" si="77"/>
        <v>826</v>
      </c>
      <c r="AJ65" s="324">
        <v>0</v>
      </c>
      <c r="AK65" s="324">
        <v>0</v>
      </c>
      <c r="AL65" s="324">
        <v>826</v>
      </c>
      <c r="AM65" s="324">
        <f t="shared" si="78"/>
        <v>0</v>
      </c>
      <c r="AN65" s="324">
        <v>0</v>
      </c>
      <c r="AO65" s="324">
        <v>0</v>
      </c>
      <c r="AP65" s="324">
        <v>0</v>
      </c>
      <c r="AQ65" s="324">
        <f t="shared" si="79"/>
        <v>0</v>
      </c>
      <c r="AR65" s="324">
        <v>0</v>
      </c>
      <c r="AS65" s="324">
        <v>0</v>
      </c>
      <c r="AT65" s="324">
        <v>0</v>
      </c>
      <c r="AU65" s="324">
        <f t="shared" si="80"/>
        <v>0</v>
      </c>
      <c r="AV65" s="324">
        <v>0</v>
      </c>
      <c r="AW65" s="324">
        <v>0</v>
      </c>
      <c r="AX65" s="324">
        <v>0</v>
      </c>
      <c r="AY65" s="324">
        <f t="shared" si="81"/>
        <v>6</v>
      </c>
      <c r="AZ65" s="324">
        <v>0</v>
      </c>
      <c r="BA65" s="324">
        <v>0</v>
      </c>
      <c r="BB65" s="324">
        <v>6</v>
      </c>
      <c r="BC65" s="324">
        <f t="shared" si="82"/>
        <v>513</v>
      </c>
      <c r="BD65" s="324">
        <f t="shared" si="83"/>
        <v>320</v>
      </c>
      <c r="BE65" s="324">
        <v>0</v>
      </c>
      <c r="BF65" s="324">
        <v>218</v>
      </c>
      <c r="BG65" s="324">
        <v>37</v>
      </c>
      <c r="BH65" s="324">
        <v>0</v>
      </c>
      <c r="BI65" s="324">
        <v>0</v>
      </c>
      <c r="BJ65" s="324">
        <v>65</v>
      </c>
      <c r="BK65" s="324">
        <f t="shared" si="84"/>
        <v>193</v>
      </c>
      <c r="BL65" s="324">
        <v>0</v>
      </c>
      <c r="BM65" s="324">
        <v>192</v>
      </c>
      <c r="BN65" s="324">
        <v>1</v>
      </c>
      <c r="BO65" s="324">
        <v>0</v>
      </c>
      <c r="BP65" s="324">
        <v>0</v>
      </c>
      <c r="BQ65" s="324">
        <v>0</v>
      </c>
      <c r="BR65" s="324">
        <f t="shared" si="102"/>
        <v>3437</v>
      </c>
      <c r="BS65" s="324">
        <f t="shared" si="103"/>
        <v>0</v>
      </c>
      <c r="BT65" s="324">
        <f t="shared" si="104"/>
        <v>3030</v>
      </c>
      <c r="BU65" s="324">
        <f t="shared" si="105"/>
        <v>297</v>
      </c>
      <c r="BV65" s="324">
        <f t="shared" si="106"/>
        <v>35</v>
      </c>
      <c r="BW65" s="324">
        <f t="shared" si="107"/>
        <v>4</v>
      </c>
      <c r="BX65" s="324">
        <f t="shared" si="108"/>
        <v>71</v>
      </c>
      <c r="BY65" s="324">
        <f t="shared" si="85"/>
        <v>3117</v>
      </c>
      <c r="BZ65" s="324">
        <f t="shared" si="86"/>
        <v>0</v>
      </c>
      <c r="CA65" s="324">
        <f t="shared" si="87"/>
        <v>2812</v>
      </c>
      <c r="CB65" s="324">
        <f t="shared" si="88"/>
        <v>260</v>
      </c>
      <c r="CC65" s="324">
        <f t="shared" si="89"/>
        <v>35</v>
      </c>
      <c r="CD65" s="324">
        <f t="shared" si="90"/>
        <v>4</v>
      </c>
      <c r="CE65" s="324">
        <f t="shared" si="91"/>
        <v>6</v>
      </c>
      <c r="CF65" s="324">
        <f t="shared" si="92"/>
        <v>320</v>
      </c>
      <c r="CG65" s="324">
        <f t="shared" si="109"/>
        <v>0</v>
      </c>
      <c r="CH65" s="324">
        <f t="shared" si="110"/>
        <v>218</v>
      </c>
      <c r="CI65" s="324">
        <f t="shared" si="111"/>
        <v>37</v>
      </c>
      <c r="CJ65" s="324">
        <f t="shared" si="112"/>
        <v>0</v>
      </c>
      <c r="CK65" s="324">
        <f t="shared" si="113"/>
        <v>0</v>
      </c>
      <c r="CL65" s="324">
        <f t="shared" si="114"/>
        <v>65</v>
      </c>
      <c r="CM65" s="324">
        <f t="shared" si="115"/>
        <v>1025</v>
      </c>
      <c r="CN65" s="324">
        <f t="shared" si="116"/>
        <v>0</v>
      </c>
      <c r="CO65" s="324">
        <f t="shared" si="117"/>
        <v>1018</v>
      </c>
      <c r="CP65" s="324">
        <f t="shared" si="118"/>
        <v>1</v>
      </c>
      <c r="CQ65" s="324">
        <f t="shared" si="119"/>
        <v>0</v>
      </c>
      <c r="CR65" s="324">
        <f t="shared" si="120"/>
        <v>0</v>
      </c>
      <c r="CS65" s="324">
        <f t="shared" si="121"/>
        <v>6</v>
      </c>
      <c r="CT65" s="324">
        <f t="shared" si="93"/>
        <v>832</v>
      </c>
      <c r="CU65" s="324">
        <f t="shared" si="94"/>
        <v>0</v>
      </c>
      <c r="CV65" s="324">
        <f t="shared" si="95"/>
        <v>826</v>
      </c>
      <c r="CW65" s="324">
        <f t="shared" si="96"/>
        <v>0</v>
      </c>
      <c r="CX65" s="324">
        <f t="shared" si="97"/>
        <v>0</v>
      </c>
      <c r="CY65" s="324">
        <f t="shared" si="98"/>
        <v>0</v>
      </c>
      <c r="CZ65" s="324">
        <f t="shared" si="99"/>
        <v>6</v>
      </c>
      <c r="DA65" s="324">
        <f t="shared" si="100"/>
        <v>193</v>
      </c>
      <c r="DB65" s="324">
        <f t="shared" si="122"/>
        <v>0</v>
      </c>
      <c r="DC65" s="324">
        <f t="shared" si="123"/>
        <v>192</v>
      </c>
      <c r="DD65" s="324">
        <f t="shared" si="124"/>
        <v>1</v>
      </c>
      <c r="DE65" s="324">
        <f t="shared" si="125"/>
        <v>0</v>
      </c>
      <c r="DF65" s="324">
        <f t="shared" si="126"/>
        <v>0</v>
      </c>
      <c r="DG65" s="324">
        <f t="shared" si="127"/>
        <v>0</v>
      </c>
      <c r="DH65" s="324">
        <v>0</v>
      </c>
      <c r="DI65" s="324">
        <f t="shared" si="101"/>
        <v>0</v>
      </c>
      <c r="DJ65" s="324">
        <v>0</v>
      </c>
      <c r="DK65" s="324">
        <v>0</v>
      </c>
      <c r="DL65" s="324">
        <v>0</v>
      </c>
      <c r="DM65" s="324">
        <v>0</v>
      </c>
    </row>
    <row r="66" spans="1:117" s="300" customFormat="1" ht="13.5" customHeight="1">
      <c r="A66" s="322" t="s">
        <v>745</v>
      </c>
      <c r="B66" s="323" t="s">
        <v>935</v>
      </c>
      <c r="C66" s="322" t="s">
        <v>936</v>
      </c>
      <c r="D66" s="324">
        <f t="shared" si="67"/>
        <v>10492</v>
      </c>
      <c r="E66" s="324">
        <f t="shared" si="68"/>
        <v>6885</v>
      </c>
      <c r="F66" s="324">
        <f t="shared" si="69"/>
        <v>0</v>
      </c>
      <c r="G66" s="324">
        <v>0</v>
      </c>
      <c r="H66" s="324">
        <v>0</v>
      </c>
      <c r="I66" s="324">
        <v>0</v>
      </c>
      <c r="J66" s="324">
        <f t="shared" si="70"/>
        <v>6335</v>
      </c>
      <c r="K66" s="324">
        <v>0</v>
      </c>
      <c r="L66" s="324">
        <v>6335</v>
      </c>
      <c r="M66" s="324">
        <v>0</v>
      </c>
      <c r="N66" s="324">
        <f t="shared" si="71"/>
        <v>377</v>
      </c>
      <c r="O66" s="324">
        <v>0</v>
      </c>
      <c r="P66" s="324">
        <v>377</v>
      </c>
      <c r="Q66" s="324">
        <v>0</v>
      </c>
      <c r="R66" s="324">
        <f t="shared" si="72"/>
        <v>123</v>
      </c>
      <c r="S66" s="324">
        <v>0</v>
      </c>
      <c r="T66" s="324">
        <v>123</v>
      </c>
      <c r="U66" s="324">
        <v>0</v>
      </c>
      <c r="V66" s="324">
        <f t="shared" si="73"/>
        <v>27</v>
      </c>
      <c r="W66" s="324">
        <v>21</v>
      </c>
      <c r="X66" s="324">
        <v>6</v>
      </c>
      <c r="Y66" s="324">
        <v>0</v>
      </c>
      <c r="Z66" s="324">
        <f t="shared" si="74"/>
        <v>23</v>
      </c>
      <c r="AA66" s="324">
        <v>0</v>
      </c>
      <c r="AB66" s="324">
        <v>23</v>
      </c>
      <c r="AC66" s="324">
        <v>0</v>
      </c>
      <c r="AD66" s="324">
        <f t="shared" si="75"/>
        <v>2441</v>
      </c>
      <c r="AE66" s="324">
        <f t="shared" si="76"/>
        <v>0</v>
      </c>
      <c r="AF66" s="324">
        <v>0</v>
      </c>
      <c r="AG66" s="324">
        <v>0</v>
      </c>
      <c r="AH66" s="324">
        <v>0</v>
      </c>
      <c r="AI66" s="324">
        <f t="shared" si="77"/>
        <v>2339</v>
      </c>
      <c r="AJ66" s="324">
        <v>0</v>
      </c>
      <c r="AK66" s="324">
        <v>0</v>
      </c>
      <c r="AL66" s="324">
        <v>2339</v>
      </c>
      <c r="AM66" s="324">
        <f t="shared" si="78"/>
        <v>33</v>
      </c>
      <c r="AN66" s="324">
        <v>0</v>
      </c>
      <c r="AO66" s="324">
        <v>0</v>
      </c>
      <c r="AP66" s="324">
        <v>33</v>
      </c>
      <c r="AQ66" s="324">
        <f t="shared" si="79"/>
        <v>0</v>
      </c>
      <c r="AR66" s="324">
        <v>0</v>
      </c>
      <c r="AS66" s="324">
        <v>0</v>
      </c>
      <c r="AT66" s="324">
        <v>0</v>
      </c>
      <c r="AU66" s="324">
        <f t="shared" si="80"/>
        <v>0</v>
      </c>
      <c r="AV66" s="324">
        <v>0</v>
      </c>
      <c r="AW66" s="324">
        <v>0</v>
      </c>
      <c r="AX66" s="324">
        <v>0</v>
      </c>
      <c r="AY66" s="324">
        <f t="shared" si="81"/>
        <v>69</v>
      </c>
      <c r="AZ66" s="324">
        <v>0</v>
      </c>
      <c r="BA66" s="324">
        <v>0</v>
      </c>
      <c r="BB66" s="324">
        <v>69</v>
      </c>
      <c r="BC66" s="324">
        <f t="shared" si="82"/>
        <v>1166</v>
      </c>
      <c r="BD66" s="324">
        <f t="shared" si="83"/>
        <v>826</v>
      </c>
      <c r="BE66" s="324">
        <v>0</v>
      </c>
      <c r="BF66" s="324">
        <v>562</v>
      </c>
      <c r="BG66" s="324">
        <v>121</v>
      </c>
      <c r="BH66" s="324">
        <v>0</v>
      </c>
      <c r="BI66" s="324">
        <v>0</v>
      </c>
      <c r="BJ66" s="324">
        <v>143</v>
      </c>
      <c r="BK66" s="324">
        <f t="shared" si="84"/>
        <v>340</v>
      </c>
      <c r="BL66" s="324">
        <v>0</v>
      </c>
      <c r="BM66" s="324">
        <v>331</v>
      </c>
      <c r="BN66" s="324">
        <v>8</v>
      </c>
      <c r="BO66" s="324">
        <v>0</v>
      </c>
      <c r="BP66" s="324">
        <v>0</v>
      </c>
      <c r="BQ66" s="324">
        <v>1</v>
      </c>
      <c r="BR66" s="324">
        <f t="shared" si="102"/>
        <v>7711</v>
      </c>
      <c r="BS66" s="324">
        <f t="shared" si="103"/>
        <v>0</v>
      </c>
      <c r="BT66" s="324">
        <f t="shared" si="104"/>
        <v>6897</v>
      </c>
      <c r="BU66" s="324">
        <f t="shared" si="105"/>
        <v>498</v>
      </c>
      <c r="BV66" s="324">
        <f t="shared" si="106"/>
        <v>123</v>
      </c>
      <c r="BW66" s="324">
        <f t="shared" si="107"/>
        <v>27</v>
      </c>
      <c r="BX66" s="324">
        <f t="shared" si="108"/>
        <v>166</v>
      </c>
      <c r="BY66" s="324">
        <f t="shared" si="85"/>
        <v>6885</v>
      </c>
      <c r="BZ66" s="324">
        <f t="shared" si="86"/>
        <v>0</v>
      </c>
      <c r="CA66" s="324">
        <f t="shared" si="87"/>
        <v>6335</v>
      </c>
      <c r="CB66" s="324">
        <f t="shared" si="88"/>
        <v>377</v>
      </c>
      <c r="CC66" s="324">
        <f t="shared" si="89"/>
        <v>123</v>
      </c>
      <c r="CD66" s="324">
        <f t="shared" si="90"/>
        <v>27</v>
      </c>
      <c r="CE66" s="324">
        <f t="shared" si="91"/>
        <v>23</v>
      </c>
      <c r="CF66" s="324">
        <f t="shared" si="92"/>
        <v>826</v>
      </c>
      <c r="CG66" s="324">
        <f t="shared" si="109"/>
        <v>0</v>
      </c>
      <c r="CH66" s="324">
        <f t="shared" si="110"/>
        <v>562</v>
      </c>
      <c r="CI66" s="324">
        <f t="shared" si="111"/>
        <v>121</v>
      </c>
      <c r="CJ66" s="324">
        <f t="shared" si="112"/>
        <v>0</v>
      </c>
      <c r="CK66" s="324">
        <f t="shared" si="113"/>
        <v>0</v>
      </c>
      <c r="CL66" s="324">
        <f t="shared" si="114"/>
        <v>143</v>
      </c>
      <c r="CM66" s="324">
        <f t="shared" si="115"/>
        <v>2781</v>
      </c>
      <c r="CN66" s="324">
        <f t="shared" si="116"/>
        <v>0</v>
      </c>
      <c r="CO66" s="324">
        <f t="shared" si="117"/>
        <v>2670</v>
      </c>
      <c r="CP66" s="324">
        <f t="shared" si="118"/>
        <v>41</v>
      </c>
      <c r="CQ66" s="324">
        <f t="shared" si="119"/>
        <v>0</v>
      </c>
      <c r="CR66" s="324">
        <f t="shared" si="120"/>
        <v>0</v>
      </c>
      <c r="CS66" s="324">
        <f t="shared" si="121"/>
        <v>70</v>
      </c>
      <c r="CT66" s="324">
        <f t="shared" si="93"/>
        <v>2441</v>
      </c>
      <c r="CU66" s="324">
        <f t="shared" si="94"/>
        <v>0</v>
      </c>
      <c r="CV66" s="324">
        <f t="shared" si="95"/>
        <v>2339</v>
      </c>
      <c r="CW66" s="324">
        <f t="shared" si="96"/>
        <v>33</v>
      </c>
      <c r="CX66" s="324">
        <f t="shared" si="97"/>
        <v>0</v>
      </c>
      <c r="CY66" s="324">
        <f t="shared" si="98"/>
        <v>0</v>
      </c>
      <c r="CZ66" s="324">
        <f t="shared" si="99"/>
        <v>69</v>
      </c>
      <c r="DA66" s="324">
        <f t="shared" si="100"/>
        <v>340</v>
      </c>
      <c r="DB66" s="324">
        <f t="shared" si="122"/>
        <v>0</v>
      </c>
      <c r="DC66" s="324">
        <f t="shared" si="123"/>
        <v>331</v>
      </c>
      <c r="DD66" s="324">
        <f t="shared" si="124"/>
        <v>8</v>
      </c>
      <c r="DE66" s="324">
        <f t="shared" si="125"/>
        <v>0</v>
      </c>
      <c r="DF66" s="324">
        <f t="shared" si="126"/>
        <v>0</v>
      </c>
      <c r="DG66" s="324">
        <f t="shared" si="127"/>
        <v>1</v>
      </c>
      <c r="DH66" s="324">
        <v>0</v>
      </c>
      <c r="DI66" s="324">
        <f t="shared" si="101"/>
        <v>0</v>
      </c>
      <c r="DJ66" s="324">
        <v>0</v>
      </c>
      <c r="DK66" s="324">
        <v>0</v>
      </c>
      <c r="DL66" s="324">
        <v>0</v>
      </c>
      <c r="DM66" s="324">
        <v>0</v>
      </c>
    </row>
    <row r="67" spans="1:117" s="300" customFormat="1" ht="13.5" customHeight="1">
      <c r="A67" s="322" t="s">
        <v>745</v>
      </c>
      <c r="B67" s="323" t="s">
        <v>938</v>
      </c>
      <c r="C67" s="322" t="s">
        <v>939</v>
      </c>
      <c r="D67" s="324">
        <f t="shared" si="67"/>
        <v>10012</v>
      </c>
      <c r="E67" s="324">
        <f t="shared" si="68"/>
        <v>8473</v>
      </c>
      <c r="F67" s="324">
        <f t="shared" si="69"/>
        <v>0</v>
      </c>
      <c r="G67" s="324">
        <v>0</v>
      </c>
      <c r="H67" s="324">
        <v>0</v>
      </c>
      <c r="I67" s="324">
        <v>0</v>
      </c>
      <c r="J67" s="324">
        <f t="shared" si="70"/>
        <v>7402</v>
      </c>
      <c r="K67" s="324">
        <v>0</v>
      </c>
      <c r="L67" s="324">
        <v>7402</v>
      </c>
      <c r="M67" s="324">
        <v>0</v>
      </c>
      <c r="N67" s="324">
        <f t="shared" si="71"/>
        <v>770</v>
      </c>
      <c r="O67" s="324">
        <v>0</v>
      </c>
      <c r="P67" s="324">
        <v>770</v>
      </c>
      <c r="Q67" s="324">
        <v>0</v>
      </c>
      <c r="R67" s="324">
        <f t="shared" si="72"/>
        <v>287</v>
      </c>
      <c r="S67" s="324">
        <v>0</v>
      </c>
      <c r="T67" s="324">
        <v>287</v>
      </c>
      <c r="U67" s="324">
        <v>0</v>
      </c>
      <c r="V67" s="324">
        <f t="shared" si="73"/>
        <v>14</v>
      </c>
      <c r="W67" s="324">
        <v>14</v>
      </c>
      <c r="X67" s="324">
        <v>0</v>
      </c>
      <c r="Y67" s="324">
        <v>0</v>
      </c>
      <c r="Z67" s="324">
        <f t="shared" si="74"/>
        <v>0</v>
      </c>
      <c r="AA67" s="324">
        <v>0</v>
      </c>
      <c r="AB67" s="324">
        <v>0</v>
      </c>
      <c r="AC67" s="324">
        <v>0</v>
      </c>
      <c r="AD67" s="324">
        <f t="shared" si="75"/>
        <v>1103</v>
      </c>
      <c r="AE67" s="324">
        <f t="shared" si="76"/>
        <v>0</v>
      </c>
      <c r="AF67" s="324">
        <v>0</v>
      </c>
      <c r="AG67" s="324">
        <v>0</v>
      </c>
      <c r="AH67" s="324">
        <v>0</v>
      </c>
      <c r="AI67" s="324">
        <f t="shared" si="77"/>
        <v>1103</v>
      </c>
      <c r="AJ67" s="324">
        <v>0</v>
      </c>
      <c r="AK67" s="324">
        <v>0</v>
      </c>
      <c r="AL67" s="324">
        <v>1103</v>
      </c>
      <c r="AM67" s="324">
        <f t="shared" si="78"/>
        <v>0</v>
      </c>
      <c r="AN67" s="324">
        <v>0</v>
      </c>
      <c r="AO67" s="324">
        <v>0</v>
      </c>
      <c r="AP67" s="324">
        <v>0</v>
      </c>
      <c r="AQ67" s="324">
        <f t="shared" si="79"/>
        <v>0</v>
      </c>
      <c r="AR67" s="324">
        <v>0</v>
      </c>
      <c r="AS67" s="324">
        <v>0</v>
      </c>
      <c r="AT67" s="324">
        <v>0</v>
      </c>
      <c r="AU67" s="324">
        <f t="shared" si="80"/>
        <v>0</v>
      </c>
      <c r="AV67" s="324">
        <v>0</v>
      </c>
      <c r="AW67" s="324">
        <v>0</v>
      </c>
      <c r="AX67" s="324">
        <v>0</v>
      </c>
      <c r="AY67" s="324">
        <f t="shared" si="81"/>
        <v>0</v>
      </c>
      <c r="AZ67" s="324">
        <v>0</v>
      </c>
      <c r="BA67" s="324">
        <v>0</v>
      </c>
      <c r="BB67" s="324">
        <v>0</v>
      </c>
      <c r="BC67" s="324">
        <f t="shared" si="82"/>
        <v>436</v>
      </c>
      <c r="BD67" s="324">
        <f t="shared" si="83"/>
        <v>276</v>
      </c>
      <c r="BE67" s="324">
        <v>0</v>
      </c>
      <c r="BF67" s="324">
        <v>276</v>
      </c>
      <c r="BG67" s="324">
        <v>0</v>
      </c>
      <c r="BH67" s="324">
        <v>0</v>
      </c>
      <c r="BI67" s="324">
        <v>0</v>
      </c>
      <c r="BJ67" s="324">
        <v>0</v>
      </c>
      <c r="BK67" s="324">
        <f t="shared" si="84"/>
        <v>160</v>
      </c>
      <c r="BL67" s="324">
        <v>0</v>
      </c>
      <c r="BM67" s="324">
        <v>160</v>
      </c>
      <c r="BN67" s="324">
        <v>0</v>
      </c>
      <c r="BO67" s="324">
        <v>0</v>
      </c>
      <c r="BP67" s="324">
        <v>0</v>
      </c>
      <c r="BQ67" s="324">
        <v>0</v>
      </c>
      <c r="BR67" s="324">
        <f t="shared" si="102"/>
        <v>8749</v>
      </c>
      <c r="BS67" s="324">
        <f t="shared" si="103"/>
        <v>0</v>
      </c>
      <c r="BT67" s="324">
        <f t="shared" si="104"/>
        <v>7678</v>
      </c>
      <c r="BU67" s="324">
        <f t="shared" si="105"/>
        <v>770</v>
      </c>
      <c r="BV67" s="324">
        <f t="shared" si="106"/>
        <v>287</v>
      </c>
      <c r="BW67" s="324">
        <f t="shared" si="107"/>
        <v>14</v>
      </c>
      <c r="BX67" s="324">
        <f t="shared" si="108"/>
        <v>0</v>
      </c>
      <c r="BY67" s="324">
        <f t="shared" si="85"/>
        <v>8473</v>
      </c>
      <c r="BZ67" s="324">
        <f t="shared" si="86"/>
        <v>0</v>
      </c>
      <c r="CA67" s="324">
        <f t="shared" si="87"/>
        <v>7402</v>
      </c>
      <c r="CB67" s="324">
        <f t="shared" si="88"/>
        <v>770</v>
      </c>
      <c r="CC67" s="324">
        <f t="shared" si="89"/>
        <v>287</v>
      </c>
      <c r="CD67" s="324">
        <f t="shared" si="90"/>
        <v>14</v>
      </c>
      <c r="CE67" s="324">
        <f t="shared" si="91"/>
        <v>0</v>
      </c>
      <c r="CF67" s="324">
        <f t="shared" si="92"/>
        <v>276</v>
      </c>
      <c r="CG67" s="324">
        <f t="shared" si="109"/>
        <v>0</v>
      </c>
      <c r="CH67" s="324">
        <f t="shared" si="110"/>
        <v>276</v>
      </c>
      <c r="CI67" s="324">
        <f t="shared" si="111"/>
        <v>0</v>
      </c>
      <c r="CJ67" s="324">
        <f t="shared" si="112"/>
        <v>0</v>
      </c>
      <c r="CK67" s="324">
        <f t="shared" si="113"/>
        <v>0</v>
      </c>
      <c r="CL67" s="324">
        <f t="shared" si="114"/>
        <v>0</v>
      </c>
      <c r="CM67" s="324">
        <f t="shared" si="115"/>
        <v>1263</v>
      </c>
      <c r="CN67" s="324">
        <f t="shared" si="116"/>
        <v>0</v>
      </c>
      <c r="CO67" s="324">
        <f t="shared" si="117"/>
        <v>1263</v>
      </c>
      <c r="CP67" s="324">
        <f t="shared" si="118"/>
        <v>0</v>
      </c>
      <c r="CQ67" s="324">
        <f t="shared" si="119"/>
        <v>0</v>
      </c>
      <c r="CR67" s="324">
        <f t="shared" si="120"/>
        <v>0</v>
      </c>
      <c r="CS67" s="324">
        <f t="shared" si="121"/>
        <v>0</v>
      </c>
      <c r="CT67" s="324">
        <f t="shared" si="93"/>
        <v>1103</v>
      </c>
      <c r="CU67" s="324">
        <f t="shared" si="94"/>
        <v>0</v>
      </c>
      <c r="CV67" s="324">
        <f t="shared" si="95"/>
        <v>1103</v>
      </c>
      <c r="CW67" s="324">
        <f t="shared" si="96"/>
        <v>0</v>
      </c>
      <c r="CX67" s="324">
        <f t="shared" si="97"/>
        <v>0</v>
      </c>
      <c r="CY67" s="324">
        <f t="shared" si="98"/>
        <v>0</v>
      </c>
      <c r="CZ67" s="324">
        <f t="shared" si="99"/>
        <v>0</v>
      </c>
      <c r="DA67" s="324">
        <f t="shared" si="100"/>
        <v>160</v>
      </c>
      <c r="DB67" s="324">
        <f t="shared" si="122"/>
        <v>0</v>
      </c>
      <c r="DC67" s="324">
        <f t="shared" si="123"/>
        <v>160</v>
      </c>
      <c r="DD67" s="324">
        <f t="shared" si="124"/>
        <v>0</v>
      </c>
      <c r="DE67" s="324">
        <f t="shared" si="125"/>
        <v>0</v>
      </c>
      <c r="DF67" s="324">
        <f t="shared" si="126"/>
        <v>0</v>
      </c>
      <c r="DG67" s="324">
        <f t="shared" si="127"/>
        <v>0</v>
      </c>
      <c r="DH67" s="324">
        <v>0</v>
      </c>
      <c r="DI67" s="324">
        <f t="shared" si="101"/>
        <v>0</v>
      </c>
      <c r="DJ67" s="324">
        <v>0</v>
      </c>
      <c r="DK67" s="324">
        <v>0</v>
      </c>
      <c r="DL67" s="324">
        <v>0</v>
      </c>
      <c r="DM67" s="324">
        <v>0</v>
      </c>
    </row>
    <row r="68" spans="1:117" s="300" customFormat="1" ht="13.5" customHeight="1">
      <c r="A68" s="322" t="s">
        <v>745</v>
      </c>
      <c r="B68" s="323" t="s">
        <v>941</v>
      </c>
      <c r="C68" s="322" t="s">
        <v>942</v>
      </c>
      <c r="D68" s="324">
        <f t="shared" si="67"/>
        <v>9273</v>
      </c>
      <c r="E68" s="324">
        <f t="shared" si="68"/>
        <v>7562</v>
      </c>
      <c r="F68" s="324">
        <f t="shared" si="69"/>
        <v>0</v>
      </c>
      <c r="G68" s="324">
        <v>0</v>
      </c>
      <c r="H68" s="324">
        <v>0</v>
      </c>
      <c r="I68" s="324">
        <v>0</v>
      </c>
      <c r="J68" s="324">
        <f t="shared" si="70"/>
        <v>4621</v>
      </c>
      <c r="K68" s="324">
        <v>1068</v>
      </c>
      <c r="L68" s="324">
        <v>3553</v>
      </c>
      <c r="M68" s="324">
        <v>0</v>
      </c>
      <c r="N68" s="324">
        <f t="shared" si="71"/>
        <v>273</v>
      </c>
      <c r="O68" s="324">
        <v>64</v>
      </c>
      <c r="P68" s="324">
        <v>209</v>
      </c>
      <c r="Q68" s="324">
        <v>0</v>
      </c>
      <c r="R68" s="324">
        <f t="shared" si="72"/>
        <v>2556</v>
      </c>
      <c r="S68" s="324">
        <v>0</v>
      </c>
      <c r="T68" s="324">
        <v>2556</v>
      </c>
      <c r="U68" s="324">
        <v>0</v>
      </c>
      <c r="V68" s="324">
        <f t="shared" si="73"/>
        <v>23</v>
      </c>
      <c r="W68" s="324">
        <v>0</v>
      </c>
      <c r="X68" s="324">
        <v>23</v>
      </c>
      <c r="Y68" s="324">
        <v>0</v>
      </c>
      <c r="Z68" s="324">
        <f t="shared" si="74"/>
        <v>89</v>
      </c>
      <c r="AA68" s="324">
        <v>32</v>
      </c>
      <c r="AB68" s="324">
        <v>57</v>
      </c>
      <c r="AC68" s="324">
        <v>0</v>
      </c>
      <c r="AD68" s="324">
        <f t="shared" si="75"/>
        <v>984</v>
      </c>
      <c r="AE68" s="324">
        <f t="shared" si="76"/>
        <v>0</v>
      </c>
      <c r="AF68" s="324">
        <v>0</v>
      </c>
      <c r="AG68" s="324">
        <v>0</v>
      </c>
      <c r="AH68" s="324">
        <v>0</v>
      </c>
      <c r="AI68" s="324">
        <f t="shared" si="77"/>
        <v>809</v>
      </c>
      <c r="AJ68" s="324">
        <v>1</v>
      </c>
      <c r="AK68" s="324">
        <v>4</v>
      </c>
      <c r="AL68" s="324">
        <v>804</v>
      </c>
      <c r="AM68" s="324">
        <f t="shared" si="78"/>
        <v>18</v>
      </c>
      <c r="AN68" s="324">
        <v>0</v>
      </c>
      <c r="AO68" s="324">
        <v>0</v>
      </c>
      <c r="AP68" s="324">
        <v>18</v>
      </c>
      <c r="AQ68" s="324">
        <f t="shared" si="79"/>
        <v>133</v>
      </c>
      <c r="AR68" s="324">
        <v>0</v>
      </c>
      <c r="AS68" s="324">
        <v>0</v>
      </c>
      <c r="AT68" s="324">
        <v>133</v>
      </c>
      <c r="AU68" s="324">
        <f t="shared" si="80"/>
        <v>2</v>
      </c>
      <c r="AV68" s="324">
        <v>0</v>
      </c>
      <c r="AW68" s="324">
        <v>0</v>
      </c>
      <c r="AX68" s="324">
        <v>2</v>
      </c>
      <c r="AY68" s="324">
        <f t="shared" si="81"/>
        <v>22</v>
      </c>
      <c r="AZ68" s="324">
        <v>0</v>
      </c>
      <c r="BA68" s="324">
        <v>0</v>
      </c>
      <c r="BB68" s="324">
        <v>22</v>
      </c>
      <c r="BC68" s="324">
        <f t="shared" si="82"/>
        <v>727</v>
      </c>
      <c r="BD68" s="324">
        <f t="shared" si="83"/>
        <v>101</v>
      </c>
      <c r="BE68" s="324">
        <v>0</v>
      </c>
      <c r="BF68" s="324">
        <v>84</v>
      </c>
      <c r="BG68" s="324">
        <v>2</v>
      </c>
      <c r="BH68" s="324">
        <v>13</v>
      </c>
      <c r="BI68" s="324">
        <v>0</v>
      </c>
      <c r="BJ68" s="324">
        <v>2</v>
      </c>
      <c r="BK68" s="324">
        <f t="shared" si="84"/>
        <v>626</v>
      </c>
      <c r="BL68" s="324">
        <v>0</v>
      </c>
      <c r="BM68" s="324">
        <v>513</v>
      </c>
      <c r="BN68" s="324">
        <v>12</v>
      </c>
      <c r="BO68" s="324">
        <v>86</v>
      </c>
      <c r="BP68" s="324">
        <v>1</v>
      </c>
      <c r="BQ68" s="324">
        <v>14</v>
      </c>
      <c r="BR68" s="324">
        <f t="shared" si="102"/>
        <v>7663</v>
      </c>
      <c r="BS68" s="324">
        <f t="shared" si="103"/>
        <v>0</v>
      </c>
      <c r="BT68" s="324">
        <f t="shared" si="104"/>
        <v>4705</v>
      </c>
      <c r="BU68" s="324">
        <f t="shared" si="105"/>
        <v>275</v>
      </c>
      <c r="BV68" s="324">
        <f t="shared" si="106"/>
        <v>2569</v>
      </c>
      <c r="BW68" s="324">
        <f t="shared" si="107"/>
        <v>23</v>
      </c>
      <c r="BX68" s="324">
        <f t="shared" si="108"/>
        <v>91</v>
      </c>
      <c r="BY68" s="324">
        <f t="shared" si="85"/>
        <v>7562</v>
      </c>
      <c r="BZ68" s="324">
        <f t="shared" si="86"/>
        <v>0</v>
      </c>
      <c r="CA68" s="324">
        <f t="shared" si="87"/>
        <v>4621</v>
      </c>
      <c r="CB68" s="324">
        <f t="shared" si="88"/>
        <v>273</v>
      </c>
      <c r="CC68" s="324">
        <f t="shared" si="89"/>
        <v>2556</v>
      </c>
      <c r="CD68" s="324">
        <f t="shared" si="90"/>
        <v>23</v>
      </c>
      <c r="CE68" s="324">
        <f t="shared" si="91"/>
        <v>89</v>
      </c>
      <c r="CF68" s="324">
        <f t="shared" si="92"/>
        <v>101</v>
      </c>
      <c r="CG68" s="324">
        <f t="shared" si="109"/>
        <v>0</v>
      </c>
      <c r="CH68" s="324">
        <f t="shared" si="110"/>
        <v>84</v>
      </c>
      <c r="CI68" s="324">
        <f t="shared" si="111"/>
        <v>2</v>
      </c>
      <c r="CJ68" s="324">
        <f t="shared" si="112"/>
        <v>13</v>
      </c>
      <c r="CK68" s="324">
        <f t="shared" si="113"/>
        <v>0</v>
      </c>
      <c r="CL68" s="324">
        <f t="shared" si="114"/>
        <v>2</v>
      </c>
      <c r="CM68" s="324">
        <f t="shared" si="115"/>
        <v>1610</v>
      </c>
      <c r="CN68" s="324">
        <f t="shared" si="116"/>
        <v>0</v>
      </c>
      <c r="CO68" s="324">
        <f t="shared" si="117"/>
        <v>1322</v>
      </c>
      <c r="CP68" s="324">
        <f t="shared" si="118"/>
        <v>30</v>
      </c>
      <c r="CQ68" s="324">
        <f t="shared" si="119"/>
        <v>219</v>
      </c>
      <c r="CR68" s="324">
        <f t="shared" si="120"/>
        <v>3</v>
      </c>
      <c r="CS68" s="324">
        <f t="shared" si="121"/>
        <v>36</v>
      </c>
      <c r="CT68" s="324">
        <f t="shared" si="93"/>
        <v>984</v>
      </c>
      <c r="CU68" s="324">
        <f t="shared" si="94"/>
        <v>0</v>
      </c>
      <c r="CV68" s="324">
        <f t="shared" si="95"/>
        <v>809</v>
      </c>
      <c r="CW68" s="324">
        <f t="shared" si="96"/>
        <v>18</v>
      </c>
      <c r="CX68" s="324">
        <f t="shared" si="97"/>
        <v>133</v>
      </c>
      <c r="CY68" s="324">
        <f t="shared" si="98"/>
        <v>2</v>
      </c>
      <c r="CZ68" s="324">
        <f t="shared" si="99"/>
        <v>22</v>
      </c>
      <c r="DA68" s="324">
        <f t="shared" si="100"/>
        <v>626</v>
      </c>
      <c r="DB68" s="324">
        <f t="shared" si="122"/>
        <v>0</v>
      </c>
      <c r="DC68" s="324">
        <f t="shared" si="123"/>
        <v>513</v>
      </c>
      <c r="DD68" s="324">
        <f t="shared" si="124"/>
        <v>12</v>
      </c>
      <c r="DE68" s="324">
        <f t="shared" si="125"/>
        <v>86</v>
      </c>
      <c r="DF68" s="324">
        <f t="shared" si="126"/>
        <v>1</v>
      </c>
      <c r="DG68" s="324">
        <f t="shared" si="127"/>
        <v>14</v>
      </c>
      <c r="DH68" s="324">
        <v>0</v>
      </c>
      <c r="DI68" s="324">
        <f t="shared" si="101"/>
        <v>0</v>
      </c>
      <c r="DJ68" s="324">
        <v>0</v>
      </c>
      <c r="DK68" s="324">
        <v>0</v>
      </c>
      <c r="DL68" s="324">
        <v>0</v>
      </c>
      <c r="DM68" s="324">
        <v>0</v>
      </c>
    </row>
    <row r="69" spans="1:117" s="300" customFormat="1" ht="13.5" customHeight="1">
      <c r="A69" s="322" t="s">
        <v>745</v>
      </c>
      <c r="B69" s="323" t="s">
        <v>944</v>
      </c>
      <c r="C69" s="322" t="s">
        <v>945</v>
      </c>
      <c r="D69" s="324">
        <f t="shared" si="67"/>
        <v>11827</v>
      </c>
      <c r="E69" s="324">
        <f t="shared" si="68"/>
        <v>9926</v>
      </c>
      <c r="F69" s="324">
        <f t="shared" si="69"/>
        <v>0</v>
      </c>
      <c r="G69" s="324">
        <v>0</v>
      </c>
      <c r="H69" s="324">
        <v>0</v>
      </c>
      <c r="I69" s="324">
        <v>0</v>
      </c>
      <c r="J69" s="324">
        <f t="shared" si="70"/>
        <v>6939</v>
      </c>
      <c r="K69" s="324">
        <v>0</v>
      </c>
      <c r="L69" s="324">
        <v>6939</v>
      </c>
      <c r="M69" s="324">
        <v>0</v>
      </c>
      <c r="N69" s="324">
        <f t="shared" si="71"/>
        <v>626</v>
      </c>
      <c r="O69" s="324">
        <v>0</v>
      </c>
      <c r="P69" s="324">
        <v>626</v>
      </c>
      <c r="Q69" s="324">
        <v>0</v>
      </c>
      <c r="R69" s="324">
        <f t="shared" si="72"/>
        <v>1806</v>
      </c>
      <c r="S69" s="324">
        <v>0</v>
      </c>
      <c r="T69" s="324">
        <v>1806</v>
      </c>
      <c r="U69" s="324">
        <v>0</v>
      </c>
      <c r="V69" s="324">
        <f t="shared" si="73"/>
        <v>13</v>
      </c>
      <c r="W69" s="324">
        <v>0</v>
      </c>
      <c r="X69" s="324">
        <v>13</v>
      </c>
      <c r="Y69" s="324">
        <v>0</v>
      </c>
      <c r="Z69" s="324">
        <f t="shared" si="74"/>
        <v>542</v>
      </c>
      <c r="AA69" s="324">
        <v>0</v>
      </c>
      <c r="AB69" s="324">
        <v>542</v>
      </c>
      <c r="AC69" s="324">
        <v>0</v>
      </c>
      <c r="AD69" s="324">
        <f t="shared" si="75"/>
        <v>1548</v>
      </c>
      <c r="AE69" s="324">
        <f t="shared" si="76"/>
        <v>0</v>
      </c>
      <c r="AF69" s="324">
        <v>0</v>
      </c>
      <c r="AG69" s="324">
        <v>0</v>
      </c>
      <c r="AH69" s="324">
        <v>0</v>
      </c>
      <c r="AI69" s="324">
        <f t="shared" si="77"/>
        <v>1548</v>
      </c>
      <c r="AJ69" s="324">
        <v>0</v>
      </c>
      <c r="AK69" s="324">
        <v>0</v>
      </c>
      <c r="AL69" s="324">
        <v>1548</v>
      </c>
      <c r="AM69" s="324">
        <f t="shared" si="78"/>
        <v>0</v>
      </c>
      <c r="AN69" s="324">
        <v>0</v>
      </c>
      <c r="AO69" s="324">
        <v>0</v>
      </c>
      <c r="AP69" s="324">
        <v>0</v>
      </c>
      <c r="AQ69" s="324">
        <f t="shared" si="79"/>
        <v>0</v>
      </c>
      <c r="AR69" s="324">
        <v>0</v>
      </c>
      <c r="AS69" s="324">
        <v>0</v>
      </c>
      <c r="AT69" s="324">
        <v>0</v>
      </c>
      <c r="AU69" s="324">
        <f t="shared" si="80"/>
        <v>0</v>
      </c>
      <c r="AV69" s="324">
        <v>0</v>
      </c>
      <c r="AW69" s="324">
        <v>0</v>
      </c>
      <c r="AX69" s="324">
        <v>0</v>
      </c>
      <c r="AY69" s="324">
        <f t="shared" si="81"/>
        <v>0</v>
      </c>
      <c r="AZ69" s="324">
        <v>0</v>
      </c>
      <c r="BA69" s="324">
        <v>0</v>
      </c>
      <c r="BB69" s="324">
        <v>0</v>
      </c>
      <c r="BC69" s="324">
        <f t="shared" si="82"/>
        <v>353</v>
      </c>
      <c r="BD69" s="324">
        <f t="shared" si="83"/>
        <v>69</v>
      </c>
      <c r="BE69" s="324">
        <v>0</v>
      </c>
      <c r="BF69" s="324">
        <v>69</v>
      </c>
      <c r="BG69" s="324">
        <v>0</v>
      </c>
      <c r="BH69" s="324">
        <v>0</v>
      </c>
      <c r="BI69" s="324">
        <v>0</v>
      </c>
      <c r="BJ69" s="324">
        <v>0</v>
      </c>
      <c r="BK69" s="324">
        <f t="shared" si="84"/>
        <v>284</v>
      </c>
      <c r="BL69" s="324">
        <v>0</v>
      </c>
      <c r="BM69" s="324">
        <v>284</v>
      </c>
      <c r="BN69" s="324">
        <v>0</v>
      </c>
      <c r="BO69" s="324">
        <v>0</v>
      </c>
      <c r="BP69" s="324">
        <v>0</v>
      </c>
      <c r="BQ69" s="324">
        <v>0</v>
      </c>
      <c r="BR69" s="324">
        <f t="shared" si="102"/>
        <v>9995</v>
      </c>
      <c r="BS69" s="324">
        <f t="shared" si="103"/>
        <v>0</v>
      </c>
      <c r="BT69" s="324">
        <f t="shared" si="104"/>
        <v>7008</v>
      </c>
      <c r="BU69" s="324">
        <f t="shared" si="105"/>
        <v>626</v>
      </c>
      <c r="BV69" s="324">
        <f t="shared" si="106"/>
        <v>1806</v>
      </c>
      <c r="BW69" s="324">
        <f t="shared" si="107"/>
        <v>13</v>
      </c>
      <c r="BX69" s="324">
        <f t="shared" si="108"/>
        <v>542</v>
      </c>
      <c r="BY69" s="324">
        <f t="shared" si="85"/>
        <v>9926</v>
      </c>
      <c r="BZ69" s="324">
        <f t="shared" si="86"/>
        <v>0</v>
      </c>
      <c r="CA69" s="324">
        <f t="shared" si="87"/>
        <v>6939</v>
      </c>
      <c r="CB69" s="324">
        <f t="shared" si="88"/>
        <v>626</v>
      </c>
      <c r="CC69" s="324">
        <f t="shared" si="89"/>
        <v>1806</v>
      </c>
      <c r="CD69" s="324">
        <f t="shared" si="90"/>
        <v>13</v>
      </c>
      <c r="CE69" s="324">
        <f t="shared" si="91"/>
        <v>542</v>
      </c>
      <c r="CF69" s="324">
        <f t="shared" si="92"/>
        <v>69</v>
      </c>
      <c r="CG69" s="324">
        <f t="shared" si="109"/>
        <v>0</v>
      </c>
      <c r="CH69" s="324">
        <f t="shared" si="110"/>
        <v>69</v>
      </c>
      <c r="CI69" s="324">
        <f t="shared" si="111"/>
        <v>0</v>
      </c>
      <c r="CJ69" s="324">
        <f t="shared" si="112"/>
        <v>0</v>
      </c>
      <c r="CK69" s="324">
        <f t="shared" si="113"/>
        <v>0</v>
      </c>
      <c r="CL69" s="324">
        <f t="shared" si="114"/>
        <v>0</v>
      </c>
      <c r="CM69" s="324">
        <f t="shared" si="115"/>
        <v>1832</v>
      </c>
      <c r="CN69" s="324">
        <f t="shared" si="116"/>
        <v>0</v>
      </c>
      <c r="CO69" s="324">
        <f t="shared" si="117"/>
        <v>1832</v>
      </c>
      <c r="CP69" s="324">
        <f t="shared" si="118"/>
        <v>0</v>
      </c>
      <c r="CQ69" s="324">
        <f t="shared" si="119"/>
        <v>0</v>
      </c>
      <c r="CR69" s="324">
        <f t="shared" si="120"/>
        <v>0</v>
      </c>
      <c r="CS69" s="324">
        <f t="shared" si="121"/>
        <v>0</v>
      </c>
      <c r="CT69" s="324">
        <f t="shared" si="93"/>
        <v>1548</v>
      </c>
      <c r="CU69" s="324">
        <f t="shared" si="94"/>
        <v>0</v>
      </c>
      <c r="CV69" s="324">
        <f t="shared" si="95"/>
        <v>1548</v>
      </c>
      <c r="CW69" s="324">
        <f t="shared" si="96"/>
        <v>0</v>
      </c>
      <c r="CX69" s="324">
        <f t="shared" si="97"/>
        <v>0</v>
      </c>
      <c r="CY69" s="324">
        <f t="shared" si="98"/>
        <v>0</v>
      </c>
      <c r="CZ69" s="324">
        <f t="shared" si="99"/>
        <v>0</v>
      </c>
      <c r="DA69" s="324">
        <f t="shared" si="100"/>
        <v>284</v>
      </c>
      <c r="DB69" s="324">
        <f t="shared" si="122"/>
        <v>0</v>
      </c>
      <c r="DC69" s="324">
        <f t="shared" si="123"/>
        <v>284</v>
      </c>
      <c r="DD69" s="324">
        <f t="shared" si="124"/>
        <v>0</v>
      </c>
      <c r="DE69" s="324">
        <f t="shared" si="125"/>
        <v>0</v>
      </c>
      <c r="DF69" s="324">
        <f t="shared" si="126"/>
        <v>0</v>
      </c>
      <c r="DG69" s="324">
        <f t="shared" si="127"/>
        <v>0</v>
      </c>
      <c r="DH69" s="324">
        <v>0</v>
      </c>
      <c r="DI69" s="324">
        <f t="shared" si="101"/>
        <v>0</v>
      </c>
      <c r="DJ69" s="324">
        <v>0</v>
      </c>
      <c r="DK69" s="324">
        <v>0</v>
      </c>
      <c r="DL69" s="324">
        <v>0</v>
      </c>
      <c r="DM69" s="324">
        <v>0</v>
      </c>
    </row>
    <row r="70" spans="1:117" s="300" customFormat="1" ht="13.5" customHeight="1">
      <c r="A70" s="322" t="s">
        <v>745</v>
      </c>
      <c r="B70" s="323" t="s">
        <v>947</v>
      </c>
      <c r="C70" s="322" t="s">
        <v>948</v>
      </c>
      <c r="D70" s="324">
        <f t="shared" si="67"/>
        <v>9046</v>
      </c>
      <c r="E70" s="324">
        <f t="shared" si="68"/>
        <v>6878</v>
      </c>
      <c r="F70" s="324">
        <f t="shared" si="69"/>
        <v>0</v>
      </c>
      <c r="G70" s="324">
        <v>0</v>
      </c>
      <c r="H70" s="324">
        <v>0</v>
      </c>
      <c r="I70" s="324">
        <v>0</v>
      </c>
      <c r="J70" s="324">
        <f t="shared" si="70"/>
        <v>5964</v>
      </c>
      <c r="K70" s="324">
        <v>0</v>
      </c>
      <c r="L70" s="324">
        <v>5964</v>
      </c>
      <c r="M70" s="324">
        <v>0</v>
      </c>
      <c r="N70" s="324">
        <f t="shared" si="71"/>
        <v>157</v>
      </c>
      <c r="O70" s="324">
        <v>0</v>
      </c>
      <c r="P70" s="324">
        <v>157</v>
      </c>
      <c r="Q70" s="324">
        <v>0</v>
      </c>
      <c r="R70" s="324">
        <f t="shared" si="72"/>
        <v>708</v>
      </c>
      <c r="S70" s="324">
        <v>2</v>
      </c>
      <c r="T70" s="324">
        <v>706</v>
      </c>
      <c r="U70" s="324">
        <v>0</v>
      </c>
      <c r="V70" s="324">
        <f t="shared" si="73"/>
        <v>14</v>
      </c>
      <c r="W70" s="324">
        <v>2</v>
      </c>
      <c r="X70" s="324">
        <v>12</v>
      </c>
      <c r="Y70" s="324">
        <v>0</v>
      </c>
      <c r="Z70" s="324">
        <f t="shared" si="74"/>
        <v>35</v>
      </c>
      <c r="AA70" s="324">
        <v>0</v>
      </c>
      <c r="AB70" s="324">
        <v>35</v>
      </c>
      <c r="AC70" s="324">
        <v>0</v>
      </c>
      <c r="AD70" s="324">
        <f t="shared" si="75"/>
        <v>1799</v>
      </c>
      <c r="AE70" s="324">
        <f t="shared" si="76"/>
        <v>0</v>
      </c>
      <c r="AF70" s="324">
        <v>0</v>
      </c>
      <c r="AG70" s="324">
        <v>0</v>
      </c>
      <c r="AH70" s="324">
        <v>0</v>
      </c>
      <c r="AI70" s="324">
        <f t="shared" si="77"/>
        <v>1799</v>
      </c>
      <c r="AJ70" s="324">
        <v>0</v>
      </c>
      <c r="AK70" s="324">
        <v>0</v>
      </c>
      <c r="AL70" s="324">
        <v>1799</v>
      </c>
      <c r="AM70" s="324">
        <f t="shared" si="78"/>
        <v>0</v>
      </c>
      <c r="AN70" s="324">
        <v>0</v>
      </c>
      <c r="AO70" s="324">
        <v>0</v>
      </c>
      <c r="AP70" s="324">
        <v>0</v>
      </c>
      <c r="AQ70" s="324">
        <f t="shared" si="79"/>
        <v>0</v>
      </c>
      <c r="AR70" s="324">
        <v>0</v>
      </c>
      <c r="AS70" s="324">
        <v>0</v>
      </c>
      <c r="AT70" s="324">
        <v>0</v>
      </c>
      <c r="AU70" s="324">
        <f t="shared" si="80"/>
        <v>0</v>
      </c>
      <c r="AV70" s="324">
        <v>0</v>
      </c>
      <c r="AW70" s="324">
        <v>0</v>
      </c>
      <c r="AX70" s="324">
        <v>0</v>
      </c>
      <c r="AY70" s="324">
        <f t="shared" si="81"/>
        <v>0</v>
      </c>
      <c r="AZ70" s="324">
        <v>0</v>
      </c>
      <c r="BA70" s="324">
        <v>0</v>
      </c>
      <c r="BB70" s="324">
        <v>0</v>
      </c>
      <c r="BC70" s="324">
        <f t="shared" si="82"/>
        <v>369</v>
      </c>
      <c r="BD70" s="324">
        <f t="shared" si="83"/>
        <v>279</v>
      </c>
      <c r="BE70" s="324">
        <v>0</v>
      </c>
      <c r="BF70" s="324">
        <v>139</v>
      </c>
      <c r="BG70" s="324">
        <v>0</v>
      </c>
      <c r="BH70" s="324">
        <v>11</v>
      </c>
      <c r="BI70" s="324">
        <v>10</v>
      </c>
      <c r="BJ70" s="324">
        <v>119</v>
      </c>
      <c r="BK70" s="324">
        <f t="shared" si="84"/>
        <v>90</v>
      </c>
      <c r="BL70" s="324">
        <v>0</v>
      </c>
      <c r="BM70" s="324">
        <v>1</v>
      </c>
      <c r="BN70" s="324">
        <v>0</v>
      </c>
      <c r="BO70" s="324">
        <v>89</v>
      </c>
      <c r="BP70" s="324">
        <v>0</v>
      </c>
      <c r="BQ70" s="324">
        <v>0</v>
      </c>
      <c r="BR70" s="324">
        <f t="shared" si="102"/>
        <v>7157</v>
      </c>
      <c r="BS70" s="324">
        <f t="shared" si="103"/>
        <v>0</v>
      </c>
      <c r="BT70" s="324">
        <f t="shared" si="104"/>
        <v>6103</v>
      </c>
      <c r="BU70" s="324">
        <f t="shared" si="105"/>
        <v>157</v>
      </c>
      <c r="BV70" s="324">
        <f t="shared" si="106"/>
        <v>719</v>
      </c>
      <c r="BW70" s="324">
        <f t="shared" si="107"/>
        <v>24</v>
      </c>
      <c r="BX70" s="324">
        <f t="shared" si="108"/>
        <v>154</v>
      </c>
      <c r="BY70" s="324">
        <f t="shared" si="85"/>
        <v>6878</v>
      </c>
      <c r="BZ70" s="324">
        <f t="shared" si="86"/>
        <v>0</v>
      </c>
      <c r="CA70" s="324">
        <f t="shared" si="87"/>
        <v>5964</v>
      </c>
      <c r="CB70" s="324">
        <f t="shared" si="88"/>
        <v>157</v>
      </c>
      <c r="CC70" s="324">
        <f t="shared" si="89"/>
        <v>708</v>
      </c>
      <c r="CD70" s="324">
        <f t="shared" si="90"/>
        <v>14</v>
      </c>
      <c r="CE70" s="324">
        <f t="shared" si="91"/>
        <v>35</v>
      </c>
      <c r="CF70" s="324">
        <f t="shared" si="92"/>
        <v>279</v>
      </c>
      <c r="CG70" s="324">
        <f t="shared" si="109"/>
        <v>0</v>
      </c>
      <c r="CH70" s="324">
        <f t="shared" si="110"/>
        <v>139</v>
      </c>
      <c r="CI70" s="324">
        <f t="shared" si="111"/>
        <v>0</v>
      </c>
      <c r="CJ70" s="324">
        <f t="shared" si="112"/>
        <v>11</v>
      </c>
      <c r="CK70" s="324">
        <f t="shared" si="113"/>
        <v>10</v>
      </c>
      <c r="CL70" s="324">
        <f t="shared" si="114"/>
        <v>119</v>
      </c>
      <c r="CM70" s="324">
        <f t="shared" si="115"/>
        <v>1889</v>
      </c>
      <c r="CN70" s="324">
        <f t="shared" si="116"/>
        <v>0</v>
      </c>
      <c r="CO70" s="324">
        <f t="shared" si="117"/>
        <v>1800</v>
      </c>
      <c r="CP70" s="324">
        <f t="shared" si="118"/>
        <v>0</v>
      </c>
      <c r="CQ70" s="324">
        <f t="shared" si="119"/>
        <v>89</v>
      </c>
      <c r="CR70" s="324">
        <f t="shared" si="120"/>
        <v>0</v>
      </c>
      <c r="CS70" s="324">
        <f t="shared" si="121"/>
        <v>0</v>
      </c>
      <c r="CT70" s="324">
        <f t="shared" si="93"/>
        <v>1799</v>
      </c>
      <c r="CU70" s="324">
        <f t="shared" si="94"/>
        <v>0</v>
      </c>
      <c r="CV70" s="324">
        <f t="shared" si="95"/>
        <v>1799</v>
      </c>
      <c r="CW70" s="324">
        <f t="shared" si="96"/>
        <v>0</v>
      </c>
      <c r="CX70" s="324">
        <f t="shared" si="97"/>
        <v>0</v>
      </c>
      <c r="CY70" s="324">
        <f t="shared" si="98"/>
        <v>0</v>
      </c>
      <c r="CZ70" s="324">
        <f t="shared" si="99"/>
        <v>0</v>
      </c>
      <c r="DA70" s="324">
        <f t="shared" si="100"/>
        <v>90</v>
      </c>
      <c r="DB70" s="324">
        <f t="shared" si="122"/>
        <v>0</v>
      </c>
      <c r="DC70" s="324">
        <f t="shared" si="123"/>
        <v>1</v>
      </c>
      <c r="DD70" s="324">
        <f t="shared" si="124"/>
        <v>0</v>
      </c>
      <c r="DE70" s="324">
        <f t="shared" si="125"/>
        <v>89</v>
      </c>
      <c r="DF70" s="324">
        <f t="shared" si="126"/>
        <v>0</v>
      </c>
      <c r="DG70" s="324">
        <f t="shared" si="127"/>
        <v>0</v>
      </c>
      <c r="DH70" s="324">
        <v>0</v>
      </c>
      <c r="DI70" s="324">
        <f t="shared" si="101"/>
        <v>0</v>
      </c>
      <c r="DJ70" s="324">
        <v>0</v>
      </c>
      <c r="DK70" s="324">
        <v>0</v>
      </c>
      <c r="DL70" s="324">
        <v>0</v>
      </c>
      <c r="DM70" s="324">
        <v>0</v>
      </c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70">
    <sortCondition ref="A8:A70"/>
    <sortCondition ref="B8:B70"/>
    <sortCondition ref="C8:C70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&amp;Lごみ搬入量の状況（平成29年度実績）</oddHeader>
  </headerFooter>
  <colBreaks count="5" manualBreakCount="5">
    <brk id="13" min="1" max="69" man="1"/>
    <brk id="25" min="1" max="69" man="1"/>
    <brk id="38" min="1" max="69" man="1"/>
    <brk id="50" min="1" max="69" man="1"/>
    <brk id="62" min="1" max="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30" t="s">
        <v>11</v>
      </c>
      <c r="B2" s="330" t="s">
        <v>12</v>
      </c>
      <c r="C2" s="332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31"/>
      <c r="B3" s="331"/>
      <c r="C3" s="333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31"/>
      <c r="B4" s="331"/>
      <c r="C4" s="333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31"/>
      <c r="B5" s="331"/>
      <c r="C5" s="333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31"/>
      <c r="B6" s="331"/>
      <c r="C6" s="333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埼玉県</v>
      </c>
      <c r="B7" s="303" t="str">
        <f>ごみ処理概要!B7</f>
        <v>11000</v>
      </c>
      <c r="C7" s="304" t="s">
        <v>3</v>
      </c>
      <c r="D7" s="305">
        <f t="shared" ref="D7:D38" si="0">SUM(E7,T7,AI7,AX7,BM7,CB7,CQ7,DF7,DU7,DZ7)</f>
        <v>2194466</v>
      </c>
      <c r="E7" s="305">
        <f t="shared" ref="E7:E38" si="1">SUM(F7,M7)</f>
        <v>1789288</v>
      </c>
      <c r="F7" s="305">
        <f t="shared" ref="F7:F38" si="2">SUM(G7:L7)</f>
        <v>1693660</v>
      </c>
      <c r="G7" s="305">
        <f t="shared" ref="G7:L7" si="3">SUM(G$8:G$207)</f>
        <v>137834</v>
      </c>
      <c r="H7" s="305">
        <f t="shared" si="3"/>
        <v>1552088</v>
      </c>
      <c r="I7" s="305">
        <f t="shared" si="3"/>
        <v>1531</v>
      </c>
      <c r="J7" s="305">
        <f t="shared" si="3"/>
        <v>1200</v>
      </c>
      <c r="K7" s="305">
        <f t="shared" si="3"/>
        <v>1</v>
      </c>
      <c r="L7" s="305">
        <f t="shared" si="3"/>
        <v>1006</v>
      </c>
      <c r="M7" s="305">
        <f t="shared" ref="M7:M38" si="4">SUM(N7:S7)</f>
        <v>95628</v>
      </c>
      <c r="N7" s="305">
        <f t="shared" ref="N7:S7" si="5">SUM(N$8:N$207)</f>
        <v>7360</v>
      </c>
      <c r="O7" s="305">
        <f t="shared" si="5"/>
        <v>85227</v>
      </c>
      <c r="P7" s="305">
        <f t="shared" si="5"/>
        <v>749</v>
      </c>
      <c r="Q7" s="305">
        <f t="shared" si="5"/>
        <v>222</v>
      </c>
      <c r="R7" s="305">
        <f t="shared" si="5"/>
        <v>24</v>
      </c>
      <c r="S7" s="305">
        <f t="shared" si="5"/>
        <v>2046</v>
      </c>
      <c r="T7" s="305">
        <f t="shared" ref="T7:T38" si="6">SUM(U7,AB7)</f>
        <v>87572</v>
      </c>
      <c r="U7" s="305">
        <f t="shared" ref="U7:U38" si="7">SUM(V7:AA7)</f>
        <v>62073</v>
      </c>
      <c r="V7" s="305">
        <f t="shared" ref="V7:AA7" si="8">SUM(V$8:V$207)</f>
        <v>0</v>
      </c>
      <c r="W7" s="305">
        <f t="shared" si="8"/>
        <v>0</v>
      </c>
      <c r="X7" s="305">
        <f t="shared" si="8"/>
        <v>46636</v>
      </c>
      <c r="Y7" s="305">
        <f t="shared" si="8"/>
        <v>2014</v>
      </c>
      <c r="Z7" s="305">
        <f t="shared" si="8"/>
        <v>192</v>
      </c>
      <c r="AA7" s="305">
        <f t="shared" si="8"/>
        <v>13231</v>
      </c>
      <c r="AB7" s="305">
        <f t="shared" ref="AB7:AB38" si="9">SUM(AC7:AH7)</f>
        <v>25499</v>
      </c>
      <c r="AC7" s="305">
        <f t="shared" ref="AC7:AH7" si="10">SUM(AC$8:AC$207)</f>
        <v>0</v>
      </c>
      <c r="AD7" s="305">
        <f t="shared" si="10"/>
        <v>0</v>
      </c>
      <c r="AE7" s="305">
        <f t="shared" si="10"/>
        <v>8521</v>
      </c>
      <c r="AF7" s="305">
        <f t="shared" si="10"/>
        <v>1512</v>
      </c>
      <c r="AG7" s="305">
        <f t="shared" si="10"/>
        <v>5</v>
      </c>
      <c r="AH7" s="305">
        <f t="shared" si="10"/>
        <v>15461</v>
      </c>
      <c r="AI7" s="305">
        <f t="shared" ref="AI7:AI38" si="11">SUM(AJ7,AQ7)</f>
        <v>2731</v>
      </c>
      <c r="AJ7" s="305">
        <f t="shared" ref="AJ7:AJ38" si="12">SUM(AK7:AP7)</f>
        <v>1311</v>
      </c>
      <c r="AK7" s="305">
        <f t="shared" ref="AK7:AP7" si="13">SUM(AK$8:AK$207)</f>
        <v>0</v>
      </c>
      <c r="AL7" s="305">
        <f t="shared" si="13"/>
        <v>0</v>
      </c>
      <c r="AM7" s="305">
        <f t="shared" si="13"/>
        <v>0</v>
      </c>
      <c r="AN7" s="305">
        <f t="shared" si="13"/>
        <v>1311</v>
      </c>
      <c r="AO7" s="305">
        <f t="shared" si="13"/>
        <v>0</v>
      </c>
      <c r="AP7" s="305">
        <f t="shared" si="13"/>
        <v>0</v>
      </c>
      <c r="AQ7" s="305">
        <f t="shared" ref="AQ7:AQ38" si="14">SUM(AR7:AW7)</f>
        <v>1420</v>
      </c>
      <c r="AR7" s="305">
        <f t="shared" ref="AR7:AW7" si="15">SUM(AR$8:AR$207)</f>
        <v>0</v>
      </c>
      <c r="AS7" s="305">
        <f t="shared" si="15"/>
        <v>67</v>
      </c>
      <c r="AT7" s="305">
        <f t="shared" si="15"/>
        <v>0</v>
      </c>
      <c r="AU7" s="305">
        <f t="shared" si="15"/>
        <v>1321</v>
      </c>
      <c r="AV7" s="305">
        <f t="shared" si="15"/>
        <v>32</v>
      </c>
      <c r="AW7" s="305">
        <f t="shared" si="15"/>
        <v>0</v>
      </c>
      <c r="AX7" s="305">
        <f t="shared" ref="AX7:AX38" si="16">SUM(AY7,BF7)</f>
        <v>0</v>
      </c>
      <c r="AY7" s="305">
        <f t="shared" ref="AY7:AY38" si="17">SUM(AZ7:BE7)</f>
        <v>0</v>
      </c>
      <c r="AZ7" s="305">
        <f t="shared" ref="AZ7:BE7" si="18">SUM(AZ$8:AZ$207)</f>
        <v>0</v>
      </c>
      <c r="BA7" s="305">
        <f t="shared" si="18"/>
        <v>0</v>
      </c>
      <c r="BB7" s="305">
        <f t="shared" si="18"/>
        <v>0</v>
      </c>
      <c r="BC7" s="305">
        <f t="shared" si="18"/>
        <v>0</v>
      </c>
      <c r="BD7" s="305">
        <f t="shared" si="18"/>
        <v>0</v>
      </c>
      <c r="BE7" s="305">
        <f t="shared" si="18"/>
        <v>0</v>
      </c>
      <c r="BF7" s="305">
        <f t="shared" ref="BF7:BF38" si="19">SUM(BG7:BL7)</f>
        <v>0</v>
      </c>
      <c r="BG7" s="305">
        <f t="shared" ref="BG7:BL7" si="20">SUM(BG$8:BG$207)</f>
        <v>0</v>
      </c>
      <c r="BH7" s="305">
        <f t="shared" si="20"/>
        <v>0</v>
      </c>
      <c r="BI7" s="305">
        <f t="shared" si="20"/>
        <v>0</v>
      </c>
      <c r="BJ7" s="305">
        <f t="shared" si="20"/>
        <v>0</v>
      </c>
      <c r="BK7" s="305">
        <f t="shared" si="20"/>
        <v>0</v>
      </c>
      <c r="BL7" s="305">
        <f t="shared" si="20"/>
        <v>0</v>
      </c>
      <c r="BM7" s="305">
        <f t="shared" ref="BM7:BM38" si="21">SUM(BN7,BU7)</f>
        <v>0</v>
      </c>
      <c r="BN7" s="305">
        <f t="shared" ref="BN7:BN38" si="22">SUM(BO7:BT7)</f>
        <v>0</v>
      </c>
      <c r="BO7" s="305">
        <f t="shared" ref="BO7:BT7" si="23">SUM(BO$8:BO$207)</f>
        <v>0</v>
      </c>
      <c r="BP7" s="305">
        <f t="shared" si="23"/>
        <v>0</v>
      </c>
      <c r="BQ7" s="305">
        <f t="shared" si="23"/>
        <v>0</v>
      </c>
      <c r="BR7" s="305">
        <f t="shared" si="23"/>
        <v>0</v>
      </c>
      <c r="BS7" s="305">
        <f t="shared" si="23"/>
        <v>0</v>
      </c>
      <c r="BT7" s="305">
        <f t="shared" si="23"/>
        <v>0</v>
      </c>
      <c r="BU7" s="305">
        <f t="shared" ref="BU7:BU38" si="24">SUM(BV7:CA7)</f>
        <v>0</v>
      </c>
      <c r="BV7" s="305">
        <f t="shared" ref="BV7:CA7" si="25">SUM(BV$8:BV$207)</f>
        <v>0</v>
      </c>
      <c r="BW7" s="305">
        <f t="shared" si="25"/>
        <v>0</v>
      </c>
      <c r="BX7" s="305">
        <f t="shared" si="25"/>
        <v>0</v>
      </c>
      <c r="BY7" s="305">
        <f t="shared" si="25"/>
        <v>0</v>
      </c>
      <c r="BZ7" s="305">
        <f t="shared" si="25"/>
        <v>0</v>
      </c>
      <c r="CA7" s="305">
        <f t="shared" si="25"/>
        <v>0</v>
      </c>
      <c r="CB7" s="305">
        <f t="shared" ref="CB7:CB38" si="26">SUM(CC7,CJ7)</f>
        <v>1299</v>
      </c>
      <c r="CC7" s="305">
        <f t="shared" ref="CC7:CC38" si="27">SUM(CD7:CI7)</f>
        <v>1234</v>
      </c>
      <c r="CD7" s="305">
        <f t="shared" ref="CD7:CI7" si="28">SUM(CD$8:CD$207)</f>
        <v>0</v>
      </c>
      <c r="CE7" s="305">
        <f t="shared" si="28"/>
        <v>0</v>
      </c>
      <c r="CF7" s="305">
        <f t="shared" si="28"/>
        <v>0</v>
      </c>
      <c r="CG7" s="305">
        <f t="shared" si="28"/>
        <v>1234</v>
      </c>
      <c r="CH7" s="305">
        <f t="shared" si="28"/>
        <v>0</v>
      </c>
      <c r="CI7" s="305">
        <f t="shared" si="28"/>
        <v>0</v>
      </c>
      <c r="CJ7" s="305">
        <f t="shared" ref="CJ7:CJ38" si="29">SUM(CK7:CP7)</f>
        <v>65</v>
      </c>
      <c r="CK7" s="305">
        <f t="shared" ref="CK7:CP7" si="30">SUM(CK$8:CK$207)</f>
        <v>0</v>
      </c>
      <c r="CL7" s="305">
        <f t="shared" si="30"/>
        <v>0</v>
      </c>
      <c r="CM7" s="305">
        <f t="shared" si="30"/>
        <v>0</v>
      </c>
      <c r="CN7" s="305">
        <f t="shared" si="30"/>
        <v>65</v>
      </c>
      <c r="CO7" s="305">
        <f t="shared" si="30"/>
        <v>0</v>
      </c>
      <c r="CP7" s="305">
        <f t="shared" si="30"/>
        <v>0</v>
      </c>
      <c r="CQ7" s="305">
        <f t="shared" ref="CQ7:CQ38" si="31">SUM(CR7,CY7)</f>
        <v>172926</v>
      </c>
      <c r="CR7" s="305">
        <f t="shared" ref="CR7:CR38" si="32">SUM(CS7:CX7)</f>
        <v>160748</v>
      </c>
      <c r="CS7" s="305">
        <f t="shared" ref="CS7:CX7" si="33">SUM(CS$8:CS$207)</f>
        <v>10750</v>
      </c>
      <c r="CT7" s="305">
        <f t="shared" si="33"/>
        <v>3757</v>
      </c>
      <c r="CU7" s="305">
        <f t="shared" si="33"/>
        <v>19311</v>
      </c>
      <c r="CV7" s="305">
        <f t="shared" si="33"/>
        <v>122323</v>
      </c>
      <c r="CW7" s="305">
        <f t="shared" si="33"/>
        <v>1198</v>
      </c>
      <c r="CX7" s="305">
        <f t="shared" si="33"/>
        <v>3409</v>
      </c>
      <c r="CY7" s="305">
        <f t="shared" ref="CY7:CY38" si="34">SUM(CZ7:DE7)</f>
        <v>12178</v>
      </c>
      <c r="CZ7" s="305">
        <f t="shared" ref="CZ7:DE7" si="35">SUM(CZ$8:CZ$207)</f>
        <v>0</v>
      </c>
      <c r="DA7" s="305">
        <f t="shared" si="35"/>
        <v>1657</v>
      </c>
      <c r="DB7" s="305">
        <f t="shared" si="35"/>
        <v>3271</v>
      </c>
      <c r="DC7" s="305">
        <f t="shared" si="35"/>
        <v>4919</v>
      </c>
      <c r="DD7" s="305">
        <f t="shared" si="35"/>
        <v>23</v>
      </c>
      <c r="DE7" s="305">
        <f t="shared" si="35"/>
        <v>2308</v>
      </c>
      <c r="DF7" s="305">
        <f t="shared" ref="DF7:DF38" si="36">SUM(DG7,DN7)</f>
        <v>4528</v>
      </c>
      <c r="DG7" s="305">
        <f t="shared" ref="DG7:DG38" si="37">SUM(DH7:DM7)</f>
        <v>4496</v>
      </c>
      <c r="DH7" s="305">
        <f t="shared" ref="DH7:DM7" si="38">SUM(DH$8:DH$207)</f>
        <v>0</v>
      </c>
      <c r="DI7" s="305">
        <f t="shared" si="38"/>
        <v>0</v>
      </c>
      <c r="DJ7" s="305">
        <f t="shared" si="38"/>
        <v>3885</v>
      </c>
      <c r="DK7" s="305">
        <f t="shared" si="38"/>
        <v>33</v>
      </c>
      <c r="DL7" s="305">
        <f t="shared" si="38"/>
        <v>36</v>
      </c>
      <c r="DM7" s="305">
        <f t="shared" si="38"/>
        <v>542</v>
      </c>
      <c r="DN7" s="305">
        <f t="shared" ref="DN7:DN38" si="39">SUM(DO7:DT7)</f>
        <v>32</v>
      </c>
      <c r="DO7" s="305">
        <f t="shared" ref="DO7:DT7" si="40">SUM(DO$8:DO$207)</f>
        <v>0</v>
      </c>
      <c r="DP7" s="305">
        <f t="shared" si="40"/>
        <v>0</v>
      </c>
      <c r="DQ7" s="305">
        <f t="shared" si="40"/>
        <v>0</v>
      </c>
      <c r="DR7" s="305">
        <f t="shared" si="40"/>
        <v>0</v>
      </c>
      <c r="DS7" s="305">
        <f t="shared" si="40"/>
        <v>4</v>
      </c>
      <c r="DT7" s="305">
        <f t="shared" si="40"/>
        <v>28</v>
      </c>
      <c r="DU7" s="305">
        <f t="shared" ref="DU7:DU38" si="41">SUM(DV7:DY7)</f>
        <v>135147</v>
      </c>
      <c r="DV7" s="305">
        <f>SUM(DV$8:DV$207)</f>
        <v>131103</v>
      </c>
      <c r="DW7" s="305">
        <f>SUM(DW$8:DW$207)</f>
        <v>425</v>
      </c>
      <c r="DX7" s="305">
        <f>SUM(DX$8:DX$207)</f>
        <v>3533</v>
      </c>
      <c r="DY7" s="305">
        <f>SUM(DY$8:DY$207)</f>
        <v>86</v>
      </c>
      <c r="DZ7" s="305">
        <f t="shared" ref="DZ7:DZ38" si="42">SUM(EA7,EH7)</f>
        <v>975</v>
      </c>
      <c r="EA7" s="305">
        <f t="shared" ref="EA7:EA38" si="43">SUM(EB7:EG7)</f>
        <v>508</v>
      </c>
      <c r="EB7" s="305">
        <f t="shared" ref="EB7:EG7" si="44">SUM(EB$8:EB$207)</f>
        <v>0</v>
      </c>
      <c r="EC7" s="305">
        <f t="shared" si="44"/>
        <v>0</v>
      </c>
      <c r="ED7" s="305">
        <f t="shared" si="44"/>
        <v>508</v>
      </c>
      <c r="EE7" s="305">
        <f t="shared" si="44"/>
        <v>0</v>
      </c>
      <c r="EF7" s="305">
        <f t="shared" si="44"/>
        <v>0</v>
      </c>
      <c r="EG7" s="305">
        <f t="shared" si="44"/>
        <v>0</v>
      </c>
      <c r="EH7" s="305">
        <f t="shared" ref="EH7:EH38" si="45">SUM(EI7:EN7)</f>
        <v>467</v>
      </c>
      <c r="EI7" s="305">
        <f t="shared" ref="EI7:EN7" si="46">SUM(EI$8:EI$207)</f>
        <v>0</v>
      </c>
      <c r="EJ7" s="305">
        <f t="shared" si="46"/>
        <v>0</v>
      </c>
      <c r="EK7" s="305">
        <f t="shared" si="46"/>
        <v>467</v>
      </c>
      <c r="EL7" s="305">
        <f t="shared" si="46"/>
        <v>0</v>
      </c>
      <c r="EM7" s="305">
        <f t="shared" si="46"/>
        <v>0</v>
      </c>
      <c r="EN7" s="305">
        <f t="shared" si="46"/>
        <v>0</v>
      </c>
    </row>
    <row r="8" spans="1:144" s="300" customFormat="1" ht="13.5" customHeight="1">
      <c r="A8" s="322" t="s">
        <v>745</v>
      </c>
      <c r="B8" s="323" t="s">
        <v>759</v>
      </c>
      <c r="C8" s="322" t="s">
        <v>760</v>
      </c>
      <c r="D8" s="324">
        <f t="shared" si="0"/>
        <v>402222</v>
      </c>
      <c r="E8" s="324">
        <f t="shared" si="1"/>
        <v>330581</v>
      </c>
      <c r="F8" s="324">
        <f t="shared" si="2"/>
        <v>312678</v>
      </c>
      <c r="G8" s="324">
        <v>0</v>
      </c>
      <c r="H8" s="324">
        <v>312678</v>
      </c>
      <c r="I8" s="324">
        <v>0</v>
      </c>
      <c r="J8" s="324">
        <v>0</v>
      </c>
      <c r="K8" s="324">
        <v>0</v>
      </c>
      <c r="L8" s="324">
        <v>0</v>
      </c>
      <c r="M8" s="324">
        <f t="shared" si="4"/>
        <v>17903</v>
      </c>
      <c r="N8" s="324">
        <v>0</v>
      </c>
      <c r="O8" s="324">
        <v>17903</v>
      </c>
      <c r="P8" s="324">
        <v>0</v>
      </c>
      <c r="Q8" s="324">
        <v>0</v>
      </c>
      <c r="R8" s="324">
        <v>0</v>
      </c>
      <c r="S8" s="324">
        <v>0</v>
      </c>
      <c r="T8" s="324">
        <f t="shared" si="6"/>
        <v>19779</v>
      </c>
      <c r="U8" s="324">
        <f t="shared" si="7"/>
        <v>17311</v>
      </c>
      <c r="V8" s="324">
        <v>0</v>
      </c>
      <c r="W8" s="324">
        <v>0</v>
      </c>
      <c r="X8" s="324">
        <v>15580</v>
      </c>
      <c r="Y8" s="324">
        <v>0</v>
      </c>
      <c r="Z8" s="324">
        <v>0</v>
      </c>
      <c r="AA8" s="324">
        <v>1731</v>
      </c>
      <c r="AB8" s="324">
        <f t="shared" si="9"/>
        <v>2468</v>
      </c>
      <c r="AC8" s="324">
        <v>0</v>
      </c>
      <c r="AD8" s="324">
        <v>0</v>
      </c>
      <c r="AE8" s="324">
        <v>2468</v>
      </c>
      <c r="AF8" s="324">
        <v>0</v>
      </c>
      <c r="AG8" s="324">
        <v>0</v>
      </c>
      <c r="AH8" s="324">
        <v>0</v>
      </c>
      <c r="AI8" s="324">
        <f t="shared" si="11"/>
        <v>0</v>
      </c>
      <c r="AJ8" s="324">
        <f t="shared" si="12"/>
        <v>0</v>
      </c>
      <c r="AK8" s="324">
        <v>0</v>
      </c>
      <c r="AL8" s="324">
        <v>0</v>
      </c>
      <c r="AM8" s="324">
        <v>0</v>
      </c>
      <c r="AN8" s="324">
        <v>0</v>
      </c>
      <c r="AO8" s="324">
        <v>0</v>
      </c>
      <c r="AP8" s="324">
        <v>0</v>
      </c>
      <c r="AQ8" s="324">
        <f t="shared" si="14"/>
        <v>0</v>
      </c>
      <c r="AR8" s="324">
        <v>0</v>
      </c>
      <c r="AS8" s="324">
        <v>0</v>
      </c>
      <c r="AT8" s="324">
        <v>0</v>
      </c>
      <c r="AU8" s="324">
        <v>0</v>
      </c>
      <c r="AV8" s="324">
        <v>0</v>
      </c>
      <c r="AW8" s="324">
        <v>0</v>
      </c>
      <c r="AX8" s="324">
        <f t="shared" si="16"/>
        <v>0</v>
      </c>
      <c r="AY8" s="324">
        <f t="shared" si="17"/>
        <v>0</v>
      </c>
      <c r="AZ8" s="324">
        <v>0</v>
      </c>
      <c r="BA8" s="324">
        <v>0</v>
      </c>
      <c r="BB8" s="324">
        <v>0</v>
      </c>
      <c r="BC8" s="324">
        <v>0</v>
      </c>
      <c r="BD8" s="324">
        <v>0</v>
      </c>
      <c r="BE8" s="324">
        <v>0</v>
      </c>
      <c r="BF8" s="324">
        <f t="shared" si="19"/>
        <v>0</v>
      </c>
      <c r="BG8" s="324">
        <v>0</v>
      </c>
      <c r="BH8" s="324">
        <v>0</v>
      </c>
      <c r="BI8" s="324">
        <v>0</v>
      </c>
      <c r="BJ8" s="324">
        <v>0</v>
      </c>
      <c r="BK8" s="324">
        <v>0</v>
      </c>
      <c r="BL8" s="324">
        <v>0</v>
      </c>
      <c r="BM8" s="324">
        <f t="shared" si="21"/>
        <v>0</v>
      </c>
      <c r="BN8" s="324">
        <f t="shared" si="22"/>
        <v>0</v>
      </c>
      <c r="BO8" s="324">
        <v>0</v>
      </c>
      <c r="BP8" s="324">
        <v>0</v>
      </c>
      <c r="BQ8" s="324">
        <v>0</v>
      </c>
      <c r="BR8" s="324">
        <v>0</v>
      </c>
      <c r="BS8" s="324">
        <v>0</v>
      </c>
      <c r="BT8" s="324">
        <v>0</v>
      </c>
      <c r="BU8" s="324">
        <f t="shared" si="24"/>
        <v>0</v>
      </c>
      <c r="BV8" s="324">
        <v>0</v>
      </c>
      <c r="BW8" s="324">
        <v>0</v>
      </c>
      <c r="BX8" s="324">
        <v>0</v>
      </c>
      <c r="BY8" s="324">
        <v>0</v>
      </c>
      <c r="BZ8" s="324">
        <v>0</v>
      </c>
      <c r="CA8" s="324">
        <v>0</v>
      </c>
      <c r="CB8" s="324">
        <f t="shared" si="26"/>
        <v>0</v>
      </c>
      <c r="CC8" s="324">
        <f t="shared" si="27"/>
        <v>0</v>
      </c>
      <c r="CD8" s="324">
        <v>0</v>
      </c>
      <c r="CE8" s="324">
        <v>0</v>
      </c>
      <c r="CF8" s="324">
        <v>0</v>
      </c>
      <c r="CG8" s="324">
        <v>0</v>
      </c>
      <c r="CH8" s="324">
        <v>0</v>
      </c>
      <c r="CI8" s="324">
        <v>0</v>
      </c>
      <c r="CJ8" s="324">
        <f t="shared" si="29"/>
        <v>0</v>
      </c>
      <c r="CK8" s="324">
        <v>0</v>
      </c>
      <c r="CL8" s="324">
        <v>0</v>
      </c>
      <c r="CM8" s="324">
        <v>0</v>
      </c>
      <c r="CN8" s="324">
        <v>0</v>
      </c>
      <c r="CO8" s="324">
        <v>0</v>
      </c>
      <c r="CP8" s="324">
        <v>0</v>
      </c>
      <c r="CQ8" s="324">
        <f t="shared" si="31"/>
        <v>22268</v>
      </c>
      <c r="CR8" s="324">
        <f t="shared" si="32"/>
        <v>22134</v>
      </c>
      <c r="CS8" s="324">
        <v>0</v>
      </c>
      <c r="CT8" s="324">
        <v>0</v>
      </c>
      <c r="CU8" s="324">
        <v>0</v>
      </c>
      <c r="CV8" s="324">
        <v>22134</v>
      </c>
      <c r="CW8" s="324">
        <v>0</v>
      </c>
      <c r="CX8" s="324">
        <v>0</v>
      </c>
      <c r="CY8" s="324">
        <f t="shared" si="34"/>
        <v>134</v>
      </c>
      <c r="CZ8" s="324">
        <v>0</v>
      </c>
      <c r="DA8" s="324">
        <v>0</v>
      </c>
      <c r="DB8" s="324">
        <v>0</v>
      </c>
      <c r="DC8" s="324">
        <v>134</v>
      </c>
      <c r="DD8" s="324">
        <v>0</v>
      </c>
      <c r="DE8" s="324">
        <v>0</v>
      </c>
      <c r="DF8" s="324">
        <f t="shared" si="36"/>
        <v>0</v>
      </c>
      <c r="DG8" s="324">
        <f t="shared" si="37"/>
        <v>0</v>
      </c>
      <c r="DH8" s="324">
        <v>0</v>
      </c>
      <c r="DI8" s="324">
        <v>0</v>
      </c>
      <c r="DJ8" s="324">
        <v>0</v>
      </c>
      <c r="DK8" s="324">
        <v>0</v>
      </c>
      <c r="DL8" s="324">
        <v>0</v>
      </c>
      <c r="DM8" s="324">
        <v>0</v>
      </c>
      <c r="DN8" s="324">
        <f t="shared" si="39"/>
        <v>0</v>
      </c>
      <c r="DO8" s="324">
        <v>0</v>
      </c>
      <c r="DP8" s="324">
        <v>0</v>
      </c>
      <c r="DQ8" s="324">
        <v>0</v>
      </c>
      <c r="DR8" s="324">
        <v>0</v>
      </c>
      <c r="DS8" s="324">
        <v>0</v>
      </c>
      <c r="DT8" s="324">
        <v>0</v>
      </c>
      <c r="DU8" s="324">
        <f t="shared" si="41"/>
        <v>29594</v>
      </c>
      <c r="DV8" s="324">
        <v>29191</v>
      </c>
      <c r="DW8" s="324">
        <v>367</v>
      </c>
      <c r="DX8" s="324">
        <v>36</v>
      </c>
      <c r="DY8" s="324">
        <v>0</v>
      </c>
      <c r="DZ8" s="324">
        <f t="shared" si="42"/>
        <v>0</v>
      </c>
      <c r="EA8" s="324">
        <f t="shared" si="43"/>
        <v>0</v>
      </c>
      <c r="EB8" s="324">
        <v>0</v>
      </c>
      <c r="EC8" s="324">
        <v>0</v>
      </c>
      <c r="ED8" s="324">
        <v>0</v>
      </c>
      <c r="EE8" s="324">
        <v>0</v>
      </c>
      <c r="EF8" s="324">
        <v>0</v>
      </c>
      <c r="EG8" s="324">
        <v>0</v>
      </c>
      <c r="EH8" s="324">
        <f t="shared" si="45"/>
        <v>0</v>
      </c>
      <c r="EI8" s="324">
        <v>0</v>
      </c>
      <c r="EJ8" s="324">
        <v>0</v>
      </c>
      <c r="EK8" s="324">
        <v>0</v>
      </c>
      <c r="EL8" s="324">
        <v>0</v>
      </c>
      <c r="EM8" s="324">
        <v>0</v>
      </c>
      <c r="EN8" s="324">
        <v>0</v>
      </c>
    </row>
    <row r="9" spans="1:144" s="300" customFormat="1" ht="13.5" customHeight="1">
      <c r="A9" s="322" t="s">
        <v>745</v>
      </c>
      <c r="B9" s="323" t="s">
        <v>763</v>
      </c>
      <c r="C9" s="322" t="s">
        <v>764</v>
      </c>
      <c r="D9" s="324">
        <f t="shared" si="0"/>
        <v>105024</v>
      </c>
      <c r="E9" s="324">
        <f t="shared" si="1"/>
        <v>88672</v>
      </c>
      <c r="F9" s="324">
        <f t="shared" si="2"/>
        <v>84165</v>
      </c>
      <c r="G9" s="324">
        <v>0</v>
      </c>
      <c r="H9" s="324">
        <v>84165</v>
      </c>
      <c r="I9" s="324">
        <v>0</v>
      </c>
      <c r="J9" s="324">
        <v>0</v>
      </c>
      <c r="K9" s="324">
        <v>0</v>
      </c>
      <c r="L9" s="324">
        <v>0</v>
      </c>
      <c r="M9" s="324">
        <f t="shared" si="4"/>
        <v>4507</v>
      </c>
      <c r="N9" s="324">
        <v>0</v>
      </c>
      <c r="O9" s="324">
        <v>4507</v>
      </c>
      <c r="P9" s="324">
        <v>0</v>
      </c>
      <c r="Q9" s="324">
        <v>0</v>
      </c>
      <c r="R9" s="324">
        <v>0</v>
      </c>
      <c r="S9" s="324">
        <v>0</v>
      </c>
      <c r="T9" s="324">
        <f t="shared" si="6"/>
        <v>0</v>
      </c>
      <c r="U9" s="324">
        <f t="shared" si="7"/>
        <v>0</v>
      </c>
      <c r="V9" s="324">
        <v>0</v>
      </c>
      <c r="W9" s="324">
        <v>0</v>
      </c>
      <c r="X9" s="324">
        <v>0</v>
      </c>
      <c r="Y9" s="324">
        <v>0</v>
      </c>
      <c r="Z9" s="324">
        <v>0</v>
      </c>
      <c r="AA9" s="324">
        <v>0</v>
      </c>
      <c r="AB9" s="324">
        <f t="shared" si="9"/>
        <v>0</v>
      </c>
      <c r="AC9" s="324">
        <v>0</v>
      </c>
      <c r="AD9" s="324">
        <v>0</v>
      </c>
      <c r="AE9" s="324">
        <v>0</v>
      </c>
      <c r="AF9" s="324">
        <v>0</v>
      </c>
      <c r="AG9" s="324">
        <v>0</v>
      </c>
      <c r="AH9" s="324">
        <v>0</v>
      </c>
      <c r="AI9" s="324">
        <f t="shared" si="11"/>
        <v>0</v>
      </c>
      <c r="AJ9" s="324">
        <f t="shared" si="12"/>
        <v>0</v>
      </c>
      <c r="AK9" s="324">
        <v>0</v>
      </c>
      <c r="AL9" s="324">
        <v>0</v>
      </c>
      <c r="AM9" s="324">
        <v>0</v>
      </c>
      <c r="AN9" s="324">
        <v>0</v>
      </c>
      <c r="AO9" s="324">
        <v>0</v>
      </c>
      <c r="AP9" s="324">
        <v>0</v>
      </c>
      <c r="AQ9" s="324">
        <f t="shared" si="14"/>
        <v>0</v>
      </c>
      <c r="AR9" s="324">
        <v>0</v>
      </c>
      <c r="AS9" s="324">
        <v>0</v>
      </c>
      <c r="AT9" s="324">
        <v>0</v>
      </c>
      <c r="AU9" s="324">
        <v>0</v>
      </c>
      <c r="AV9" s="324">
        <v>0</v>
      </c>
      <c r="AW9" s="324">
        <v>0</v>
      </c>
      <c r="AX9" s="324">
        <f t="shared" si="16"/>
        <v>0</v>
      </c>
      <c r="AY9" s="324">
        <f t="shared" si="17"/>
        <v>0</v>
      </c>
      <c r="AZ9" s="324">
        <v>0</v>
      </c>
      <c r="BA9" s="324">
        <v>0</v>
      </c>
      <c r="BB9" s="324">
        <v>0</v>
      </c>
      <c r="BC9" s="324">
        <v>0</v>
      </c>
      <c r="BD9" s="324">
        <v>0</v>
      </c>
      <c r="BE9" s="324">
        <v>0</v>
      </c>
      <c r="BF9" s="324">
        <f t="shared" si="19"/>
        <v>0</v>
      </c>
      <c r="BG9" s="324">
        <v>0</v>
      </c>
      <c r="BH9" s="324">
        <v>0</v>
      </c>
      <c r="BI9" s="324">
        <v>0</v>
      </c>
      <c r="BJ9" s="324">
        <v>0</v>
      </c>
      <c r="BK9" s="324">
        <v>0</v>
      </c>
      <c r="BL9" s="324">
        <v>0</v>
      </c>
      <c r="BM9" s="324">
        <f t="shared" si="21"/>
        <v>0</v>
      </c>
      <c r="BN9" s="324">
        <f t="shared" si="22"/>
        <v>0</v>
      </c>
      <c r="BO9" s="324">
        <v>0</v>
      </c>
      <c r="BP9" s="324">
        <v>0</v>
      </c>
      <c r="BQ9" s="324">
        <v>0</v>
      </c>
      <c r="BR9" s="324">
        <v>0</v>
      </c>
      <c r="BS9" s="324">
        <v>0</v>
      </c>
      <c r="BT9" s="324">
        <v>0</v>
      </c>
      <c r="BU9" s="324">
        <f t="shared" si="24"/>
        <v>0</v>
      </c>
      <c r="BV9" s="324">
        <v>0</v>
      </c>
      <c r="BW9" s="324">
        <v>0</v>
      </c>
      <c r="BX9" s="324">
        <v>0</v>
      </c>
      <c r="BY9" s="324">
        <v>0</v>
      </c>
      <c r="BZ9" s="324">
        <v>0</v>
      </c>
      <c r="CA9" s="324">
        <v>0</v>
      </c>
      <c r="CB9" s="324">
        <f t="shared" si="26"/>
        <v>0</v>
      </c>
      <c r="CC9" s="324">
        <f t="shared" si="27"/>
        <v>0</v>
      </c>
      <c r="CD9" s="324">
        <v>0</v>
      </c>
      <c r="CE9" s="324">
        <v>0</v>
      </c>
      <c r="CF9" s="324">
        <v>0</v>
      </c>
      <c r="CG9" s="324">
        <v>0</v>
      </c>
      <c r="CH9" s="324">
        <v>0</v>
      </c>
      <c r="CI9" s="324">
        <v>0</v>
      </c>
      <c r="CJ9" s="324">
        <f t="shared" si="29"/>
        <v>0</v>
      </c>
      <c r="CK9" s="324">
        <v>0</v>
      </c>
      <c r="CL9" s="324">
        <v>0</v>
      </c>
      <c r="CM9" s="324">
        <v>0</v>
      </c>
      <c r="CN9" s="324">
        <v>0</v>
      </c>
      <c r="CO9" s="324">
        <v>0</v>
      </c>
      <c r="CP9" s="324">
        <v>0</v>
      </c>
      <c r="CQ9" s="324">
        <f t="shared" si="31"/>
        <v>12602</v>
      </c>
      <c r="CR9" s="324">
        <f t="shared" si="32"/>
        <v>11514</v>
      </c>
      <c r="CS9" s="324">
        <v>0</v>
      </c>
      <c r="CT9" s="324">
        <v>0</v>
      </c>
      <c r="CU9" s="324">
        <v>2850</v>
      </c>
      <c r="CV9" s="324">
        <v>8317</v>
      </c>
      <c r="CW9" s="324">
        <v>95</v>
      </c>
      <c r="CX9" s="324">
        <v>252</v>
      </c>
      <c r="CY9" s="324">
        <f t="shared" si="34"/>
        <v>1088</v>
      </c>
      <c r="CZ9" s="324">
        <v>0</v>
      </c>
      <c r="DA9" s="324">
        <v>284</v>
      </c>
      <c r="DB9" s="324">
        <v>804</v>
      </c>
      <c r="DC9" s="324">
        <v>0</v>
      </c>
      <c r="DD9" s="324">
        <v>0</v>
      </c>
      <c r="DE9" s="324">
        <v>0</v>
      </c>
      <c r="DF9" s="324">
        <f t="shared" si="36"/>
        <v>0</v>
      </c>
      <c r="DG9" s="324">
        <f t="shared" si="37"/>
        <v>0</v>
      </c>
      <c r="DH9" s="324">
        <v>0</v>
      </c>
      <c r="DI9" s="324">
        <v>0</v>
      </c>
      <c r="DJ9" s="324">
        <v>0</v>
      </c>
      <c r="DK9" s="324">
        <v>0</v>
      </c>
      <c r="DL9" s="324">
        <v>0</v>
      </c>
      <c r="DM9" s="324">
        <v>0</v>
      </c>
      <c r="DN9" s="324">
        <f t="shared" si="39"/>
        <v>0</v>
      </c>
      <c r="DO9" s="324">
        <v>0</v>
      </c>
      <c r="DP9" s="324">
        <v>0</v>
      </c>
      <c r="DQ9" s="324">
        <v>0</v>
      </c>
      <c r="DR9" s="324">
        <v>0</v>
      </c>
      <c r="DS9" s="324">
        <v>0</v>
      </c>
      <c r="DT9" s="324">
        <v>0</v>
      </c>
      <c r="DU9" s="324">
        <f t="shared" si="41"/>
        <v>3750</v>
      </c>
      <c r="DV9" s="324">
        <v>3750</v>
      </c>
      <c r="DW9" s="324">
        <v>0</v>
      </c>
      <c r="DX9" s="324">
        <v>0</v>
      </c>
      <c r="DY9" s="324">
        <v>0</v>
      </c>
      <c r="DZ9" s="324">
        <f t="shared" si="42"/>
        <v>0</v>
      </c>
      <c r="EA9" s="324">
        <f t="shared" si="43"/>
        <v>0</v>
      </c>
      <c r="EB9" s="324">
        <v>0</v>
      </c>
      <c r="EC9" s="324">
        <v>0</v>
      </c>
      <c r="ED9" s="324">
        <v>0</v>
      </c>
      <c r="EE9" s="324">
        <v>0</v>
      </c>
      <c r="EF9" s="324">
        <v>0</v>
      </c>
      <c r="EG9" s="324">
        <v>0</v>
      </c>
      <c r="EH9" s="324">
        <f t="shared" si="45"/>
        <v>0</v>
      </c>
      <c r="EI9" s="324">
        <v>0</v>
      </c>
      <c r="EJ9" s="324">
        <v>0</v>
      </c>
      <c r="EK9" s="324">
        <v>0</v>
      </c>
      <c r="EL9" s="324">
        <v>0</v>
      </c>
      <c r="EM9" s="324">
        <v>0</v>
      </c>
      <c r="EN9" s="324">
        <v>0</v>
      </c>
    </row>
    <row r="10" spans="1:144" s="300" customFormat="1" ht="13.5" customHeight="1">
      <c r="A10" s="322" t="s">
        <v>745</v>
      </c>
      <c r="B10" s="323" t="s">
        <v>766</v>
      </c>
      <c r="C10" s="322" t="s">
        <v>767</v>
      </c>
      <c r="D10" s="324">
        <f t="shared" si="0"/>
        <v>77899</v>
      </c>
      <c r="E10" s="324">
        <f t="shared" si="1"/>
        <v>70770</v>
      </c>
      <c r="F10" s="324">
        <f t="shared" si="2"/>
        <v>61800</v>
      </c>
      <c r="G10" s="324">
        <v>0</v>
      </c>
      <c r="H10" s="324">
        <v>61800</v>
      </c>
      <c r="I10" s="324">
        <v>0</v>
      </c>
      <c r="J10" s="324">
        <v>0</v>
      </c>
      <c r="K10" s="324">
        <v>0</v>
      </c>
      <c r="L10" s="324">
        <v>0</v>
      </c>
      <c r="M10" s="324">
        <f t="shared" si="4"/>
        <v>8970</v>
      </c>
      <c r="N10" s="324">
        <v>0</v>
      </c>
      <c r="O10" s="324">
        <v>8970</v>
      </c>
      <c r="P10" s="324">
        <v>0</v>
      </c>
      <c r="Q10" s="324">
        <v>0</v>
      </c>
      <c r="R10" s="324">
        <v>0</v>
      </c>
      <c r="S10" s="324">
        <v>0</v>
      </c>
      <c r="T10" s="324">
        <f t="shared" si="6"/>
        <v>0</v>
      </c>
      <c r="U10" s="324">
        <f t="shared" si="7"/>
        <v>0</v>
      </c>
      <c r="V10" s="324">
        <v>0</v>
      </c>
      <c r="W10" s="324">
        <v>0</v>
      </c>
      <c r="X10" s="324">
        <v>0</v>
      </c>
      <c r="Y10" s="324">
        <v>0</v>
      </c>
      <c r="Z10" s="324">
        <v>0</v>
      </c>
      <c r="AA10" s="324">
        <v>0</v>
      </c>
      <c r="AB10" s="324">
        <f t="shared" si="9"/>
        <v>0</v>
      </c>
      <c r="AC10" s="324">
        <v>0</v>
      </c>
      <c r="AD10" s="324">
        <v>0</v>
      </c>
      <c r="AE10" s="324">
        <v>0</v>
      </c>
      <c r="AF10" s="324">
        <v>0</v>
      </c>
      <c r="AG10" s="324">
        <v>0</v>
      </c>
      <c r="AH10" s="324">
        <v>0</v>
      </c>
      <c r="AI10" s="324">
        <f t="shared" si="11"/>
        <v>0</v>
      </c>
      <c r="AJ10" s="324">
        <f t="shared" si="12"/>
        <v>0</v>
      </c>
      <c r="AK10" s="324">
        <v>0</v>
      </c>
      <c r="AL10" s="324">
        <v>0</v>
      </c>
      <c r="AM10" s="324">
        <v>0</v>
      </c>
      <c r="AN10" s="324">
        <v>0</v>
      </c>
      <c r="AO10" s="324">
        <v>0</v>
      </c>
      <c r="AP10" s="324">
        <v>0</v>
      </c>
      <c r="AQ10" s="324">
        <f t="shared" si="14"/>
        <v>0</v>
      </c>
      <c r="AR10" s="324">
        <v>0</v>
      </c>
      <c r="AS10" s="324">
        <v>0</v>
      </c>
      <c r="AT10" s="324">
        <v>0</v>
      </c>
      <c r="AU10" s="324">
        <v>0</v>
      </c>
      <c r="AV10" s="324">
        <v>0</v>
      </c>
      <c r="AW10" s="324">
        <v>0</v>
      </c>
      <c r="AX10" s="324">
        <f t="shared" si="16"/>
        <v>0</v>
      </c>
      <c r="AY10" s="324">
        <f t="shared" si="17"/>
        <v>0</v>
      </c>
      <c r="AZ10" s="324">
        <v>0</v>
      </c>
      <c r="BA10" s="324">
        <v>0</v>
      </c>
      <c r="BB10" s="324">
        <v>0</v>
      </c>
      <c r="BC10" s="324">
        <v>0</v>
      </c>
      <c r="BD10" s="324">
        <v>0</v>
      </c>
      <c r="BE10" s="324">
        <v>0</v>
      </c>
      <c r="BF10" s="324">
        <f t="shared" si="19"/>
        <v>0</v>
      </c>
      <c r="BG10" s="324">
        <v>0</v>
      </c>
      <c r="BH10" s="324">
        <v>0</v>
      </c>
      <c r="BI10" s="324">
        <v>0</v>
      </c>
      <c r="BJ10" s="324">
        <v>0</v>
      </c>
      <c r="BK10" s="324">
        <v>0</v>
      </c>
      <c r="BL10" s="324">
        <v>0</v>
      </c>
      <c r="BM10" s="324">
        <f t="shared" si="21"/>
        <v>0</v>
      </c>
      <c r="BN10" s="324">
        <f t="shared" si="22"/>
        <v>0</v>
      </c>
      <c r="BO10" s="324">
        <v>0</v>
      </c>
      <c r="BP10" s="324">
        <v>0</v>
      </c>
      <c r="BQ10" s="324">
        <v>0</v>
      </c>
      <c r="BR10" s="324">
        <v>0</v>
      </c>
      <c r="BS10" s="324">
        <v>0</v>
      </c>
      <c r="BT10" s="324">
        <v>0</v>
      </c>
      <c r="BU10" s="324">
        <f t="shared" si="24"/>
        <v>0</v>
      </c>
      <c r="BV10" s="324">
        <v>0</v>
      </c>
      <c r="BW10" s="324">
        <v>0</v>
      </c>
      <c r="BX10" s="324">
        <v>0</v>
      </c>
      <c r="BY10" s="324">
        <v>0</v>
      </c>
      <c r="BZ10" s="324">
        <v>0</v>
      </c>
      <c r="CA10" s="324">
        <v>0</v>
      </c>
      <c r="CB10" s="324">
        <f t="shared" si="26"/>
        <v>0</v>
      </c>
      <c r="CC10" s="324">
        <f t="shared" si="27"/>
        <v>0</v>
      </c>
      <c r="CD10" s="324">
        <v>0</v>
      </c>
      <c r="CE10" s="324">
        <v>0</v>
      </c>
      <c r="CF10" s="324">
        <v>0</v>
      </c>
      <c r="CG10" s="324">
        <v>0</v>
      </c>
      <c r="CH10" s="324">
        <v>0</v>
      </c>
      <c r="CI10" s="324">
        <v>0</v>
      </c>
      <c r="CJ10" s="324">
        <f t="shared" si="29"/>
        <v>0</v>
      </c>
      <c r="CK10" s="324">
        <v>0</v>
      </c>
      <c r="CL10" s="324">
        <v>0</v>
      </c>
      <c r="CM10" s="324">
        <v>0</v>
      </c>
      <c r="CN10" s="324">
        <v>0</v>
      </c>
      <c r="CO10" s="324">
        <v>0</v>
      </c>
      <c r="CP10" s="324">
        <v>0</v>
      </c>
      <c r="CQ10" s="324">
        <f t="shared" si="31"/>
        <v>4259</v>
      </c>
      <c r="CR10" s="324">
        <f t="shared" si="32"/>
        <v>4102</v>
      </c>
      <c r="CS10" s="324">
        <v>0</v>
      </c>
      <c r="CT10" s="324">
        <v>0</v>
      </c>
      <c r="CU10" s="324">
        <v>3307</v>
      </c>
      <c r="CV10" s="324">
        <v>236</v>
      </c>
      <c r="CW10" s="324">
        <v>75</v>
      </c>
      <c r="CX10" s="324">
        <v>484</v>
      </c>
      <c r="CY10" s="324">
        <f t="shared" si="34"/>
        <v>157</v>
      </c>
      <c r="CZ10" s="324">
        <v>0</v>
      </c>
      <c r="DA10" s="324">
        <v>0</v>
      </c>
      <c r="DB10" s="324">
        <v>157</v>
      </c>
      <c r="DC10" s="324">
        <v>0</v>
      </c>
      <c r="DD10" s="324">
        <v>0</v>
      </c>
      <c r="DE10" s="324">
        <v>0</v>
      </c>
      <c r="DF10" s="324">
        <f t="shared" si="36"/>
        <v>0</v>
      </c>
      <c r="DG10" s="324">
        <f t="shared" si="37"/>
        <v>0</v>
      </c>
      <c r="DH10" s="324">
        <v>0</v>
      </c>
      <c r="DI10" s="324">
        <v>0</v>
      </c>
      <c r="DJ10" s="324">
        <v>0</v>
      </c>
      <c r="DK10" s="324">
        <v>0</v>
      </c>
      <c r="DL10" s="324">
        <v>0</v>
      </c>
      <c r="DM10" s="324">
        <v>0</v>
      </c>
      <c r="DN10" s="324">
        <f t="shared" si="39"/>
        <v>0</v>
      </c>
      <c r="DO10" s="324">
        <v>0</v>
      </c>
      <c r="DP10" s="324">
        <v>0</v>
      </c>
      <c r="DQ10" s="324">
        <v>0</v>
      </c>
      <c r="DR10" s="324">
        <v>0</v>
      </c>
      <c r="DS10" s="324">
        <v>0</v>
      </c>
      <c r="DT10" s="324">
        <v>0</v>
      </c>
      <c r="DU10" s="324">
        <f t="shared" si="41"/>
        <v>2649</v>
      </c>
      <c r="DV10" s="324">
        <v>2649</v>
      </c>
      <c r="DW10" s="324">
        <v>0</v>
      </c>
      <c r="DX10" s="324">
        <v>0</v>
      </c>
      <c r="DY10" s="324">
        <v>0</v>
      </c>
      <c r="DZ10" s="324">
        <f t="shared" si="42"/>
        <v>221</v>
      </c>
      <c r="EA10" s="324">
        <f t="shared" si="43"/>
        <v>0</v>
      </c>
      <c r="EB10" s="324">
        <v>0</v>
      </c>
      <c r="EC10" s="324">
        <v>0</v>
      </c>
      <c r="ED10" s="324">
        <v>0</v>
      </c>
      <c r="EE10" s="324">
        <v>0</v>
      </c>
      <c r="EF10" s="324">
        <v>0</v>
      </c>
      <c r="EG10" s="324">
        <v>0</v>
      </c>
      <c r="EH10" s="324">
        <f t="shared" si="45"/>
        <v>221</v>
      </c>
      <c r="EI10" s="324">
        <v>0</v>
      </c>
      <c r="EJ10" s="324">
        <v>0</v>
      </c>
      <c r="EK10" s="324">
        <v>221</v>
      </c>
      <c r="EL10" s="324">
        <v>0</v>
      </c>
      <c r="EM10" s="324">
        <v>0</v>
      </c>
      <c r="EN10" s="324">
        <v>0</v>
      </c>
    </row>
    <row r="11" spans="1:144" s="300" customFormat="1" ht="13.5" customHeight="1">
      <c r="A11" s="322" t="s">
        <v>745</v>
      </c>
      <c r="B11" s="323" t="s">
        <v>769</v>
      </c>
      <c r="C11" s="322" t="s">
        <v>770</v>
      </c>
      <c r="D11" s="324">
        <f t="shared" si="0"/>
        <v>169584</v>
      </c>
      <c r="E11" s="324">
        <f t="shared" si="1"/>
        <v>145984</v>
      </c>
      <c r="F11" s="324">
        <f t="shared" si="2"/>
        <v>137722</v>
      </c>
      <c r="G11" s="324">
        <v>137722</v>
      </c>
      <c r="H11" s="324">
        <v>0</v>
      </c>
      <c r="I11" s="324">
        <v>0</v>
      </c>
      <c r="J11" s="324">
        <v>0</v>
      </c>
      <c r="K11" s="324">
        <v>0</v>
      </c>
      <c r="L11" s="324">
        <v>0</v>
      </c>
      <c r="M11" s="324">
        <f t="shared" si="4"/>
        <v>8262</v>
      </c>
      <c r="N11" s="324">
        <v>7360</v>
      </c>
      <c r="O11" s="324">
        <v>0</v>
      </c>
      <c r="P11" s="324">
        <v>0</v>
      </c>
      <c r="Q11" s="324">
        <v>0</v>
      </c>
      <c r="R11" s="324">
        <v>0</v>
      </c>
      <c r="S11" s="324">
        <v>902</v>
      </c>
      <c r="T11" s="324">
        <f t="shared" si="6"/>
        <v>4897</v>
      </c>
      <c r="U11" s="324">
        <f t="shared" si="7"/>
        <v>2393</v>
      </c>
      <c r="V11" s="324">
        <v>0</v>
      </c>
      <c r="W11" s="324">
        <v>0</v>
      </c>
      <c r="X11" s="324">
        <v>0</v>
      </c>
      <c r="Y11" s="324">
        <v>28</v>
      </c>
      <c r="Z11" s="324">
        <v>0</v>
      </c>
      <c r="AA11" s="324">
        <v>2365</v>
      </c>
      <c r="AB11" s="324">
        <f t="shared" si="9"/>
        <v>2504</v>
      </c>
      <c r="AC11" s="324">
        <v>0</v>
      </c>
      <c r="AD11" s="324">
        <v>0</v>
      </c>
      <c r="AE11" s="324">
        <v>0</v>
      </c>
      <c r="AF11" s="324">
        <v>0</v>
      </c>
      <c r="AG11" s="324">
        <v>0</v>
      </c>
      <c r="AH11" s="324">
        <v>2504</v>
      </c>
      <c r="AI11" s="324">
        <f t="shared" si="11"/>
        <v>0</v>
      </c>
      <c r="AJ11" s="324">
        <f t="shared" si="12"/>
        <v>0</v>
      </c>
      <c r="AK11" s="324">
        <v>0</v>
      </c>
      <c r="AL11" s="324">
        <v>0</v>
      </c>
      <c r="AM11" s="324">
        <v>0</v>
      </c>
      <c r="AN11" s="324">
        <v>0</v>
      </c>
      <c r="AO11" s="324">
        <v>0</v>
      </c>
      <c r="AP11" s="324">
        <v>0</v>
      </c>
      <c r="AQ11" s="324">
        <f t="shared" si="14"/>
        <v>0</v>
      </c>
      <c r="AR11" s="324">
        <v>0</v>
      </c>
      <c r="AS11" s="324">
        <v>0</v>
      </c>
      <c r="AT11" s="324">
        <v>0</v>
      </c>
      <c r="AU11" s="324">
        <v>0</v>
      </c>
      <c r="AV11" s="324">
        <v>0</v>
      </c>
      <c r="AW11" s="324">
        <v>0</v>
      </c>
      <c r="AX11" s="324">
        <f t="shared" si="16"/>
        <v>0</v>
      </c>
      <c r="AY11" s="324">
        <f t="shared" si="17"/>
        <v>0</v>
      </c>
      <c r="AZ11" s="324">
        <v>0</v>
      </c>
      <c r="BA11" s="324">
        <v>0</v>
      </c>
      <c r="BB11" s="324">
        <v>0</v>
      </c>
      <c r="BC11" s="324">
        <v>0</v>
      </c>
      <c r="BD11" s="324">
        <v>0</v>
      </c>
      <c r="BE11" s="324">
        <v>0</v>
      </c>
      <c r="BF11" s="324">
        <f t="shared" si="19"/>
        <v>0</v>
      </c>
      <c r="BG11" s="324">
        <v>0</v>
      </c>
      <c r="BH11" s="324">
        <v>0</v>
      </c>
      <c r="BI11" s="324">
        <v>0</v>
      </c>
      <c r="BJ11" s="324">
        <v>0</v>
      </c>
      <c r="BK11" s="324">
        <v>0</v>
      </c>
      <c r="BL11" s="324">
        <v>0</v>
      </c>
      <c r="BM11" s="324">
        <f t="shared" si="21"/>
        <v>0</v>
      </c>
      <c r="BN11" s="324">
        <f t="shared" si="22"/>
        <v>0</v>
      </c>
      <c r="BO11" s="324">
        <v>0</v>
      </c>
      <c r="BP11" s="324">
        <v>0</v>
      </c>
      <c r="BQ11" s="324">
        <v>0</v>
      </c>
      <c r="BR11" s="324">
        <v>0</v>
      </c>
      <c r="BS11" s="324">
        <v>0</v>
      </c>
      <c r="BT11" s="324">
        <v>0</v>
      </c>
      <c r="BU11" s="324">
        <f t="shared" si="24"/>
        <v>0</v>
      </c>
      <c r="BV11" s="324">
        <v>0</v>
      </c>
      <c r="BW11" s="324">
        <v>0</v>
      </c>
      <c r="BX11" s="324">
        <v>0</v>
      </c>
      <c r="BY11" s="324">
        <v>0</v>
      </c>
      <c r="BZ11" s="324">
        <v>0</v>
      </c>
      <c r="CA11" s="324">
        <v>0</v>
      </c>
      <c r="CB11" s="324">
        <f t="shared" si="26"/>
        <v>0</v>
      </c>
      <c r="CC11" s="324">
        <f t="shared" si="27"/>
        <v>0</v>
      </c>
      <c r="CD11" s="324">
        <v>0</v>
      </c>
      <c r="CE11" s="324">
        <v>0</v>
      </c>
      <c r="CF11" s="324">
        <v>0</v>
      </c>
      <c r="CG11" s="324">
        <v>0</v>
      </c>
      <c r="CH11" s="324">
        <v>0</v>
      </c>
      <c r="CI11" s="324">
        <v>0</v>
      </c>
      <c r="CJ11" s="324">
        <f t="shared" si="29"/>
        <v>0</v>
      </c>
      <c r="CK11" s="324">
        <v>0</v>
      </c>
      <c r="CL11" s="324">
        <v>0</v>
      </c>
      <c r="CM11" s="324">
        <v>0</v>
      </c>
      <c r="CN11" s="324">
        <v>0</v>
      </c>
      <c r="CO11" s="324">
        <v>0</v>
      </c>
      <c r="CP11" s="324">
        <v>0</v>
      </c>
      <c r="CQ11" s="324">
        <f t="shared" si="31"/>
        <v>18703</v>
      </c>
      <c r="CR11" s="324">
        <f t="shared" si="32"/>
        <v>18254</v>
      </c>
      <c r="CS11" s="324">
        <v>0</v>
      </c>
      <c r="CT11" s="324">
        <v>0</v>
      </c>
      <c r="CU11" s="324">
        <v>0</v>
      </c>
      <c r="CV11" s="324">
        <v>18182</v>
      </c>
      <c r="CW11" s="324">
        <v>72</v>
      </c>
      <c r="CX11" s="324">
        <v>0</v>
      </c>
      <c r="CY11" s="324">
        <f t="shared" si="34"/>
        <v>449</v>
      </c>
      <c r="CZ11" s="324">
        <v>0</v>
      </c>
      <c r="DA11" s="324">
        <v>0</v>
      </c>
      <c r="DB11" s="324">
        <v>0</v>
      </c>
      <c r="DC11" s="324">
        <v>176</v>
      </c>
      <c r="DD11" s="324">
        <v>0</v>
      </c>
      <c r="DE11" s="324">
        <v>273</v>
      </c>
      <c r="DF11" s="324">
        <f t="shared" si="36"/>
        <v>0</v>
      </c>
      <c r="DG11" s="324">
        <f t="shared" si="37"/>
        <v>0</v>
      </c>
      <c r="DH11" s="324">
        <v>0</v>
      </c>
      <c r="DI11" s="324">
        <v>0</v>
      </c>
      <c r="DJ11" s="324">
        <v>0</v>
      </c>
      <c r="DK11" s="324">
        <v>0</v>
      </c>
      <c r="DL11" s="324">
        <v>0</v>
      </c>
      <c r="DM11" s="324">
        <v>0</v>
      </c>
      <c r="DN11" s="324">
        <f t="shared" si="39"/>
        <v>0</v>
      </c>
      <c r="DO11" s="324">
        <v>0</v>
      </c>
      <c r="DP11" s="324">
        <v>0</v>
      </c>
      <c r="DQ11" s="324">
        <v>0</v>
      </c>
      <c r="DR11" s="324">
        <v>0</v>
      </c>
      <c r="DS11" s="324">
        <v>0</v>
      </c>
      <c r="DT11" s="324">
        <v>0</v>
      </c>
      <c r="DU11" s="324">
        <f t="shared" si="41"/>
        <v>0</v>
      </c>
      <c r="DV11" s="324">
        <v>0</v>
      </c>
      <c r="DW11" s="324">
        <v>0</v>
      </c>
      <c r="DX11" s="324">
        <v>0</v>
      </c>
      <c r="DY11" s="324">
        <v>0</v>
      </c>
      <c r="DZ11" s="324">
        <f t="shared" si="42"/>
        <v>0</v>
      </c>
      <c r="EA11" s="324">
        <f t="shared" si="43"/>
        <v>0</v>
      </c>
      <c r="EB11" s="324">
        <v>0</v>
      </c>
      <c r="EC11" s="324">
        <v>0</v>
      </c>
      <c r="ED11" s="324">
        <v>0</v>
      </c>
      <c r="EE11" s="324">
        <v>0</v>
      </c>
      <c r="EF11" s="324">
        <v>0</v>
      </c>
      <c r="EG11" s="324">
        <v>0</v>
      </c>
      <c r="EH11" s="324">
        <f t="shared" si="45"/>
        <v>0</v>
      </c>
      <c r="EI11" s="324">
        <v>0</v>
      </c>
      <c r="EJ11" s="324">
        <v>0</v>
      </c>
      <c r="EK11" s="324">
        <v>0</v>
      </c>
      <c r="EL11" s="324">
        <v>0</v>
      </c>
      <c r="EM11" s="324">
        <v>0</v>
      </c>
      <c r="EN11" s="324">
        <v>0</v>
      </c>
    </row>
    <row r="12" spans="1:144" s="300" customFormat="1" ht="13.5" customHeight="1">
      <c r="A12" s="322" t="s">
        <v>745</v>
      </c>
      <c r="B12" s="323" t="s">
        <v>772</v>
      </c>
      <c r="C12" s="322" t="s">
        <v>773</v>
      </c>
      <c r="D12" s="324">
        <f t="shared" si="0"/>
        <v>28087</v>
      </c>
      <c r="E12" s="324">
        <f t="shared" si="1"/>
        <v>21523</v>
      </c>
      <c r="F12" s="324">
        <f t="shared" si="2"/>
        <v>19051</v>
      </c>
      <c r="G12" s="324">
        <v>0</v>
      </c>
      <c r="H12" s="324">
        <v>19051</v>
      </c>
      <c r="I12" s="324">
        <v>0</v>
      </c>
      <c r="J12" s="324">
        <v>0</v>
      </c>
      <c r="K12" s="324">
        <v>0</v>
      </c>
      <c r="L12" s="324">
        <v>0</v>
      </c>
      <c r="M12" s="324">
        <f t="shared" si="4"/>
        <v>2472</v>
      </c>
      <c r="N12" s="324">
        <v>0</v>
      </c>
      <c r="O12" s="324">
        <v>2436</v>
      </c>
      <c r="P12" s="324">
        <v>0</v>
      </c>
      <c r="Q12" s="324">
        <v>36</v>
      </c>
      <c r="R12" s="324">
        <v>0</v>
      </c>
      <c r="S12" s="324">
        <v>0</v>
      </c>
      <c r="T12" s="324">
        <f t="shared" si="6"/>
        <v>4859</v>
      </c>
      <c r="U12" s="324">
        <f t="shared" si="7"/>
        <v>4215</v>
      </c>
      <c r="V12" s="324">
        <v>0</v>
      </c>
      <c r="W12" s="324">
        <v>0</v>
      </c>
      <c r="X12" s="324">
        <v>3310</v>
      </c>
      <c r="Y12" s="324">
        <v>0</v>
      </c>
      <c r="Z12" s="324">
        <v>2</v>
      </c>
      <c r="AA12" s="324">
        <v>903</v>
      </c>
      <c r="AB12" s="324">
        <f t="shared" si="9"/>
        <v>644</v>
      </c>
      <c r="AC12" s="324">
        <v>0</v>
      </c>
      <c r="AD12" s="324">
        <v>0</v>
      </c>
      <c r="AE12" s="324">
        <v>644</v>
      </c>
      <c r="AF12" s="324">
        <v>0</v>
      </c>
      <c r="AG12" s="324">
        <v>0</v>
      </c>
      <c r="AH12" s="324">
        <v>0</v>
      </c>
      <c r="AI12" s="324">
        <f t="shared" si="11"/>
        <v>0</v>
      </c>
      <c r="AJ12" s="324">
        <f t="shared" si="12"/>
        <v>0</v>
      </c>
      <c r="AK12" s="324">
        <v>0</v>
      </c>
      <c r="AL12" s="324">
        <v>0</v>
      </c>
      <c r="AM12" s="324">
        <v>0</v>
      </c>
      <c r="AN12" s="324">
        <v>0</v>
      </c>
      <c r="AO12" s="324">
        <v>0</v>
      </c>
      <c r="AP12" s="324">
        <v>0</v>
      </c>
      <c r="AQ12" s="324">
        <f t="shared" si="14"/>
        <v>0</v>
      </c>
      <c r="AR12" s="324">
        <v>0</v>
      </c>
      <c r="AS12" s="324">
        <v>0</v>
      </c>
      <c r="AT12" s="324">
        <v>0</v>
      </c>
      <c r="AU12" s="324">
        <v>0</v>
      </c>
      <c r="AV12" s="324">
        <v>0</v>
      </c>
      <c r="AW12" s="324">
        <v>0</v>
      </c>
      <c r="AX12" s="324">
        <f t="shared" si="16"/>
        <v>0</v>
      </c>
      <c r="AY12" s="324">
        <f t="shared" si="17"/>
        <v>0</v>
      </c>
      <c r="AZ12" s="324">
        <v>0</v>
      </c>
      <c r="BA12" s="324">
        <v>0</v>
      </c>
      <c r="BB12" s="324">
        <v>0</v>
      </c>
      <c r="BC12" s="324">
        <v>0</v>
      </c>
      <c r="BD12" s="324">
        <v>0</v>
      </c>
      <c r="BE12" s="324">
        <v>0</v>
      </c>
      <c r="BF12" s="324">
        <f t="shared" si="19"/>
        <v>0</v>
      </c>
      <c r="BG12" s="324">
        <v>0</v>
      </c>
      <c r="BH12" s="324">
        <v>0</v>
      </c>
      <c r="BI12" s="324">
        <v>0</v>
      </c>
      <c r="BJ12" s="324">
        <v>0</v>
      </c>
      <c r="BK12" s="324">
        <v>0</v>
      </c>
      <c r="BL12" s="324">
        <v>0</v>
      </c>
      <c r="BM12" s="324">
        <f t="shared" si="21"/>
        <v>0</v>
      </c>
      <c r="BN12" s="324">
        <f t="shared" si="22"/>
        <v>0</v>
      </c>
      <c r="BO12" s="324">
        <v>0</v>
      </c>
      <c r="BP12" s="324">
        <v>0</v>
      </c>
      <c r="BQ12" s="324">
        <v>0</v>
      </c>
      <c r="BR12" s="324">
        <v>0</v>
      </c>
      <c r="BS12" s="324">
        <v>0</v>
      </c>
      <c r="BT12" s="324">
        <v>0</v>
      </c>
      <c r="BU12" s="324">
        <f t="shared" si="24"/>
        <v>0</v>
      </c>
      <c r="BV12" s="324">
        <v>0</v>
      </c>
      <c r="BW12" s="324">
        <v>0</v>
      </c>
      <c r="BX12" s="324">
        <v>0</v>
      </c>
      <c r="BY12" s="324">
        <v>0</v>
      </c>
      <c r="BZ12" s="324">
        <v>0</v>
      </c>
      <c r="CA12" s="324">
        <v>0</v>
      </c>
      <c r="CB12" s="324">
        <f t="shared" si="26"/>
        <v>0</v>
      </c>
      <c r="CC12" s="324">
        <f t="shared" si="27"/>
        <v>0</v>
      </c>
      <c r="CD12" s="324">
        <v>0</v>
      </c>
      <c r="CE12" s="324">
        <v>0</v>
      </c>
      <c r="CF12" s="324">
        <v>0</v>
      </c>
      <c r="CG12" s="324">
        <v>0</v>
      </c>
      <c r="CH12" s="324">
        <v>0</v>
      </c>
      <c r="CI12" s="324">
        <v>0</v>
      </c>
      <c r="CJ12" s="324">
        <f t="shared" si="29"/>
        <v>0</v>
      </c>
      <c r="CK12" s="324">
        <v>0</v>
      </c>
      <c r="CL12" s="324">
        <v>0</v>
      </c>
      <c r="CM12" s="324">
        <v>0</v>
      </c>
      <c r="CN12" s="324">
        <v>0</v>
      </c>
      <c r="CO12" s="324">
        <v>0</v>
      </c>
      <c r="CP12" s="324">
        <v>0</v>
      </c>
      <c r="CQ12" s="324">
        <f t="shared" si="31"/>
        <v>21</v>
      </c>
      <c r="CR12" s="324">
        <f t="shared" si="32"/>
        <v>21</v>
      </c>
      <c r="CS12" s="324">
        <v>0</v>
      </c>
      <c r="CT12" s="324">
        <v>0</v>
      </c>
      <c r="CU12" s="324">
        <v>0</v>
      </c>
      <c r="CV12" s="324">
        <v>0</v>
      </c>
      <c r="CW12" s="324">
        <v>21</v>
      </c>
      <c r="CX12" s="324">
        <v>0</v>
      </c>
      <c r="CY12" s="324">
        <f t="shared" si="34"/>
        <v>0</v>
      </c>
      <c r="CZ12" s="324">
        <v>0</v>
      </c>
      <c r="DA12" s="324">
        <v>0</v>
      </c>
      <c r="DB12" s="324">
        <v>0</v>
      </c>
      <c r="DC12" s="324">
        <v>0</v>
      </c>
      <c r="DD12" s="324">
        <v>0</v>
      </c>
      <c r="DE12" s="324">
        <v>0</v>
      </c>
      <c r="DF12" s="324">
        <f t="shared" si="36"/>
        <v>0</v>
      </c>
      <c r="DG12" s="324">
        <f t="shared" si="37"/>
        <v>0</v>
      </c>
      <c r="DH12" s="324">
        <v>0</v>
      </c>
      <c r="DI12" s="324">
        <v>0</v>
      </c>
      <c r="DJ12" s="324">
        <v>0</v>
      </c>
      <c r="DK12" s="324">
        <v>0</v>
      </c>
      <c r="DL12" s="324">
        <v>0</v>
      </c>
      <c r="DM12" s="324">
        <v>0</v>
      </c>
      <c r="DN12" s="324">
        <f t="shared" si="39"/>
        <v>0</v>
      </c>
      <c r="DO12" s="324">
        <v>0</v>
      </c>
      <c r="DP12" s="324">
        <v>0</v>
      </c>
      <c r="DQ12" s="324">
        <v>0</v>
      </c>
      <c r="DR12" s="324">
        <v>0</v>
      </c>
      <c r="DS12" s="324">
        <v>0</v>
      </c>
      <c r="DT12" s="324">
        <v>0</v>
      </c>
      <c r="DU12" s="324">
        <f t="shared" si="41"/>
        <v>1684</v>
      </c>
      <c r="DV12" s="324">
        <v>1684</v>
      </c>
      <c r="DW12" s="324">
        <v>0</v>
      </c>
      <c r="DX12" s="324">
        <v>0</v>
      </c>
      <c r="DY12" s="324">
        <v>0</v>
      </c>
      <c r="DZ12" s="324">
        <f t="shared" si="42"/>
        <v>0</v>
      </c>
      <c r="EA12" s="324">
        <f t="shared" si="43"/>
        <v>0</v>
      </c>
      <c r="EB12" s="324">
        <v>0</v>
      </c>
      <c r="EC12" s="324">
        <v>0</v>
      </c>
      <c r="ED12" s="324">
        <v>0</v>
      </c>
      <c r="EE12" s="324">
        <v>0</v>
      </c>
      <c r="EF12" s="324">
        <v>0</v>
      </c>
      <c r="EG12" s="324">
        <v>0</v>
      </c>
      <c r="EH12" s="324">
        <f t="shared" si="45"/>
        <v>0</v>
      </c>
      <c r="EI12" s="324">
        <v>0</v>
      </c>
      <c r="EJ12" s="324">
        <v>0</v>
      </c>
      <c r="EK12" s="324">
        <v>0</v>
      </c>
      <c r="EL12" s="324">
        <v>0</v>
      </c>
      <c r="EM12" s="324">
        <v>0</v>
      </c>
      <c r="EN12" s="324">
        <v>0</v>
      </c>
    </row>
    <row r="13" spans="1:144" s="300" customFormat="1" ht="13.5" customHeight="1">
      <c r="A13" s="322" t="s">
        <v>745</v>
      </c>
      <c r="B13" s="323" t="s">
        <v>775</v>
      </c>
      <c r="C13" s="322" t="s">
        <v>776</v>
      </c>
      <c r="D13" s="324">
        <f t="shared" si="0"/>
        <v>22168</v>
      </c>
      <c r="E13" s="324">
        <f t="shared" si="1"/>
        <v>19256</v>
      </c>
      <c r="F13" s="324">
        <f t="shared" si="2"/>
        <v>16000</v>
      </c>
      <c r="G13" s="324">
        <v>0</v>
      </c>
      <c r="H13" s="324">
        <v>15958</v>
      </c>
      <c r="I13" s="324">
        <v>0</v>
      </c>
      <c r="J13" s="324">
        <v>0</v>
      </c>
      <c r="K13" s="324">
        <v>0</v>
      </c>
      <c r="L13" s="324">
        <v>42</v>
      </c>
      <c r="M13" s="324">
        <f t="shared" si="4"/>
        <v>3256</v>
      </c>
      <c r="N13" s="324">
        <v>0</v>
      </c>
      <c r="O13" s="324">
        <v>2758</v>
      </c>
      <c r="P13" s="324">
        <v>498</v>
      </c>
      <c r="Q13" s="324">
        <v>0</v>
      </c>
      <c r="R13" s="324">
        <v>0</v>
      </c>
      <c r="S13" s="324">
        <v>0</v>
      </c>
      <c r="T13" s="324">
        <f t="shared" si="6"/>
        <v>0</v>
      </c>
      <c r="U13" s="324">
        <f t="shared" si="7"/>
        <v>0</v>
      </c>
      <c r="V13" s="324">
        <v>0</v>
      </c>
      <c r="W13" s="324">
        <v>0</v>
      </c>
      <c r="X13" s="324">
        <v>0</v>
      </c>
      <c r="Y13" s="324">
        <v>0</v>
      </c>
      <c r="Z13" s="324">
        <v>0</v>
      </c>
      <c r="AA13" s="324">
        <v>0</v>
      </c>
      <c r="AB13" s="324">
        <f t="shared" si="9"/>
        <v>0</v>
      </c>
      <c r="AC13" s="324">
        <v>0</v>
      </c>
      <c r="AD13" s="324">
        <v>0</v>
      </c>
      <c r="AE13" s="324">
        <v>0</v>
      </c>
      <c r="AF13" s="324">
        <v>0</v>
      </c>
      <c r="AG13" s="324">
        <v>0</v>
      </c>
      <c r="AH13" s="324">
        <v>0</v>
      </c>
      <c r="AI13" s="324">
        <f t="shared" si="11"/>
        <v>0</v>
      </c>
      <c r="AJ13" s="324">
        <f t="shared" si="12"/>
        <v>0</v>
      </c>
      <c r="AK13" s="324">
        <v>0</v>
      </c>
      <c r="AL13" s="324">
        <v>0</v>
      </c>
      <c r="AM13" s="324">
        <v>0</v>
      </c>
      <c r="AN13" s="324">
        <v>0</v>
      </c>
      <c r="AO13" s="324">
        <v>0</v>
      </c>
      <c r="AP13" s="324">
        <v>0</v>
      </c>
      <c r="AQ13" s="324">
        <f t="shared" si="14"/>
        <v>0</v>
      </c>
      <c r="AR13" s="324">
        <v>0</v>
      </c>
      <c r="AS13" s="324">
        <v>0</v>
      </c>
      <c r="AT13" s="324">
        <v>0</v>
      </c>
      <c r="AU13" s="324">
        <v>0</v>
      </c>
      <c r="AV13" s="324">
        <v>0</v>
      </c>
      <c r="AW13" s="324">
        <v>0</v>
      </c>
      <c r="AX13" s="324">
        <f t="shared" si="16"/>
        <v>0</v>
      </c>
      <c r="AY13" s="324">
        <f t="shared" si="17"/>
        <v>0</v>
      </c>
      <c r="AZ13" s="324">
        <v>0</v>
      </c>
      <c r="BA13" s="324">
        <v>0</v>
      </c>
      <c r="BB13" s="324">
        <v>0</v>
      </c>
      <c r="BC13" s="324">
        <v>0</v>
      </c>
      <c r="BD13" s="324">
        <v>0</v>
      </c>
      <c r="BE13" s="324">
        <v>0</v>
      </c>
      <c r="BF13" s="324">
        <f t="shared" si="19"/>
        <v>0</v>
      </c>
      <c r="BG13" s="324">
        <v>0</v>
      </c>
      <c r="BH13" s="324">
        <v>0</v>
      </c>
      <c r="BI13" s="324">
        <v>0</v>
      </c>
      <c r="BJ13" s="324">
        <v>0</v>
      </c>
      <c r="BK13" s="324">
        <v>0</v>
      </c>
      <c r="BL13" s="324">
        <v>0</v>
      </c>
      <c r="BM13" s="324">
        <f t="shared" si="21"/>
        <v>0</v>
      </c>
      <c r="BN13" s="324">
        <f t="shared" si="22"/>
        <v>0</v>
      </c>
      <c r="BO13" s="324">
        <v>0</v>
      </c>
      <c r="BP13" s="324">
        <v>0</v>
      </c>
      <c r="BQ13" s="324">
        <v>0</v>
      </c>
      <c r="BR13" s="324">
        <v>0</v>
      </c>
      <c r="BS13" s="324">
        <v>0</v>
      </c>
      <c r="BT13" s="324">
        <v>0</v>
      </c>
      <c r="BU13" s="324">
        <f t="shared" si="24"/>
        <v>0</v>
      </c>
      <c r="BV13" s="324">
        <v>0</v>
      </c>
      <c r="BW13" s="324">
        <v>0</v>
      </c>
      <c r="BX13" s="324">
        <v>0</v>
      </c>
      <c r="BY13" s="324">
        <v>0</v>
      </c>
      <c r="BZ13" s="324">
        <v>0</v>
      </c>
      <c r="CA13" s="324">
        <v>0</v>
      </c>
      <c r="CB13" s="324">
        <f t="shared" si="26"/>
        <v>0</v>
      </c>
      <c r="CC13" s="324">
        <f t="shared" si="27"/>
        <v>0</v>
      </c>
      <c r="CD13" s="324">
        <v>0</v>
      </c>
      <c r="CE13" s="324">
        <v>0</v>
      </c>
      <c r="CF13" s="324">
        <v>0</v>
      </c>
      <c r="CG13" s="324">
        <v>0</v>
      </c>
      <c r="CH13" s="324">
        <v>0</v>
      </c>
      <c r="CI13" s="324">
        <v>0</v>
      </c>
      <c r="CJ13" s="324">
        <f t="shared" si="29"/>
        <v>0</v>
      </c>
      <c r="CK13" s="324">
        <v>0</v>
      </c>
      <c r="CL13" s="324">
        <v>0</v>
      </c>
      <c r="CM13" s="324">
        <v>0</v>
      </c>
      <c r="CN13" s="324">
        <v>0</v>
      </c>
      <c r="CO13" s="324">
        <v>0</v>
      </c>
      <c r="CP13" s="324">
        <v>0</v>
      </c>
      <c r="CQ13" s="324">
        <f t="shared" si="31"/>
        <v>1754</v>
      </c>
      <c r="CR13" s="324">
        <f t="shared" si="32"/>
        <v>1659</v>
      </c>
      <c r="CS13" s="324">
        <v>0</v>
      </c>
      <c r="CT13" s="324">
        <v>0</v>
      </c>
      <c r="CU13" s="324">
        <v>795</v>
      </c>
      <c r="CV13" s="324">
        <v>768</v>
      </c>
      <c r="CW13" s="324">
        <v>0</v>
      </c>
      <c r="CX13" s="324">
        <v>96</v>
      </c>
      <c r="CY13" s="324">
        <f t="shared" si="34"/>
        <v>95</v>
      </c>
      <c r="CZ13" s="324">
        <v>0</v>
      </c>
      <c r="DA13" s="324">
        <v>0</v>
      </c>
      <c r="DB13" s="324">
        <v>95</v>
      </c>
      <c r="DC13" s="324">
        <v>0</v>
      </c>
      <c r="DD13" s="324">
        <v>0</v>
      </c>
      <c r="DE13" s="324">
        <v>0</v>
      </c>
      <c r="DF13" s="324">
        <f t="shared" si="36"/>
        <v>0</v>
      </c>
      <c r="DG13" s="324">
        <f t="shared" si="37"/>
        <v>0</v>
      </c>
      <c r="DH13" s="324">
        <v>0</v>
      </c>
      <c r="DI13" s="324">
        <v>0</v>
      </c>
      <c r="DJ13" s="324">
        <v>0</v>
      </c>
      <c r="DK13" s="324">
        <v>0</v>
      </c>
      <c r="DL13" s="324">
        <v>0</v>
      </c>
      <c r="DM13" s="324">
        <v>0</v>
      </c>
      <c r="DN13" s="324">
        <f t="shared" si="39"/>
        <v>0</v>
      </c>
      <c r="DO13" s="324">
        <v>0</v>
      </c>
      <c r="DP13" s="324">
        <v>0</v>
      </c>
      <c r="DQ13" s="324">
        <v>0</v>
      </c>
      <c r="DR13" s="324">
        <v>0</v>
      </c>
      <c r="DS13" s="324">
        <v>0</v>
      </c>
      <c r="DT13" s="324">
        <v>0</v>
      </c>
      <c r="DU13" s="324">
        <f t="shared" si="41"/>
        <v>976</v>
      </c>
      <c r="DV13" s="324">
        <v>976</v>
      </c>
      <c r="DW13" s="324">
        <v>0</v>
      </c>
      <c r="DX13" s="324">
        <v>0</v>
      </c>
      <c r="DY13" s="324">
        <v>0</v>
      </c>
      <c r="DZ13" s="324">
        <f t="shared" si="42"/>
        <v>182</v>
      </c>
      <c r="EA13" s="324">
        <f t="shared" si="43"/>
        <v>71</v>
      </c>
      <c r="EB13" s="324">
        <v>0</v>
      </c>
      <c r="EC13" s="324">
        <v>0</v>
      </c>
      <c r="ED13" s="324">
        <v>71</v>
      </c>
      <c r="EE13" s="324">
        <v>0</v>
      </c>
      <c r="EF13" s="324">
        <v>0</v>
      </c>
      <c r="EG13" s="324">
        <v>0</v>
      </c>
      <c r="EH13" s="324">
        <f t="shared" si="45"/>
        <v>111</v>
      </c>
      <c r="EI13" s="324">
        <v>0</v>
      </c>
      <c r="EJ13" s="324">
        <v>0</v>
      </c>
      <c r="EK13" s="324">
        <v>111</v>
      </c>
      <c r="EL13" s="324">
        <v>0</v>
      </c>
      <c r="EM13" s="324">
        <v>0</v>
      </c>
      <c r="EN13" s="324">
        <v>0</v>
      </c>
    </row>
    <row r="14" spans="1:144" s="300" customFormat="1" ht="13.5" customHeight="1">
      <c r="A14" s="322" t="s">
        <v>745</v>
      </c>
      <c r="B14" s="323" t="s">
        <v>778</v>
      </c>
      <c r="C14" s="322" t="s">
        <v>779</v>
      </c>
      <c r="D14" s="324">
        <f t="shared" si="0"/>
        <v>90994</v>
      </c>
      <c r="E14" s="324">
        <f t="shared" si="1"/>
        <v>70059</v>
      </c>
      <c r="F14" s="324">
        <f t="shared" si="2"/>
        <v>65073</v>
      </c>
      <c r="G14" s="324">
        <v>0</v>
      </c>
      <c r="H14" s="324">
        <v>65073</v>
      </c>
      <c r="I14" s="324">
        <v>0</v>
      </c>
      <c r="J14" s="324">
        <v>0</v>
      </c>
      <c r="K14" s="324">
        <v>0</v>
      </c>
      <c r="L14" s="324">
        <v>0</v>
      </c>
      <c r="M14" s="324">
        <f t="shared" si="4"/>
        <v>4986</v>
      </c>
      <c r="N14" s="324">
        <v>0</v>
      </c>
      <c r="O14" s="324">
        <v>4986</v>
      </c>
      <c r="P14" s="324">
        <v>0</v>
      </c>
      <c r="Q14" s="324">
        <v>0</v>
      </c>
      <c r="R14" s="324">
        <v>0</v>
      </c>
      <c r="S14" s="324">
        <v>0</v>
      </c>
      <c r="T14" s="324">
        <f t="shared" si="6"/>
        <v>6267</v>
      </c>
      <c r="U14" s="324">
        <f t="shared" si="7"/>
        <v>4184</v>
      </c>
      <c r="V14" s="324">
        <v>0</v>
      </c>
      <c r="W14" s="324">
        <v>0</v>
      </c>
      <c r="X14" s="324">
        <v>3787</v>
      </c>
      <c r="Y14" s="324">
        <v>0</v>
      </c>
      <c r="Z14" s="324">
        <v>0</v>
      </c>
      <c r="AA14" s="324">
        <v>397</v>
      </c>
      <c r="AB14" s="324">
        <f t="shared" si="9"/>
        <v>2083</v>
      </c>
      <c r="AC14" s="324">
        <v>0</v>
      </c>
      <c r="AD14" s="324">
        <v>0</v>
      </c>
      <c r="AE14" s="324">
        <v>969</v>
      </c>
      <c r="AF14" s="324">
        <v>0</v>
      </c>
      <c r="AG14" s="324">
        <v>0</v>
      </c>
      <c r="AH14" s="324">
        <v>1114</v>
      </c>
      <c r="AI14" s="324">
        <f t="shared" si="11"/>
        <v>0</v>
      </c>
      <c r="AJ14" s="324">
        <f t="shared" si="12"/>
        <v>0</v>
      </c>
      <c r="AK14" s="324">
        <v>0</v>
      </c>
      <c r="AL14" s="324">
        <v>0</v>
      </c>
      <c r="AM14" s="324">
        <v>0</v>
      </c>
      <c r="AN14" s="324">
        <v>0</v>
      </c>
      <c r="AO14" s="324">
        <v>0</v>
      </c>
      <c r="AP14" s="324">
        <v>0</v>
      </c>
      <c r="AQ14" s="324">
        <f t="shared" si="14"/>
        <v>0</v>
      </c>
      <c r="AR14" s="324">
        <v>0</v>
      </c>
      <c r="AS14" s="324">
        <v>0</v>
      </c>
      <c r="AT14" s="324">
        <v>0</v>
      </c>
      <c r="AU14" s="324">
        <v>0</v>
      </c>
      <c r="AV14" s="324">
        <v>0</v>
      </c>
      <c r="AW14" s="324">
        <v>0</v>
      </c>
      <c r="AX14" s="324">
        <f t="shared" si="16"/>
        <v>0</v>
      </c>
      <c r="AY14" s="324">
        <f t="shared" si="17"/>
        <v>0</v>
      </c>
      <c r="AZ14" s="324">
        <v>0</v>
      </c>
      <c r="BA14" s="324">
        <v>0</v>
      </c>
      <c r="BB14" s="324">
        <v>0</v>
      </c>
      <c r="BC14" s="324">
        <v>0</v>
      </c>
      <c r="BD14" s="324">
        <v>0</v>
      </c>
      <c r="BE14" s="324">
        <v>0</v>
      </c>
      <c r="BF14" s="324">
        <f t="shared" si="19"/>
        <v>0</v>
      </c>
      <c r="BG14" s="324">
        <v>0</v>
      </c>
      <c r="BH14" s="324">
        <v>0</v>
      </c>
      <c r="BI14" s="324">
        <v>0</v>
      </c>
      <c r="BJ14" s="324">
        <v>0</v>
      </c>
      <c r="BK14" s="324">
        <v>0</v>
      </c>
      <c r="BL14" s="324">
        <v>0</v>
      </c>
      <c r="BM14" s="324">
        <f t="shared" si="21"/>
        <v>0</v>
      </c>
      <c r="BN14" s="324">
        <f t="shared" si="22"/>
        <v>0</v>
      </c>
      <c r="BO14" s="324">
        <v>0</v>
      </c>
      <c r="BP14" s="324">
        <v>0</v>
      </c>
      <c r="BQ14" s="324">
        <v>0</v>
      </c>
      <c r="BR14" s="324">
        <v>0</v>
      </c>
      <c r="BS14" s="324">
        <v>0</v>
      </c>
      <c r="BT14" s="324">
        <v>0</v>
      </c>
      <c r="BU14" s="324">
        <f t="shared" si="24"/>
        <v>0</v>
      </c>
      <c r="BV14" s="324">
        <v>0</v>
      </c>
      <c r="BW14" s="324">
        <v>0</v>
      </c>
      <c r="BX14" s="324">
        <v>0</v>
      </c>
      <c r="BY14" s="324">
        <v>0</v>
      </c>
      <c r="BZ14" s="324">
        <v>0</v>
      </c>
      <c r="CA14" s="324">
        <v>0</v>
      </c>
      <c r="CB14" s="324">
        <f t="shared" si="26"/>
        <v>0</v>
      </c>
      <c r="CC14" s="324">
        <f t="shared" si="27"/>
        <v>0</v>
      </c>
      <c r="CD14" s="324">
        <v>0</v>
      </c>
      <c r="CE14" s="324">
        <v>0</v>
      </c>
      <c r="CF14" s="324">
        <v>0</v>
      </c>
      <c r="CG14" s="324">
        <v>0</v>
      </c>
      <c r="CH14" s="324">
        <v>0</v>
      </c>
      <c r="CI14" s="324">
        <v>0</v>
      </c>
      <c r="CJ14" s="324">
        <f t="shared" si="29"/>
        <v>0</v>
      </c>
      <c r="CK14" s="324">
        <v>0</v>
      </c>
      <c r="CL14" s="324">
        <v>0</v>
      </c>
      <c r="CM14" s="324">
        <v>0</v>
      </c>
      <c r="CN14" s="324">
        <v>0</v>
      </c>
      <c r="CO14" s="324">
        <v>0</v>
      </c>
      <c r="CP14" s="324">
        <v>0</v>
      </c>
      <c r="CQ14" s="324">
        <f t="shared" si="31"/>
        <v>10206</v>
      </c>
      <c r="CR14" s="324">
        <f t="shared" si="32"/>
        <v>10047</v>
      </c>
      <c r="CS14" s="324">
        <v>0</v>
      </c>
      <c r="CT14" s="324">
        <v>0</v>
      </c>
      <c r="CU14" s="324">
        <v>0</v>
      </c>
      <c r="CV14" s="324">
        <v>9961</v>
      </c>
      <c r="CW14" s="324">
        <v>86</v>
      </c>
      <c r="CX14" s="324">
        <v>0</v>
      </c>
      <c r="CY14" s="324">
        <f t="shared" si="34"/>
        <v>159</v>
      </c>
      <c r="CZ14" s="324">
        <v>0</v>
      </c>
      <c r="DA14" s="324">
        <v>0</v>
      </c>
      <c r="DB14" s="324">
        <v>0</v>
      </c>
      <c r="DC14" s="324">
        <v>159</v>
      </c>
      <c r="DD14" s="324">
        <v>0</v>
      </c>
      <c r="DE14" s="324">
        <v>0</v>
      </c>
      <c r="DF14" s="324">
        <f t="shared" si="36"/>
        <v>0</v>
      </c>
      <c r="DG14" s="324">
        <f t="shared" si="37"/>
        <v>0</v>
      </c>
      <c r="DH14" s="324">
        <v>0</v>
      </c>
      <c r="DI14" s="324">
        <v>0</v>
      </c>
      <c r="DJ14" s="324">
        <v>0</v>
      </c>
      <c r="DK14" s="324">
        <v>0</v>
      </c>
      <c r="DL14" s="324">
        <v>0</v>
      </c>
      <c r="DM14" s="324">
        <v>0</v>
      </c>
      <c r="DN14" s="324">
        <f t="shared" si="39"/>
        <v>0</v>
      </c>
      <c r="DO14" s="324">
        <v>0</v>
      </c>
      <c r="DP14" s="324">
        <v>0</v>
      </c>
      <c r="DQ14" s="324">
        <v>0</v>
      </c>
      <c r="DR14" s="324">
        <v>0</v>
      </c>
      <c r="DS14" s="324">
        <v>0</v>
      </c>
      <c r="DT14" s="324">
        <v>0</v>
      </c>
      <c r="DU14" s="324">
        <f t="shared" si="41"/>
        <v>4462</v>
      </c>
      <c r="DV14" s="324">
        <v>3760</v>
      </c>
      <c r="DW14" s="324">
        <v>0</v>
      </c>
      <c r="DX14" s="324">
        <v>702</v>
      </c>
      <c r="DY14" s="324">
        <v>0</v>
      </c>
      <c r="DZ14" s="324">
        <f t="shared" si="42"/>
        <v>0</v>
      </c>
      <c r="EA14" s="324">
        <f t="shared" si="43"/>
        <v>0</v>
      </c>
      <c r="EB14" s="324">
        <v>0</v>
      </c>
      <c r="EC14" s="324">
        <v>0</v>
      </c>
      <c r="ED14" s="324">
        <v>0</v>
      </c>
      <c r="EE14" s="324">
        <v>0</v>
      </c>
      <c r="EF14" s="324">
        <v>0</v>
      </c>
      <c r="EG14" s="324">
        <v>0</v>
      </c>
      <c r="EH14" s="324">
        <f t="shared" si="45"/>
        <v>0</v>
      </c>
      <c r="EI14" s="324">
        <v>0</v>
      </c>
      <c r="EJ14" s="324">
        <v>0</v>
      </c>
      <c r="EK14" s="324">
        <v>0</v>
      </c>
      <c r="EL14" s="324">
        <v>0</v>
      </c>
      <c r="EM14" s="324">
        <v>0</v>
      </c>
      <c r="EN14" s="324">
        <v>0</v>
      </c>
    </row>
    <row r="15" spans="1:144" s="300" customFormat="1" ht="13.5" customHeight="1">
      <c r="A15" s="322" t="s">
        <v>745</v>
      </c>
      <c r="B15" s="323" t="s">
        <v>781</v>
      </c>
      <c r="C15" s="322" t="s">
        <v>782</v>
      </c>
      <c r="D15" s="324">
        <f t="shared" si="0"/>
        <v>23447</v>
      </c>
      <c r="E15" s="324">
        <f t="shared" si="1"/>
        <v>17631</v>
      </c>
      <c r="F15" s="324">
        <f t="shared" si="2"/>
        <v>16760</v>
      </c>
      <c r="G15" s="324">
        <v>0</v>
      </c>
      <c r="H15" s="324">
        <v>16760</v>
      </c>
      <c r="I15" s="324">
        <v>0</v>
      </c>
      <c r="J15" s="324">
        <v>0</v>
      </c>
      <c r="K15" s="324">
        <v>0</v>
      </c>
      <c r="L15" s="324">
        <v>0</v>
      </c>
      <c r="M15" s="324">
        <f t="shared" si="4"/>
        <v>871</v>
      </c>
      <c r="N15" s="324">
        <v>0</v>
      </c>
      <c r="O15" s="324">
        <v>871</v>
      </c>
      <c r="P15" s="324">
        <v>0</v>
      </c>
      <c r="Q15" s="324">
        <v>0</v>
      </c>
      <c r="R15" s="324">
        <v>0</v>
      </c>
      <c r="S15" s="324">
        <v>0</v>
      </c>
      <c r="T15" s="324">
        <f t="shared" si="6"/>
        <v>1189</v>
      </c>
      <c r="U15" s="324">
        <f t="shared" si="7"/>
        <v>500</v>
      </c>
      <c r="V15" s="324">
        <v>0</v>
      </c>
      <c r="W15" s="324">
        <v>0</v>
      </c>
      <c r="X15" s="324">
        <v>446</v>
      </c>
      <c r="Y15" s="324">
        <v>0</v>
      </c>
      <c r="Z15" s="324">
        <v>0</v>
      </c>
      <c r="AA15" s="324">
        <v>54</v>
      </c>
      <c r="AB15" s="324">
        <f t="shared" si="9"/>
        <v>689</v>
      </c>
      <c r="AC15" s="324">
        <v>0</v>
      </c>
      <c r="AD15" s="324">
        <v>0</v>
      </c>
      <c r="AE15" s="324">
        <v>202</v>
      </c>
      <c r="AF15" s="324">
        <v>0</v>
      </c>
      <c r="AG15" s="324">
        <v>0</v>
      </c>
      <c r="AH15" s="324">
        <v>487</v>
      </c>
      <c r="AI15" s="324">
        <f t="shared" si="11"/>
        <v>0</v>
      </c>
      <c r="AJ15" s="324">
        <f t="shared" si="12"/>
        <v>0</v>
      </c>
      <c r="AK15" s="324">
        <v>0</v>
      </c>
      <c r="AL15" s="324">
        <v>0</v>
      </c>
      <c r="AM15" s="324">
        <v>0</v>
      </c>
      <c r="AN15" s="324">
        <v>0</v>
      </c>
      <c r="AO15" s="324">
        <v>0</v>
      </c>
      <c r="AP15" s="324">
        <v>0</v>
      </c>
      <c r="AQ15" s="324">
        <f t="shared" si="14"/>
        <v>0</v>
      </c>
      <c r="AR15" s="324">
        <v>0</v>
      </c>
      <c r="AS15" s="324">
        <v>0</v>
      </c>
      <c r="AT15" s="324">
        <v>0</v>
      </c>
      <c r="AU15" s="324">
        <v>0</v>
      </c>
      <c r="AV15" s="324">
        <v>0</v>
      </c>
      <c r="AW15" s="324">
        <v>0</v>
      </c>
      <c r="AX15" s="324">
        <f t="shared" si="16"/>
        <v>0</v>
      </c>
      <c r="AY15" s="324">
        <f t="shared" si="17"/>
        <v>0</v>
      </c>
      <c r="AZ15" s="324">
        <v>0</v>
      </c>
      <c r="BA15" s="324">
        <v>0</v>
      </c>
      <c r="BB15" s="324">
        <v>0</v>
      </c>
      <c r="BC15" s="324">
        <v>0</v>
      </c>
      <c r="BD15" s="324">
        <v>0</v>
      </c>
      <c r="BE15" s="324">
        <v>0</v>
      </c>
      <c r="BF15" s="324">
        <f t="shared" si="19"/>
        <v>0</v>
      </c>
      <c r="BG15" s="324">
        <v>0</v>
      </c>
      <c r="BH15" s="324">
        <v>0</v>
      </c>
      <c r="BI15" s="324">
        <v>0</v>
      </c>
      <c r="BJ15" s="324">
        <v>0</v>
      </c>
      <c r="BK15" s="324">
        <v>0</v>
      </c>
      <c r="BL15" s="324">
        <v>0</v>
      </c>
      <c r="BM15" s="324">
        <f t="shared" si="21"/>
        <v>0</v>
      </c>
      <c r="BN15" s="324">
        <f t="shared" si="22"/>
        <v>0</v>
      </c>
      <c r="BO15" s="324">
        <v>0</v>
      </c>
      <c r="BP15" s="324">
        <v>0</v>
      </c>
      <c r="BQ15" s="324">
        <v>0</v>
      </c>
      <c r="BR15" s="324">
        <v>0</v>
      </c>
      <c r="BS15" s="324">
        <v>0</v>
      </c>
      <c r="BT15" s="324">
        <v>0</v>
      </c>
      <c r="BU15" s="324">
        <f t="shared" si="24"/>
        <v>0</v>
      </c>
      <c r="BV15" s="324">
        <v>0</v>
      </c>
      <c r="BW15" s="324">
        <v>0</v>
      </c>
      <c r="BX15" s="324">
        <v>0</v>
      </c>
      <c r="BY15" s="324">
        <v>0</v>
      </c>
      <c r="BZ15" s="324">
        <v>0</v>
      </c>
      <c r="CA15" s="324">
        <v>0</v>
      </c>
      <c r="CB15" s="324">
        <f t="shared" si="26"/>
        <v>0</v>
      </c>
      <c r="CC15" s="324">
        <f t="shared" si="27"/>
        <v>0</v>
      </c>
      <c r="CD15" s="324">
        <v>0</v>
      </c>
      <c r="CE15" s="324">
        <v>0</v>
      </c>
      <c r="CF15" s="324">
        <v>0</v>
      </c>
      <c r="CG15" s="324">
        <v>0</v>
      </c>
      <c r="CH15" s="324">
        <v>0</v>
      </c>
      <c r="CI15" s="324">
        <v>0</v>
      </c>
      <c r="CJ15" s="324">
        <f t="shared" si="29"/>
        <v>0</v>
      </c>
      <c r="CK15" s="324">
        <v>0</v>
      </c>
      <c r="CL15" s="324">
        <v>0</v>
      </c>
      <c r="CM15" s="324">
        <v>0</v>
      </c>
      <c r="CN15" s="324">
        <v>0</v>
      </c>
      <c r="CO15" s="324">
        <v>0</v>
      </c>
      <c r="CP15" s="324">
        <v>0</v>
      </c>
      <c r="CQ15" s="324">
        <f t="shared" si="31"/>
        <v>685</v>
      </c>
      <c r="CR15" s="324">
        <f t="shared" si="32"/>
        <v>608</v>
      </c>
      <c r="CS15" s="324">
        <v>0</v>
      </c>
      <c r="CT15" s="324">
        <v>0</v>
      </c>
      <c r="CU15" s="324">
        <v>0</v>
      </c>
      <c r="CV15" s="324">
        <v>584</v>
      </c>
      <c r="CW15" s="324">
        <v>24</v>
      </c>
      <c r="CX15" s="324">
        <v>0</v>
      </c>
      <c r="CY15" s="324">
        <f t="shared" si="34"/>
        <v>77</v>
      </c>
      <c r="CZ15" s="324">
        <v>0</v>
      </c>
      <c r="DA15" s="324">
        <v>0</v>
      </c>
      <c r="DB15" s="324">
        <v>0</v>
      </c>
      <c r="DC15" s="324">
        <v>69</v>
      </c>
      <c r="DD15" s="324">
        <v>8</v>
      </c>
      <c r="DE15" s="324">
        <v>0</v>
      </c>
      <c r="DF15" s="324">
        <f t="shared" si="36"/>
        <v>0</v>
      </c>
      <c r="DG15" s="324">
        <f t="shared" si="37"/>
        <v>0</v>
      </c>
      <c r="DH15" s="324">
        <v>0</v>
      </c>
      <c r="DI15" s="324">
        <v>0</v>
      </c>
      <c r="DJ15" s="324">
        <v>0</v>
      </c>
      <c r="DK15" s="324">
        <v>0</v>
      </c>
      <c r="DL15" s="324">
        <v>0</v>
      </c>
      <c r="DM15" s="324">
        <v>0</v>
      </c>
      <c r="DN15" s="324">
        <f t="shared" si="39"/>
        <v>0</v>
      </c>
      <c r="DO15" s="324">
        <v>0</v>
      </c>
      <c r="DP15" s="324">
        <v>0</v>
      </c>
      <c r="DQ15" s="324">
        <v>0</v>
      </c>
      <c r="DR15" s="324">
        <v>0</v>
      </c>
      <c r="DS15" s="324">
        <v>0</v>
      </c>
      <c r="DT15" s="324">
        <v>0</v>
      </c>
      <c r="DU15" s="324">
        <f t="shared" si="41"/>
        <v>3942</v>
      </c>
      <c r="DV15" s="324">
        <v>3310</v>
      </c>
      <c r="DW15" s="324">
        <v>0</v>
      </c>
      <c r="DX15" s="324">
        <v>632</v>
      </c>
      <c r="DY15" s="324">
        <v>0</v>
      </c>
      <c r="DZ15" s="324">
        <f t="shared" si="42"/>
        <v>0</v>
      </c>
      <c r="EA15" s="324">
        <f t="shared" si="43"/>
        <v>0</v>
      </c>
      <c r="EB15" s="324">
        <v>0</v>
      </c>
      <c r="EC15" s="324">
        <v>0</v>
      </c>
      <c r="ED15" s="324">
        <v>0</v>
      </c>
      <c r="EE15" s="324">
        <v>0</v>
      </c>
      <c r="EF15" s="324">
        <v>0</v>
      </c>
      <c r="EG15" s="324">
        <v>0</v>
      </c>
      <c r="EH15" s="324">
        <f t="shared" si="45"/>
        <v>0</v>
      </c>
      <c r="EI15" s="324">
        <v>0</v>
      </c>
      <c r="EJ15" s="324">
        <v>0</v>
      </c>
      <c r="EK15" s="324">
        <v>0</v>
      </c>
      <c r="EL15" s="324">
        <v>0</v>
      </c>
      <c r="EM15" s="324">
        <v>0</v>
      </c>
      <c r="EN15" s="324">
        <v>0</v>
      </c>
    </row>
    <row r="16" spans="1:144" s="300" customFormat="1" ht="13.5" customHeight="1">
      <c r="A16" s="322" t="s">
        <v>745</v>
      </c>
      <c r="B16" s="323" t="s">
        <v>784</v>
      </c>
      <c r="C16" s="322" t="s">
        <v>785</v>
      </c>
      <c r="D16" s="324">
        <f t="shared" si="0"/>
        <v>39803</v>
      </c>
      <c r="E16" s="324">
        <f t="shared" si="1"/>
        <v>26898</v>
      </c>
      <c r="F16" s="324">
        <f t="shared" si="2"/>
        <v>25303</v>
      </c>
      <c r="G16" s="324">
        <v>0</v>
      </c>
      <c r="H16" s="324">
        <v>25303</v>
      </c>
      <c r="I16" s="324">
        <v>0</v>
      </c>
      <c r="J16" s="324">
        <v>0</v>
      </c>
      <c r="K16" s="324">
        <v>0</v>
      </c>
      <c r="L16" s="324">
        <v>0</v>
      </c>
      <c r="M16" s="324">
        <f t="shared" si="4"/>
        <v>1595</v>
      </c>
      <c r="N16" s="324">
        <v>0</v>
      </c>
      <c r="O16" s="324">
        <v>1595</v>
      </c>
      <c r="P16" s="324">
        <v>0</v>
      </c>
      <c r="Q16" s="324">
        <v>0</v>
      </c>
      <c r="R16" s="324">
        <v>0</v>
      </c>
      <c r="S16" s="324">
        <v>0</v>
      </c>
      <c r="T16" s="324">
        <f t="shared" si="6"/>
        <v>1072</v>
      </c>
      <c r="U16" s="324">
        <f t="shared" si="7"/>
        <v>506</v>
      </c>
      <c r="V16" s="324">
        <v>0</v>
      </c>
      <c r="W16" s="324">
        <v>0</v>
      </c>
      <c r="X16" s="324">
        <v>449</v>
      </c>
      <c r="Y16" s="324">
        <v>0</v>
      </c>
      <c r="Z16" s="324">
        <v>0</v>
      </c>
      <c r="AA16" s="324">
        <v>57</v>
      </c>
      <c r="AB16" s="324">
        <f t="shared" si="9"/>
        <v>566</v>
      </c>
      <c r="AC16" s="324">
        <v>0</v>
      </c>
      <c r="AD16" s="324">
        <v>0</v>
      </c>
      <c r="AE16" s="324">
        <v>461</v>
      </c>
      <c r="AF16" s="324">
        <v>0</v>
      </c>
      <c r="AG16" s="324">
        <v>0</v>
      </c>
      <c r="AH16" s="324">
        <v>105</v>
      </c>
      <c r="AI16" s="324">
        <f t="shared" si="11"/>
        <v>33</v>
      </c>
      <c r="AJ16" s="324">
        <f t="shared" si="12"/>
        <v>0</v>
      </c>
      <c r="AK16" s="324">
        <v>0</v>
      </c>
      <c r="AL16" s="324">
        <v>0</v>
      </c>
      <c r="AM16" s="324">
        <v>0</v>
      </c>
      <c r="AN16" s="324">
        <v>0</v>
      </c>
      <c r="AO16" s="324">
        <v>0</v>
      </c>
      <c r="AP16" s="324">
        <v>0</v>
      </c>
      <c r="AQ16" s="324">
        <f t="shared" si="14"/>
        <v>33</v>
      </c>
      <c r="AR16" s="324">
        <v>0</v>
      </c>
      <c r="AS16" s="324">
        <v>0</v>
      </c>
      <c r="AT16" s="324">
        <v>0</v>
      </c>
      <c r="AU16" s="324">
        <v>33</v>
      </c>
      <c r="AV16" s="324">
        <v>0</v>
      </c>
      <c r="AW16" s="324">
        <v>0</v>
      </c>
      <c r="AX16" s="324">
        <f t="shared" si="16"/>
        <v>0</v>
      </c>
      <c r="AY16" s="324">
        <f t="shared" si="17"/>
        <v>0</v>
      </c>
      <c r="AZ16" s="324">
        <v>0</v>
      </c>
      <c r="BA16" s="324">
        <v>0</v>
      </c>
      <c r="BB16" s="324">
        <v>0</v>
      </c>
      <c r="BC16" s="324">
        <v>0</v>
      </c>
      <c r="BD16" s="324">
        <v>0</v>
      </c>
      <c r="BE16" s="324">
        <v>0</v>
      </c>
      <c r="BF16" s="324">
        <f t="shared" si="19"/>
        <v>0</v>
      </c>
      <c r="BG16" s="324">
        <v>0</v>
      </c>
      <c r="BH16" s="324">
        <v>0</v>
      </c>
      <c r="BI16" s="324">
        <v>0</v>
      </c>
      <c r="BJ16" s="324">
        <v>0</v>
      </c>
      <c r="BK16" s="324">
        <v>0</v>
      </c>
      <c r="BL16" s="324">
        <v>0</v>
      </c>
      <c r="BM16" s="324">
        <f t="shared" si="21"/>
        <v>0</v>
      </c>
      <c r="BN16" s="324">
        <f t="shared" si="22"/>
        <v>0</v>
      </c>
      <c r="BO16" s="324">
        <v>0</v>
      </c>
      <c r="BP16" s="324">
        <v>0</v>
      </c>
      <c r="BQ16" s="324">
        <v>0</v>
      </c>
      <c r="BR16" s="324">
        <v>0</v>
      </c>
      <c r="BS16" s="324">
        <v>0</v>
      </c>
      <c r="BT16" s="324">
        <v>0</v>
      </c>
      <c r="BU16" s="324">
        <f t="shared" si="24"/>
        <v>0</v>
      </c>
      <c r="BV16" s="324">
        <v>0</v>
      </c>
      <c r="BW16" s="324">
        <v>0</v>
      </c>
      <c r="BX16" s="324">
        <v>0</v>
      </c>
      <c r="BY16" s="324">
        <v>0</v>
      </c>
      <c r="BZ16" s="324">
        <v>0</v>
      </c>
      <c r="CA16" s="324">
        <v>0</v>
      </c>
      <c r="CB16" s="324">
        <f t="shared" si="26"/>
        <v>0</v>
      </c>
      <c r="CC16" s="324">
        <f t="shared" si="27"/>
        <v>0</v>
      </c>
      <c r="CD16" s="324">
        <v>0</v>
      </c>
      <c r="CE16" s="324">
        <v>0</v>
      </c>
      <c r="CF16" s="324">
        <v>0</v>
      </c>
      <c r="CG16" s="324">
        <v>0</v>
      </c>
      <c r="CH16" s="324">
        <v>0</v>
      </c>
      <c r="CI16" s="324">
        <v>0</v>
      </c>
      <c r="CJ16" s="324">
        <f t="shared" si="29"/>
        <v>0</v>
      </c>
      <c r="CK16" s="324">
        <v>0</v>
      </c>
      <c r="CL16" s="324">
        <v>0</v>
      </c>
      <c r="CM16" s="324">
        <v>0</v>
      </c>
      <c r="CN16" s="324">
        <v>0</v>
      </c>
      <c r="CO16" s="324">
        <v>0</v>
      </c>
      <c r="CP16" s="324">
        <v>0</v>
      </c>
      <c r="CQ16" s="324">
        <f t="shared" si="31"/>
        <v>8983</v>
      </c>
      <c r="CR16" s="324">
        <f t="shared" si="32"/>
        <v>3804</v>
      </c>
      <c r="CS16" s="324">
        <v>0</v>
      </c>
      <c r="CT16" s="324">
        <v>0</v>
      </c>
      <c r="CU16" s="324">
        <v>417</v>
      </c>
      <c r="CV16" s="324">
        <v>3315</v>
      </c>
      <c r="CW16" s="324">
        <v>34</v>
      </c>
      <c r="CX16" s="324">
        <v>38</v>
      </c>
      <c r="CY16" s="324">
        <f t="shared" si="34"/>
        <v>5179</v>
      </c>
      <c r="CZ16" s="324">
        <v>0</v>
      </c>
      <c r="DA16" s="324">
        <v>1052</v>
      </c>
      <c r="DB16" s="324">
        <v>427</v>
      </c>
      <c r="DC16" s="324">
        <v>3602</v>
      </c>
      <c r="DD16" s="324">
        <v>0</v>
      </c>
      <c r="DE16" s="324">
        <v>98</v>
      </c>
      <c r="DF16" s="324">
        <f t="shared" si="36"/>
        <v>2</v>
      </c>
      <c r="DG16" s="324">
        <f t="shared" si="37"/>
        <v>2</v>
      </c>
      <c r="DH16" s="324">
        <v>0</v>
      </c>
      <c r="DI16" s="324">
        <v>0</v>
      </c>
      <c r="DJ16" s="324">
        <v>0</v>
      </c>
      <c r="DK16" s="324">
        <v>2</v>
      </c>
      <c r="DL16" s="324">
        <v>0</v>
      </c>
      <c r="DM16" s="324">
        <v>0</v>
      </c>
      <c r="DN16" s="324">
        <f t="shared" si="39"/>
        <v>0</v>
      </c>
      <c r="DO16" s="324">
        <v>0</v>
      </c>
      <c r="DP16" s="324">
        <v>0</v>
      </c>
      <c r="DQ16" s="324">
        <v>0</v>
      </c>
      <c r="DR16" s="324">
        <v>0</v>
      </c>
      <c r="DS16" s="324">
        <v>0</v>
      </c>
      <c r="DT16" s="324">
        <v>0</v>
      </c>
      <c r="DU16" s="324">
        <f t="shared" si="41"/>
        <v>2815</v>
      </c>
      <c r="DV16" s="324">
        <v>2815</v>
      </c>
      <c r="DW16" s="324">
        <v>0</v>
      </c>
      <c r="DX16" s="324">
        <v>0</v>
      </c>
      <c r="DY16" s="324">
        <v>0</v>
      </c>
      <c r="DZ16" s="324">
        <f t="shared" si="42"/>
        <v>0</v>
      </c>
      <c r="EA16" s="324">
        <f t="shared" si="43"/>
        <v>0</v>
      </c>
      <c r="EB16" s="324">
        <v>0</v>
      </c>
      <c r="EC16" s="324">
        <v>0</v>
      </c>
      <c r="ED16" s="324">
        <v>0</v>
      </c>
      <c r="EE16" s="324">
        <v>0</v>
      </c>
      <c r="EF16" s="324">
        <v>0</v>
      </c>
      <c r="EG16" s="324">
        <v>0</v>
      </c>
      <c r="EH16" s="324">
        <f t="shared" si="45"/>
        <v>0</v>
      </c>
      <c r="EI16" s="324">
        <v>0</v>
      </c>
      <c r="EJ16" s="324">
        <v>0</v>
      </c>
      <c r="EK16" s="324">
        <v>0</v>
      </c>
      <c r="EL16" s="324">
        <v>0</v>
      </c>
      <c r="EM16" s="324">
        <v>0</v>
      </c>
      <c r="EN16" s="324">
        <v>0</v>
      </c>
    </row>
    <row r="17" spans="1:144" s="300" customFormat="1" ht="13.5" customHeight="1">
      <c r="A17" s="322" t="s">
        <v>745</v>
      </c>
      <c r="B17" s="323" t="s">
        <v>787</v>
      </c>
      <c r="C17" s="322" t="s">
        <v>788</v>
      </c>
      <c r="D17" s="324">
        <f t="shared" si="0"/>
        <v>30712</v>
      </c>
      <c r="E17" s="324">
        <f t="shared" si="1"/>
        <v>28291</v>
      </c>
      <c r="F17" s="324">
        <f t="shared" si="2"/>
        <v>24504</v>
      </c>
      <c r="G17" s="324">
        <v>0</v>
      </c>
      <c r="H17" s="324">
        <v>24504</v>
      </c>
      <c r="I17" s="324">
        <v>0</v>
      </c>
      <c r="J17" s="324">
        <v>0</v>
      </c>
      <c r="K17" s="324">
        <v>0</v>
      </c>
      <c r="L17" s="324">
        <v>0</v>
      </c>
      <c r="M17" s="324">
        <f t="shared" si="4"/>
        <v>3787</v>
      </c>
      <c r="N17" s="324">
        <v>0</v>
      </c>
      <c r="O17" s="324">
        <v>3787</v>
      </c>
      <c r="P17" s="324">
        <v>0</v>
      </c>
      <c r="Q17" s="324">
        <v>0</v>
      </c>
      <c r="R17" s="324">
        <v>0</v>
      </c>
      <c r="S17" s="324">
        <v>0</v>
      </c>
      <c r="T17" s="324">
        <f t="shared" si="6"/>
        <v>2043</v>
      </c>
      <c r="U17" s="324">
        <f t="shared" si="7"/>
        <v>1267</v>
      </c>
      <c r="V17" s="324">
        <v>0</v>
      </c>
      <c r="W17" s="324">
        <v>0</v>
      </c>
      <c r="X17" s="324">
        <v>1179</v>
      </c>
      <c r="Y17" s="324">
        <v>0</v>
      </c>
      <c r="Z17" s="324">
        <v>0</v>
      </c>
      <c r="AA17" s="324">
        <v>88</v>
      </c>
      <c r="AB17" s="324">
        <f t="shared" si="9"/>
        <v>776</v>
      </c>
      <c r="AC17" s="324">
        <v>0</v>
      </c>
      <c r="AD17" s="324">
        <v>0</v>
      </c>
      <c r="AE17" s="324">
        <v>346</v>
      </c>
      <c r="AF17" s="324">
        <v>0</v>
      </c>
      <c r="AG17" s="324">
        <v>0</v>
      </c>
      <c r="AH17" s="324">
        <v>430</v>
      </c>
      <c r="AI17" s="324">
        <f t="shared" si="11"/>
        <v>0</v>
      </c>
      <c r="AJ17" s="324">
        <f t="shared" si="12"/>
        <v>0</v>
      </c>
      <c r="AK17" s="324">
        <v>0</v>
      </c>
      <c r="AL17" s="324">
        <v>0</v>
      </c>
      <c r="AM17" s="324">
        <v>0</v>
      </c>
      <c r="AN17" s="324">
        <v>0</v>
      </c>
      <c r="AO17" s="324">
        <v>0</v>
      </c>
      <c r="AP17" s="324">
        <v>0</v>
      </c>
      <c r="AQ17" s="324">
        <f t="shared" si="14"/>
        <v>0</v>
      </c>
      <c r="AR17" s="324">
        <v>0</v>
      </c>
      <c r="AS17" s="324">
        <v>0</v>
      </c>
      <c r="AT17" s="324">
        <v>0</v>
      </c>
      <c r="AU17" s="324">
        <v>0</v>
      </c>
      <c r="AV17" s="324">
        <v>0</v>
      </c>
      <c r="AW17" s="324">
        <v>0</v>
      </c>
      <c r="AX17" s="324">
        <f t="shared" si="16"/>
        <v>0</v>
      </c>
      <c r="AY17" s="324">
        <f t="shared" si="17"/>
        <v>0</v>
      </c>
      <c r="AZ17" s="324">
        <v>0</v>
      </c>
      <c r="BA17" s="324">
        <v>0</v>
      </c>
      <c r="BB17" s="324">
        <v>0</v>
      </c>
      <c r="BC17" s="324">
        <v>0</v>
      </c>
      <c r="BD17" s="324">
        <v>0</v>
      </c>
      <c r="BE17" s="324">
        <v>0</v>
      </c>
      <c r="BF17" s="324">
        <f t="shared" si="19"/>
        <v>0</v>
      </c>
      <c r="BG17" s="324">
        <v>0</v>
      </c>
      <c r="BH17" s="324">
        <v>0</v>
      </c>
      <c r="BI17" s="324">
        <v>0</v>
      </c>
      <c r="BJ17" s="324">
        <v>0</v>
      </c>
      <c r="BK17" s="324">
        <v>0</v>
      </c>
      <c r="BL17" s="324">
        <v>0</v>
      </c>
      <c r="BM17" s="324">
        <f t="shared" si="21"/>
        <v>0</v>
      </c>
      <c r="BN17" s="324">
        <f t="shared" si="22"/>
        <v>0</v>
      </c>
      <c r="BO17" s="324">
        <v>0</v>
      </c>
      <c r="BP17" s="324">
        <v>0</v>
      </c>
      <c r="BQ17" s="324">
        <v>0</v>
      </c>
      <c r="BR17" s="324">
        <v>0</v>
      </c>
      <c r="BS17" s="324">
        <v>0</v>
      </c>
      <c r="BT17" s="324">
        <v>0</v>
      </c>
      <c r="BU17" s="324">
        <f t="shared" si="24"/>
        <v>0</v>
      </c>
      <c r="BV17" s="324">
        <v>0</v>
      </c>
      <c r="BW17" s="324">
        <v>0</v>
      </c>
      <c r="BX17" s="324">
        <v>0</v>
      </c>
      <c r="BY17" s="324">
        <v>0</v>
      </c>
      <c r="BZ17" s="324">
        <v>0</v>
      </c>
      <c r="CA17" s="324">
        <v>0</v>
      </c>
      <c r="CB17" s="324">
        <f t="shared" si="26"/>
        <v>0</v>
      </c>
      <c r="CC17" s="324">
        <f t="shared" si="27"/>
        <v>0</v>
      </c>
      <c r="CD17" s="324">
        <v>0</v>
      </c>
      <c r="CE17" s="324">
        <v>0</v>
      </c>
      <c r="CF17" s="324">
        <v>0</v>
      </c>
      <c r="CG17" s="324">
        <v>0</v>
      </c>
      <c r="CH17" s="324">
        <v>0</v>
      </c>
      <c r="CI17" s="324">
        <v>0</v>
      </c>
      <c r="CJ17" s="324">
        <f t="shared" si="29"/>
        <v>0</v>
      </c>
      <c r="CK17" s="324">
        <v>0</v>
      </c>
      <c r="CL17" s="324">
        <v>0</v>
      </c>
      <c r="CM17" s="324">
        <v>0</v>
      </c>
      <c r="CN17" s="324">
        <v>0</v>
      </c>
      <c r="CO17" s="324">
        <v>0</v>
      </c>
      <c r="CP17" s="324">
        <v>0</v>
      </c>
      <c r="CQ17" s="324">
        <f t="shared" si="31"/>
        <v>309</v>
      </c>
      <c r="CR17" s="324">
        <f t="shared" si="32"/>
        <v>309</v>
      </c>
      <c r="CS17" s="324">
        <v>0</v>
      </c>
      <c r="CT17" s="324">
        <v>0</v>
      </c>
      <c r="CU17" s="324">
        <v>0</v>
      </c>
      <c r="CV17" s="324">
        <v>297</v>
      </c>
      <c r="CW17" s="324">
        <v>12</v>
      </c>
      <c r="CX17" s="324">
        <v>0</v>
      </c>
      <c r="CY17" s="324">
        <f t="shared" si="34"/>
        <v>0</v>
      </c>
      <c r="CZ17" s="324">
        <v>0</v>
      </c>
      <c r="DA17" s="324">
        <v>0</v>
      </c>
      <c r="DB17" s="324">
        <v>0</v>
      </c>
      <c r="DC17" s="324">
        <v>0</v>
      </c>
      <c r="DD17" s="324">
        <v>0</v>
      </c>
      <c r="DE17" s="324">
        <v>0</v>
      </c>
      <c r="DF17" s="324">
        <f t="shared" si="36"/>
        <v>0</v>
      </c>
      <c r="DG17" s="324">
        <f t="shared" si="37"/>
        <v>0</v>
      </c>
      <c r="DH17" s="324">
        <v>0</v>
      </c>
      <c r="DI17" s="324">
        <v>0</v>
      </c>
      <c r="DJ17" s="324">
        <v>0</v>
      </c>
      <c r="DK17" s="324">
        <v>0</v>
      </c>
      <c r="DL17" s="324">
        <v>0</v>
      </c>
      <c r="DM17" s="324">
        <v>0</v>
      </c>
      <c r="DN17" s="324">
        <f t="shared" si="39"/>
        <v>0</v>
      </c>
      <c r="DO17" s="324">
        <v>0</v>
      </c>
      <c r="DP17" s="324">
        <v>0</v>
      </c>
      <c r="DQ17" s="324">
        <v>0</v>
      </c>
      <c r="DR17" s="324">
        <v>0</v>
      </c>
      <c r="DS17" s="324">
        <v>0</v>
      </c>
      <c r="DT17" s="324">
        <v>0</v>
      </c>
      <c r="DU17" s="324">
        <f t="shared" si="41"/>
        <v>69</v>
      </c>
      <c r="DV17" s="324">
        <v>69</v>
      </c>
      <c r="DW17" s="324">
        <v>0</v>
      </c>
      <c r="DX17" s="324">
        <v>0</v>
      </c>
      <c r="DY17" s="324">
        <v>0</v>
      </c>
      <c r="DZ17" s="324">
        <f t="shared" si="42"/>
        <v>0</v>
      </c>
      <c r="EA17" s="324">
        <f t="shared" si="43"/>
        <v>0</v>
      </c>
      <c r="EB17" s="324">
        <v>0</v>
      </c>
      <c r="EC17" s="324">
        <v>0</v>
      </c>
      <c r="ED17" s="324">
        <v>0</v>
      </c>
      <c r="EE17" s="324">
        <v>0</v>
      </c>
      <c r="EF17" s="324">
        <v>0</v>
      </c>
      <c r="EG17" s="324">
        <v>0</v>
      </c>
      <c r="EH17" s="324">
        <f t="shared" si="45"/>
        <v>0</v>
      </c>
      <c r="EI17" s="324">
        <v>0</v>
      </c>
      <c r="EJ17" s="324">
        <v>0</v>
      </c>
      <c r="EK17" s="324">
        <v>0</v>
      </c>
      <c r="EL17" s="324">
        <v>0</v>
      </c>
      <c r="EM17" s="324">
        <v>0</v>
      </c>
      <c r="EN17" s="324">
        <v>0</v>
      </c>
    </row>
    <row r="18" spans="1:144" s="300" customFormat="1" ht="13.5" customHeight="1">
      <c r="A18" s="322" t="s">
        <v>745</v>
      </c>
      <c r="B18" s="323" t="s">
        <v>790</v>
      </c>
      <c r="C18" s="322" t="s">
        <v>791</v>
      </c>
      <c r="D18" s="324">
        <f t="shared" si="0"/>
        <v>29600</v>
      </c>
      <c r="E18" s="324">
        <f t="shared" si="1"/>
        <v>23136</v>
      </c>
      <c r="F18" s="324">
        <f t="shared" si="2"/>
        <v>21259</v>
      </c>
      <c r="G18" s="324">
        <v>0</v>
      </c>
      <c r="H18" s="324">
        <v>21233</v>
      </c>
      <c r="I18" s="324">
        <v>0</v>
      </c>
      <c r="J18" s="324">
        <v>0</v>
      </c>
      <c r="K18" s="324">
        <v>0</v>
      </c>
      <c r="L18" s="324">
        <v>26</v>
      </c>
      <c r="M18" s="324">
        <f t="shared" si="4"/>
        <v>1877</v>
      </c>
      <c r="N18" s="324">
        <v>0</v>
      </c>
      <c r="O18" s="324">
        <v>1859</v>
      </c>
      <c r="P18" s="324">
        <v>0</v>
      </c>
      <c r="Q18" s="324">
        <v>0</v>
      </c>
      <c r="R18" s="324">
        <v>18</v>
      </c>
      <c r="S18" s="324">
        <v>0</v>
      </c>
      <c r="T18" s="324">
        <f t="shared" si="6"/>
        <v>0</v>
      </c>
      <c r="U18" s="324">
        <f t="shared" si="7"/>
        <v>0</v>
      </c>
      <c r="V18" s="324">
        <v>0</v>
      </c>
      <c r="W18" s="324">
        <v>0</v>
      </c>
      <c r="X18" s="324">
        <v>0</v>
      </c>
      <c r="Y18" s="324">
        <v>0</v>
      </c>
      <c r="Z18" s="324">
        <v>0</v>
      </c>
      <c r="AA18" s="324">
        <v>0</v>
      </c>
      <c r="AB18" s="324">
        <f t="shared" si="9"/>
        <v>0</v>
      </c>
      <c r="AC18" s="324">
        <v>0</v>
      </c>
      <c r="AD18" s="324">
        <v>0</v>
      </c>
      <c r="AE18" s="324">
        <v>0</v>
      </c>
      <c r="AF18" s="324">
        <v>0</v>
      </c>
      <c r="AG18" s="324">
        <v>0</v>
      </c>
      <c r="AH18" s="324">
        <v>0</v>
      </c>
      <c r="AI18" s="324">
        <f t="shared" si="11"/>
        <v>0</v>
      </c>
      <c r="AJ18" s="324">
        <f t="shared" si="12"/>
        <v>0</v>
      </c>
      <c r="AK18" s="324">
        <v>0</v>
      </c>
      <c r="AL18" s="324">
        <v>0</v>
      </c>
      <c r="AM18" s="324">
        <v>0</v>
      </c>
      <c r="AN18" s="324">
        <v>0</v>
      </c>
      <c r="AO18" s="324">
        <v>0</v>
      </c>
      <c r="AP18" s="324">
        <v>0</v>
      </c>
      <c r="AQ18" s="324">
        <f t="shared" si="14"/>
        <v>0</v>
      </c>
      <c r="AR18" s="324">
        <v>0</v>
      </c>
      <c r="AS18" s="324">
        <v>0</v>
      </c>
      <c r="AT18" s="324">
        <v>0</v>
      </c>
      <c r="AU18" s="324">
        <v>0</v>
      </c>
      <c r="AV18" s="324">
        <v>0</v>
      </c>
      <c r="AW18" s="324">
        <v>0</v>
      </c>
      <c r="AX18" s="324">
        <f t="shared" si="16"/>
        <v>0</v>
      </c>
      <c r="AY18" s="324">
        <f t="shared" si="17"/>
        <v>0</v>
      </c>
      <c r="AZ18" s="324">
        <v>0</v>
      </c>
      <c r="BA18" s="324">
        <v>0</v>
      </c>
      <c r="BB18" s="324">
        <v>0</v>
      </c>
      <c r="BC18" s="324">
        <v>0</v>
      </c>
      <c r="BD18" s="324">
        <v>0</v>
      </c>
      <c r="BE18" s="324">
        <v>0</v>
      </c>
      <c r="BF18" s="324">
        <f t="shared" si="19"/>
        <v>0</v>
      </c>
      <c r="BG18" s="324">
        <v>0</v>
      </c>
      <c r="BH18" s="324">
        <v>0</v>
      </c>
      <c r="BI18" s="324">
        <v>0</v>
      </c>
      <c r="BJ18" s="324">
        <v>0</v>
      </c>
      <c r="BK18" s="324">
        <v>0</v>
      </c>
      <c r="BL18" s="324">
        <v>0</v>
      </c>
      <c r="BM18" s="324">
        <f t="shared" si="21"/>
        <v>0</v>
      </c>
      <c r="BN18" s="324">
        <f t="shared" si="22"/>
        <v>0</v>
      </c>
      <c r="BO18" s="324">
        <v>0</v>
      </c>
      <c r="BP18" s="324">
        <v>0</v>
      </c>
      <c r="BQ18" s="324">
        <v>0</v>
      </c>
      <c r="BR18" s="324">
        <v>0</v>
      </c>
      <c r="BS18" s="324">
        <v>0</v>
      </c>
      <c r="BT18" s="324">
        <v>0</v>
      </c>
      <c r="BU18" s="324">
        <f t="shared" si="24"/>
        <v>0</v>
      </c>
      <c r="BV18" s="324">
        <v>0</v>
      </c>
      <c r="BW18" s="324">
        <v>0</v>
      </c>
      <c r="BX18" s="324">
        <v>0</v>
      </c>
      <c r="BY18" s="324">
        <v>0</v>
      </c>
      <c r="BZ18" s="324">
        <v>0</v>
      </c>
      <c r="CA18" s="324">
        <v>0</v>
      </c>
      <c r="CB18" s="324">
        <f t="shared" si="26"/>
        <v>0</v>
      </c>
      <c r="CC18" s="324">
        <f t="shared" si="27"/>
        <v>0</v>
      </c>
      <c r="CD18" s="324">
        <v>0</v>
      </c>
      <c r="CE18" s="324">
        <v>0</v>
      </c>
      <c r="CF18" s="324">
        <v>0</v>
      </c>
      <c r="CG18" s="324">
        <v>0</v>
      </c>
      <c r="CH18" s="324">
        <v>0</v>
      </c>
      <c r="CI18" s="324">
        <v>0</v>
      </c>
      <c r="CJ18" s="324">
        <f t="shared" si="29"/>
        <v>0</v>
      </c>
      <c r="CK18" s="324">
        <v>0</v>
      </c>
      <c r="CL18" s="324">
        <v>0</v>
      </c>
      <c r="CM18" s="324">
        <v>0</v>
      </c>
      <c r="CN18" s="324">
        <v>0</v>
      </c>
      <c r="CO18" s="324">
        <v>0</v>
      </c>
      <c r="CP18" s="324">
        <v>0</v>
      </c>
      <c r="CQ18" s="324">
        <f t="shared" si="31"/>
        <v>4522</v>
      </c>
      <c r="CR18" s="324">
        <f t="shared" si="32"/>
        <v>3659</v>
      </c>
      <c r="CS18" s="324">
        <v>0</v>
      </c>
      <c r="CT18" s="324">
        <v>0</v>
      </c>
      <c r="CU18" s="324">
        <v>598</v>
      </c>
      <c r="CV18" s="324">
        <v>3035</v>
      </c>
      <c r="CW18" s="324">
        <v>0</v>
      </c>
      <c r="CX18" s="324">
        <v>26</v>
      </c>
      <c r="CY18" s="324">
        <f t="shared" si="34"/>
        <v>863</v>
      </c>
      <c r="CZ18" s="324">
        <v>0</v>
      </c>
      <c r="DA18" s="324">
        <v>0</v>
      </c>
      <c r="DB18" s="324">
        <v>863</v>
      </c>
      <c r="DC18" s="324">
        <v>0</v>
      </c>
      <c r="DD18" s="324">
        <v>0</v>
      </c>
      <c r="DE18" s="324">
        <v>0</v>
      </c>
      <c r="DF18" s="324">
        <f t="shared" si="36"/>
        <v>0</v>
      </c>
      <c r="DG18" s="324">
        <f t="shared" si="37"/>
        <v>0</v>
      </c>
      <c r="DH18" s="324">
        <v>0</v>
      </c>
      <c r="DI18" s="324">
        <v>0</v>
      </c>
      <c r="DJ18" s="324">
        <v>0</v>
      </c>
      <c r="DK18" s="324">
        <v>0</v>
      </c>
      <c r="DL18" s="324">
        <v>0</v>
      </c>
      <c r="DM18" s="324">
        <v>0</v>
      </c>
      <c r="DN18" s="324">
        <f t="shared" si="39"/>
        <v>0</v>
      </c>
      <c r="DO18" s="324">
        <v>0</v>
      </c>
      <c r="DP18" s="324">
        <v>0</v>
      </c>
      <c r="DQ18" s="324">
        <v>0</v>
      </c>
      <c r="DR18" s="324">
        <v>0</v>
      </c>
      <c r="DS18" s="324">
        <v>0</v>
      </c>
      <c r="DT18" s="324">
        <v>0</v>
      </c>
      <c r="DU18" s="324">
        <f t="shared" si="41"/>
        <v>1855</v>
      </c>
      <c r="DV18" s="324">
        <v>1589</v>
      </c>
      <c r="DW18" s="324">
        <v>0</v>
      </c>
      <c r="DX18" s="324">
        <v>266</v>
      </c>
      <c r="DY18" s="324">
        <v>0</v>
      </c>
      <c r="DZ18" s="324">
        <f t="shared" si="42"/>
        <v>87</v>
      </c>
      <c r="EA18" s="324">
        <f t="shared" si="43"/>
        <v>0</v>
      </c>
      <c r="EB18" s="324">
        <v>0</v>
      </c>
      <c r="EC18" s="324">
        <v>0</v>
      </c>
      <c r="ED18" s="324">
        <v>0</v>
      </c>
      <c r="EE18" s="324">
        <v>0</v>
      </c>
      <c r="EF18" s="324">
        <v>0</v>
      </c>
      <c r="EG18" s="324">
        <v>0</v>
      </c>
      <c r="EH18" s="324">
        <f t="shared" si="45"/>
        <v>87</v>
      </c>
      <c r="EI18" s="324">
        <v>0</v>
      </c>
      <c r="EJ18" s="324">
        <v>0</v>
      </c>
      <c r="EK18" s="324">
        <v>87</v>
      </c>
      <c r="EL18" s="324">
        <v>0</v>
      </c>
      <c r="EM18" s="324">
        <v>0</v>
      </c>
      <c r="EN18" s="324">
        <v>0</v>
      </c>
    </row>
    <row r="19" spans="1:144" s="300" customFormat="1" ht="13.5" customHeight="1">
      <c r="A19" s="322" t="s">
        <v>745</v>
      </c>
      <c r="B19" s="323" t="s">
        <v>793</v>
      </c>
      <c r="C19" s="322" t="s">
        <v>794</v>
      </c>
      <c r="D19" s="324">
        <f t="shared" si="0"/>
        <v>75576</v>
      </c>
      <c r="E19" s="324">
        <f t="shared" si="1"/>
        <v>65619</v>
      </c>
      <c r="F19" s="324">
        <f t="shared" si="2"/>
        <v>62295</v>
      </c>
      <c r="G19" s="324">
        <v>0</v>
      </c>
      <c r="H19" s="324">
        <v>62063</v>
      </c>
      <c r="I19" s="324">
        <v>0</v>
      </c>
      <c r="J19" s="324">
        <v>232</v>
      </c>
      <c r="K19" s="324">
        <v>0</v>
      </c>
      <c r="L19" s="324">
        <v>0</v>
      </c>
      <c r="M19" s="324">
        <f t="shared" si="4"/>
        <v>3324</v>
      </c>
      <c r="N19" s="324">
        <v>0</v>
      </c>
      <c r="O19" s="324">
        <v>3324</v>
      </c>
      <c r="P19" s="324">
        <v>0</v>
      </c>
      <c r="Q19" s="324">
        <v>0</v>
      </c>
      <c r="R19" s="324">
        <v>0</v>
      </c>
      <c r="S19" s="324">
        <v>0</v>
      </c>
      <c r="T19" s="324">
        <f t="shared" si="6"/>
        <v>4192</v>
      </c>
      <c r="U19" s="324">
        <f t="shared" si="7"/>
        <v>3355</v>
      </c>
      <c r="V19" s="324">
        <v>0</v>
      </c>
      <c r="W19" s="324">
        <v>0</v>
      </c>
      <c r="X19" s="324">
        <v>2615</v>
      </c>
      <c r="Y19" s="324">
        <v>0</v>
      </c>
      <c r="Z19" s="324">
        <v>86</v>
      </c>
      <c r="AA19" s="324">
        <v>654</v>
      </c>
      <c r="AB19" s="324">
        <f t="shared" si="9"/>
        <v>837</v>
      </c>
      <c r="AC19" s="324">
        <v>0</v>
      </c>
      <c r="AD19" s="324">
        <v>0</v>
      </c>
      <c r="AE19" s="324">
        <v>340</v>
      </c>
      <c r="AF19" s="324">
        <v>0</v>
      </c>
      <c r="AG19" s="324">
        <v>0</v>
      </c>
      <c r="AH19" s="324">
        <v>497</v>
      </c>
      <c r="AI19" s="324">
        <f t="shared" si="11"/>
        <v>570</v>
      </c>
      <c r="AJ19" s="324">
        <f t="shared" si="12"/>
        <v>570</v>
      </c>
      <c r="AK19" s="324">
        <v>0</v>
      </c>
      <c r="AL19" s="324">
        <v>0</v>
      </c>
      <c r="AM19" s="324">
        <v>0</v>
      </c>
      <c r="AN19" s="324">
        <v>570</v>
      </c>
      <c r="AO19" s="324">
        <v>0</v>
      </c>
      <c r="AP19" s="324">
        <v>0</v>
      </c>
      <c r="AQ19" s="324">
        <f t="shared" si="14"/>
        <v>0</v>
      </c>
      <c r="AR19" s="324">
        <v>0</v>
      </c>
      <c r="AS19" s="324">
        <v>0</v>
      </c>
      <c r="AT19" s="324">
        <v>0</v>
      </c>
      <c r="AU19" s="324">
        <v>0</v>
      </c>
      <c r="AV19" s="324">
        <v>0</v>
      </c>
      <c r="AW19" s="324">
        <v>0</v>
      </c>
      <c r="AX19" s="324">
        <f t="shared" si="16"/>
        <v>0</v>
      </c>
      <c r="AY19" s="324">
        <f t="shared" si="17"/>
        <v>0</v>
      </c>
      <c r="AZ19" s="324">
        <v>0</v>
      </c>
      <c r="BA19" s="324">
        <v>0</v>
      </c>
      <c r="BB19" s="324">
        <v>0</v>
      </c>
      <c r="BC19" s="324">
        <v>0</v>
      </c>
      <c r="BD19" s="324">
        <v>0</v>
      </c>
      <c r="BE19" s="324">
        <v>0</v>
      </c>
      <c r="BF19" s="324">
        <f t="shared" si="19"/>
        <v>0</v>
      </c>
      <c r="BG19" s="324">
        <v>0</v>
      </c>
      <c r="BH19" s="324">
        <v>0</v>
      </c>
      <c r="BI19" s="324">
        <v>0</v>
      </c>
      <c r="BJ19" s="324">
        <v>0</v>
      </c>
      <c r="BK19" s="324">
        <v>0</v>
      </c>
      <c r="BL19" s="324">
        <v>0</v>
      </c>
      <c r="BM19" s="324">
        <f t="shared" si="21"/>
        <v>0</v>
      </c>
      <c r="BN19" s="324">
        <f t="shared" si="22"/>
        <v>0</v>
      </c>
      <c r="BO19" s="324">
        <v>0</v>
      </c>
      <c r="BP19" s="324">
        <v>0</v>
      </c>
      <c r="BQ19" s="324">
        <v>0</v>
      </c>
      <c r="BR19" s="324">
        <v>0</v>
      </c>
      <c r="BS19" s="324">
        <v>0</v>
      </c>
      <c r="BT19" s="324">
        <v>0</v>
      </c>
      <c r="BU19" s="324">
        <f t="shared" si="24"/>
        <v>0</v>
      </c>
      <c r="BV19" s="324">
        <v>0</v>
      </c>
      <c r="BW19" s="324">
        <v>0</v>
      </c>
      <c r="BX19" s="324">
        <v>0</v>
      </c>
      <c r="BY19" s="324">
        <v>0</v>
      </c>
      <c r="BZ19" s="324">
        <v>0</v>
      </c>
      <c r="CA19" s="324">
        <v>0</v>
      </c>
      <c r="CB19" s="324">
        <f t="shared" si="26"/>
        <v>0</v>
      </c>
      <c r="CC19" s="324">
        <f t="shared" si="27"/>
        <v>0</v>
      </c>
      <c r="CD19" s="324">
        <v>0</v>
      </c>
      <c r="CE19" s="324">
        <v>0</v>
      </c>
      <c r="CF19" s="324">
        <v>0</v>
      </c>
      <c r="CG19" s="324">
        <v>0</v>
      </c>
      <c r="CH19" s="324">
        <v>0</v>
      </c>
      <c r="CI19" s="324">
        <v>0</v>
      </c>
      <c r="CJ19" s="324">
        <f t="shared" si="29"/>
        <v>0</v>
      </c>
      <c r="CK19" s="324">
        <v>0</v>
      </c>
      <c r="CL19" s="324">
        <v>0</v>
      </c>
      <c r="CM19" s="324">
        <v>0</v>
      </c>
      <c r="CN19" s="324">
        <v>0</v>
      </c>
      <c r="CO19" s="324">
        <v>0</v>
      </c>
      <c r="CP19" s="324">
        <v>0</v>
      </c>
      <c r="CQ19" s="324">
        <f t="shared" si="31"/>
        <v>2604</v>
      </c>
      <c r="CR19" s="324">
        <f t="shared" si="32"/>
        <v>2604</v>
      </c>
      <c r="CS19" s="324">
        <v>0</v>
      </c>
      <c r="CT19" s="324">
        <v>0</v>
      </c>
      <c r="CU19" s="324">
        <v>0</v>
      </c>
      <c r="CV19" s="324">
        <v>2604</v>
      </c>
      <c r="CW19" s="324">
        <v>0</v>
      </c>
      <c r="CX19" s="324">
        <v>0</v>
      </c>
      <c r="CY19" s="324">
        <f t="shared" si="34"/>
        <v>0</v>
      </c>
      <c r="CZ19" s="324">
        <v>0</v>
      </c>
      <c r="DA19" s="324">
        <v>0</v>
      </c>
      <c r="DB19" s="324">
        <v>0</v>
      </c>
      <c r="DC19" s="324">
        <v>0</v>
      </c>
      <c r="DD19" s="324">
        <v>0</v>
      </c>
      <c r="DE19" s="324">
        <v>0</v>
      </c>
      <c r="DF19" s="324">
        <f t="shared" si="36"/>
        <v>0</v>
      </c>
      <c r="DG19" s="324">
        <f t="shared" si="37"/>
        <v>0</v>
      </c>
      <c r="DH19" s="324">
        <v>0</v>
      </c>
      <c r="DI19" s="324">
        <v>0</v>
      </c>
      <c r="DJ19" s="324">
        <v>0</v>
      </c>
      <c r="DK19" s="324">
        <v>0</v>
      </c>
      <c r="DL19" s="324">
        <v>0</v>
      </c>
      <c r="DM19" s="324">
        <v>0</v>
      </c>
      <c r="DN19" s="324">
        <f t="shared" si="39"/>
        <v>0</v>
      </c>
      <c r="DO19" s="324">
        <v>0</v>
      </c>
      <c r="DP19" s="324">
        <v>0</v>
      </c>
      <c r="DQ19" s="324">
        <v>0</v>
      </c>
      <c r="DR19" s="324">
        <v>0</v>
      </c>
      <c r="DS19" s="324">
        <v>0</v>
      </c>
      <c r="DT19" s="324">
        <v>0</v>
      </c>
      <c r="DU19" s="324">
        <f t="shared" si="41"/>
        <v>2591</v>
      </c>
      <c r="DV19" s="324">
        <v>2591</v>
      </c>
      <c r="DW19" s="324">
        <v>0</v>
      </c>
      <c r="DX19" s="324">
        <v>0</v>
      </c>
      <c r="DY19" s="324">
        <v>0</v>
      </c>
      <c r="DZ19" s="324">
        <f t="shared" si="42"/>
        <v>0</v>
      </c>
      <c r="EA19" s="324">
        <f t="shared" si="43"/>
        <v>0</v>
      </c>
      <c r="EB19" s="324">
        <v>0</v>
      </c>
      <c r="EC19" s="324">
        <v>0</v>
      </c>
      <c r="ED19" s="324">
        <v>0</v>
      </c>
      <c r="EE19" s="324">
        <v>0</v>
      </c>
      <c r="EF19" s="324">
        <v>0</v>
      </c>
      <c r="EG19" s="324">
        <v>0</v>
      </c>
      <c r="EH19" s="324">
        <f t="shared" si="45"/>
        <v>0</v>
      </c>
      <c r="EI19" s="324">
        <v>0</v>
      </c>
      <c r="EJ19" s="324">
        <v>0</v>
      </c>
      <c r="EK19" s="324">
        <v>0</v>
      </c>
      <c r="EL19" s="324">
        <v>0</v>
      </c>
      <c r="EM19" s="324">
        <v>0</v>
      </c>
      <c r="EN19" s="324">
        <v>0</v>
      </c>
    </row>
    <row r="20" spans="1:144" s="300" customFormat="1" ht="13.5" customHeight="1">
      <c r="A20" s="322" t="s">
        <v>745</v>
      </c>
      <c r="B20" s="323" t="s">
        <v>796</v>
      </c>
      <c r="C20" s="322" t="s">
        <v>797</v>
      </c>
      <c r="D20" s="324">
        <f t="shared" si="0"/>
        <v>41548</v>
      </c>
      <c r="E20" s="324">
        <f t="shared" si="1"/>
        <v>30639</v>
      </c>
      <c r="F20" s="324">
        <f t="shared" si="2"/>
        <v>29219</v>
      </c>
      <c r="G20" s="324">
        <v>0</v>
      </c>
      <c r="H20" s="324">
        <v>29219</v>
      </c>
      <c r="I20" s="324">
        <v>0</v>
      </c>
      <c r="J20" s="324">
        <v>0</v>
      </c>
      <c r="K20" s="324">
        <v>0</v>
      </c>
      <c r="L20" s="324">
        <v>0</v>
      </c>
      <c r="M20" s="324">
        <f t="shared" si="4"/>
        <v>1420</v>
      </c>
      <c r="N20" s="324">
        <v>0</v>
      </c>
      <c r="O20" s="324">
        <v>1420</v>
      </c>
      <c r="P20" s="324">
        <v>0</v>
      </c>
      <c r="Q20" s="324">
        <v>0</v>
      </c>
      <c r="R20" s="324">
        <v>0</v>
      </c>
      <c r="S20" s="324">
        <v>0</v>
      </c>
      <c r="T20" s="324">
        <f t="shared" si="6"/>
        <v>5028</v>
      </c>
      <c r="U20" s="324">
        <f t="shared" si="7"/>
        <v>1477</v>
      </c>
      <c r="V20" s="324">
        <v>0</v>
      </c>
      <c r="W20" s="324">
        <v>0</v>
      </c>
      <c r="X20" s="324">
        <v>1148</v>
      </c>
      <c r="Y20" s="324">
        <v>1</v>
      </c>
      <c r="Z20" s="324">
        <v>0</v>
      </c>
      <c r="AA20" s="324">
        <v>328</v>
      </c>
      <c r="AB20" s="324">
        <f t="shared" si="9"/>
        <v>3551</v>
      </c>
      <c r="AC20" s="324">
        <v>0</v>
      </c>
      <c r="AD20" s="324">
        <v>0</v>
      </c>
      <c r="AE20" s="324">
        <v>814</v>
      </c>
      <c r="AF20" s="324">
        <v>1511</v>
      </c>
      <c r="AG20" s="324">
        <v>0</v>
      </c>
      <c r="AH20" s="324">
        <v>1226</v>
      </c>
      <c r="AI20" s="324">
        <f t="shared" si="11"/>
        <v>0</v>
      </c>
      <c r="AJ20" s="324">
        <f t="shared" si="12"/>
        <v>0</v>
      </c>
      <c r="AK20" s="324">
        <v>0</v>
      </c>
      <c r="AL20" s="324">
        <v>0</v>
      </c>
      <c r="AM20" s="324">
        <v>0</v>
      </c>
      <c r="AN20" s="324">
        <v>0</v>
      </c>
      <c r="AO20" s="324">
        <v>0</v>
      </c>
      <c r="AP20" s="324">
        <v>0</v>
      </c>
      <c r="AQ20" s="324">
        <f t="shared" si="14"/>
        <v>0</v>
      </c>
      <c r="AR20" s="324">
        <v>0</v>
      </c>
      <c r="AS20" s="324">
        <v>0</v>
      </c>
      <c r="AT20" s="324">
        <v>0</v>
      </c>
      <c r="AU20" s="324">
        <v>0</v>
      </c>
      <c r="AV20" s="324">
        <v>0</v>
      </c>
      <c r="AW20" s="324">
        <v>0</v>
      </c>
      <c r="AX20" s="324">
        <f t="shared" si="16"/>
        <v>0</v>
      </c>
      <c r="AY20" s="324">
        <f t="shared" si="17"/>
        <v>0</v>
      </c>
      <c r="AZ20" s="324">
        <v>0</v>
      </c>
      <c r="BA20" s="324">
        <v>0</v>
      </c>
      <c r="BB20" s="324">
        <v>0</v>
      </c>
      <c r="BC20" s="324">
        <v>0</v>
      </c>
      <c r="BD20" s="324">
        <v>0</v>
      </c>
      <c r="BE20" s="324">
        <v>0</v>
      </c>
      <c r="BF20" s="324">
        <f t="shared" si="19"/>
        <v>0</v>
      </c>
      <c r="BG20" s="324">
        <v>0</v>
      </c>
      <c r="BH20" s="324">
        <v>0</v>
      </c>
      <c r="BI20" s="324">
        <v>0</v>
      </c>
      <c r="BJ20" s="324">
        <v>0</v>
      </c>
      <c r="BK20" s="324">
        <v>0</v>
      </c>
      <c r="BL20" s="324">
        <v>0</v>
      </c>
      <c r="BM20" s="324">
        <f t="shared" si="21"/>
        <v>0</v>
      </c>
      <c r="BN20" s="324">
        <f t="shared" si="22"/>
        <v>0</v>
      </c>
      <c r="BO20" s="324">
        <v>0</v>
      </c>
      <c r="BP20" s="324">
        <v>0</v>
      </c>
      <c r="BQ20" s="324">
        <v>0</v>
      </c>
      <c r="BR20" s="324">
        <v>0</v>
      </c>
      <c r="BS20" s="324">
        <v>0</v>
      </c>
      <c r="BT20" s="324">
        <v>0</v>
      </c>
      <c r="BU20" s="324">
        <f t="shared" si="24"/>
        <v>0</v>
      </c>
      <c r="BV20" s="324">
        <v>0</v>
      </c>
      <c r="BW20" s="324">
        <v>0</v>
      </c>
      <c r="BX20" s="324">
        <v>0</v>
      </c>
      <c r="BY20" s="324">
        <v>0</v>
      </c>
      <c r="BZ20" s="324">
        <v>0</v>
      </c>
      <c r="CA20" s="324">
        <v>0</v>
      </c>
      <c r="CB20" s="324">
        <f t="shared" si="26"/>
        <v>0</v>
      </c>
      <c r="CC20" s="324">
        <f t="shared" si="27"/>
        <v>0</v>
      </c>
      <c r="CD20" s="324">
        <v>0</v>
      </c>
      <c r="CE20" s="324">
        <v>0</v>
      </c>
      <c r="CF20" s="324">
        <v>0</v>
      </c>
      <c r="CG20" s="324">
        <v>0</v>
      </c>
      <c r="CH20" s="324">
        <v>0</v>
      </c>
      <c r="CI20" s="324">
        <v>0</v>
      </c>
      <c r="CJ20" s="324">
        <f t="shared" si="29"/>
        <v>0</v>
      </c>
      <c r="CK20" s="324">
        <v>0</v>
      </c>
      <c r="CL20" s="324">
        <v>0</v>
      </c>
      <c r="CM20" s="324">
        <v>0</v>
      </c>
      <c r="CN20" s="324">
        <v>0</v>
      </c>
      <c r="CO20" s="324">
        <v>0</v>
      </c>
      <c r="CP20" s="324">
        <v>0</v>
      </c>
      <c r="CQ20" s="324">
        <f t="shared" si="31"/>
        <v>1408</v>
      </c>
      <c r="CR20" s="324">
        <f t="shared" si="32"/>
        <v>1379</v>
      </c>
      <c r="CS20" s="324">
        <v>0</v>
      </c>
      <c r="CT20" s="324">
        <v>0</v>
      </c>
      <c r="CU20" s="324">
        <v>0</v>
      </c>
      <c r="CV20" s="324">
        <v>1379</v>
      </c>
      <c r="CW20" s="324">
        <v>0</v>
      </c>
      <c r="CX20" s="324">
        <v>0</v>
      </c>
      <c r="CY20" s="324">
        <f t="shared" si="34"/>
        <v>29</v>
      </c>
      <c r="CZ20" s="324">
        <v>0</v>
      </c>
      <c r="DA20" s="324">
        <v>0</v>
      </c>
      <c r="DB20" s="324">
        <v>0</v>
      </c>
      <c r="DC20" s="324">
        <v>29</v>
      </c>
      <c r="DD20" s="324">
        <v>0</v>
      </c>
      <c r="DE20" s="324">
        <v>0</v>
      </c>
      <c r="DF20" s="324">
        <f t="shared" si="36"/>
        <v>0</v>
      </c>
      <c r="DG20" s="324">
        <f t="shared" si="37"/>
        <v>0</v>
      </c>
      <c r="DH20" s="324">
        <v>0</v>
      </c>
      <c r="DI20" s="324">
        <v>0</v>
      </c>
      <c r="DJ20" s="324">
        <v>0</v>
      </c>
      <c r="DK20" s="324">
        <v>0</v>
      </c>
      <c r="DL20" s="324">
        <v>0</v>
      </c>
      <c r="DM20" s="324">
        <v>0</v>
      </c>
      <c r="DN20" s="324">
        <f t="shared" si="39"/>
        <v>0</v>
      </c>
      <c r="DO20" s="324">
        <v>0</v>
      </c>
      <c r="DP20" s="324">
        <v>0</v>
      </c>
      <c r="DQ20" s="324">
        <v>0</v>
      </c>
      <c r="DR20" s="324">
        <v>0</v>
      </c>
      <c r="DS20" s="324">
        <v>0</v>
      </c>
      <c r="DT20" s="324">
        <v>0</v>
      </c>
      <c r="DU20" s="324">
        <f t="shared" si="41"/>
        <v>4473</v>
      </c>
      <c r="DV20" s="324">
        <v>4473</v>
      </c>
      <c r="DW20" s="324">
        <v>0</v>
      </c>
      <c r="DX20" s="324">
        <v>0</v>
      </c>
      <c r="DY20" s="324">
        <v>0</v>
      </c>
      <c r="DZ20" s="324">
        <f t="shared" si="42"/>
        <v>0</v>
      </c>
      <c r="EA20" s="324">
        <f t="shared" si="43"/>
        <v>0</v>
      </c>
      <c r="EB20" s="324">
        <v>0</v>
      </c>
      <c r="EC20" s="324">
        <v>0</v>
      </c>
      <c r="ED20" s="324">
        <v>0</v>
      </c>
      <c r="EE20" s="324">
        <v>0</v>
      </c>
      <c r="EF20" s="324">
        <v>0</v>
      </c>
      <c r="EG20" s="324">
        <v>0</v>
      </c>
      <c r="EH20" s="324">
        <f t="shared" si="45"/>
        <v>0</v>
      </c>
      <c r="EI20" s="324">
        <v>0</v>
      </c>
      <c r="EJ20" s="324">
        <v>0</v>
      </c>
      <c r="EK20" s="324">
        <v>0</v>
      </c>
      <c r="EL20" s="324">
        <v>0</v>
      </c>
      <c r="EM20" s="324">
        <v>0</v>
      </c>
      <c r="EN20" s="324">
        <v>0</v>
      </c>
    </row>
    <row r="21" spans="1:144" s="300" customFormat="1" ht="13.5" customHeight="1">
      <c r="A21" s="322" t="s">
        <v>745</v>
      </c>
      <c r="B21" s="323" t="s">
        <v>799</v>
      </c>
      <c r="C21" s="322" t="s">
        <v>800</v>
      </c>
      <c r="D21" s="324">
        <f t="shared" si="0"/>
        <v>19077</v>
      </c>
      <c r="E21" s="324">
        <f t="shared" si="1"/>
        <v>14343</v>
      </c>
      <c r="F21" s="324">
        <f t="shared" si="2"/>
        <v>12827</v>
      </c>
      <c r="G21" s="324">
        <v>0</v>
      </c>
      <c r="H21" s="324">
        <v>12827</v>
      </c>
      <c r="I21" s="324">
        <v>0</v>
      </c>
      <c r="J21" s="324">
        <v>0</v>
      </c>
      <c r="K21" s="324">
        <v>0</v>
      </c>
      <c r="L21" s="324">
        <v>0</v>
      </c>
      <c r="M21" s="324">
        <f t="shared" si="4"/>
        <v>1516</v>
      </c>
      <c r="N21" s="324">
        <v>0</v>
      </c>
      <c r="O21" s="324">
        <v>1516</v>
      </c>
      <c r="P21" s="324">
        <v>0</v>
      </c>
      <c r="Q21" s="324">
        <v>0</v>
      </c>
      <c r="R21" s="324">
        <v>0</v>
      </c>
      <c r="S21" s="324">
        <v>0</v>
      </c>
      <c r="T21" s="324">
        <f t="shared" si="6"/>
        <v>2942</v>
      </c>
      <c r="U21" s="324">
        <f t="shared" si="7"/>
        <v>2311</v>
      </c>
      <c r="V21" s="324">
        <v>0</v>
      </c>
      <c r="W21" s="324">
        <v>0</v>
      </c>
      <c r="X21" s="324">
        <v>2086</v>
      </c>
      <c r="Y21" s="324">
        <v>0</v>
      </c>
      <c r="Z21" s="324">
        <v>0</v>
      </c>
      <c r="AA21" s="324">
        <v>225</v>
      </c>
      <c r="AB21" s="324">
        <f t="shared" si="9"/>
        <v>631</v>
      </c>
      <c r="AC21" s="324">
        <v>0</v>
      </c>
      <c r="AD21" s="324">
        <v>0</v>
      </c>
      <c r="AE21" s="324">
        <v>631</v>
      </c>
      <c r="AF21" s="324">
        <v>0</v>
      </c>
      <c r="AG21" s="324">
        <v>0</v>
      </c>
      <c r="AH21" s="324">
        <v>0</v>
      </c>
      <c r="AI21" s="324">
        <f t="shared" si="11"/>
        <v>0</v>
      </c>
      <c r="AJ21" s="324">
        <f t="shared" si="12"/>
        <v>0</v>
      </c>
      <c r="AK21" s="324">
        <v>0</v>
      </c>
      <c r="AL21" s="324">
        <v>0</v>
      </c>
      <c r="AM21" s="324">
        <v>0</v>
      </c>
      <c r="AN21" s="324">
        <v>0</v>
      </c>
      <c r="AO21" s="324">
        <v>0</v>
      </c>
      <c r="AP21" s="324">
        <v>0</v>
      </c>
      <c r="AQ21" s="324">
        <f t="shared" si="14"/>
        <v>0</v>
      </c>
      <c r="AR21" s="324">
        <v>0</v>
      </c>
      <c r="AS21" s="324">
        <v>0</v>
      </c>
      <c r="AT21" s="324">
        <v>0</v>
      </c>
      <c r="AU21" s="324">
        <v>0</v>
      </c>
      <c r="AV21" s="324">
        <v>0</v>
      </c>
      <c r="AW21" s="324">
        <v>0</v>
      </c>
      <c r="AX21" s="324">
        <f t="shared" si="16"/>
        <v>0</v>
      </c>
      <c r="AY21" s="324">
        <f t="shared" si="17"/>
        <v>0</v>
      </c>
      <c r="AZ21" s="324">
        <v>0</v>
      </c>
      <c r="BA21" s="324">
        <v>0</v>
      </c>
      <c r="BB21" s="324">
        <v>0</v>
      </c>
      <c r="BC21" s="324">
        <v>0</v>
      </c>
      <c r="BD21" s="324">
        <v>0</v>
      </c>
      <c r="BE21" s="324">
        <v>0</v>
      </c>
      <c r="BF21" s="324">
        <f t="shared" si="19"/>
        <v>0</v>
      </c>
      <c r="BG21" s="324">
        <v>0</v>
      </c>
      <c r="BH21" s="324">
        <v>0</v>
      </c>
      <c r="BI21" s="324">
        <v>0</v>
      </c>
      <c r="BJ21" s="324">
        <v>0</v>
      </c>
      <c r="BK21" s="324">
        <v>0</v>
      </c>
      <c r="BL21" s="324">
        <v>0</v>
      </c>
      <c r="BM21" s="324">
        <f t="shared" si="21"/>
        <v>0</v>
      </c>
      <c r="BN21" s="324">
        <f t="shared" si="22"/>
        <v>0</v>
      </c>
      <c r="BO21" s="324">
        <v>0</v>
      </c>
      <c r="BP21" s="324">
        <v>0</v>
      </c>
      <c r="BQ21" s="324">
        <v>0</v>
      </c>
      <c r="BR21" s="324">
        <v>0</v>
      </c>
      <c r="BS21" s="324">
        <v>0</v>
      </c>
      <c r="BT21" s="324">
        <v>0</v>
      </c>
      <c r="BU21" s="324">
        <f t="shared" si="24"/>
        <v>0</v>
      </c>
      <c r="BV21" s="324">
        <v>0</v>
      </c>
      <c r="BW21" s="324">
        <v>0</v>
      </c>
      <c r="BX21" s="324">
        <v>0</v>
      </c>
      <c r="BY21" s="324">
        <v>0</v>
      </c>
      <c r="BZ21" s="324">
        <v>0</v>
      </c>
      <c r="CA21" s="324">
        <v>0</v>
      </c>
      <c r="CB21" s="324">
        <f t="shared" si="26"/>
        <v>0</v>
      </c>
      <c r="CC21" s="324">
        <f t="shared" si="27"/>
        <v>0</v>
      </c>
      <c r="CD21" s="324">
        <v>0</v>
      </c>
      <c r="CE21" s="324">
        <v>0</v>
      </c>
      <c r="CF21" s="324">
        <v>0</v>
      </c>
      <c r="CG21" s="324">
        <v>0</v>
      </c>
      <c r="CH21" s="324">
        <v>0</v>
      </c>
      <c r="CI21" s="324">
        <v>0</v>
      </c>
      <c r="CJ21" s="324">
        <f t="shared" si="29"/>
        <v>0</v>
      </c>
      <c r="CK21" s="324">
        <v>0</v>
      </c>
      <c r="CL21" s="324">
        <v>0</v>
      </c>
      <c r="CM21" s="324">
        <v>0</v>
      </c>
      <c r="CN21" s="324">
        <v>0</v>
      </c>
      <c r="CO21" s="324">
        <v>0</v>
      </c>
      <c r="CP21" s="324">
        <v>0</v>
      </c>
      <c r="CQ21" s="324">
        <f t="shared" si="31"/>
        <v>0</v>
      </c>
      <c r="CR21" s="324">
        <f t="shared" si="32"/>
        <v>0</v>
      </c>
      <c r="CS21" s="324">
        <v>0</v>
      </c>
      <c r="CT21" s="324">
        <v>0</v>
      </c>
      <c r="CU21" s="324">
        <v>0</v>
      </c>
      <c r="CV21" s="324">
        <v>0</v>
      </c>
      <c r="CW21" s="324">
        <v>0</v>
      </c>
      <c r="CX21" s="324">
        <v>0</v>
      </c>
      <c r="CY21" s="324">
        <f t="shared" si="34"/>
        <v>0</v>
      </c>
      <c r="CZ21" s="324">
        <v>0</v>
      </c>
      <c r="DA21" s="324">
        <v>0</v>
      </c>
      <c r="DB21" s="324">
        <v>0</v>
      </c>
      <c r="DC21" s="324">
        <v>0</v>
      </c>
      <c r="DD21" s="324">
        <v>0</v>
      </c>
      <c r="DE21" s="324">
        <v>0</v>
      </c>
      <c r="DF21" s="324">
        <f t="shared" si="36"/>
        <v>0</v>
      </c>
      <c r="DG21" s="324">
        <f t="shared" si="37"/>
        <v>0</v>
      </c>
      <c r="DH21" s="324">
        <v>0</v>
      </c>
      <c r="DI21" s="324">
        <v>0</v>
      </c>
      <c r="DJ21" s="324">
        <v>0</v>
      </c>
      <c r="DK21" s="324">
        <v>0</v>
      </c>
      <c r="DL21" s="324">
        <v>0</v>
      </c>
      <c r="DM21" s="324">
        <v>0</v>
      </c>
      <c r="DN21" s="324">
        <f t="shared" si="39"/>
        <v>0</v>
      </c>
      <c r="DO21" s="324">
        <v>0</v>
      </c>
      <c r="DP21" s="324">
        <v>0</v>
      </c>
      <c r="DQ21" s="324">
        <v>0</v>
      </c>
      <c r="DR21" s="324">
        <v>0</v>
      </c>
      <c r="DS21" s="324">
        <v>0</v>
      </c>
      <c r="DT21" s="324">
        <v>0</v>
      </c>
      <c r="DU21" s="324">
        <f t="shared" si="41"/>
        <v>1792</v>
      </c>
      <c r="DV21" s="324">
        <v>1301</v>
      </c>
      <c r="DW21" s="324">
        <v>9</v>
      </c>
      <c r="DX21" s="324">
        <v>482</v>
      </c>
      <c r="DY21" s="324">
        <v>0</v>
      </c>
      <c r="DZ21" s="324">
        <f t="shared" si="42"/>
        <v>0</v>
      </c>
      <c r="EA21" s="324">
        <f t="shared" si="43"/>
        <v>0</v>
      </c>
      <c r="EB21" s="324">
        <v>0</v>
      </c>
      <c r="EC21" s="324">
        <v>0</v>
      </c>
      <c r="ED21" s="324">
        <v>0</v>
      </c>
      <c r="EE21" s="324">
        <v>0</v>
      </c>
      <c r="EF21" s="324">
        <v>0</v>
      </c>
      <c r="EG21" s="324">
        <v>0</v>
      </c>
      <c r="EH21" s="324">
        <f t="shared" si="45"/>
        <v>0</v>
      </c>
      <c r="EI21" s="324">
        <v>0</v>
      </c>
      <c r="EJ21" s="324">
        <v>0</v>
      </c>
      <c r="EK21" s="324">
        <v>0</v>
      </c>
      <c r="EL21" s="324">
        <v>0</v>
      </c>
      <c r="EM21" s="324">
        <v>0</v>
      </c>
      <c r="EN21" s="324">
        <v>0</v>
      </c>
    </row>
    <row r="22" spans="1:144" s="300" customFormat="1" ht="13.5" customHeight="1">
      <c r="A22" s="322" t="s">
        <v>745</v>
      </c>
      <c r="B22" s="323" t="s">
        <v>802</v>
      </c>
      <c r="C22" s="322" t="s">
        <v>803</v>
      </c>
      <c r="D22" s="324">
        <f t="shared" si="0"/>
        <v>33627</v>
      </c>
      <c r="E22" s="324">
        <f t="shared" si="1"/>
        <v>25785</v>
      </c>
      <c r="F22" s="324">
        <f t="shared" si="2"/>
        <v>24906</v>
      </c>
      <c r="G22" s="324">
        <v>0</v>
      </c>
      <c r="H22" s="324">
        <v>23960</v>
      </c>
      <c r="I22" s="324">
        <v>946</v>
      </c>
      <c r="J22" s="324">
        <v>0</v>
      </c>
      <c r="K22" s="324">
        <v>0</v>
      </c>
      <c r="L22" s="324">
        <v>0</v>
      </c>
      <c r="M22" s="324">
        <f t="shared" si="4"/>
        <v>879</v>
      </c>
      <c r="N22" s="324">
        <v>0</v>
      </c>
      <c r="O22" s="324">
        <v>879</v>
      </c>
      <c r="P22" s="324">
        <v>0</v>
      </c>
      <c r="Q22" s="324">
        <v>0</v>
      </c>
      <c r="R22" s="324">
        <v>0</v>
      </c>
      <c r="S22" s="324">
        <v>0</v>
      </c>
      <c r="T22" s="324">
        <f t="shared" si="6"/>
        <v>633</v>
      </c>
      <c r="U22" s="324">
        <f t="shared" si="7"/>
        <v>411</v>
      </c>
      <c r="V22" s="324">
        <v>0</v>
      </c>
      <c r="W22" s="324">
        <v>0</v>
      </c>
      <c r="X22" s="324">
        <v>0</v>
      </c>
      <c r="Y22" s="324">
        <v>0</v>
      </c>
      <c r="Z22" s="324">
        <v>0</v>
      </c>
      <c r="AA22" s="324">
        <v>411</v>
      </c>
      <c r="AB22" s="324">
        <f t="shared" si="9"/>
        <v>222</v>
      </c>
      <c r="AC22" s="324">
        <v>0</v>
      </c>
      <c r="AD22" s="324">
        <v>0</v>
      </c>
      <c r="AE22" s="324">
        <v>0</v>
      </c>
      <c r="AF22" s="324">
        <v>0</v>
      </c>
      <c r="AG22" s="324">
        <v>0</v>
      </c>
      <c r="AH22" s="324">
        <v>222</v>
      </c>
      <c r="AI22" s="324">
        <f t="shared" si="11"/>
        <v>0</v>
      </c>
      <c r="AJ22" s="324">
        <f t="shared" si="12"/>
        <v>0</v>
      </c>
      <c r="AK22" s="324">
        <v>0</v>
      </c>
      <c r="AL22" s="324">
        <v>0</v>
      </c>
      <c r="AM22" s="324">
        <v>0</v>
      </c>
      <c r="AN22" s="324">
        <v>0</v>
      </c>
      <c r="AO22" s="324">
        <v>0</v>
      </c>
      <c r="AP22" s="324">
        <v>0</v>
      </c>
      <c r="AQ22" s="324">
        <f t="shared" si="14"/>
        <v>0</v>
      </c>
      <c r="AR22" s="324">
        <v>0</v>
      </c>
      <c r="AS22" s="324">
        <v>0</v>
      </c>
      <c r="AT22" s="324">
        <v>0</v>
      </c>
      <c r="AU22" s="324">
        <v>0</v>
      </c>
      <c r="AV22" s="324">
        <v>0</v>
      </c>
      <c r="AW22" s="324">
        <v>0</v>
      </c>
      <c r="AX22" s="324">
        <f t="shared" si="16"/>
        <v>0</v>
      </c>
      <c r="AY22" s="324">
        <f t="shared" si="17"/>
        <v>0</v>
      </c>
      <c r="AZ22" s="324">
        <v>0</v>
      </c>
      <c r="BA22" s="324">
        <v>0</v>
      </c>
      <c r="BB22" s="324">
        <v>0</v>
      </c>
      <c r="BC22" s="324">
        <v>0</v>
      </c>
      <c r="BD22" s="324">
        <v>0</v>
      </c>
      <c r="BE22" s="324">
        <v>0</v>
      </c>
      <c r="BF22" s="324">
        <f t="shared" si="19"/>
        <v>0</v>
      </c>
      <c r="BG22" s="324">
        <v>0</v>
      </c>
      <c r="BH22" s="324">
        <v>0</v>
      </c>
      <c r="BI22" s="324">
        <v>0</v>
      </c>
      <c r="BJ22" s="324">
        <v>0</v>
      </c>
      <c r="BK22" s="324">
        <v>0</v>
      </c>
      <c r="BL22" s="324">
        <v>0</v>
      </c>
      <c r="BM22" s="324">
        <f t="shared" si="21"/>
        <v>0</v>
      </c>
      <c r="BN22" s="324">
        <f t="shared" si="22"/>
        <v>0</v>
      </c>
      <c r="BO22" s="324">
        <v>0</v>
      </c>
      <c r="BP22" s="324">
        <v>0</v>
      </c>
      <c r="BQ22" s="324">
        <v>0</v>
      </c>
      <c r="BR22" s="324">
        <v>0</v>
      </c>
      <c r="BS22" s="324">
        <v>0</v>
      </c>
      <c r="BT22" s="324">
        <v>0</v>
      </c>
      <c r="BU22" s="324">
        <f t="shared" si="24"/>
        <v>0</v>
      </c>
      <c r="BV22" s="324">
        <v>0</v>
      </c>
      <c r="BW22" s="324">
        <v>0</v>
      </c>
      <c r="BX22" s="324">
        <v>0</v>
      </c>
      <c r="BY22" s="324">
        <v>0</v>
      </c>
      <c r="BZ22" s="324">
        <v>0</v>
      </c>
      <c r="CA22" s="324">
        <v>0</v>
      </c>
      <c r="CB22" s="324">
        <f t="shared" si="26"/>
        <v>0</v>
      </c>
      <c r="CC22" s="324">
        <f t="shared" si="27"/>
        <v>0</v>
      </c>
      <c r="CD22" s="324">
        <v>0</v>
      </c>
      <c r="CE22" s="324">
        <v>0</v>
      </c>
      <c r="CF22" s="324">
        <v>0</v>
      </c>
      <c r="CG22" s="324">
        <v>0</v>
      </c>
      <c r="CH22" s="324">
        <v>0</v>
      </c>
      <c r="CI22" s="324">
        <v>0</v>
      </c>
      <c r="CJ22" s="324">
        <f t="shared" si="29"/>
        <v>0</v>
      </c>
      <c r="CK22" s="324">
        <v>0</v>
      </c>
      <c r="CL22" s="324">
        <v>0</v>
      </c>
      <c r="CM22" s="324">
        <v>0</v>
      </c>
      <c r="CN22" s="324">
        <v>0</v>
      </c>
      <c r="CO22" s="324">
        <v>0</v>
      </c>
      <c r="CP22" s="324">
        <v>0</v>
      </c>
      <c r="CQ22" s="324">
        <f t="shared" si="31"/>
        <v>1743</v>
      </c>
      <c r="CR22" s="324">
        <f t="shared" si="32"/>
        <v>1743</v>
      </c>
      <c r="CS22" s="324">
        <v>0</v>
      </c>
      <c r="CT22" s="324">
        <v>0</v>
      </c>
      <c r="CU22" s="324">
        <v>0</v>
      </c>
      <c r="CV22" s="324">
        <v>1743</v>
      </c>
      <c r="CW22" s="324">
        <v>0</v>
      </c>
      <c r="CX22" s="324">
        <v>0</v>
      </c>
      <c r="CY22" s="324">
        <f t="shared" si="34"/>
        <v>0</v>
      </c>
      <c r="CZ22" s="324">
        <v>0</v>
      </c>
      <c r="DA22" s="324">
        <v>0</v>
      </c>
      <c r="DB22" s="324">
        <v>0</v>
      </c>
      <c r="DC22" s="324">
        <v>0</v>
      </c>
      <c r="DD22" s="324">
        <v>0</v>
      </c>
      <c r="DE22" s="324">
        <v>0</v>
      </c>
      <c r="DF22" s="324">
        <f t="shared" si="36"/>
        <v>1829</v>
      </c>
      <c r="DG22" s="324">
        <f t="shared" si="37"/>
        <v>1829</v>
      </c>
      <c r="DH22" s="324">
        <v>0</v>
      </c>
      <c r="DI22" s="324">
        <v>0</v>
      </c>
      <c r="DJ22" s="324">
        <v>1829</v>
      </c>
      <c r="DK22" s="324">
        <v>0</v>
      </c>
      <c r="DL22" s="324">
        <v>0</v>
      </c>
      <c r="DM22" s="324">
        <v>0</v>
      </c>
      <c r="DN22" s="324">
        <f t="shared" si="39"/>
        <v>0</v>
      </c>
      <c r="DO22" s="324">
        <v>0</v>
      </c>
      <c r="DP22" s="324">
        <v>0</v>
      </c>
      <c r="DQ22" s="324">
        <v>0</v>
      </c>
      <c r="DR22" s="324">
        <v>0</v>
      </c>
      <c r="DS22" s="324">
        <v>0</v>
      </c>
      <c r="DT22" s="324">
        <v>0</v>
      </c>
      <c r="DU22" s="324">
        <f t="shared" si="41"/>
        <v>3637</v>
      </c>
      <c r="DV22" s="324">
        <v>3637</v>
      </c>
      <c r="DW22" s="324">
        <v>0</v>
      </c>
      <c r="DX22" s="324">
        <v>0</v>
      </c>
      <c r="DY22" s="324">
        <v>0</v>
      </c>
      <c r="DZ22" s="324">
        <f t="shared" si="42"/>
        <v>0</v>
      </c>
      <c r="EA22" s="324">
        <f t="shared" si="43"/>
        <v>0</v>
      </c>
      <c r="EB22" s="324">
        <v>0</v>
      </c>
      <c r="EC22" s="324">
        <v>0</v>
      </c>
      <c r="ED22" s="324">
        <v>0</v>
      </c>
      <c r="EE22" s="324">
        <v>0</v>
      </c>
      <c r="EF22" s="324">
        <v>0</v>
      </c>
      <c r="EG22" s="324">
        <v>0</v>
      </c>
      <c r="EH22" s="324">
        <f t="shared" si="45"/>
        <v>0</v>
      </c>
      <c r="EI22" s="324">
        <v>0</v>
      </c>
      <c r="EJ22" s="324">
        <v>0</v>
      </c>
      <c r="EK22" s="324">
        <v>0</v>
      </c>
      <c r="EL22" s="324">
        <v>0</v>
      </c>
      <c r="EM22" s="324">
        <v>0</v>
      </c>
      <c r="EN22" s="324">
        <v>0</v>
      </c>
    </row>
    <row r="23" spans="1:144" s="300" customFormat="1" ht="13.5" customHeight="1">
      <c r="A23" s="322" t="s">
        <v>745</v>
      </c>
      <c r="B23" s="323" t="s">
        <v>805</v>
      </c>
      <c r="C23" s="322" t="s">
        <v>806</v>
      </c>
      <c r="D23" s="324">
        <f t="shared" si="0"/>
        <v>53222</v>
      </c>
      <c r="E23" s="324">
        <f t="shared" si="1"/>
        <v>47405</v>
      </c>
      <c r="F23" s="324">
        <f t="shared" si="2"/>
        <v>42478</v>
      </c>
      <c r="G23" s="324">
        <v>0</v>
      </c>
      <c r="H23" s="324">
        <v>42478</v>
      </c>
      <c r="I23" s="324">
        <v>0</v>
      </c>
      <c r="J23" s="324">
        <v>0</v>
      </c>
      <c r="K23" s="324">
        <v>0</v>
      </c>
      <c r="L23" s="324">
        <v>0</v>
      </c>
      <c r="M23" s="324">
        <f t="shared" si="4"/>
        <v>4927</v>
      </c>
      <c r="N23" s="324">
        <v>0</v>
      </c>
      <c r="O23" s="324">
        <v>4927</v>
      </c>
      <c r="P23" s="324">
        <v>0</v>
      </c>
      <c r="Q23" s="324">
        <v>0</v>
      </c>
      <c r="R23" s="324">
        <v>0</v>
      </c>
      <c r="S23" s="324">
        <v>0</v>
      </c>
      <c r="T23" s="324">
        <f t="shared" si="6"/>
        <v>0</v>
      </c>
      <c r="U23" s="324">
        <f t="shared" si="7"/>
        <v>0</v>
      </c>
      <c r="V23" s="324">
        <v>0</v>
      </c>
      <c r="W23" s="324">
        <v>0</v>
      </c>
      <c r="X23" s="324">
        <v>0</v>
      </c>
      <c r="Y23" s="324">
        <v>0</v>
      </c>
      <c r="Z23" s="324">
        <v>0</v>
      </c>
      <c r="AA23" s="324">
        <v>0</v>
      </c>
      <c r="AB23" s="324">
        <f t="shared" si="9"/>
        <v>0</v>
      </c>
      <c r="AC23" s="324">
        <v>0</v>
      </c>
      <c r="AD23" s="324">
        <v>0</v>
      </c>
      <c r="AE23" s="324">
        <v>0</v>
      </c>
      <c r="AF23" s="324">
        <v>0</v>
      </c>
      <c r="AG23" s="324">
        <v>0</v>
      </c>
      <c r="AH23" s="324">
        <v>0</v>
      </c>
      <c r="AI23" s="324">
        <f t="shared" si="11"/>
        <v>0</v>
      </c>
      <c r="AJ23" s="324">
        <f t="shared" si="12"/>
        <v>0</v>
      </c>
      <c r="AK23" s="324">
        <v>0</v>
      </c>
      <c r="AL23" s="324">
        <v>0</v>
      </c>
      <c r="AM23" s="324">
        <v>0</v>
      </c>
      <c r="AN23" s="324">
        <v>0</v>
      </c>
      <c r="AO23" s="324">
        <v>0</v>
      </c>
      <c r="AP23" s="324">
        <v>0</v>
      </c>
      <c r="AQ23" s="324">
        <f t="shared" si="14"/>
        <v>0</v>
      </c>
      <c r="AR23" s="324">
        <v>0</v>
      </c>
      <c r="AS23" s="324">
        <v>0</v>
      </c>
      <c r="AT23" s="324">
        <v>0</v>
      </c>
      <c r="AU23" s="324">
        <v>0</v>
      </c>
      <c r="AV23" s="324">
        <v>0</v>
      </c>
      <c r="AW23" s="324">
        <v>0</v>
      </c>
      <c r="AX23" s="324">
        <f t="shared" si="16"/>
        <v>0</v>
      </c>
      <c r="AY23" s="324">
        <f t="shared" si="17"/>
        <v>0</v>
      </c>
      <c r="AZ23" s="324">
        <v>0</v>
      </c>
      <c r="BA23" s="324">
        <v>0</v>
      </c>
      <c r="BB23" s="324">
        <v>0</v>
      </c>
      <c r="BC23" s="324">
        <v>0</v>
      </c>
      <c r="BD23" s="324">
        <v>0</v>
      </c>
      <c r="BE23" s="324">
        <v>0</v>
      </c>
      <c r="BF23" s="324">
        <f t="shared" si="19"/>
        <v>0</v>
      </c>
      <c r="BG23" s="324">
        <v>0</v>
      </c>
      <c r="BH23" s="324">
        <v>0</v>
      </c>
      <c r="BI23" s="324">
        <v>0</v>
      </c>
      <c r="BJ23" s="324">
        <v>0</v>
      </c>
      <c r="BK23" s="324">
        <v>0</v>
      </c>
      <c r="BL23" s="324">
        <v>0</v>
      </c>
      <c r="BM23" s="324">
        <f t="shared" si="21"/>
        <v>0</v>
      </c>
      <c r="BN23" s="324">
        <f t="shared" si="22"/>
        <v>0</v>
      </c>
      <c r="BO23" s="324">
        <v>0</v>
      </c>
      <c r="BP23" s="324">
        <v>0</v>
      </c>
      <c r="BQ23" s="324">
        <v>0</v>
      </c>
      <c r="BR23" s="324">
        <v>0</v>
      </c>
      <c r="BS23" s="324">
        <v>0</v>
      </c>
      <c r="BT23" s="324">
        <v>0</v>
      </c>
      <c r="BU23" s="324">
        <f t="shared" si="24"/>
        <v>0</v>
      </c>
      <c r="BV23" s="324">
        <v>0</v>
      </c>
      <c r="BW23" s="324">
        <v>0</v>
      </c>
      <c r="BX23" s="324">
        <v>0</v>
      </c>
      <c r="BY23" s="324">
        <v>0</v>
      </c>
      <c r="BZ23" s="324">
        <v>0</v>
      </c>
      <c r="CA23" s="324">
        <v>0</v>
      </c>
      <c r="CB23" s="324">
        <f t="shared" si="26"/>
        <v>0</v>
      </c>
      <c r="CC23" s="324">
        <f t="shared" si="27"/>
        <v>0</v>
      </c>
      <c r="CD23" s="324">
        <v>0</v>
      </c>
      <c r="CE23" s="324">
        <v>0</v>
      </c>
      <c r="CF23" s="324">
        <v>0</v>
      </c>
      <c r="CG23" s="324">
        <v>0</v>
      </c>
      <c r="CH23" s="324">
        <v>0</v>
      </c>
      <c r="CI23" s="324">
        <v>0</v>
      </c>
      <c r="CJ23" s="324">
        <f t="shared" si="29"/>
        <v>0</v>
      </c>
      <c r="CK23" s="324">
        <v>0</v>
      </c>
      <c r="CL23" s="324">
        <v>0</v>
      </c>
      <c r="CM23" s="324">
        <v>0</v>
      </c>
      <c r="CN23" s="324">
        <v>0</v>
      </c>
      <c r="CO23" s="324">
        <v>0</v>
      </c>
      <c r="CP23" s="324">
        <v>0</v>
      </c>
      <c r="CQ23" s="324">
        <f t="shared" si="31"/>
        <v>3861</v>
      </c>
      <c r="CR23" s="324">
        <f t="shared" si="32"/>
        <v>3624</v>
      </c>
      <c r="CS23" s="324">
        <v>0</v>
      </c>
      <c r="CT23" s="324">
        <v>0</v>
      </c>
      <c r="CU23" s="324">
        <v>1448</v>
      </c>
      <c r="CV23" s="324">
        <v>1647</v>
      </c>
      <c r="CW23" s="324">
        <v>42</v>
      </c>
      <c r="CX23" s="324">
        <v>487</v>
      </c>
      <c r="CY23" s="324">
        <f t="shared" si="34"/>
        <v>237</v>
      </c>
      <c r="CZ23" s="324">
        <v>0</v>
      </c>
      <c r="DA23" s="324">
        <v>0</v>
      </c>
      <c r="DB23" s="324">
        <v>139</v>
      </c>
      <c r="DC23" s="324">
        <v>53</v>
      </c>
      <c r="DD23" s="324">
        <v>1</v>
      </c>
      <c r="DE23" s="324">
        <v>44</v>
      </c>
      <c r="DF23" s="324">
        <f t="shared" si="36"/>
        <v>0</v>
      </c>
      <c r="DG23" s="324">
        <f t="shared" si="37"/>
        <v>0</v>
      </c>
      <c r="DH23" s="324">
        <v>0</v>
      </c>
      <c r="DI23" s="324">
        <v>0</v>
      </c>
      <c r="DJ23" s="324">
        <v>0</v>
      </c>
      <c r="DK23" s="324">
        <v>0</v>
      </c>
      <c r="DL23" s="324">
        <v>0</v>
      </c>
      <c r="DM23" s="324">
        <v>0</v>
      </c>
      <c r="DN23" s="324">
        <f t="shared" si="39"/>
        <v>0</v>
      </c>
      <c r="DO23" s="324">
        <v>0</v>
      </c>
      <c r="DP23" s="324">
        <v>0</v>
      </c>
      <c r="DQ23" s="324">
        <v>0</v>
      </c>
      <c r="DR23" s="324">
        <v>0</v>
      </c>
      <c r="DS23" s="324">
        <v>0</v>
      </c>
      <c r="DT23" s="324">
        <v>0</v>
      </c>
      <c r="DU23" s="324">
        <f t="shared" si="41"/>
        <v>1956</v>
      </c>
      <c r="DV23" s="324">
        <v>1947</v>
      </c>
      <c r="DW23" s="324">
        <v>0</v>
      </c>
      <c r="DX23" s="324">
        <v>9</v>
      </c>
      <c r="DY23" s="324">
        <v>0</v>
      </c>
      <c r="DZ23" s="324">
        <f t="shared" si="42"/>
        <v>0</v>
      </c>
      <c r="EA23" s="324">
        <f t="shared" si="43"/>
        <v>0</v>
      </c>
      <c r="EB23" s="324">
        <v>0</v>
      </c>
      <c r="EC23" s="324">
        <v>0</v>
      </c>
      <c r="ED23" s="324">
        <v>0</v>
      </c>
      <c r="EE23" s="324">
        <v>0</v>
      </c>
      <c r="EF23" s="324">
        <v>0</v>
      </c>
      <c r="EG23" s="324">
        <v>0</v>
      </c>
      <c r="EH23" s="324">
        <f t="shared" si="45"/>
        <v>0</v>
      </c>
      <c r="EI23" s="324">
        <v>0</v>
      </c>
      <c r="EJ23" s="324">
        <v>0</v>
      </c>
      <c r="EK23" s="324">
        <v>0</v>
      </c>
      <c r="EL23" s="324">
        <v>0</v>
      </c>
      <c r="EM23" s="324">
        <v>0</v>
      </c>
      <c r="EN23" s="324">
        <v>0</v>
      </c>
    </row>
    <row r="24" spans="1:144" s="300" customFormat="1" ht="13.5" customHeight="1">
      <c r="A24" s="322" t="s">
        <v>745</v>
      </c>
      <c r="B24" s="323" t="s">
        <v>808</v>
      </c>
      <c r="C24" s="322" t="s">
        <v>809</v>
      </c>
      <c r="D24" s="324">
        <f t="shared" si="0"/>
        <v>53999</v>
      </c>
      <c r="E24" s="324">
        <f t="shared" si="1"/>
        <v>47409</v>
      </c>
      <c r="F24" s="324">
        <f t="shared" si="2"/>
        <v>45508</v>
      </c>
      <c r="G24" s="324">
        <v>112</v>
      </c>
      <c r="H24" s="324">
        <v>45396</v>
      </c>
      <c r="I24" s="324">
        <v>0</v>
      </c>
      <c r="J24" s="324">
        <v>0</v>
      </c>
      <c r="K24" s="324">
        <v>0</v>
      </c>
      <c r="L24" s="324">
        <v>0</v>
      </c>
      <c r="M24" s="324">
        <f t="shared" si="4"/>
        <v>1901</v>
      </c>
      <c r="N24" s="324">
        <v>0</v>
      </c>
      <c r="O24" s="324">
        <v>1901</v>
      </c>
      <c r="P24" s="324">
        <v>0</v>
      </c>
      <c r="Q24" s="324">
        <v>0</v>
      </c>
      <c r="R24" s="324">
        <v>0</v>
      </c>
      <c r="S24" s="324">
        <v>0</v>
      </c>
      <c r="T24" s="324">
        <f t="shared" si="6"/>
        <v>2148</v>
      </c>
      <c r="U24" s="324">
        <f t="shared" si="7"/>
        <v>1909</v>
      </c>
      <c r="V24" s="324">
        <v>0</v>
      </c>
      <c r="W24" s="324">
        <v>0</v>
      </c>
      <c r="X24" s="324">
        <v>1818</v>
      </c>
      <c r="Y24" s="324">
        <v>0</v>
      </c>
      <c r="Z24" s="324">
        <v>0</v>
      </c>
      <c r="AA24" s="324">
        <v>91</v>
      </c>
      <c r="AB24" s="324">
        <f t="shared" si="9"/>
        <v>239</v>
      </c>
      <c r="AC24" s="324">
        <v>0</v>
      </c>
      <c r="AD24" s="324">
        <v>0</v>
      </c>
      <c r="AE24" s="324">
        <v>239</v>
      </c>
      <c r="AF24" s="324">
        <v>0</v>
      </c>
      <c r="AG24" s="324">
        <v>0</v>
      </c>
      <c r="AH24" s="324">
        <v>0</v>
      </c>
      <c r="AI24" s="324">
        <f t="shared" si="11"/>
        <v>0</v>
      </c>
      <c r="AJ24" s="324">
        <f t="shared" si="12"/>
        <v>0</v>
      </c>
      <c r="AK24" s="324">
        <v>0</v>
      </c>
      <c r="AL24" s="324">
        <v>0</v>
      </c>
      <c r="AM24" s="324">
        <v>0</v>
      </c>
      <c r="AN24" s="324">
        <v>0</v>
      </c>
      <c r="AO24" s="324">
        <v>0</v>
      </c>
      <c r="AP24" s="324">
        <v>0</v>
      </c>
      <c r="AQ24" s="324">
        <f t="shared" si="14"/>
        <v>0</v>
      </c>
      <c r="AR24" s="324">
        <v>0</v>
      </c>
      <c r="AS24" s="324">
        <v>0</v>
      </c>
      <c r="AT24" s="324">
        <v>0</v>
      </c>
      <c r="AU24" s="324">
        <v>0</v>
      </c>
      <c r="AV24" s="324">
        <v>0</v>
      </c>
      <c r="AW24" s="324">
        <v>0</v>
      </c>
      <c r="AX24" s="324">
        <f t="shared" si="16"/>
        <v>0</v>
      </c>
      <c r="AY24" s="324">
        <f t="shared" si="17"/>
        <v>0</v>
      </c>
      <c r="AZ24" s="324">
        <v>0</v>
      </c>
      <c r="BA24" s="324">
        <v>0</v>
      </c>
      <c r="BB24" s="324">
        <v>0</v>
      </c>
      <c r="BC24" s="324">
        <v>0</v>
      </c>
      <c r="BD24" s="324">
        <v>0</v>
      </c>
      <c r="BE24" s="324">
        <v>0</v>
      </c>
      <c r="BF24" s="324">
        <f t="shared" si="19"/>
        <v>0</v>
      </c>
      <c r="BG24" s="324">
        <v>0</v>
      </c>
      <c r="BH24" s="324">
        <v>0</v>
      </c>
      <c r="BI24" s="324">
        <v>0</v>
      </c>
      <c r="BJ24" s="324">
        <v>0</v>
      </c>
      <c r="BK24" s="324">
        <v>0</v>
      </c>
      <c r="BL24" s="324">
        <v>0</v>
      </c>
      <c r="BM24" s="324">
        <f t="shared" si="21"/>
        <v>0</v>
      </c>
      <c r="BN24" s="324">
        <f t="shared" si="22"/>
        <v>0</v>
      </c>
      <c r="BO24" s="324">
        <v>0</v>
      </c>
      <c r="BP24" s="324">
        <v>0</v>
      </c>
      <c r="BQ24" s="324">
        <v>0</v>
      </c>
      <c r="BR24" s="324">
        <v>0</v>
      </c>
      <c r="BS24" s="324">
        <v>0</v>
      </c>
      <c r="BT24" s="324">
        <v>0</v>
      </c>
      <c r="BU24" s="324">
        <f t="shared" si="24"/>
        <v>0</v>
      </c>
      <c r="BV24" s="324">
        <v>0</v>
      </c>
      <c r="BW24" s="324">
        <v>0</v>
      </c>
      <c r="BX24" s="324">
        <v>0</v>
      </c>
      <c r="BY24" s="324">
        <v>0</v>
      </c>
      <c r="BZ24" s="324">
        <v>0</v>
      </c>
      <c r="CA24" s="324">
        <v>0</v>
      </c>
      <c r="CB24" s="324">
        <f t="shared" si="26"/>
        <v>0</v>
      </c>
      <c r="CC24" s="324">
        <f t="shared" si="27"/>
        <v>0</v>
      </c>
      <c r="CD24" s="324">
        <v>0</v>
      </c>
      <c r="CE24" s="324">
        <v>0</v>
      </c>
      <c r="CF24" s="324">
        <v>0</v>
      </c>
      <c r="CG24" s="324">
        <v>0</v>
      </c>
      <c r="CH24" s="324">
        <v>0</v>
      </c>
      <c r="CI24" s="324">
        <v>0</v>
      </c>
      <c r="CJ24" s="324">
        <f t="shared" si="29"/>
        <v>0</v>
      </c>
      <c r="CK24" s="324">
        <v>0</v>
      </c>
      <c r="CL24" s="324">
        <v>0</v>
      </c>
      <c r="CM24" s="324">
        <v>0</v>
      </c>
      <c r="CN24" s="324">
        <v>0</v>
      </c>
      <c r="CO24" s="324">
        <v>0</v>
      </c>
      <c r="CP24" s="324">
        <v>0</v>
      </c>
      <c r="CQ24" s="324">
        <f t="shared" si="31"/>
        <v>754</v>
      </c>
      <c r="CR24" s="324">
        <f t="shared" si="32"/>
        <v>511</v>
      </c>
      <c r="CS24" s="324">
        <v>0</v>
      </c>
      <c r="CT24" s="324">
        <v>0</v>
      </c>
      <c r="CU24" s="324">
        <v>0</v>
      </c>
      <c r="CV24" s="324">
        <v>511</v>
      </c>
      <c r="CW24" s="324">
        <v>0</v>
      </c>
      <c r="CX24" s="324">
        <v>0</v>
      </c>
      <c r="CY24" s="324">
        <f t="shared" si="34"/>
        <v>243</v>
      </c>
      <c r="CZ24" s="324">
        <v>0</v>
      </c>
      <c r="DA24" s="324">
        <v>0</v>
      </c>
      <c r="DB24" s="324">
        <v>0</v>
      </c>
      <c r="DC24" s="324">
        <v>243</v>
      </c>
      <c r="DD24" s="324">
        <v>0</v>
      </c>
      <c r="DE24" s="324">
        <v>0</v>
      </c>
      <c r="DF24" s="324">
        <f t="shared" si="36"/>
        <v>0</v>
      </c>
      <c r="DG24" s="324">
        <f t="shared" si="37"/>
        <v>0</v>
      </c>
      <c r="DH24" s="324">
        <v>0</v>
      </c>
      <c r="DI24" s="324">
        <v>0</v>
      </c>
      <c r="DJ24" s="324">
        <v>0</v>
      </c>
      <c r="DK24" s="324">
        <v>0</v>
      </c>
      <c r="DL24" s="324">
        <v>0</v>
      </c>
      <c r="DM24" s="324">
        <v>0</v>
      </c>
      <c r="DN24" s="324">
        <f t="shared" si="39"/>
        <v>0</v>
      </c>
      <c r="DO24" s="324">
        <v>0</v>
      </c>
      <c r="DP24" s="324">
        <v>0</v>
      </c>
      <c r="DQ24" s="324">
        <v>0</v>
      </c>
      <c r="DR24" s="324">
        <v>0</v>
      </c>
      <c r="DS24" s="324">
        <v>0</v>
      </c>
      <c r="DT24" s="324">
        <v>0</v>
      </c>
      <c r="DU24" s="324">
        <f t="shared" si="41"/>
        <v>3688</v>
      </c>
      <c r="DV24" s="324">
        <v>3440</v>
      </c>
      <c r="DW24" s="324">
        <v>14</v>
      </c>
      <c r="DX24" s="324">
        <v>148</v>
      </c>
      <c r="DY24" s="324">
        <v>86</v>
      </c>
      <c r="DZ24" s="324">
        <f t="shared" si="42"/>
        <v>0</v>
      </c>
      <c r="EA24" s="324">
        <f t="shared" si="43"/>
        <v>0</v>
      </c>
      <c r="EB24" s="324">
        <v>0</v>
      </c>
      <c r="EC24" s="324">
        <v>0</v>
      </c>
      <c r="ED24" s="324">
        <v>0</v>
      </c>
      <c r="EE24" s="324">
        <v>0</v>
      </c>
      <c r="EF24" s="324">
        <v>0</v>
      </c>
      <c r="EG24" s="324">
        <v>0</v>
      </c>
      <c r="EH24" s="324">
        <f t="shared" si="45"/>
        <v>0</v>
      </c>
      <c r="EI24" s="324">
        <v>0</v>
      </c>
      <c r="EJ24" s="324">
        <v>0</v>
      </c>
      <c r="EK24" s="324">
        <v>0</v>
      </c>
      <c r="EL24" s="324">
        <v>0</v>
      </c>
      <c r="EM24" s="324">
        <v>0</v>
      </c>
      <c r="EN24" s="324">
        <v>0</v>
      </c>
    </row>
    <row r="25" spans="1:144" s="300" customFormat="1" ht="13.5" customHeight="1">
      <c r="A25" s="322" t="s">
        <v>745</v>
      </c>
      <c r="B25" s="323" t="s">
        <v>811</v>
      </c>
      <c r="C25" s="322" t="s">
        <v>812</v>
      </c>
      <c r="D25" s="324">
        <f t="shared" si="0"/>
        <v>69428</v>
      </c>
      <c r="E25" s="324">
        <f t="shared" si="1"/>
        <v>61008</v>
      </c>
      <c r="F25" s="324">
        <f t="shared" si="2"/>
        <v>60743</v>
      </c>
      <c r="G25" s="324">
        <v>0</v>
      </c>
      <c r="H25" s="324">
        <v>60743</v>
      </c>
      <c r="I25" s="324">
        <v>0</v>
      </c>
      <c r="J25" s="324">
        <v>0</v>
      </c>
      <c r="K25" s="324">
        <v>0</v>
      </c>
      <c r="L25" s="324">
        <v>0</v>
      </c>
      <c r="M25" s="324">
        <f t="shared" si="4"/>
        <v>265</v>
      </c>
      <c r="N25" s="324">
        <v>0</v>
      </c>
      <c r="O25" s="324">
        <v>265</v>
      </c>
      <c r="P25" s="324">
        <v>0</v>
      </c>
      <c r="Q25" s="324">
        <v>0</v>
      </c>
      <c r="R25" s="324">
        <v>0</v>
      </c>
      <c r="S25" s="324">
        <v>0</v>
      </c>
      <c r="T25" s="324">
        <f t="shared" si="6"/>
        <v>0</v>
      </c>
      <c r="U25" s="324">
        <f t="shared" si="7"/>
        <v>0</v>
      </c>
      <c r="V25" s="324">
        <v>0</v>
      </c>
      <c r="W25" s="324">
        <v>0</v>
      </c>
      <c r="X25" s="324">
        <v>0</v>
      </c>
      <c r="Y25" s="324">
        <v>0</v>
      </c>
      <c r="Z25" s="324">
        <v>0</v>
      </c>
      <c r="AA25" s="324">
        <v>0</v>
      </c>
      <c r="AB25" s="324">
        <f t="shared" si="9"/>
        <v>0</v>
      </c>
      <c r="AC25" s="324">
        <v>0</v>
      </c>
      <c r="AD25" s="324">
        <v>0</v>
      </c>
      <c r="AE25" s="324">
        <v>0</v>
      </c>
      <c r="AF25" s="324">
        <v>0</v>
      </c>
      <c r="AG25" s="324">
        <v>0</v>
      </c>
      <c r="AH25" s="324">
        <v>0</v>
      </c>
      <c r="AI25" s="324">
        <f t="shared" si="11"/>
        <v>32</v>
      </c>
      <c r="AJ25" s="324">
        <f t="shared" si="12"/>
        <v>0</v>
      </c>
      <c r="AK25" s="324">
        <v>0</v>
      </c>
      <c r="AL25" s="324">
        <v>0</v>
      </c>
      <c r="AM25" s="324">
        <v>0</v>
      </c>
      <c r="AN25" s="324">
        <v>0</v>
      </c>
      <c r="AO25" s="324">
        <v>0</v>
      </c>
      <c r="AP25" s="324">
        <v>0</v>
      </c>
      <c r="AQ25" s="324">
        <f t="shared" si="14"/>
        <v>32</v>
      </c>
      <c r="AR25" s="324">
        <v>0</v>
      </c>
      <c r="AS25" s="324">
        <v>0</v>
      </c>
      <c r="AT25" s="324">
        <v>0</v>
      </c>
      <c r="AU25" s="324">
        <v>0</v>
      </c>
      <c r="AV25" s="324">
        <v>32</v>
      </c>
      <c r="AW25" s="324">
        <v>0</v>
      </c>
      <c r="AX25" s="324">
        <f t="shared" si="16"/>
        <v>0</v>
      </c>
      <c r="AY25" s="324">
        <f t="shared" si="17"/>
        <v>0</v>
      </c>
      <c r="AZ25" s="324">
        <v>0</v>
      </c>
      <c r="BA25" s="324">
        <v>0</v>
      </c>
      <c r="BB25" s="324">
        <v>0</v>
      </c>
      <c r="BC25" s="324">
        <v>0</v>
      </c>
      <c r="BD25" s="324">
        <v>0</v>
      </c>
      <c r="BE25" s="324">
        <v>0</v>
      </c>
      <c r="BF25" s="324">
        <f t="shared" si="19"/>
        <v>0</v>
      </c>
      <c r="BG25" s="324">
        <v>0</v>
      </c>
      <c r="BH25" s="324">
        <v>0</v>
      </c>
      <c r="BI25" s="324">
        <v>0</v>
      </c>
      <c r="BJ25" s="324">
        <v>0</v>
      </c>
      <c r="BK25" s="324">
        <v>0</v>
      </c>
      <c r="BL25" s="324">
        <v>0</v>
      </c>
      <c r="BM25" s="324">
        <f t="shared" si="21"/>
        <v>0</v>
      </c>
      <c r="BN25" s="324">
        <f t="shared" si="22"/>
        <v>0</v>
      </c>
      <c r="BO25" s="324">
        <v>0</v>
      </c>
      <c r="BP25" s="324">
        <v>0</v>
      </c>
      <c r="BQ25" s="324">
        <v>0</v>
      </c>
      <c r="BR25" s="324">
        <v>0</v>
      </c>
      <c r="BS25" s="324">
        <v>0</v>
      </c>
      <c r="BT25" s="324">
        <v>0</v>
      </c>
      <c r="BU25" s="324">
        <f t="shared" si="24"/>
        <v>0</v>
      </c>
      <c r="BV25" s="324">
        <v>0</v>
      </c>
      <c r="BW25" s="324">
        <v>0</v>
      </c>
      <c r="BX25" s="324">
        <v>0</v>
      </c>
      <c r="BY25" s="324">
        <v>0</v>
      </c>
      <c r="BZ25" s="324">
        <v>0</v>
      </c>
      <c r="CA25" s="324">
        <v>0</v>
      </c>
      <c r="CB25" s="324">
        <f t="shared" si="26"/>
        <v>0</v>
      </c>
      <c r="CC25" s="324">
        <f t="shared" si="27"/>
        <v>0</v>
      </c>
      <c r="CD25" s="324">
        <v>0</v>
      </c>
      <c r="CE25" s="324">
        <v>0</v>
      </c>
      <c r="CF25" s="324">
        <v>0</v>
      </c>
      <c r="CG25" s="324">
        <v>0</v>
      </c>
      <c r="CH25" s="324">
        <v>0</v>
      </c>
      <c r="CI25" s="324">
        <v>0</v>
      </c>
      <c r="CJ25" s="324">
        <f t="shared" si="29"/>
        <v>0</v>
      </c>
      <c r="CK25" s="324">
        <v>0</v>
      </c>
      <c r="CL25" s="324">
        <v>0</v>
      </c>
      <c r="CM25" s="324">
        <v>0</v>
      </c>
      <c r="CN25" s="324">
        <v>0</v>
      </c>
      <c r="CO25" s="324">
        <v>0</v>
      </c>
      <c r="CP25" s="324">
        <v>0</v>
      </c>
      <c r="CQ25" s="324">
        <f t="shared" si="31"/>
        <v>4904</v>
      </c>
      <c r="CR25" s="324">
        <f t="shared" si="32"/>
        <v>4904</v>
      </c>
      <c r="CS25" s="324">
        <v>0</v>
      </c>
      <c r="CT25" s="324">
        <v>0</v>
      </c>
      <c r="CU25" s="324">
        <v>2283</v>
      </c>
      <c r="CV25" s="324">
        <v>1880</v>
      </c>
      <c r="CW25" s="324">
        <v>0</v>
      </c>
      <c r="CX25" s="324">
        <v>741</v>
      </c>
      <c r="CY25" s="324">
        <f t="shared" si="34"/>
        <v>0</v>
      </c>
      <c r="CZ25" s="324">
        <v>0</v>
      </c>
      <c r="DA25" s="324">
        <v>0</v>
      </c>
      <c r="DB25" s="324">
        <v>0</v>
      </c>
      <c r="DC25" s="324">
        <v>0</v>
      </c>
      <c r="DD25" s="324">
        <v>0</v>
      </c>
      <c r="DE25" s="324">
        <v>0</v>
      </c>
      <c r="DF25" s="324">
        <f t="shared" si="36"/>
        <v>0</v>
      </c>
      <c r="DG25" s="324">
        <f t="shared" si="37"/>
        <v>0</v>
      </c>
      <c r="DH25" s="324">
        <v>0</v>
      </c>
      <c r="DI25" s="324">
        <v>0</v>
      </c>
      <c r="DJ25" s="324">
        <v>0</v>
      </c>
      <c r="DK25" s="324">
        <v>0</v>
      </c>
      <c r="DL25" s="324">
        <v>0</v>
      </c>
      <c r="DM25" s="324">
        <v>0</v>
      </c>
      <c r="DN25" s="324">
        <f t="shared" si="39"/>
        <v>0</v>
      </c>
      <c r="DO25" s="324">
        <v>0</v>
      </c>
      <c r="DP25" s="324">
        <v>0</v>
      </c>
      <c r="DQ25" s="324">
        <v>0</v>
      </c>
      <c r="DR25" s="324">
        <v>0</v>
      </c>
      <c r="DS25" s="324">
        <v>0</v>
      </c>
      <c r="DT25" s="324">
        <v>0</v>
      </c>
      <c r="DU25" s="324">
        <f t="shared" si="41"/>
        <v>3484</v>
      </c>
      <c r="DV25" s="324">
        <v>3446</v>
      </c>
      <c r="DW25" s="324">
        <v>0</v>
      </c>
      <c r="DX25" s="324">
        <v>38</v>
      </c>
      <c r="DY25" s="324">
        <v>0</v>
      </c>
      <c r="DZ25" s="324">
        <f t="shared" si="42"/>
        <v>0</v>
      </c>
      <c r="EA25" s="324">
        <f t="shared" si="43"/>
        <v>0</v>
      </c>
      <c r="EB25" s="324">
        <v>0</v>
      </c>
      <c r="EC25" s="324">
        <v>0</v>
      </c>
      <c r="ED25" s="324">
        <v>0</v>
      </c>
      <c r="EE25" s="324">
        <v>0</v>
      </c>
      <c r="EF25" s="324">
        <v>0</v>
      </c>
      <c r="EG25" s="324">
        <v>0</v>
      </c>
      <c r="EH25" s="324">
        <f t="shared" si="45"/>
        <v>0</v>
      </c>
      <c r="EI25" s="324">
        <v>0</v>
      </c>
      <c r="EJ25" s="324">
        <v>0</v>
      </c>
      <c r="EK25" s="324">
        <v>0</v>
      </c>
      <c r="EL25" s="324">
        <v>0</v>
      </c>
      <c r="EM25" s="324">
        <v>0</v>
      </c>
      <c r="EN25" s="324">
        <v>0</v>
      </c>
    </row>
    <row r="26" spans="1:144" s="300" customFormat="1" ht="13.5" customHeight="1">
      <c r="A26" s="322" t="s">
        <v>745</v>
      </c>
      <c r="B26" s="323" t="s">
        <v>814</v>
      </c>
      <c r="C26" s="322" t="s">
        <v>815</v>
      </c>
      <c r="D26" s="324">
        <f t="shared" si="0"/>
        <v>97804</v>
      </c>
      <c r="E26" s="324">
        <f t="shared" si="1"/>
        <v>86892</v>
      </c>
      <c r="F26" s="324">
        <f t="shared" si="2"/>
        <v>86474</v>
      </c>
      <c r="G26" s="324">
        <v>0</v>
      </c>
      <c r="H26" s="324">
        <v>86474</v>
      </c>
      <c r="I26" s="324">
        <v>0</v>
      </c>
      <c r="J26" s="324">
        <v>0</v>
      </c>
      <c r="K26" s="324">
        <v>0</v>
      </c>
      <c r="L26" s="324">
        <v>0</v>
      </c>
      <c r="M26" s="324">
        <f t="shared" si="4"/>
        <v>418</v>
      </c>
      <c r="N26" s="324">
        <v>0</v>
      </c>
      <c r="O26" s="324">
        <v>418</v>
      </c>
      <c r="P26" s="324">
        <v>0</v>
      </c>
      <c r="Q26" s="324">
        <v>0</v>
      </c>
      <c r="R26" s="324">
        <v>0</v>
      </c>
      <c r="S26" s="324">
        <v>0</v>
      </c>
      <c r="T26" s="324">
        <f t="shared" si="6"/>
        <v>0</v>
      </c>
      <c r="U26" s="324">
        <f t="shared" si="7"/>
        <v>0</v>
      </c>
      <c r="V26" s="324">
        <v>0</v>
      </c>
      <c r="W26" s="324">
        <v>0</v>
      </c>
      <c r="X26" s="324">
        <v>0</v>
      </c>
      <c r="Y26" s="324">
        <v>0</v>
      </c>
      <c r="Z26" s="324">
        <v>0</v>
      </c>
      <c r="AA26" s="324">
        <v>0</v>
      </c>
      <c r="AB26" s="324">
        <f t="shared" si="9"/>
        <v>0</v>
      </c>
      <c r="AC26" s="324">
        <v>0</v>
      </c>
      <c r="AD26" s="324">
        <v>0</v>
      </c>
      <c r="AE26" s="324">
        <v>0</v>
      </c>
      <c r="AF26" s="324">
        <v>0</v>
      </c>
      <c r="AG26" s="324">
        <v>0</v>
      </c>
      <c r="AH26" s="324">
        <v>0</v>
      </c>
      <c r="AI26" s="324">
        <f t="shared" si="11"/>
        <v>466</v>
      </c>
      <c r="AJ26" s="324">
        <f t="shared" si="12"/>
        <v>0</v>
      </c>
      <c r="AK26" s="324">
        <v>0</v>
      </c>
      <c r="AL26" s="324">
        <v>0</v>
      </c>
      <c r="AM26" s="324">
        <v>0</v>
      </c>
      <c r="AN26" s="324">
        <v>0</v>
      </c>
      <c r="AO26" s="324">
        <v>0</v>
      </c>
      <c r="AP26" s="324">
        <v>0</v>
      </c>
      <c r="AQ26" s="324">
        <f t="shared" si="14"/>
        <v>466</v>
      </c>
      <c r="AR26" s="324">
        <v>0</v>
      </c>
      <c r="AS26" s="324">
        <v>0</v>
      </c>
      <c r="AT26" s="324">
        <v>0</v>
      </c>
      <c r="AU26" s="324">
        <v>466</v>
      </c>
      <c r="AV26" s="324">
        <v>0</v>
      </c>
      <c r="AW26" s="324">
        <v>0</v>
      </c>
      <c r="AX26" s="324">
        <f t="shared" si="16"/>
        <v>0</v>
      </c>
      <c r="AY26" s="324">
        <f t="shared" si="17"/>
        <v>0</v>
      </c>
      <c r="AZ26" s="324">
        <v>0</v>
      </c>
      <c r="BA26" s="324">
        <v>0</v>
      </c>
      <c r="BB26" s="324">
        <v>0</v>
      </c>
      <c r="BC26" s="324">
        <v>0</v>
      </c>
      <c r="BD26" s="324">
        <v>0</v>
      </c>
      <c r="BE26" s="324">
        <v>0</v>
      </c>
      <c r="BF26" s="324">
        <f t="shared" si="19"/>
        <v>0</v>
      </c>
      <c r="BG26" s="324">
        <v>0</v>
      </c>
      <c r="BH26" s="324">
        <v>0</v>
      </c>
      <c r="BI26" s="324">
        <v>0</v>
      </c>
      <c r="BJ26" s="324">
        <v>0</v>
      </c>
      <c r="BK26" s="324">
        <v>0</v>
      </c>
      <c r="BL26" s="324">
        <v>0</v>
      </c>
      <c r="BM26" s="324">
        <f t="shared" si="21"/>
        <v>0</v>
      </c>
      <c r="BN26" s="324">
        <f t="shared" si="22"/>
        <v>0</v>
      </c>
      <c r="BO26" s="324">
        <v>0</v>
      </c>
      <c r="BP26" s="324">
        <v>0</v>
      </c>
      <c r="BQ26" s="324">
        <v>0</v>
      </c>
      <c r="BR26" s="324">
        <v>0</v>
      </c>
      <c r="BS26" s="324">
        <v>0</v>
      </c>
      <c r="BT26" s="324">
        <v>0</v>
      </c>
      <c r="BU26" s="324">
        <f t="shared" si="24"/>
        <v>0</v>
      </c>
      <c r="BV26" s="324">
        <v>0</v>
      </c>
      <c r="BW26" s="324">
        <v>0</v>
      </c>
      <c r="BX26" s="324">
        <v>0</v>
      </c>
      <c r="BY26" s="324">
        <v>0</v>
      </c>
      <c r="BZ26" s="324">
        <v>0</v>
      </c>
      <c r="CA26" s="324">
        <v>0</v>
      </c>
      <c r="CB26" s="324">
        <f t="shared" si="26"/>
        <v>0</v>
      </c>
      <c r="CC26" s="324">
        <f t="shared" si="27"/>
        <v>0</v>
      </c>
      <c r="CD26" s="324">
        <v>0</v>
      </c>
      <c r="CE26" s="324">
        <v>0</v>
      </c>
      <c r="CF26" s="324">
        <v>0</v>
      </c>
      <c r="CG26" s="324">
        <v>0</v>
      </c>
      <c r="CH26" s="324">
        <v>0</v>
      </c>
      <c r="CI26" s="324">
        <v>0</v>
      </c>
      <c r="CJ26" s="324">
        <f t="shared" si="29"/>
        <v>0</v>
      </c>
      <c r="CK26" s="324">
        <v>0</v>
      </c>
      <c r="CL26" s="324">
        <v>0</v>
      </c>
      <c r="CM26" s="324">
        <v>0</v>
      </c>
      <c r="CN26" s="324">
        <v>0</v>
      </c>
      <c r="CO26" s="324">
        <v>0</v>
      </c>
      <c r="CP26" s="324">
        <v>0</v>
      </c>
      <c r="CQ26" s="324">
        <f t="shared" si="31"/>
        <v>6347</v>
      </c>
      <c r="CR26" s="324">
        <f t="shared" si="32"/>
        <v>5547</v>
      </c>
      <c r="CS26" s="324">
        <v>0</v>
      </c>
      <c r="CT26" s="324">
        <v>0</v>
      </c>
      <c r="CU26" s="324">
        <v>1720</v>
      </c>
      <c r="CV26" s="324">
        <v>2796</v>
      </c>
      <c r="CW26" s="324">
        <v>242</v>
      </c>
      <c r="CX26" s="324">
        <v>789</v>
      </c>
      <c r="CY26" s="324">
        <f t="shared" si="34"/>
        <v>800</v>
      </c>
      <c r="CZ26" s="324">
        <v>0</v>
      </c>
      <c r="DA26" s="324">
        <v>0</v>
      </c>
      <c r="DB26" s="324">
        <v>102</v>
      </c>
      <c r="DC26" s="324">
        <v>0</v>
      </c>
      <c r="DD26" s="324">
        <v>0</v>
      </c>
      <c r="DE26" s="324">
        <v>698</v>
      </c>
      <c r="DF26" s="324">
        <f t="shared" si="36"/>
        <v>0</v>
      </c>
      <c r="DG26" s="324">
        <f t="shared" si="37"/>
        <v>0</v>
      </c>
      <c r="DH26" s="324">
        <v>0</v>
      </c>
      <c r="DI26" s="324">
        <v>0</v>
      </c>
      <c r="DJ26" s="324">
        <v>0</v>
      </c>
      <c r="DK26" s="324">
        <v>0</v>
      </c>
      <c r="DL26" s="324">
        <v>0</v>
      </c>
      <c r="DM26" s="324">
        <v>0</v>
      </c>
      <c r="DN26" s="324">
        <f t="shared" si="39"/>
        <v>0</v>
      </c>
      <c r="DO26" s="324">
        <v>0</v>
      </c>
      <c r="DP26" s="324">
        <v>0</v>
      </c>
      <c r="DQ26" s="324">
        <v>0</v>
      </c>
      <c r="DR26" s="324">
        <v>0</v>
      </c>
      <c r="DS26" s="324">
        <v>0</v>
      </c>
      <c r="DT26" s="324">
        <v>0</v>
      </c>
      <c r="DU26" s="324">
        <f t="shared" si="41"/>
        <v>4099</v>
      </c>
      <c r="DV26" s="324">
        <v>4099</v>
      </c>
      <c r="DW26" s="324">
        <v>0</v>
      </c>
      <c r="DX26" s="324">
        <v>0</v>
      </c>
      <c r="DY26" s="324">
        <v>0</v>
      </c>
      <c r="DZ26" s="324">
        <f t="shared" si="42"/>
        <v>0</v>
      </c>
      <c r="EA26" s="324">
        <f t="shared" si="43"/>
        <v>0</v>
      </c>
      <c r="EB26" s="324">
        <v>0</v>
      </c>
      <c r="EC26" s="324">
        <v>0</v>
      </c>
      <c r="ED26" s="324">
        <v>0</v>
      </c>
      <c r="EE26" s="324">
        <v>0</v>
      </c>
      <c r="EF26" s="324">
        <v>0</v>
      </c>
      <c r="EG26" s="324">
        <v>0</v>
      </c>
      <c r="EH26" s="324">
        <f t="shared" si="45"/>
        <v>0</v>
      </c>
      <c r="EI26" s="324">
        <v>0</v>
      </c>
      <c r="EJ26" s="324">
        <v>0</v>
      </c>
      <c r="EK26" s="324">
        <v>0</v>
      </c>
      <c r="EL26" s="324">
        <v>0</v>
      </c>
      <c r="EM26" s="324">
        <v>0</v>
      </c>
      <c r="EN26" s="324">
        <v>0</v>
      </c>
    </row>
    <row r="27" spans="1:144" s="300" customFormat="1" ht="13.5" customHeight="1">
      <c r="A27" s="322" t="s">
        <v>745</v>
      </c>
      <c r="B27" s="323" t="s">
        <v>817</v>
      </c>
      <c r="C27" s="322" t="s">
        <v>818</v>
      </c>
      <c r="D27" s="324">
        <f t="shared" si="0"/>
        <v>21208</v>
      </c>
      <c r="E27" s="324">
        <f t="shared" si="1"/>
        <v>16185</v>
      </c>
      <c r="F27" s="324">
        <f t="shared" si="2"/>
        <v>16133</v>
      </c>
      <c r="G27" s="324">
        <v>0</v>
      </c>
      <c r="H27" s="324">
        <v>16133</v>
      </c>
      <c r="I27" s="324">
        <v>0</v>
      </c>
      <c r="J27" s="324">
        <v>0</v>
      </c>
      <c r="K27" s="324">
        <v>0</v>
      </c>
      <c r="L27" s="324">
        <v>0</v>
      </c>
      <c r="M27" s="324">
        <f t="shared" si="4"/>
        <v>52</v>
      </c>
      <c r="N27" s="324">
        <v>0</v>
      </c>
      <c r="O27" s="324">
        <v>52</v>
      </c>
      <c r="P27" s="324">
        <v>0</v>
      </c>
      <c r="Q27" s="324">
        <v>0</v>
      </c>
      <c r="R27" s="324">
        <v>0</v>
      </c>
      <c r="S27" s="324">
        <v>0</v>
      </c>
      <c r="T27" s="324">
        <f t="shared" si="6"/>
        <v>1205</v>
      </c>
      <c r="U27" s="324">
        <f t="shared" si="7"/>
        <v>1205</v>
      </c>
      <c r="V27" s="324">
        <v>0</v>
      </c>
      <c r="W27" s="324">
        <v>0</v>
      </c>
      <c r="X27" s="324">
        <v>646</v>
      </c>
      <c r="Y27" s="324">
        <v>0</v>
      </c>
      <c r="Z27" s="324">
        <v>0</v>
      </c>
      <c r="AA27" s="324">
        <v>559</v>
      </c>
      <c r="AB27" s="324">
        <f t="shared" si="9"/>
        <v>0</v>
      </c>
      <c r="AC27" s="324">
        <v>0</v>
      </c>
      <c r="AD27" s="324">
        <v>0</v>
      </c>
      <c r="AE27" s="324">
        <v>0</v>
      </c>
      <c r="AF27" s="324">
        <v>0</v>
      </c>
      <c r="AG27" s="324">
        <v>0</v>
      </c>
      <c r="AH27" s="324">
        <v>0</v>
      </c>
      <c r="AI27" s="324">
        <f t="shared" si="11"/>
        <v>4</v>
      </c>
      <c r="AJ27" s="324">
        <f t="shared" si="12"/>
        <v>0</v>
      </c>
      <c r="AK27" s="324">
        <v>0</v>
      </c>
      <c r="AL27" s="324">
        <v>0</v>
      </c>
      <c r="AM27" s="324">
        <v>0</v>
      </c>
      <c r="AN27" s="324">
        <v>0</v>
      </c>
      <c r="AO27" s="324">
        <v>0</v>
      </c>
      <c r="AP27" s="324">
        <v>0</v>
      </c>
      <c r="AQ27" s="324">
        <f t="shared" si="14"/>
        <v>4</v>
      </c>
      <c r="AR27" s="324">
        <v>0</v>
      </c>
      <c r="AS27" s="324">
        <v>4</v>
      </c>
      <c r="AT27" s="324">
        <v>0</v>
      </c>
      <c r="AU27" s="324">
        <v>0</v>
      </c>
      <c r="AV27" s="324">
        <v>0</v>
      </c>
      <c r="AW27" s="324">
        <v>0</v>
      </c>
      <c r="AX27" s="324">
        <f t="shared" si="16"/>
        <v>0</v>
      </c>
      <c r="AY27" s="324">
        <f t="shared" si="17"/>
        <v>0</v>
      </c>
      <c r="AZ27" s="324">
        <v>0</v>
      </c>
      <c r="BA27" s="324">
        <v>0</v>
      </c>
      <c r="BB27" s="324">
        <v>0</v>
      </c>
      <c r="BC27" s="324">
        <v>0</v>
      </c>
      <c r="BD27" s="324">
        <v>0</v>
      </c>
      <c r="BE27" s="324">
        <v>0</v>
      </c>
      <c r="BF27" s="324">
        <f t="shared" si="19"/>
        <v>0</v>
      </c>
      <c r="BG27" s="324">
        <v>0</v>
      </c>
      <c r="BH27" s="324">
        <v>0</v>
      </c>
      <c r="BI27" s="324">
        <v>0</v>
      </c>
      <c r="BJ27" s="324">
        <v>0</v>
      </c>
      <c r="BK27" s="324">
        <v>0</v>
      </c>
      <c r="BL27" s="324">
        <v>0</v>
      </c>
      <c r="BM27" s="324">
        <f t="shared" si="21"/>
        <v>0</v>
      </c>
      <c r="BN27" s="324">
        <f t="shared" si="22"/>
        <v>0</v>
      </c>
      <c r="BO27" s="324">
        <v>0</v>
      </c>
      <c r="BP27" s="324">
        <v>0</v>
      </c>
      <c r="BQ27" s="324">
        <v>0</v>
      </c>
      <c r="BR27" s="324">
        <v>0</v>
      </c>
      <c r="BS27" s="324">
        <v>0</v>
      </c>
      <c r="BT27" s="324">
        <v>0</v>
      </c>
      <c r="BU27" s="324">
        <f t="shared" si="24"/>
        <v>0</v>
      </c>
      <c r="BV27" s="324">
        <v>0</v>
      </c>
      <c r="BW27" s="324">
        <v>0</v>
      </c>
      <c r="BX27" s="324">
        <v>0</v>
      </c>
      <c r="BY27" s="324">
        <v>0</v>
      </c>
      <c r="BZ27" s="324">
        <v>0</v>
      </c>
      <c r="CA27" s="324">
        <v>0</v>
      </c>
      <c r="CB27" s="324">
        <f t="shared" si="26"/>
        <v>0</v>
      </c>
      <c r="CC27" s="324">
        <f t="shared" si="27"/>
        <v>0</v>
      </c>
      <c r="CD27" s="324">
        <v>0</v>
      </c>
      <c r="CE27" s="324">
        <v>0</v>
      </c>
      <c r="CF27" s="324">
        <v>0</v>
      </c>
      <c r="CG27" s="324">
        <v>0</v>
      </c>
      <c r="CH27" s="324">
        <v>0</v>
      </c>
      <c r="CI27" s="324">
        <v>0</v>
      </c>
      <c r="CJ27" s="324">
        <f t="shared" si="29"/>
        <v>0</v>
      </c>
      <c r="CK27" s="324">
        <v>0</v>
      </c>
      <c r="CL27" s="324">
        <v>0</v>
      </c>
      <c r="CM27" s="324">
        <v>0</v>
      </c>
      <c r="CN27" s="324">
        <v>0</v>
      </c>
      <c r="CO27" s="324">
        <v>0</v>
      </c>
      <c r="CP27" s="324">
        <v>0</v>
      </c>
      <c r="CQ27" s="324">
        <f t="shared" si="31"/>
        <v>2025</v>
      </c>
      <c r="CR27" s="324">
        <f t="shared" si="32"/>
        <v>2025</v>
      </c>
      <c r="CS27" s="324">
        <v>0</v>
      </c>
      <c r="CT27" s="324">
        <v>0</v>
      </c>
      <c r="CU27" s="324">
        <v>0</v>
      </c>
      <c r="CV27" s="324">
        <v>2025</v>
      </c>
      <c r="CW27" s="324">
        <v>0</v>
      </c>
      <c r="CX27" s="324">
        <v>0</v>
      </c>
      <c r="CY27" s="324">
        <f t="shared" si="34"/>
        <v>0</v>
      </c>
      <c r="CZ27" s="324">
        <v>0</v>
      </c>
      <c r="DA27" s="324">
        <v>0</v>
      </c>
      <c r="DB27" s="324">
        <v>0</v>
      </c>
      <c r="DC27" s="324">
        <v>0</v>
      </c>
      <c r="DD27" s="324">
        <v>0</v>
      </c>
      <c r="DE27" s="324">
        <v>0</v>
      </c>
      <c r="DF27" s="324">
        <f t="shared" si="36"/>
        <v>0</v>
      </c>
      <c r="DG27" s="324">
        <f t="shared" si="37"/>
        <v>0</v>
      </c>
      <c r="DH27" s="324">
        <v>0</v>
      </c>
      <c r="DI27" s="324">
        <v>0</v>
      </c>
      <c r="DJ27" s="324">
        <v>0</v>
      </c>
      <c r="DK27" s="324">
        <v>0</v>
      </c>
      <c r="DL27" s="324">
        <v>0</v>
      </c>
      <c r="DM27" s="324">
        <v>0</v>
      </c>
      <c r="DN27" s="324">
        <f t="shared" si="39"/>
        <v>0</v>
      </c>
      <c r="DO27" s="324">
        <v>0</v>
      </c>
      <c r="DP27" s="324">
        <v>0</v>
      </c>
      <c r="DQ27" s="324">
        <v>0</v>
      </c>
      <c r="DR27" s="324">
        <v>0</v>
      </c>
      <c r="DS27" s="324">
        <v>0</v>
      </c>
      <c r="DT27" s="324">
        <v>0</v>
      </c>
      <c r="DU27" s="324">
        <f t="shared" si="41"/>
        <v>1789</v>
      </c>
      <c r="DV27" s="324">
        <v>1789</v>
      </c>
      <c r="DW27" s="324">
        <v>0</v>
      </c>
      <c r="DX27" s="324">
        <v>0</v>
      </c>
      <c r="DY27" s="324">
        <v>0</v>
      </c>
      <c r="DZ27" s="324">
        <f t="shared" si="42"/>
        <v>0</v>
      </c>
      <c r="EA27" s="324">
        <f t="shared" si="43"/>
        <v>0</v>
      </c>
      <c r="EB27" s="324">
        <v>0</v>
      </c>
      <c r="EC27" s="324">
        <v>0</v>
      </c>
      <c r="ED27" s="324">
        <v>0</v>
      </c>
      <c r="EE27" s="324">
        <v>0</v>
      </c>
      <c r="EF27" s="324">
        <v>0</v>
      </c>
      <c r="EG27" s="324">
        <v>0</v>
      </c>
      <c r="EH27" s="324">
        <f t="shared" si="45"/>
        <v>0</v>
      </c>
      <c r="EI27" s="324">
        <v>0</v>
      </c>
      <c r="EJ27" s="324">
        <v>0</v>
      </c>
      <c r="EK27" s="324">
        <v>0</v>
      </c>
      <c r="EL27" s="324">
        <v>0</v>
      </c>
      <c r="EM27" s="324">
        <v>0</v>
      </c>
      <c r="EN27" s="324">
        <v>0</v>
      </c>
    </row>
    <row r="28" spans="1:144" s="300" customFormat="1" ht="13.5" customHeight="1">
      <c r="A28" s="322" t="s">
        <v>745</v>
      </c>
      <c r="B28" s="323" t="s">
        <v>820</v>
      </c>
      <c r="C28" s="322" t="s">
        <v>821</v>
      </c>
      <c r="D28" s="324">
        <f t="shared" si="0"/>
        <v>44677</v>
      </c>
      <c r="E28" s="324">
        <f t="shared" si="1"/>
        <v>35317</v>
      </c>
      <c r="F28" s="324">
        <f t="shared" si="2"/>
        <v>34995</v>
      </c>
      <c r="G28" s="324">
        <v>0</v>
      </c>
      <c r="H28" s="324">
        <v>34995</v>
      </c>
      <c r="I28" s="324">
        <v>0</v>
      </c>
      <c r="J28" s="324">
        <v>0</v>
      </c>
      <c r="K28" s="324">
        <v>0</v>
      </c>
      <c r="L28" s="324">
        <v>0</v>
      </c>
      <c r="M28" s="324">
        <f t="shared" si="4"/>
        <v>322</v>
      </c>
      <c r="N28" s="324">
        <v>0</v>
      </c>
      <c r="O28" s="324">
        <v>322</v>
      </c>
      <c r="P28" s="324">
        <v>0</v>
      </c>
      <c r="Q28" s="324">
        <v>0</v>
      </c>
      <c r="R28" s="324">
        <v>0</v>
      </c>
      <c r="S28" s="324">
        <v>0</v>
      </c>
      <c r="T28" s="324">
        <f t="shared" si="6"/>
        <v>2271</v>
      </c>
      <c r="U28" s="324">
        <f t="shared" si="7"/>
        <v>2271</v>
      </c>
      <c r="V28" s="324">
        <v>0</v>
      </c>
      <c r="W28" s="324">
        <v>0</v>
      </c>
      <c r="X28" s="324">
        <v>1172</v>
      </c>
      <c r="Y28" s="324">
        <v>0</v>
      </c>
      <c r="Z28" s="324">
        <v>0</v>
      </c>
      <c r="AA28" s="324">
        <v>1099</v>
      </c>
      <c r="AB28" s="324">
        <f t="shared" si="9"/>
        <v>0</v>
      </c>
      <c r="AC28" s="324">
        <v>0</v>
      </c>
      <c r="AD28" s="324">
        <v>0</v>
      </c>
      <c r="AE28" s="324">
        <v>0</v>
      </c>
      <c r="AF28" s="324">
        <v>0</v>
      </c>
      <c r="AG28" s="324">
        <v>0</v>
      </c>
      <c r="AH28" s="324">
        <v>0</v>
      </c>
      <c r="AI28" s="324">
        <f t="shared" si="11"/>
        <v>63</v>
      </c>
      <c r="AJ28" s="324">
        <f t="shared" si="12"/>
        <v>0</v>
      </c>
      <c r="AK28" s="324">
        <v>0</v>
      </c>
      <c r="AL28" s="324">
        <v>0</v>
      </c>
      <c r="AM28" s="324">
        <v>0</v>
      </c>
      <c r="AN28" s="324">
        <v>0</v>
      </c>
      <c r="AO28" s="324">
        <v>0</v>
      </c>
      <c r="AP28" s="324">
        <v>0</v>
      </c>
      <c r="AQ28" s="324">
        <f t="shared" si="14"/>
        <v>63</v>
      </c>
      <c r="AR28" s="324">
        <v>0</v>
      </c>
      <c r="AS28" s="324">
        <v>63</v>
      </c>
      <c r="AT28" s="324">
        <v>0</v>
      </c>
      <c r="AU28" s="324">
        <v>0</v>
      </c>
      <c r="AV28" s="324">
        <v>0</v>
      </c>
      <c r="AW28" s="324">
        <v>0</v>
      </c>
      <c r="AX28" s="324">
        <f t="shared" si="16"/>
        <v>0</v>
      </c>
      <c r="AY28" s="324">
        <f t="shared" si="17"/>
        <v>0</v>
      </c>
      <c r="AZ28" s="324">
        <v>0</v>
      </c>
      <c r="BA28" s="324">
        <v>0</v>
      </c>
      <c r="BB28" s="324">
        <v>0</v>
      </c>
      <c r="BC28" s="324">
        <v>0</v>
      </c>
      <c r="BD28" s="324">
        <v>0</v>
      </c>
      <c r="BE28" s="324">
        <v>0</v>
      </c>
      <c r="BF28" s="324">
        <f t="shared" si="19"/>
        <v>0</v>
      </c>
      <c r="BG28" s="324">
        <v>0</v>
      </c>
      <c r="BH28" s="324">
        <v>0</v>
      </c>
      <c r="BI28" s="324">
        <v>0</v>
      </c>
      <c r="BJ28" s="324">
        <v>0</v>
      </c>
      <c r="BK28" s="324">
        <v>0</v>
      </c>
      <c r="BL28" s="324">
        <v>0</v>
      </c>
      <c r="BM28" s="324">
        <f t="shared" si="21"/>
        <v>0</v>
      </c>
      <c r="BN28" s="324">
        <f t="shared" si="22"/>
        <v>0</v>
      </c>
      <c r="BO28" s="324">
        <v>0</v>
      </c>
      <c r="BP28" s="324">
        <v>0</v>
      </c>
      <c r="BQ28" s="324">
        <v>0</v>
      </c>
      <c r="BR28" s="324">
        <v>0</v>
      </c>
      <c r="BS28" s="324">
        <v>0</v>
      </c>
      <c r="BT28" s="324">
        <v>0</v>
      </c>
      <c r="BU28" s="324">
        <f t="shared" si="24"/>
        <v>0</v>
      </c>
      <c r="BV28" s="324">
        <v>0</v>
      </c>
      <c r="BW28" s="324">
        <v>0</v>
      </c>
      <c r="BX28" s="324">
        <v>0</v>
      </c>
      <c r="BY28" s="324">
        <v>0</v>
      </c>
      <c r="BZ28" s="324">
        <v>0</v>
      </c>
      <c r="CA28" s="324">
        <v>0</v>
      </c>
      <c r="CB28" s="324">
        <f t="shared" si="26"/>
        <v>0</v>
      </c>
      <c r="CC28" s="324">
        <f t="shared" si="27"/>
        <v>0</v>
      </c>
      <c r="CD28" s="324">
        <v>0</v>
      </c>
      <c r="CE28" s="324">
        <v>0</v>
      </c>
      <c r="CF28" s="324">
        <v>0</v>
      </c>
      <c r="CG28" s="324">
        <v>0</v>
      </c>
      <c r="CH28" s="324">
        <v>0</v>
      </c>
      <c r="CI28" s="324">
        <v>0</v>
      </c>
      <c r="CJ28" s="324">
        <f t="shared" si="29"/>
        <v>0</v>
      </c>
      <c r="CK28" s="324">
        <v>0</v>
      </c>
      <c r="CL28" s="324">
        <v>0</v>
      </c>
      <c r="CM28" s="324">
        <v>0</v>
      </c>
      <c r="CN28" s="324">
        <v>0</v>
      </c>
      <c r="CO28" s="324">
        <v>0</v>
      </c>
      <c r="CP28" s="324">
        <v>0</v>
      </c>
      <c r="CQ28" s="324">
        <f t="shared" si="31"/>
        <v>3512</v>
      </c>
      <c r="CR28" s="324">
        <f t="shared" si="32"/>
        <v>3512</v>
      </c>
      <c r="CS28" s="324">
        <v>0</v>
      </c>
      <c r="CT28" s="324">
        <v>0</v>
      </c>
      <c r="CU28" s="324">
        <v>0</v>
      </c>
      <c r="CV28" s="324">
        <v>3512</v>
      </c>
      <c r="CW28" s="324">
        <v>0</v>
      </c>
      <c r="CX28" s="324">
        <v>0</v>
      </c>
      <c r="CY28" s="324">
        <f t="shared" si="34"/>
        <v>0</v>
      </c>
      <c r="CZ28" s="324">
        <v>0</v>
      </c>
      <c r="DA28" s="324">
        <v>0</v>
      </c>
      <c r="DB28" s="324">
        <v>0</v>
      </c>
      <c r="DC28" s="324">
        <v>0</v>
      </c>
      <c r="DD28" s="324">
        <v>0</v>
      </c>
      <c r="DE28" s="324">
        <v>0</v>
      </c>
      <c r="DF28" s="324">
        <f t="shared" si="36"/>
        <v>0</v>
      </c>
      <c r="DG28" s="324">
        <f t="shared" si="37"/>
        <v>0</v>
      </c>
      <c r="DH28" s="324">
        <v>0</v>
      </c>
      <c r="DI28" s="324">
        <v>0</v>
      </c>
      <c r="DJ28" s="324">
        <v>0</v>
      </c>
      <c r="DK28" s="324">
        <v>0</v>
      </c>
      <c r="DL28" s="324">
        <v>0</v>
      </c>
      <c r="DM28" s="324">
        <v>0</v>
      </c>
      <c r="DN28" s="324">
        <f t="shared" si="39"/>
        <v>0</v>
      </c>
      <c r="DO28" s="324">
        <v>0</v>
      </c>
      <c r="DP28" s="324">
        <v>0</v>
      </c>
      <c r="DQ28" s="324">
        <v>0</v>
      </c>
      <c r="DR28" s="324">
        <v>0</v>
      </c>
      <c r="DS28" s="324">
        <v>0</v>
      </c>
      <c r="DT28" s="324">
        <v>0</v>
      </c>
      <c r="DU28" s="324">
        <f t="shared" si="41"/>
        <v>3514</v>
      </c>
      <c r="DV28" s="324">
        <v>3514</v>
      </c>
      <c r="DW28" s="324">
        <v>0</v>
      </c>
      <c r="DX28" s="324">
        <v>0</v>
      </c>
      <c r="DY28" s="324">
        <v>0</v>
      </c>
      <c r="DZ28" s="324">
        <f t="shared" si="42"/>
        <v>0</v>
      </c>
      <c r="EA28" s="324">
        <f t="shared" si="43"/>
        <v>0</v>
      </c>
      <c r="EB28" s="324">
        <v>0</v>
      </c>
      <c r="EC28" s="324">
        <v>0</v>
      </c>
      <c r="ED28" s="324">
        <v>0</v>
      </c>
      <c r="EE28" s="324">
        <v>0</v>
      </c>
      <c r="EF28" s="324">
        <v>0</v>
      </c>
      <c r="EG28" s="324">
        <v>0</v>
      </c>
      <c r="EH28" s="324">
        <f t="shared" si="45"/>
        <v>0</v>
      </c>
      <c r="EI28" s="324">
        <v>0</v>
      </c>
      <c r="EJ28" s="324">
        <v>0</v>
      </c>
      <c r="EK28" s="324">
        <v>0</v>
      </c>
      <c r="EL28" s="324">
        <v>0</v>
      </c>
      <c r="EM28" s="324">
        <v>0</v>
      </c>
      <c r="EN28" s="324">
        <v>0</v>
      </c>
    </row>
    <row r="29" spans="1:144" s="300" customFormat="1" ht="13.5" customHeight="1">
      <c r="A29" s="322" t="s">
        <v>745</v>
      </c>
      <c r="B29" s="323" t="s">
        <v>824</v>
      </c>
      <c r="C29" s="322" t="s">
        <v>825</v>
      </c>
      <c r="D29" s="324">
        <f t="shared" si="0"/>
        <v>44396</v>
      </c>
      <c r="E29" s="324">
        <f t="shared" si="1"/>
        <v>34892</v>
      </c>
      <c r="F29" s="324">
        <f t="shared" si="2"/>
        <v>31535</v>
      </c>
      <c r="G29" s="324">
        <v>0</v>
      </c>
      <c r="H29" s="324">
        <v>31426</v>
      </c>
      <c r="I29" s="324">
        <v>0</v>
      </c>
      <c r="J29" s="324">
        <v>0</v>
      </c>
      <c r="K29" s="324">
        <v>0</v>
      </c>
      <c r="L29" s="324">
        <v>109</v>
      </c>
      <c r="M29" s="324">
        <f t="shared" si="4"/>
        <v>3357</v>
      </c>
      <c r="N29" s="324">
        <v>0</v>
      </c>
      <c r="O29" s="324">
        <v>2767</v>
      </c>
      <c r="P29" s="324">
        <v>0</v>
      </c>
      <c r="Q29" s="324">
        <v>0</v>
      </c>
      <c r="R29" s="324">
        <v>0</v>
      </c>
      <c r="S29" s="324">
        <v>590</v>
      </c>
      <c r="T29" s="324">
        <f t="shared" si="6"/>
        <v>3503</v>
      </c>
      <c r="U29" s="324">
        <f t="shared" si="7"/>
        <v>1873</v>
      </c>
      <c r="V29" s="324">
        <v>0</v>
      </c>
      <c r="W29" s="324">
        <v>0</v>
      </c>
      <c r="X29" s="324">
        <v>1619</v>
      </c>
      <c r="Y29" s="324">
        <v>0</v>
      </c>
      <c r="Z29" s="324">
        <v>0</v>
      </c>
      <c r="AA29" s="324">
        <v>254</v>
      </c>
      <c r="AB29" s="324">
        <f t="shared" si="9"/>
        <v>1630</v>
      </c>
      <c r="AC29" s="324">
        <v>0</v>
      </c>
      <c r="AD29" s="324">
        <v>0</v>
      </c>
      <c r="AE29" s="324">
        <v>252</v>
      </c>
      <c r="AF29" s="324">
        <v>0</v>
      </c>
      <c r="AG29" s="324">
        <v>0</v>
      </c>
      <c r="AH29" s="324">
        <v>1378</v>
      </c>
      <c r="AI29" s="324">
        <f t="shared" si="11"/>
        <v>0</v>
      </c>
      <c r="AJ29" s="324">
        <f t="shared" si="12"/>
        <v>0</v>
      </c>
      <c r="AK29" s="324">
        <v>0</v>
      </c>
      <c r="AL29" s="324">
        <v>0</v>
      </c>
      <c r="AM29" s="324">
        <v>0</v>
      </c>
      <c r="AN29" s="324">
        <v>0</v>
      </c>
      <c r="AO29" s="324">
        <v>0</v>
      </c>
      <c r="AP29" s="324">
        <v>0</v>
      </c>
      <c r="AQ29" s="324">
        <f t="shared" si="14"/>
        <v>0</v>
      </c>
      <c r="AR29" s="324">
        <v>0</v>
      </c>
      <c r="AS29" s="324">
        <v>0</v>
      </c>
      <c r="AT29" s="324">
        <v>0</v>
      </c>
      <c r="AU29" s="324">
        <v>0</v>
      </c>
      <c r="AV29" s="324">
        <v>0</v>
      </c>
      <c r="AW29" s="324">
        <v>0</v>
      </c>
      <c r="AX29" s="324">
        <f t="shared" si="16"/>
        <v>0</v>
      </c>
      <c r="AY29" s="324">
        <f t="shared" si="17"/>
        <v>0</v>
      </c>
      <c r="AZ29" s="324">
        <v>0</v>
      </c>
      <c r="BA29" s="324">
        <v>0</v>
      </c>
      <c r="BB29" s="324">
        <v>0</v>
      </c>
      <c r="BC29" s="324">
        <v>0</v>
      </c>
      <c r="BD29" s="324">
        <v>0</v>
      </c>
      <c r="BE29" s="324">
        <v>0</v>
      </c>
      <c r="BF29" s="324">
        <f t="shared" si="19"/>
        <v>0</v>
      </c>
      <c r="BG29" s="324">
        <v>0</v>
      </c>
      <c r="BH29" s="324">
        <v>0</v>
      </c>
      <c r="BI29" s="324">
        <v>0</v>
      </c>
      <c r="BJ29" s="324">
        <v>0</v>
      </c>
      <c r="BK29" s="324">
        <v>0</v>
      </c>
      <c r="BL29" s="324">
        <v>0</v>
      </c>
      <c r="BM29" s="324">
        <f t="shared" si="21"/>
        <v>0</v>
      </c>
      <c r="BN29" s="324">
        <f t="shared" si="22"/>
        <v>0</v>
      </c>
      <c r="BO29" s="324">
        <v>0</v>
      </c>
      <c r="BP29" s="324">
        <v>0</v>
      </c>
      <c r="BQ29" s="324">
        <v>0</v>
      </c>
      <c r="BR29" s="324">
        <v>0</v>
      </c>
      <c r="BS29" s="324">
        <v>0</v>
      </c>
      <c r="BT29" s="324">
        <v>0</v>
      </c>
      <c r="BU29" s="324">
        <f t="shared" si="24"/>
        <v>0</v>
      </c>
      <c r="BV29" s="324">
        <v>0</v>
      </c>
      <c r="BW29" s="324">
        <v>0</v>
      </c>
      <c r="BX29" s="324">
        <v>0</v>
      </c>
      <c r="BY29" s="324">
        <v>0</v>
      </c>
      <c r="BZ29" s="324">
        <v>0</v>
      </c>
      <c r="CA29" s="324">
        <v>0</v>
      </c>
      <c r="CB29" s="324">
        <f t="shared" si="26"/>
        <v>0</v>
      </c>
      <c r="CC29" s="324">
        <f t="shared" si="27"/>
        <v>0</v>
      </c>
      <c r="CD29" s="324">
        <v>0</v>
      </c>
      <c r="CE29" s="324">
        <v>0</v>
      </c>
      <c r="CF29" s="324">
        <v>0</v>
      </c>
      <c r="CG29" s="324">
        <v>0</v>
      </c>
      <c r="CH29" s="324">
        <v>0</v>
      </c>
      <c r="CI29" s="324">
        <v>0</v>
      </c>
      <c r="CJ29" s="324">
        <f t="shared" si="29"/>
        <v>0</v>
      </c>
      <c r="CK29" s="324">
        <v>0</v>
      </c>
      <c r="CL29" s="324">
        <v>0</v>
      </c>
      <c r="CM29" s="324">
        <v>0</v>
      </c>
      <c r="CN29" s="324">
        <v>0</v>
      </c>
      <c r="CO29" s="324">
        <v>0</v>
      </c>
      <c r="CP29" s="324">
        <v>0</v>
      </c>
      <c r="CQ29" s="324">
        <f t="shared" si="31"/>
        <v>1277</v>
      </c>
      <c r="CR29" s="324">
        <f t="shared" si="32"/>
        <v>1277</v>
      </c>
      <c r="CS29" s="324">
        <v>0</v>
      </c>
      <c r="CT29" s="324">
        <v>0</v>
      </c>
      <c r="CU29" s="324">
        <v>0</v>
      </c>
      <c r="CV29" s="324">
        <v>1277</v>
      </c>
      <c r="CW29" s="324">
        <v>0</v>
      </c>
      <c r="CX29" s="324">
        <v>0</v>
      </c>
      <c r="CY29" s="324">
        <f t="shared" si="34"/>
        <v>0</v>
      </c>
      <c r="CZ29" s="324">
        <v>0</v>
      </c>
      <c r="DA29" s="324">
        <v>0</v>
      </c>
      <c r="DB29" s="324">
        <v>0</v>
      </c>
      <c r="DC29" s="324">
        <v>0</v>
      </c>
      <c r="DD29" s="324">
        <v>0</v>
      </c>
      <c r="DE29" s="324">
        <v>0</v>
      </c>
      <c r="DF29" s="324">
        <f t="shared" si="36"/>
        <v>0</v>
      </c>
      <c r="DG29" s="324">
        <f t="shared" si="37"/>
        <v>0</v>
      </c>
      <c r="DH29" s="324">
        <v>0</v>
      </c>
      <c r="DI29" s="324">
        <v>0</v>
      </c>
      <c r="DJ29" s="324">
        <v>0</v>
      </c>
      <c r="DK29" s="324">
        <v>0</v>
      </c>
      <c r="DL29" s="324">
        <v>0</v>
      </c>
      <c r="DM29" s="324">
        <v>0</v>
      </c>
      <c r="DN29" s="324">
        <f t="shared" si="39"/>
        <v>0</v>
      </c>
      <c r="DO29" s="324">
        <v>0</v>
      </c>
      <c r="DP29" s="324">
        <v>0</v>
      </c>
      <c r="DQ29" s="324">
        <v>0</v>
      </c>
      <c r="DR29" s="324">
        <v>0</v>
      </c>
      <c r="DS29" s="324">
        <v>0</v>
      </c>
      <c r="DT29" s="324">
        <v>0</v>
      </c>
      <c r="DU29" s="324">
        <f t="shared" si="41"/>
        <v>4724</v>
      </c>
      <c r="DV29" s="324">
        <v>4263</v>
      </c>
      <c r="DW29" s="324">
        <v>0</v>
      </c>
      <c r="DX29" s="324">
        <v>461</v>
      </c>
      <c r="DY29" s="324">
        <v>0</v>
      </c>
      <c r="DZ29" s="324">
        <f t="shared" si="42"/>
        <v>0</v>
      </c>
      <c r="EA29" s="324">
        <f t="shared" si="43"/>
        <v>0</v>
      </c>
      <c r="EB29" s="324">
        <v>0</v>
      </c>
      <c r="EC29" s="324">
        <v>0</v>
      </c>
      <c r="ED29" s="324">
        <v>0</v>
      </c>
      <c r="EE29" s="324">
        <v>0</v>
      </c>
      <c r="EF29" s="324">
        <v>0</v>
      </c>
      <c r="EG29" s="324">
        <v>0</v>
      </c>
      <c r="EH29" s="324">
        <f t="shared" si="45"/>
        <v>0</v>
      </c>
      <c r="EI29" s="324">
        <v>0</v>
      </c>
      <c r="EJ29" s="324">
        <v>0</v>
      </c>
      <c r="EK29" s="324">
        <v>0</v>
      </c>
      <c r="EL29" s="324">
        <v>0</v>
      </c>
      <c r="EM29" s="324">
        <v>0</v>
      </c>
      <c r="EN29" s="324">
        <v>0</v>
      </c>
    </row>
    <row r="30" spans="1:144" s="300" customFormat="1" ht="13.5" customHeight="1">
      <c r="A30" s="322" t="s">
        <v>745</v>
      </c>
      <c r="B30" s="323" t="s">
        <v>827</v>
      </c>
      <c r="C30" s="322" t="s">
        <v>828</v>
      </c>
      <c r="D30" s="324">
        <f t="shared" si="0"/>
        <v>35881</v>
      </c>
      <c r="E30" s="324">
        <f t="shared" si="1"/>
        <v>26503</v>
      </c>
      <c r="F30" s="324">
        <f t="shared" si="2"/>
        <v>25745</v>
      </c>
      <c r="G30" s="324">
        <v>0</v>
      </c>
      <c r="H30" s="324">
        <v>25745</v>
      </c>
      <c r="I30" s="324">
        <v>0</v>
      </c>
      <c r="J30" s="324">
        <v>0</v>
      </c>
      <c r="K30" s="324">
        <v>0</v>
      </c>
      <c r="L30" s="324">
        <v>0</v>
      </c>
      <c r="M30" s="324">
        <f t="shared" si="4"/>
        <v>758</v>
      </c>
      <c r="N30" s="324">
        <v>0</v>
      </c>
      <c r="O30" s="324">
        <v>758</v>
      </c>
      <c r="P30" s="324">
        <v>0</v>
      </c>
      <c r="Q30" s="324">
        <v>0</v>
      </c>
      <c r="R30" s="324">
        <v>0</v>
      </c>
      <c r="S30" s="324">
        <v>0</v>
      </c>
      <c r="T30" s="324">
        <f t="shared" si="6"/>
        <v>2373</v>
      </c>
      <c r="U30" s="324">
        <f t="shared" si="7"/>
        <v>1252</v>
      </c>
      <c r="V30" s="324">
        <v>0</v>
      </c>
      <c r="W30" s="324">
        <v>0</v>
      </c>
      <c r="X30" s="324">
        <v>1016</v>
      </c>
      <c r="Y30" s="324">
        <v>0</v>
      </c>
      <c r="Z30" s="324">
        <v>0</v>
      </c>
      <c r="AA30" s="324">
        <v>236</v>
      </c>
      <c r="AB30" s="324">
        <f t="shared" si="9"/>
        <v>1121</v>
      </c>
      <c r="AC30" s="324">
        <v>0</v>
      </c>
      <c r="AD30" s="324">
        <v>0</v>
      </c>
      <c r="AE30" s="324">
        <v>18</v>
      </c>
      <c r="AF30" s="324">
        <v>0</v>
      </c>
      <c r="AG30" s="324">
        <v>0</v>
      </c>
      <c r="AH30" s="324">
        <v>1103</v>
      </c>
      <c r="AI30" s="324">
        <f t="shared" si="11"/>
        <v>0</v>
      </c>
      <c r="AJ30" s="324">
        <f t="shared" si="12"/>
        <v>0</v>
      </c>
      <c r="AK30" s="324">
        <v>0</v>
      </c>
      <c r="AL30" s="324">
        <v>0</v>
      </c>
      <c r="AM30" s="324">
        <v>0</v>
      </c>
      <c r="AN30" s="324">
        <v>0</v>
      </c>
      <c r="AO30" s="324">
        <v>0</v>
      </c>
      <c r="AP30" s="324">
        <v>0</v>
      </c>
      <c r="AQ30" s="324">
        <f t="shared" si="14"/>
        <v>0</v>
      </c>
      <c r="AR30" s="324">
        <v>0</v>
      </c>
      <c r="AS30" s="324">
        <v>0</v>
      </c>
      <c r="AT30" s="324">
        <v>0</v>
      </c>
      <c r="AU30" s="324">
        <v>0</v>
      </c>
      <c r="AV30" s="324">
        <v>0</v>
      </c>
      <c r="AW30" s="324">
        <v>0</v>
      </c>
      <c r="AX30" s="324">
        <f t="shared" si="16"/>
        <v>0</v>
      </c>
      <c r="AY30" s="324">
        <f t="shared" si="17"/>
        <v>0</v>
      </c>
      <c r="AZ30" s="324">
        <v>0</v>
      </c>
      <c r="BA30" s="324">
        <v>0</v>
      </c>
      <c r="BB30" s="324">
        <v>0</v>
      </c>
      <c r="BC30" s="324">
        <v>0</v>
      </c>
      <c r="BD30" s="324">
        <v>0</v>
      </c>
      <c r="BE30" s="324">
        <v>0</v>
      </c>
      <c r="BF30" s="324">
        <f t="shared" si="19"/>
        <v>0</v>
      </c>
      <c r="BG30" s="324">
        <v>0</v>
      </c>
      <c r="BH30" s="324">
        <v>0</v>
      </c>
      <c r="BI30" s="324">
        <v>0</v>
      </c>
      <c r="BJ30" s="324">
        <v>0</v>
      </c>
      <c r="BK30" s="324">
        <v>0</v>
      </c>
      <c r="BL30" s="324">
        <v>0</v>
      </c>
      <c r="BM30" s="324">
        <f t="shared" si="21"/>
        <v>0</v>
      </c>
      <c r="BN30" s="324">
        <f t="shared" si="22"/>
        <v>0</v>
      </c>
      <c r="BO30" s="324">
        <v>0</v>
      </c>
      <c r="BP30" s="324">
        <v>0</v>
      </c>
      <c r="BQ30" s="324">
        <v>0</v>
      </c>
      <c r="BR30" s="324">
        <v>0</v>
      </c>
      <c r="BS30" s="324">
        <v>0</v>
      </c>
      <c r="BT30" s="324">
        <v>0</v>
      </c>
      <c r="BU30" s="324">
        <f t="shared" si="24"/>
        <v>0</v>
      </c>
      <c r="BV30" s="324">
        <v>0</v>
      </c>
      <c r="BW30" s="324">
        <v>0</v>
      </c>
      <c r="BX30" s="324">
        <v>0</v>
      </c>
      <c r="BY30" s="324">
        <v>0</v>
      </c>
      <c r="BZ30" s="324">
        <v>0</v>
      </c>
      <c r="CA30" s="324">
        <v>0</v>
      </c>
      <c r="CB30" s="324">
        <f t="shared" si="26"/>
        <v>0</v>
      </c>
      <c r="CC30" s="324">
        <f t="shared" si="27"/>
        <v>0</v>
      </c>
      <c r="CD30" s="324">
        <v>0</v>
      </c>
      <c r="CE30" s="324">
        <v>0</v>
      </c>
      <c r="CF30" s="324">
        <v>0</v>
      </c>
      <c r="CG30" s="324">
        <v>0</v>
      </c>
      <c r="CH30" s="324">
        <v>0</v>
      </c>
      <c r="CI30" s="324">
        <v>0</v>
      </c>
      <c r="CJ30" s="324">
        <f t="shared" si="29"/>
        <v>0</v>
      </c>
      <c r="CK30" s="324">
        <v>0</v>
      </c>
      <c r="CL30" s="324">
        <v>0</v>
      </c>
      <c r="CM30" s="324">
        <v>0</v>
      </c>
      <c r="CN30" s="324">
        <v>0</v>
      </c>
      <c r="CO30" s="324">
        <v>0</v>
      </c>
      <c r="CP30" s="324">
        <v>0</v>
      </c>
      <c r="CQ30" s="324">
        <f t="shared" si="31"/>
        <v>3484</v>
      </c>
      <c r="CR30" s="324">
        <f t="shared" si="32"/>
        <v>3484</v>
      </c>
      <c r="CS30" s="324">
        <v>0</v>
      </c>
      <c r="CT30" s="324">
        <v>0</v>
      </c>
      <c r="CU30" s="324">
        <v>0</v>
      </c>
      <c r="CV30" s="324">
        <v>3484</v>
      </c>
      <c r="CW30" s="324">
        <v>0</v>
      </c>
      <c r="CX30" s="324">
        <v>0</v>
      </c>
      <c r="CY30" s="324">
        <f t="shared" si="34"/>
        <v>0</v>
      </c>
      <c r="CZ30" s="324">
        <v>0</v>
      </c>
      <c r="DA30" s="324">
        <v>0</v>
      </c>
      <c r="DB30" s="324">
        <v>0</v>
      </c>
      <c r="DC30" s="324">
        <v>0</v>
      </c>
      <c r="DD30" s="324">
        <v>0</v>
      </c>
      <c r="DE30" s="324">
        <v>0</v>
      </c>
      <c r="DF30" s="324">
        <f t="shared" si="36"/>
        <v>0</v>
      </c>
      <c r="DG30" s="324">
        <f t="shared" si="37"/>
        <v>0</v>
      </c>
      <c r="DH30" s="324">
        <v>0</v>
      </c>
      <c r="DI30" s="324">
        <v>0</v>
      </c>
      <c r="DJ30" s="324">
        <v>0</v>
      </c>
      <c r="DK30" s="324">
        <v>0</v>
      </c>
      <c r="DL30" s="324">
        <v>0</v>
      </c>
      <c r="DM30" s="324">
        <v>0</v>
      </c>
      <c r="DN30" s="324">
        <f t="shared" si="39"/>
        <v>0</v>
      </c>
      <c r="DO30" s="324">
        <v>0</v>
      </c>
      <c r="DP30" s="324">
        <v>0</v>
      </c>
      <c r="DQ30" s="324">
        <v>0</v>
      </c>
      <c r="DR30" s="324">
        <v>0</v>
      </c>
      <c r="DS30" s="324">
        <v>0</v>
      </c>
      <c r="DT30" s="324">
        <v>0</v>
      </c>
      <c r="DU30" s="324">
        <f t="shared" si="41"/>
        <v>3521</v>
      </c>
      <c r="DV30" s="324">
        <v>3521</v>
      </c>
      <c r="DW30" s="324">
        <v>0</v>
      </c>
      <c r="DX30" s="324">
        <v>0</v>
      </c>
      <c r="DY30" s="324">
        <v>0</v>
      </c>
      <c r="DZ30" s="324">
        <f t="shared" si="42"/>
        <v>0</v>
      </c>
      <c r="EA30" s="324">
        <f t="shared" si="43"/>
        <v>0</v>
      </c>
      <c r="EB30" s="324">
        <v>0</v>
      </c>
      <c r="EC30" s="324">
        <v>0</v>
      </c>
      <c r="ED30" s="324">
        <v>0</v>
      </c>
      <c r="EE30" s="324">
        <v>0</v>
      </c>
      <c r="EF30" s="324">
        <v>0</v>
      </c>
      <c r="EG30" s="324">
        <v>0</v>
      </c>
      <c r="EH30" s="324">
        <f t="shared" si="45"/>
        <v>0</v>
      </c>
      <c r="EI30" s="324">
        <v>0</v>
      </c>
      <c r="EJ30" s="324">
        <v>0</v>
      </c>
      <c r="EK30" s="324">
        <v>0</v>
      </c>
      <c r="EL30" s="324">
        <v>0</v>
      </c>
      <c r="EM30" s="324">
        <v>0</v>
      </c>
      <c r="EN30" s="324">
        <v>0</v>
      </c>
    </row>
    <row r="31" spans="1:144" s="300" customFormat="1" ht="13.5" customHeight="1">
      <c r="A31" s="322" t="s">
        <v>745</v>
      </c>
      <c r="B31" s="323" t="s">
        <v>830</v>
      </c>
      <c r="C31" s="322" t="s">
        <v>831</v>
      </c>
      <c r="D31" s="324">
        <f t="shared" si="0"/>
        <v>20950</v>
      </c>
      <c r="E31" s="324">
        <f t="shared" si="1"/>
        <v>15437</v>
      </c>
      <c r="F31" s="324">
        <f t="shared" si="2"/>
        <v>15298</v>
      </c>
      <c r="G31" s="324">
        <v>0</v>
      </c>
      <c r="H31" s="324">
        <v>15298</v>
      </c>
      <c r="I31" s="324">
        <v>0</v>
      </c>
      <c r="J31" s="324">
        <v>0</v>
      </c>
      <c r="K31" s="324">
        <v>0</v>
      </c>
      <c r="L31" s="324">
        <v>0</v>
      </c>
      <c r="M31" s="324">
        <f t="shared" si="4"/>
        <v>139</v>
      </c>
      <c r="N31" s="324">
        <v>0</v>
      </c>
      <c r="O31" s="324">
        <v>139</v>
      </c>
      <c r="P31" s="324">
        <v>0</v>
      </c>
      <c r="Q31" s="324">
        <v>0</v>
      </c>
      <c r="R31" s="324">
        <v>0</v>
      </c>
      <c r="S31" s="324">
        <v>0</v>
      </c>
      <c r="T31" s="324">
        <f t="shared" si="6"/>
        <v>986</v>
      </c>
      <c r="U31" s="324">
        <f t="shared" si="7"/>
        <v>714</v>
      </c>
      <c r="V31" s="324">
        <v>0</v>
      </c>
      <c r="W31" s="324">
        <v>0</v>
      </c>
      <c r="X31" s="324">
        <v>502</v>
      </c>
      <c r="Y31" s="324">
        <v>0</v>
      </c>
      <c r="Z31" s="324">
        <v>0</v>
      </c>
      <c r="AA31" s="324">
        <v>212</v>
      </c>
      <c r="AB31" s="324">
        <f t="shared" si="9"/>
        <v>272</v>
      </c>
      <c r="AC31" s="324">
        <v>0</v>
      </c>
      <c r="AD31" s="324">
        <v>0</v>
      </c>
      <c r="AE31" s="324">
        <v>0</v>
      </c>
      <c r="AF31" s="324">
        <v>0</v>
      </c>
      <c r="AG31" s="324">
        <v>0</v>
      </c>
      <c r="AH31" s="324">
        <v>272</v>
      </c>
      <c r="AI31" s="324">
        <f t="shared" si="11"/>
        <v>0</v>
      </c>
      <c r="AJ31" s="324">
        <f t="shared" si="12"/>
        <v>0</v>
      </c>
      <c r="AK31" s="324">
        <v>0</v>
      </c>
      <c r="AL31" s="324">
        <v>0</v>
      </c>
      <c r="AM31" s="324">
        <v>0</v>
      </c>
      <c r="AN31" s="324">
        <v>0</v>
      </c>
      <c r="AO31" s="324">
        <v>0</v>
      </c>
      <c r="AP31" s="324">
        <v>0</v>
      </c>
      <c r="AQ31" s="324">
        <f t="shared" si="14"/>
        <v>0</v>
      </c>
      <c r="AR31" s="324">
        <v>0</v>
      </c>
      <c r="AS31" s="324">
        <v>0</v>
      </c>
      <c r="AT31" s="324">
        <v>0</v>
      </c>
      <c r="AU31" s="324">
        <v>0</v>
      </c>
      <c r="AV31" s="324">
        <v>0</v>
      </c>
      <c r="AW31" s="324">
        <v>0</v>
      </c>
      <c r="AX31" s="324">
        <f t="shared" si="16"/>
        <v>0</v>
      </c>
      <c r="AY31" s="324">
        <f t="shared" si="17"/>
        <v>0</v>
      </c>
      <c r="AZ31" s="324">
        <v>0</v>
      </c>
      <c r="BA31" s="324">
        <v>0</v>
      </c>
      <c r="BB31" s="324">
        <v>0</v>
      </c>
      <c r="BC31" s="324">
        <v>0</v>
      </c>
      <c r="BD31" s="324">
        <v>0</v>
      </c>
      <c r="BE31" s="324">
        <v>0</v>
      </c>
      <c r="BF31" s="324">
        <f t="shared" si="19"/>
        <v>0</v>
      </c>
      <c r="BG31" s="324">
        <v>0</v>
      </c>
      <c r="BH31" s="324">
        <v>0</v>
      </c>
      <c r="BI31" s="324">
        <v>0</v>
      </c>
      <c r="BJ31" s="324">
        <v>0</v>
      </c>
      <c r="BK31" s="324">
        <v>0</v>
      </c>
      <c r="BL31" s="324">
        <v>0</v>
      </c>
      <c r="BM31" s="324">
        <f t="shared" si="21"/>
        <v>0</v>
      </c>
      <c r="BN31" s="324">
        <f t="shared" si="22"/>
        <v>0</v>
      </c>
      <c r="BO31" s="324">
        <v>0</v>
      </c>
      <c r="BP31" s="324">
        <v>0</v>
      </c>
      <c r="BQ31" s="324">
        <v>0</v>
      </c>
      <c r="BR31" s="324">
        <v>0</v>
      </c>
      <c r="BS31" s="324">
        <v>0</v>
      </c>
      <c r="BT31" s="324">
        <v>0</v>
      </c>
      <c r="BU31" s="324">
        <f t="shared" si="24"/>
        <v>0</v>
      </c>
      <c r="BV31" s="324">
        <v>0</v>
      </c>
      <c r="BW31" s="324">
        <v>0</v>
      </c>
      <c r="BX31" s="324">
        <v>0</v>
      </c>
      <c r="BY31" s="324">
        <v>0</v>
      </c>
      <c r="BZ31" s="324">
        <v>0</v>
      </c>
      <c r="CA31" s="324">
        <v>0</v>
      </c>
      <c r="CB31" s="324">
        <f t="shared" si="26"/>
        <v>0</v>
      </c>
      <c r="CC31" s="324">
        <f t="shared" si="27"/>
        <v>0</v>
      </c>
      <c r="CD31" s="324">
        <v>0</v>
      </c>
      <c r="CE31" s="324">
        <v>0</v>
      </c>
      <c r="CF31" s="324">
        <v>0</v>
      </c>
      <c r="CG31" s="324">
        <v>0</v>
      </c>
      <c r="CH31" s="324">
        <v>0</v>
      </c>
      <c r="CI31" s="324">
        <v>0</v>
      </c>
      <c r="CJ31" s="324">
        <f t="shared" si="29"/>
        <v>0</v>
      </c>
      <c r="CK31" s="324">
        <v>0</v>
      </c>
      <c r="CL31" s="324">
        <v>0</v>
      </c>
      <c r="CM31" s="324">
        <v>0</v>
      </c>
      <c r="CN31" s="324">
        <v>0</v>
      </c>
      <c r="CO31" s="324">
        <v>0</v>
      </c>
      <c r="CP31" s="324">
        <v>0</v>
      </c>
      <c r="CQ31" s="324">
        <f t="shared" si="31"/>
        <v>1470</v>
      </c>
      <c r="CR31" s="324">
        <f t="shared" si="32"/>
        <v>1470</v>
      </c>
      <c r="CS31" s="324">
        <v>0</v>
      </c>
      <c r="CT31" s="324">
        <v>0</v>
      </c>
      <c r="CU31" s="324">
        <v>0</v>
      </c>
      <c r="CV31" s="324">
        <v>1446</v>
      </c>
      <c r="CW31" s="324">
        <v>24</v>
      </c>
      <c r="CX31" s="324">
        <v>0</v>
      </c>
      <c r="CY31" s="324">
        <f t="shared" si="34"/>
        <v>0</v>
      </c>
      <c r="CZ31" s="324">
        <v>0</v>
      </c>
      <c r="DA31" s="324">
        <v>0</v>
      </c>
      <c r="DB31" s="324">
        <v>0</v>
      </c>
      <c r="DC31" s="324">
        <v>0</v>
      </c>
      <c r="DD31" s="324">
        <v>0</v>
      </c>
      <c r="DE31" s="324">
        <v>0</v>
      </c>
      <c r="DF31" s="324">
        <f t="shared" si="36"/>
        <v>0</v>
      </c>
      <c r="DG31" s="324">
        <f t="shared" si="37"/>
        <v>0</v>
      </c>
      <c r="DH31" s="324">
        <v>0</v>
      </c>
      <c r="DI31" s="324">
        <v>0</v>
      </c>
      <c r="DJ31" s="324">
        <v>0</v>
      </c>
      <c r="DK31" s="324">
        <v>0</v>
      </c>
      <c r="DL31" s="324">
        <v>0</v>
      </c>
      <c r="DM31" s="324">
        <v>0</v>
      </c>
      <c r="DN31" s="324">
        <f t="shared" si="39"/>
        <v>0</v>
      </c>
      <c r="DO31" s="324">
        <v>0</v>
      </c>
      <c r="DP31" s="324">
        <v>0</v>
      </c>
      <c r="DQ31" s="324">
        <v>0</v>
      </c>
      <c r="DR31" s="324">
        <v>0</v>
      </c>
      <c r="DS31" s="324">
        <v>0</v>
      </c>
      <c r="DT31" s="324">
        <v>0</v>
      </c>
      <c r="DU31" s="324">
        <f t="shared" si="41"/>
        <v>3057</v>
      </c>
      <c r="DV31" s="324">
        <v>3057</v>
      </c>
      <c r="DW31" s="324">
        <v>0</v>
      </c>
      <c r="DX31" s="324">
        <v>0</v>
      </c>
      <c r="DY31" s="324">
        <v>0</v>
      </c>
      <c r="DZ31" s="324">
        <f t="shared" si="42"/>
        <v>0</v>
      </c>
      <c r="EA31" s="324">
        <f t="shared" si="43"/>
        <v>0</v>
      </c>
      <c r="EB31" s="324">
        <v>0</v>
      </c>
      <c r="EC31" s="324">
        <v>0</v>
      </c>
      <c r="ED31" s="324">
        <v>0</v>
      </c>
      <c r="EE31" s="324">
        <v>0</v>
      </c>
      <c r="EF31" s="324">
        <v>0</v>
      </c>
      <c r="EG31" s="324">
        <v>0</v>
      </c>
      <c r="EH31" s="324">
        <f t="shared" si="45"/>
        <v>0</v>
      </c>
      <c r="EI31" s="324">
        <v>0</v>
      </c>
      <c r="EJ31" s="324">
        <v>0</v>
      </c>
      <c r="EK31" s="324">
        <v>0</v>
      </c>
      <c r="EL31" s="324">
        <v>0</v>
      </c>
      <c r="EM31" s="324">
        <v>0</v>
      </c>
      <c r="EN31" s="324">
        <v>0</v>
      </c>
    </row>
    <row r="32" spans="1:144" s="300" customFormat="1" ht="13.5" customHeight="1">
      <c r="A32" s="322" t="s">
        <v>745</v>
      </c>
      <c r="B32" s="323" t="s">
        <v>833</v>
      </c>
      <c r="C32" s="322" t="s">
        <v>834</v>
      </c>
      <c r="D32" s="324">
        <f t="shared" si="0"/>
        <v>21508</v>
      </c>
      <c r="E32" s="324">
        <f t="shared" si="1"/>
        <v>16838</v>
      </c>
      <c r="F32" s="324">
        <f t="shared" si="2"/>
        <v>16143</v>
      </c>
      <c r="G32" s="324">
        <v>0</v>
      </c>
      <c r="H32" s="324">
        <v>16143</v>
      </c>
      <c r="I32" s="324">
        <v>0</v>
      </c>
      <c r="J32" s="324">
        <v>0</v>
      </c>
      <c r="K32" s="324">
        <v>0</v>
      </c>
      <c r="L32" s="324">
        <v>0</v>
      </c>
      <c r="M32" s="324">
        <f t="shared" si="4"/>
        <v>695</v>
      </c>
      <c r="N32" s="324">
        <v>0</v>
      </c>
      <c r="O32" s="324">
        <v>695</v>
      </c>
      <c r="P32" s="324">
        <v>0</v>
      </c>
      <c r="Q32" s="324">
        <v>0</v>
      </c>
      <c r="R32" s="324">
        <v>0</v>
      </c>
      <c r="S32" s="324">
        <v>0</v>
      </c>
      <c r="T32" s="324">
        <f t="shared" si="6"/>
        <v>2278</v>
      </c>
      <c r="U32" s="324">
        <f t="shared" si="7"/>
        <v>1555</v>
      </c>
      <c r="V32" s="324">
        <v>0</v>
      </c>
      <c r="W32" s="324">
        <v>0</v>
      </c>
      <c r="X32" s="324">
        <v>697</v>
      </c>
      <c r="Y32" s="324">
        <v>625</v>
      </c>
      <c r="Z32" s="324">
        <v>22</v>
      </c>
      <c r="AA32" s="324">
        <v>211</v>
      </c>
      <c r="AB32" s="324">
        <f t="shared" si="9"/>
        <v>723</v>
      </c>
      <c r="AC32" s="324">
        <v>0</v>
      </c>
      <c r="AD32" s="324">
        <v>0</v>
      </c>
      <c r="AE32" s="324">
        <v>3</v>
      </c>
      <c r="AF32" s="324">
        <v>0</v>
      </c>
      <c r="AG32" s="324">
        <v>0</v>
      </c>
      <c r="AH32" s="324">
        <v>720</v>
      </c>
      <c r="AI32" s="324">
        <f t="shared" si="11"/>
        <v>0</v>
      </c>
      <c r="AJ32" s="324">
        <f t="shared" si="12"/>
        <v>0</v>
      </c>
      <c r="AK32" s="324">
        <v>0</v>
      </c>
      <c r="AL32" s="324">
        <v>0</v>
      </c>
      <c r="AM32" s="324">
        <v>0</v>
      </c>
      <c r="AN32" s="324">
        <v>0</v>
      </c>
      <c r="AO32" s="324">
        <v>0</v>
      </c>
      <c r="AP32" s="324">
        <v>0</v>
      </c>
      <c r="AQ32" s="324">
        <f t="shared" si="14"/>
        <v>0</v>
      </c>
      <c r="AR32" s="324">
        <v>0</v>
      </c>
      <c r="AS32" s="324">
        <v>0</v>
      </c>
      <c r="AT32" s="324">
        <v>0</v>
      </c>
      <c r="AU32" s="324">
        <v>0</v>
      </c>
      <c r="AV32" s="324">
        <v>0</v>
      </c>
      <c r="AW32" s="324">
        <v>0</v>
      </c>
      <c r="AX32" s="324">
        <f t="shared" si="16"/>
        <v>0</v>
      </c>
      <c r="AY32" s="324">
        <f t="shared" si="17"/>
        <v>0</v>
      </c>
      <c r="AZ32" s="324">
        <v>0</v>
      </c>
      <c r="BA32" s="324">
        <v>0</v>
      </c>
      <c r="BB32" s="324">
        <v>0</v>
      </c>
      <c r="BC32" s="324">
        <v>0</v>
      </c>
      <c r="BD32" s="324">
        <v>0</v>
      </c>
      <c r="BE32" s="324">
        <v>0</v>
      </c>
      <c r="BF32" s="324">
        <f t="shared" si="19"/>
        <v>0</v>
      </c>
      <c r="BG32" s="324">
        <v>0</v>
      </c>
      <c r="BH32" s="324">
        <v>0</v>
      </c>
      <c r="BI32" s="324">
        <v>0</v>
      </c>
      <c r="BJ32" s="324">
        <v>0</v>
      </c>
      <c r="BK32" s="324">
        <v>0</v>
      </c>
      <c r="BL32" s="324">
        <v>0</v>
      </c>
      <c r="BM32" s="324">
        <f t="shared" si="21"/>
        <v>0</v>
      </c>
      <c r="BN32" s="324">
        <f t="shared" si="22"/>
        <v>0</v>
      </c>
      <c r="BO32" s="324">
        <v>0</v>
      </c>
      <c r="BP32" s="324">
        <v>0</v>
      </c>
      <c r="BQ32" s="324">
        <v>0</v>
      </c>
      <c r="BR32" s="324">
        <v>0</v>
      </c>
      <c r="BS32" s="324">
        <v>0</v>
      </c>
      <c r="BT32" s="324">
        <v>0</v>
      </c>
      <c r="BU32" s="324">
        <f t="shared" si="24"/>
        <v>0</v>
      </c>
      <c r="BV32" s="324">
        <v>0</v>
      </c>
      <c r="BW32" s="324">
        <v>0</v>
      </c>
      <c r="BX32" s="324">
        <v>0</v>
      </c>
      <c r="BY32" s="324">
        <v>0</v>
      </c>
      <c r="BZ32" s="324">
        <v>0</v>
      </c>
      <c r="CA32" s="324">
        <v>0</v>
      </c>
      <c r="CB32" s="324">
        <f t="shared" si="26"/>
        <v>0</v>
      </c>
      <c r="CC32" s="324">
        <f t="shared" si="27"/>
        <v>0</v>
      </c>
      <c r="CD32" s="324">
        <v>0</v>
      </c>
      <c r="CE32" s="324">
        <v>0</v>
      </c>
      <c r="CF32" s="324">
        <v>0</v>
      </c>
      <c r="CG32" s="324">
        <v>0</v>
      </c>
      <c r="CH32" s="324">
        <v>0</v>
      </c>
      <c r="CI32" s="324">
        <v>0</v>
      </c>
      <c r="CJ32" s="324">
        <f t="shared" si="29"/>
        <v>0</v>
      </c>
      <c r="CK32" s="324">
        <v>0</v>
      </c>
      <c r="CL32" s="324">
        <v>0</v>
      </c>
      <c r="CM32" s="324">
        <v>0</v>
      </c>
      <c r="CN32" s="324">
        <v>0</v>
      </c>
      <c r="CO32" s="324">
        <v>0</v>
      </c>
      <c r="CP32" s="324">
        <v>0</v>
      </c>
      <c r="CQ32" s="324">
        <f t="shared" si="31"/>
        <v>1035</v>
      </c>
      <c r="CR32" s="324">
        <f t="shared" si="32"/>
        <v>1035</v>
      </c>
      <c r="CS32" s="324">
        <v>0</v>
      </c>
      <c r="CT32" s="324">
        <v>0</v>
      </c>
      <c r="CU32" s="324">
        <v>0</v>
      </c>
      <c r="CV32" s="324">
        <v>1035</v>
      </c>
      <c r="CW32" s="324">
        <v>0</v>
      </c>
      <c r="CX32" s="324">
        <v>0</v>
      </c>
      <c r="CY32" s="324">
        <f t="shared" si="34"/>
        <v>0</v>
      </c>
      <c r="CZ32" s="324">
        <v>0</v>
      </c>
      <c r="DA32" s="324">
        <v>0</v>
      </c>
      <c r="DB32" s="324">
        <v>0</v>
      </c>
      <c r="DC32" s="324">
        <v>0</v>
      </c>
      <c r="DD32" s="324">
        <v>0</v>
      </c>
      <c r="DE32" s="324">
        <v>0</v>
      </c>
      <c r="DF32" s="324">
        <f t="shared" si="36"/>
        <v>0</v>
      </c>
      <c r="DG32" s="324">
        <f t="shared" si="37"/>
        <v>0</v>
      </c>
      <c r="DH32" s="324">
        <v>0</v>
      </c>
      <c r="DI32" s="324">
        <v>0</v>
      </c>
      <c r="DJ32" s="324">
        <v>0</v>
      </c>
      <c r="DK32" s="324">
        <v>0</v>
      </c>
      <c r="DL32" s="324">
        <v>0</v>
      </c>
      <c r="DM32" s="324">
        <v>0</v>
      </c>
      <c r="DN32" s="324">
        <f t="shared" si="39"/>
        <v>0</v>
      </c>
      <c r="DO32" s="324">
        <v>0</v>
      </c>
      <c r="DP32" s="324">
        <v>0</v>
      </c>
      <c r="DQ32" s="324">
        <v>0</v>
      </c>
      <c r="DR32" s="324">
        <v>0</v>
      </c>
      <c r="DS32" s="324">
        <v>0</v>
      </c>
      <c r="DT32" s="324">
        <v>0</v>
      </c>
      <c r="DU32" s="324">
        <f t="shared" si="41"/>
        <v>1357</v>
      </c>
      <c r="DV32" s="324">
        <v>1357</v>
      </c>
      <c r="DW32" s="324">
        <v>0</v>
      </c>
      <c r="DX32" s="324">
        <v>0</v>
      </c>
      <c r="DY32" s="324">
        <v>0</v>
      </c>
      <c r="DZ32" s="324">
        <f t="shared" si="42"/>
        <v>0</v>
      </c>
      <c r="EA32" s="324">
        <f t="shared" si="43"/>
        <v>0</v>
      </c>
      <c r="EB32" s="324">
        <v>0</v>
      </c>
      <c r="EC32" s="324">
        <v>0</v>
      </c>
      <c r="ED32" s="324">
        <v>0</v>
      </c>
      <c r="EE32" s="324">
        <v>0</v>
      </c>
      <c r="EF32" s="324">
        <v>0</v>
      </c>
      <c r="EG32" s="324">
        <v>0</v>
      </c>
      <c r="EH32" s="324">
        <f t="shared" si="45"/>
        <v>0</v>
      </c>
      <c r="EI32" s="324">
        <v>0</v>
      </c>
      <c r="EJ32" s="324">
        <v>0</v>
      </c>
      <c r="EK32" s="324">
        <v>0</v>
      </c>
      <c r="EL32" s="324">
        <v>0</v>
      </c>
      <c r="EM32" s="324">
        <v>0</v>
      </c>
      <c r="EN32" s="324">
        <v>0</v>
      </c>
    </row>
    <row r="33" spans="1:144" s="300" customFormat="1" ht="13.5" customHeight="1">
      <c r="A33" s="322" t="s">
        <v>745</v>
      </c>
      <c r="B33" s="323" t="s">
        <v>836</v>
      </c>
      <c r="C33" s="322" t="s">
        <v>837</v>
      </c>
      <c r="D33" s="324">
        <f t="shared" si="0"/>
        <v>40575</v>
      </c>
      <c r="E33" s="324">
        <f t="shared" si="1"/>
        <v>34738</v>
      </c>
      <c r="F33" s="324">
        <f t="shared" si="2"/>
        <v>34290</v>
      </c>
      <c r="G33" s="324">
        <v>0</v>
      </c>
      <c r="H33" s="324">
        <v>34290</v>
      </c>
      <c r="I33" s="324">
        <v>0</v>
      </c>
      <c r="J33" s="324">
        <v>0</v>
      </c>
      <c r="K33" s="324">
        <v>0</v>
      </c>
      <c r="L33" s="324">
        <v>0</v>
      </c>
      <c r="M33" s="324">
        <f t="shared" si="4"/>
        <v>448</v>
      </c>
      <c r="N33" s="324">
        <v>0</v>
      </c>
      <c r="O33" s="324">
        <v>448</v>
      </c>
      <c r="P33" s="324">
        <v>0</v>
      </c>
      <c r="Q33" s="324">
        <v>0</v>
      </c>
      <c r="R33" s="324">
        <v>0</v>
      </c>
      <c r="S33" s="324">
        <v>0</v>
      </c>
      <c r="T33" s="324">
        <f t="shared" si="6"/>
        <v>2370</v>
      </c>
      <c r="U33" s="324">
        <f t="shared" si="7"/>
        <v>1808</v>
      </c>
      <c r="V33" s="324">
        <v>0</v>
      </c>
      <c r="W33" s="324">
        <v>0</v>
      </c>
      <c r="X33" s="324">
        <v>1191</v>
      </c>
      <c r="Y33" s="324">
        <v>0</v>
      </c>
      <c r="Z33" s="324">
        <v>0</v>
      </c>
      <c r="AA33" s="324">
        <v>617</v>
      </c>
      <c r="AB33" s="324">
        <f t="shared" si="9"/>
        <v>562</v>
      </c>
      <c r="AC33" s="324">
        <v>0</v>
      </c>
      <c r="AD33" s="324">
        <v>0</v>
      </c>
      <c r="AE33" s="324">
        <v>0</v>
      </c>
      <c r="AF33" s="324">
        <v>0</v>
      </c>
      <c r="AG33" s="324">
        <v>0</v>
      </c>
      <c r="AH33" s="324">
        <v>562</v>
      </c>
      <c r="AI33" s="324">
        <f t="shared" si="11"/>
        <v>0</v>
      </c>
      <c r="AJ33" s="324">
        <f t="shared" si="12"/>
        <v>0</v>
      </c>
      <c r="AK33" s="324">
        <v>0</v>
      </c>
      <c r="AL33" s="324">
        <v>0</v>
      </c>
      <c r="AM33" s="324">
        <v>0</v>
      </c>
      <c r="AN33" s="324">
        <v>0</v>
      </c>
      <c r="AO33" s="324">
        <v>0</v>
      </c>
      <c r="AP33" s="324">
        <v>0</v>
      </c>
      <c r="AQ33" s="324">
        <f t="shared" si="14"/>
        <v>0</v>
      </c>
      <c r="AR33" s="324">
        <v>0</v>
      </c>
      <c r="AS33" s="324">
        <v>0</v>
      </c>
      <c r="AT33" s="324">
        <v>0</v>
      </c>
      <c r="AU33" s="324">
        <v>0</v>
      </c>
      <c r="AV33" s="324">
        <v>0</v>
      </c>
      <c r="AW33" s="324">
        <v>0</v>
      </c>
      <c r="AX33" s="324">
        <f t="shared" si="16"/>
        <v>0</v>
      </c>
      <c r="AY33" s="324">
        <f t="shared" si="17"/>
        <v>0</v>
      </c>
      <c r="AZ33" s="324">
        <v>0</v>
      </c>
      <c r="BA33" s="324">
        <v>0</v>
      </c>
      <c r="BB33" s="324">
        <v>0</v>
      </c>
      <c r="BC33" s="324">
        <v>0</v>
      </c>
      <c r="BD33" s="324">
        <v>0</v>
      </c>
      <c r="BE33" s="324">
        <v>0</v>
      </c>
      <c r="BF33" s="324">
        <f t="shared" si="19"/>
        <v>0</v>
      </c>
      <c r="BG33" s="324">
        <v>0</v>
      </c>
      <c r="BH33" s="324">
        <v>0</v>
      </c>
      <c r="BI33" s="324">
        <v>0</v>
      </c>
      <c r="BJ33" s="324">
        <v>0</v>
      </c>
      <c r="BK33" s="324">
        <v>0</v>
      </c>
      <c r="BL33" s="324">
        <v>0</v>
      </c>
      <c r="BM33" s="324">
        <f t="shared" si="21"/>
        <v>0</v>
      </c>
      <c r="BN33" s="324">
        <f t="shared" si="22"/>
        <v>0</v>
      </c>
      <c r="BO33" s="324">
        <v>0</v>
      </c>
      <c r="BP33" s="324">
        <v>0</v>
      </c>
      <c r="BQ33" s="324">
        <v>0</v>
      </c>
      <c r="BR33" s="324">
        <v>0</v>
      </c>
      <c r="BS33" s="324">
        <v>0</v>
      </c>
      <c r="BT33" s="324">
        <v>0</v>
      </c>
      <c r="BU33" s="324">
        <f t="shared" si="24"/>
        <v>0</v>
      </c>
      <c r="BV33" s="324">
        <v>0</v>
      </c>
      <c r="BW33" s="324">
        <v>0</v>
      </c>
      <c r="BX33" s="324">
        <v>0</v>
      </c>
      <c r="BY33" s="324">
        <v>0</v>
      </c>
      <c r="BZ33" s="324">
        <v>0</v>
      </c>
      <c r="CA33" s="324">
        <v>0</v>
      </c>
      <c r="CB33" s="324">
        <f t="shared" si="26"/>
        <v>0</v>
      </c>
      <c r="CC33" s="324">
        <f t="shared" si="27"/>
        <v>0</v>
      </c>
      <c r="CD33" s="324">
        <v>0</v>
      </c>
      <c r="CE33" s="324">
        <v>0</v>
      </c>
      <c r="CF33" s="324">
        <v>0</v>
      </c>
      <c r="CG33" s="324">
        <v>0</v>
      </c>
      <c r="CH33" s="324">
        <v>0</v>
      </c>
      <c r="CI33" s="324">
        <v>0</v>
      </c>
      <c r="CJ33" s="324">
        <f t="shared" si="29"/>
        <v>0</v>
      </c>
      <c r="CK33" s="324">
        <v>0</v>
      </c>
      <c r="CL33" s="324">
        <v>0</v>
      </c>
      <c r="CM33" s="324">
        <v>0</v>
      </c>
      <c r="CN33" s="324">
        <v>0</v>
      </c>
      <c r="CO33" s="324">
        <v>0</v>
      </c>
      <c r="CP33" s="324">
        <v>0</v>
      </c>
      <c r="CQ33" s="324">
        <f t="shared" si="31"/>
        <v>3132</v>
      </c>
      <c r="CR33" s="324">
        <f t="shared" si="32"/>
        <v>3132</v>
      </c>
      <c r="CS33" s="324">
        <v>0</v>
      </c>
      <c r="CT33" s="324">
        <v>0</v>
      </c>
      <c r="CU33" s="324">
        <v>0</v>
      </c>
      <c r="CV33" s="324">
        <v>3080</v>
      </c>
      <c r="CW33" s="324">
        <v>52</v>
      </c>
      <c r="CX33" s="324">
        <v>0</v>
      </c>
      <c r="CY33" s="324">
        <f t="shared" si="34"/>
        <v>0</v>
      </c>
      <c r="CZ33" s="324">
        <v>0</v>
      </c>
      <c r="DA33" s="324">
        <v>0</v>
      </c>
      <c r="DB33" s="324">
        <v>0</v>
      </c>
      <c r="DC33" s="324">
        <v>0</v>
      </c>
      <c r="DD33" s="324">
        <v>0</v>
      </c>
      <c r="DE33" s="324">
        <v>0</v>
      </c>
      <c r="DF33" s="324">
        <f t="shared" si="36"/>
        <v>0</v>
      </c>
      <c r="DG33" s="324">
        <f t="shared" si="37"/>
        <v>0</v>
      </c>
      <c r="DH33" s="324">
        <v>0</v>
      </c>
      <c r="DI33" s="324">
        <v>0</v>
      </c>
      <c r="DJ33" s="324">
        <v>0</v>
      </c>
      <c r="DK33" s="324">
        <v>0</v>
      </c>
      <c r="DL33" s="324">
        <v>0</v>
      </c>
      <c r="DM33" s="324">
        <v>0</v>
      </c>
      <c r="DN33" s="324">
        <f t="shared" si="39"/>
        <v>0</v>
      </c>
      <c r="DO33" s="324">
        <v>0</v>
      </c>
      <c r="DP33" s="324">
        <v>0</v>
      </c>
      <c r="DQ33" s="324">
        <v>0</v>
      </c>
      <c r="DR33" s="324">
        <v>0</v>
      </c>
      <c r="DS33" s="324">
        <v>0</v>
      </c>
      <c r="DT33" s="324">
        <v>0</v>
      </c>
      <c r="DU33" s="324">
        <f t="shared" si="41"/>
        <v>335</v>
      </c>
      <c r="DV33" s="324">
        <v>335</v>
      </c>
      <c r="DW33" s="324">
        <v>0</v>
      </c>
      <c r="DX33" s="324">
        <v>0</v>
      </c>
      <c r="DY33" s="324">
        <v>0</v>
      </c>
      <c r="DZ33" s="324">
        <f t="shared" si="42"/>
        <v>0</v>
      </c>
      <c r="EA33" s="324">
        <f t="shared" si="43"/>
        <v>0</v>
      </c>
      <c r="EB33" s="324">
        <v>0</v>
      </c>
      <c r="EC33" s="324">
        <v>0</v>
      </c>
      <c r="ED33" s="324">
        <v>0</v>
      </c>
      <c r="EE33" s="324">
        <v>0</v>
      </c>
      <c r="EF33" s="324">
        <v>0</v>
      </c>
      <c r="EG33" s="324">
        <v>0</v>
      </c>
      <c r="EH33" s="324">
        <f t="shared" si="45"/>
        <v>0</v>
      </c>
      <c r="EI33" s="324">
        <v>0</v>
      </c>
      <c r="EJ33" s="324">
        <v>0</v>
      </c>
      <c r="EK33" s="324">
        <v>0</v>
      </c>
      <c r="EL33" s="324">
        <v>0</v>
      </c>
      <c r="EM33" s="324">
        <v>0</v>
      </c>
      <c r="EN33" s="324">
        <v>0</v>
      </c>
    </row>
    <row r="34" spans="1:144" s="300" customFormat="1" ht="13.5" customHeight="1">
      <c r="A34" s="322" t="s">
        <v>745</v>
      </c>
      <c r="B34" s="323" t="s">
        <v>839</v>
      </c>
      <c r="C34" s="322" t="s">
        <v>840</v>
      </c>
      <c r="D34" s="324">
        <f t="shared" si="0"/>
        <v>20587</v>
      </c>
      <c r="E34" s="324">
        <f t="shared" si="1"/>
        <v>14081</v>
      </c>
      <c r="F34" s="324">
        <f t="shared" si="2"/>
        <v>13085</v>
      </c>
      <c r="G34" s="324">
        <v>0</v>
      </c>
      <c r="H34" s="324">
        <v>13085</v>
      </c>
      <c r="I34" s="324">
        <v>0</v>
      </c>
      <c r="J34" s="324">
        <v>0</v>
      </c>
      <c r="K34" s="324">
        <v>0</v>
      </c>
      <c r="L34" s="324">
        <v>0</v>
      </c>
      <c r="M34" s="324">
        <f t="shared" si="4"/>
        <v>996</v>
      </c>
      <c r="N34" s="324">
        <v>0</v>
      </c>
      <c r="O34" s="324">
        <v>996</v>
      </c>
      <c r="P34" s="324">
        <v>0</v>
      </c>
      <c r="Q34" s="324">
        <v>0</v>
      </c>
      <c r="R34" s="324">
        <v>0</v>
      </c>
      <c r="S34" s="324">
        <v>0</v>
      </c>
      <c r="T34" s="324">
        <f t="shared" si="6"/>
        <v>652</v>
      </c>
      <c r="U34" s="324">
        <f t="shared" si="7"/>
        <v>149</v>
      </c>
      <c r="V34" s="324">
        <v>0</v>
      </c>
      <c r="W34" s="324">
        <v>0</v>
      </c>
      <c r="X34" s="324">
        <v>0</v>
      </c>
      <c r="Y34" s="324">
        <v>0</v>
      </c>
      <c r="Z34" s="324">
        <v>0</v>
      </c>
      <c r="AA34" s="324">
        <v>149</v>
      </c>
      <c r="AB34" s="324">
        <f t="shared" si="9"/>
        <v>503</v>
      </c>
      <c r="AC34" s="324">
        <v>0</v>
      </c>
      <c r="AD34" s="324">
        <v>0</v>
      </c>
      <c r="AE34" s="324">
        <v>0</v>
      </c>
      <c r="AF34" s="324">
        <v>0</v>
      </c>
      <c r="AG34" s="324">
        <v>0</v>
      </c>
      <c r="AH34" s="324">
        <v>503</v>
      </c>
      <c r="AI34" s="324">
        <f t="shared" si="11"/>
        <v>0</v>
      </c>
      <c r="AJ34" s="324">
        <f t="shared" si="12"/>
        <v>0</v>
      </c>
      <c r="AK34" s="324">
        <v>0</v>
      </c>
      <c r="AL34" s="324">
        <v>0</v>
      </c>
      <c r="AM34" s="324">
        <v>0</v>
      </c>
      <c r="AN34" s="324">
        <v>0</v>
      </c>
      <c r="AO34" s="324">
        <v>0</v>
      </c>
      <c r="AP34" s="324">
        <v>0</v>
      </c>
      <c r="AQ34" s="324">
        <f t="shared" si="14"/>
        <v>0</v>
      </c>
      <c r="AR34" s="324">
        <v>0</v>
      </c>
      <c r="AS34" s="324">
        <v>0</v>
      </c>
      <c r="AT34" s="324">
        <v>0</v>
      </c>
      <c r="AU34" s="324">
        <v>0</v>
      </c>
      <c r="AV34" s="324">
        <v>0</v>
      </c>
      <c r="AW34" s="324">
        <v>0</v>
      </c>
      <c r="AX34" s="324">
        <f t="shared" si="16"/>
        <v>0</v>
      </c>
      <c r="AY34" s="324">
        <f t="shared" si="17"/>
        <v>0</v>
      </c>
      <c r="AZ34" s="324">
        <v>0</v>
      </c>
      <c r="BA34" s="324">
        <v>0</v>
      </c>
      <c r="BB34" s="324">
        <v>0</v>
      </c>
      <c r="BC34" s="324">
        <v>0</v>
      </c>
      <c r="BD34" s="324">
        <v>0</v>
      </c>
      <c r="BE34" s="324">
        <v>0</v>
      </c>
      <c r="BF34" s="324">
        <f t="shared" si="19"/>
        <v>0</v>
      </c>
      <c r="BG34" s="324">
        <v>0</v>
      </c>
      <c r="BH34" s="324">
        <v>0</v>
      </c>
      <c r="BI34" s="324">
        <v>0</v>
      </c>
      <c r="BJ34" s="324">
        <v>0</v>
      </c>
      <c r="BK34" s="324">
        <v>0</v>
      </c>
      <c r="BL34" s="324">
        <v>0</v>
      </c>
      <c r="BM34" s="324">
        <f t="shared" si="21"/>
        <v>0</v>
      </c>
      <c r="BN34" s="324">
        <f t="shared" si="22"/>
        <v>0</v>
      </c>
      <c r="BO34" s="324">
        <v>0</v>
      </c>
      <c r="BP34" s="324">
        <v>0</v>
      </c>
      <c r="BQ34" s="324">
        <v>0</v>
      </c>
      <c r="BR34" s="324">
        <v>0</v>
      </c>
      <c r="BS34" s="324">
        <v>0</v>
      </c>
      <c r="BT34" s="324">
        <v>0</v>
      </c>
      <c r="BU34" s="324">
        <f t="shared" si="24"/>
        <v>0</v>
      </c>
      <c r="BV34" s="324">
        <v>0</v>
      </c>
      <c r="BW34" s="324">
        <v>0</v>
      </c>
      <c r="BX34" s="324">
        <v>0</v>
      </c>
      <c r="BY34" s="324">
        <v>0</v>
      </c>
      <c r="BZ34" s="324">
        <v>0</v>
      </c>
      <c r="CA34" s="324">
        <v>0</v>
      </c>
      <c r="CB34" s="324">
        <f t="shared" si="26"/>
        <v>1299</v>
      </c>
      <c r="CC34" s="324">
        <f t="shared" si="27"/>
        <v>1234</v>
      </c>
      <c r="CD34" s="324">
        <v>0</v>
      </c>
      <c r="CE34" s="324">
        <v>0</v>
      </c>
      <c r="CF34" s="324">
        <v>0</v>
      </c>
      <c r="CG34" s="324">
        <v>1234</v>
      </c>
      <c r="CH34" s="324">
        <v>0</v>
      </c>
      <c r="CI34" s="324">
        <v>0</v>
      </c>
      <c r="CJ34" s="324">
        <f t="shared" si="29"/>
        <v>65</v>
      </c>
      <c r="CK34" s="324">
        <v>0</v>
      </c>
      <c r="CL34" s="324">
        <v>0</v>
      </c>
      <c r="CM34" s="324">
        <v>0</v>
      </c>
      <c r="CN34" s="324">
        <v>65</v>
      </c>
      <c r="CO34" s="324">
        <v>0</v>
      </c>
      <c r="CP34" s="324">
        <v>0</v>
      </c>
      <c r="CQ34" s="324">
        <f t="shared" si="31"/>
        <v>2690</v>
      </c>
      <c r="CR34" s="324">
        <f t="shared" si="32"/>
        <v>2626</v>
      </c>
      <c r="CS34" s="324">
        <v>0</v>
      </c>
      <c r="CT34" s="324">
        <v>0</v>
      </c>
      <c r="CU34" s="324">
        <v>0</v>
      </c>
      <c r="CV34" s="324">
        <v>2626</v>
      </c>
      <c r="CW34" s="324">
        <v>0</v>
      </c>
      <c r="CX34" s="324">
        <v>0</v>
      </c>
      <c r="CY34" s="324">
        <f t="shared" si="34"/>
        <v>64</v>
      </c>
      <c r="CZ34" s="324">
        <v>0</v>
      </c>
      <c r="DA34" s="324">
        <v>0</v>
      </c>
      <c r="DB34" s="324">
        <v>0</v>
      </c>
      <c r="DC34" s="324">
        <v>64</v>
      </c>
      <c r="DD34" s="324">
        <v>0</v>
      </c>
      <c r="DE34" s="324">
        <v>0</v>
      </c>
      <c r="DF34" s="324">
        <f t="shared" si="36"/>
        <v>0</v>
      </c>
      <c r="DG34" s="324">
        <f t="shared" si="37"/>
        <v>0</v>
      </c>
      <c r="DH34" s="324">
        <v>0</v>
      </c>
      <c r="DI34" s="324">
        <v>0</v>
      </c>
      <c r="DJ34" s="324">
        <v>0</v>
      </c>
      <c r="DK34" s="324">
        <v>0</v>
      </c>
      <c r="DL34" s="324">
        <v>0</v>
      </c>
      <c r="DM34" s="324">
        <v>0</v>
      </c>
      <c r="DN34" s="324">
        <f t="shared" si="39"/>
        <v>0</v>
      </c>
      <c r="DO34" s="324">
        <v>0</v>
      </c>
      <c r="DP34" s="324">
        <v>0</v>
      </c>
      <c r="DQ34" s="324">
        <v>0</v>
      </c>
      <c r="DR34" s="324">
        <v>0</v>
      </c>
      <c r="DS34" s="324">
        <v>0</v>
      </c>
      <c r="DT34" s="324">
        <v>0</v>
      </c>
      <c r="DU34" s="324">
        <f t="shared" si="41"/>
        <v>1470</v>
      </c>
      <c r="DV34" s="324">
        <v>1470</v>
      </c>
      <c r="DW34" s="324">
        <v>0</v>
      </c>
      <c r="DX34" s="324">
        <v>0</v>
      </c>
      <c r="DY34" s="324">
        <v>0</v>
      </c>
      <c r="DZ34" s="324">
        <f t="shared" si="42"/>
        <v>395</v>
      </c>
      <c r="EA34" s="324">
        <f t="shared" si="43"/>
        <v>395</v>
      </c>
      <c r="EB34" s="324">
        <v>0</v>
      </c>
      <c r="EC34" s="324">
        <v>0</v>
      </c>
      <c r="ED34" s="324">
        <v>395</v>
      </c>
      <c r="EE34" s="324">
        <v>0</v>
      </c>
      <c r="EF34" s="324">
        <v>0</v>
      </c>
      <c r="EG34" s="324">
        <v>0</v>
      </c>
      <c r="EH34" s="324">
        <f t="shared" si="45"/>
        <v>0</v>
      </c>
      <c r="EI34" s="324">
        <v>0</v>
      </c>
      <c r="EJ34" s="324">
        <v>0</v>
      </c>
      <c r="EK34" s="324">
        <v>0</v>
      </c>
      <c r="EL34" s="324">
        <v>0</v>
      </c>
      <c r="EM34" s="324">
        <v>0</v>
      </c>
      <c r="EN34" s="324">
        <v>0</v>
      </c>
    </row>
    <row r="35" spans="1:144" s="300" customFormat="1" ht="13.5" customHeight="1">
      <c r="A35" s="322" t="s">
        <v>745</v>
      </c>
      <c r="B35" s="323" t="s">
        <v>842</v>
      </c>
      <c r="C35" s="322" t="s">
        <v>843</v>
      </c>
      <c r="D35" s="324">
        <f t="shared" si="0"/>
        <v>44869</v>
      </c>
      <c r="E35" s="324">
        <f t="shared" si="1"/>
        <v>33702</v>
      </c>
      <c r="F35" s="324">
        <f t="shared" si="2"/>
        <v>32136</v>
      </c>
      <c r="G35" s="324">
        <v>0</v>
      </c>
      <c r="H35" s="324">
        <v>31625</v>
      </c>
      <c r="I35" s="324">
        <v>0</v>
      </c>
      <c r="J35" s="324">
        <v>511</v>
      </c>
      <c r="K35" s="324">
        <v>0</v>
      </c>
      <c r="L35" s="324">
        <v>0</v>
      </c>
      <c r="M35" s="324">
        <f t="shared" si="4"/>
        <v>1566</v>
      </c>
      <c r="N35" s="324">
        <v>0</v>
      </c>
      <c r="O35" s="324">
        <v>1467</v>
      </c>
      <c r="P35" s="324">
        <v>0</v>
      </c>
      <c r="Q35" s="324">
        <v>99</v>
      </c>
      <c r="R35" s="324">
        <v>0</v>
      </c>
      <c r="S35" s="324">
        <v>0</v>
      </c>
      <c r="T35" s="324">
        <f t="shared" si="6"/>
        <v>2707</v>
      </c>
      <c r="U35" s="324">
        <f t="shared" si="7"/>
        <v>2512</v>
      </c>
      <c r="V35" s="324">
        <v>0</v>
      </c>
      <c r="W35" s="324">
        <v>0</v>
      </c>
      <c r="X35" s="324">
        <v>1654</v>
      </c>
      <c r="Y35" s="324">
        <v>307</v>
      </c>
      <c r="Z35" s="324">
        <v>68</v>
      </c>
      <c r="AA35" s="324">
        <v>483</v>
      </c>
      <c r="AB35" s="324">
        <f t="shared" si="9"/>
        <v>195</v>
      </c>
      <c r="AC35" s="324">
        <v>0</v>
      </c>
      <c r="AD35" s="324">
        <v>0</v>
      </c>
      <c r="AE35" s="324">
        <v>70</v>
      </c>
      <c r="AF35" s="324">
        <v>1</v>
      </c>
      <c r="AG35" s="324">
        <v>4</v>
      </c>
      <c r="AH35" s="324">
        <v>120</v>
      </c>
      <c r="AI35" s="324">
        <f t="shared" si="11"/>
        <v>542</v>
      </c>
      <c r="AJ35" s="324">
        <f t="shared" si="12"/>
        <v>542</v>
      </c>
      <c r="AK35" s="324">
        <v>0</v>
      </c>
      <c r="AL35" s="324">
        <v>0</v>
      </c>
      <c r="AM35" s="324">
        <v>0</v>
      </c>
      <c r="AN35" s="324">
        <v>542</v>
      </c>
      <c r="AO35" s="324">
        <v>0</v>
      </c>
      <c r="AP35" s="324">
        <v>0</v>
      </c>
      <c r="AQ35" s="324">
        <f t="shared" si="14"/>
        <v>0</v>
      </c>
      <c r="AR35" s="324">
        <v>0</v>
      </c>
      <c r="AS35" s="324">
        <v>0</v>
      </c>
      <c r="AT35" s="324">
        <v>0</v>
      </c>
      <c r="AU35" s="324">
        <v>0</v>
      </c>
      <c r="AV35" s="324">
        <v>0</v>
      </c>
      <c r="AW35" s="324">
        <v>0</v>
      </c>
      <c r="AX35" s="324">
        <f t="shared" si="16"/>
        <v>0</v>
      </c>
      <c r="AY35" s="324">
        <f t="shared" si="17"/>
        <v>0</v>
      </c>
      <c r="AZ35" s="324">
        <v>0</v>
      </c>
      <c r="BA35" s="324">
        <v>0</v>
      </c>
      <c r="BB35" s="324">
        <v>0</v>
      </c>
      <c r="BC35" s="324">
        <v>0</v>
      </c>
      <c r="BD35" s="324">
        <v>0</v>
      </c>
      <c r="BE35" s="324">
        <v>0</v>
      </c>
      <c r="BF35" s="324">
        <f t="shared" si="19"/>
        <v>0</v>
      </c>
      <c r="BG35" s="324">
        <v>0</v>
      </c>
      <c r="BH35" s="324">
        <v>0</v>
      </c>
      <c r="BI35" s="324">
        <v>0</v>
      </c>
      <c r="BJ35" s="324">
        <v>0</v>
      </c>
      <c r="BK35" s="324">
        <v>0</v>
      </c>
      <c r="BL35" s="324">
        <v>0</v>
      </c>
      <c r="BM35" s="324">
        <f t="shared" si="21"/>
        <v>0</v>
      </c>
      <c r="BN35" s="324">
        <f t="shared" si="22"/>
        <v>0</v>
      </c>
      <c r="BO35" s="324">
        <v>0</v>
      </c>
      <c r="BP35" s="324">
        <v>0</v>
      </c>
      <c r="BQ35" s="324">
        <v>0</v>
      </c>
      <c r="BR35" s="324">
        <v>0</v>
      </c>
      <c r="BS35" s="324">
        <v>0</v>
      </c>
      <c r="BT35" s="324">
        <v>0</v>
      </c>
      <c r="BU35" s="324">
        <f t="shared" si="24"/>
        <v>0</v>
      </c>
      <c r="BV35" s="324">
        <v>0</v>
      </c>
      <c r="BW35" s="324">
        <v>0</v>
      </c>
      <c r="BX35" s="324">
        <v>0</v>
      </c>
      <c r="BY35" s="324">
        <v>0</v>
      </c>
      <c r="BZ35" s="324">
        <v>0</v>
      </c>
      <c r="CA35" s="324">
        <v>0</v>
      </c>
      <c r="CB35" s="324">
        <f t="shared" si="26"/>
        <v>0</v>
      </c>
      <c r="CC35" s="324">
        <f t="shared" si="27"/>
        <v>0</v>
      </c>
      <c r="CD35" s="324">
        <v>0</v>
      </c>
      <c r="CE35" s="324">
        <v>0</v>
      </c>
      <c r="CF35" s="324">
        <v>0</v>
      </c>
      <c r="CG35" s="324">
        <v>0</v>
      </c>
      <c r="CH35" s="324">
        <v>0</v>
      </c>
      <c r="CI35" s="324">
        <v>0</v>
      </c>
      <c r="CJ35" s="324">
        <f t="shared" si="29"/>
        <v>0</v>
      </c>
      <c r="CK35" s="324">
        <v>0</v>
      </c>
      <c r="CL35" s="324">
        <v>0</v>
      </c>
      <c r="CM35" s="324">
        <v>0</v>
      </c>
      <c r="CN35" s="324">
        <v>0</v>
      </c>
      <c r="CO35" s="324">
        <v>0</v>
      </c>
      <c r="CP35" s="324">
        <v>0</v>
      </c>
      <c r="CQ35" s="324">
        <f t="shared" si="31"/>
        <v>198</v>
      </c>
      <c r="CR35" s="324">
        <f t="shared" si="32"/>
        <v>160</v>
      </c>
      <c r="CS35" s="324">
        <v>0</v>
      </c>
      <c r="CT35" s="324">
        <v>0</v>
      </c>
      <c r="CU35" s="324">
        <v>0</v>
      </c>
      <c r="CV35" s="324">
        <v>119</v>
      </c>
      <c r="CW35" s="324">
        <v>41</v>
      </c>
      <c r="CX35" s="324">
        <v>0</v>
      </c>
      <c r="CY35" s="324">
        <f t="shared" si="34"/>
        <v>38</v>
      </c>
      <c r="CZ35" s="324">
        <v>0</v>
      </c>
      <c r="DA35" s="324">
        <v>34</v>
      </c>
      <c r="DB35" s="324">
        <v>0</v>
      </c>
      <c r="DC35" s="324">
        <v>3</v>
      </c>
      <c r="DD35" s="324">
        <v>1</v>
      </c>
      <c r="DE35" s="324">
        <v>0</v>
      </c>
      <c r="DF35" s="324">
        <f t="shared" si="36"/>
        <v>0</v>
      </c>
      <c r="DG35" s="324">
        <f t="shared" si="37"/>
        <v>0</v>
      </c>
      <c r="DH35" s="324">
        <v>0</v>
      </c>
      <c r="DI35" s="324">
        <v>0</v>
      </c>
      <c r="DJ35" s="324">
        <v>0</v>
      </c>
      <c r="DK35" s="324">
        <v>0</v>
      </c>
      <c r="DL35" s="324">
        <v>0</v>
      </c>
      <c r="DM35" s="324">
        <v>0</v>
      </c>
      <c r="DN35" s="324">
        <f t="shared" si="39"/>
        <v>0</v>
      </c>
      <c r="DO35" s="324">
        <v>0</v>
      </c>
      <c r="DP35" s="324">
        <v>0</v>
      </c>
      <c r="DQ35" s="324">
        <v>0</v>
      </c>
      <c r="DR35" s="324">
        <v>0</v>
      </c>
      <c r="DS35" s="324">
        <v>0</v>
      </c>
      <c r="DT35" s="324">
        <v>0</v>
      </c>
      <c r="DU35" s="324">
        <f t="shared" si="41"/>
        <v>7720</v>
      </c>
      <c r="DV35" s="324">
        <v>7639</v>
      </c>
      <c r="DW35" s="324">
        <v>0</v>
      </c>
      <c r="DX35" s="324">
        <v>81</v>
      </c>
      <c r="DY35" s="324">
        <v>0</v>
      </c>
      <c r="DZ35" s="324">
        <f t="shared" si="42"/>
        <v>0</v>
      </c>
      <c r="EA35" s="324">
        <f t="shared" si="43"/>
        <v>0</v>
      </c>
      <c r="EB35" s="324">
        <v>0</v>
      </c>
      <c r="EC35" s="324">
        <v>0</v>
      </c>
      <c r="ED35" s="324">
        <v>0</v>
      </c>
      <c r="EE35" s="324">
        <v>0</v>
      </c>
      <c r="EF35" s="324">
        <v>0</v>
      </c>
      <c r="EG35" s="324">
        <v>0</v>
      </c>
      <c r="EH35" s="324">
        <f t="shared" si="45"/>
        <v>0</v>
      </c>
      <c r="EI35" s="324">
        <v>0</v>
      </c>
      <c r="EJ35" s="324">
        <v>0</v>
      </c>
      <c r="EK35" s="324">
        <v>0</v>
      </c>
      <c r="EL35" s="324">
        <v>0</v>
      </c>
      <c r="EM35" s="324">
        <v>0</v>
      </c>
      <c r="EN35" s="324">
        <v>0</v>
      </c>
    </row>
    <row r="36" spans="1:144" s="300" customFormat="1" ht="13.5" customHeight="1">
      <c r="A36" s="322" t="s">
        <v>745</v>
      </c>
      <c r="B36" s="323" t="s">
        <v>845</v>
      </c>
      <c r="C36" s="322" t="s">
        <v>846</v>
      </c>
      <c r="D36" s="324">
        <f t="shared" si="0"/>
        <v>18675</v>
      </c>
      <c r="E36" s="324">
        <f t="shared" si="1"/>
        <v>13910</v>
      </c>
      <c r="F36" s="324">
        <f t="shared" si="2"/>
        <v>13295</v>
      </c>
      <c r="G36" s="324">
        <v>0</v>
      </c>
      <c r="H36" s="324">
        <v>13269</v>
      </c>
      <c r="I36" s="324">
        <v>0</v>
      </c>
      <c r="J36" s="324">
        <v>26</v>
      </c>
      <c r="K36" s="324">
        <v>0</v>
      </c>
      <c r="L36" s="324">
        <v>0</v>
      </c>
      <c r="M36" s="324">
        <f t="shared" si="4"/>
        <v>615</v>
      </c>
      <c r="N36" s="324">
        <v>0</v>
      </c>
      <c r="O36" s="324">
        <v>615</v>
      </c>
      <c r="P36" s="324">
        <v>0</v>
      </c>
      <c r="Q36" s="324">
        <v>0</v>
      </c>
      <c r="R36" s="324">
        <v>0</v>
      </c>
      <c r="S36" s="324">
        <v>0</v>
      </c>
      <c r="T36" s="324">
        <f t="shared" si="6"/>
        <v>509</v>
      </c>
      <c r="U36" s="324">
        <f t="shared" si="7"/>
        <v>242</v>
      </c>
      <c r="V36" s="324">
        <v>0</v>
      </c>
      <c r="W36" s="324">
        <v>0</v>
      </c>
      <c r="X36" s="324">
        <v>0</v>
      </c>
      <c r="Y36" s="324">
        <v>0</v>
      </c>
      <c r="Z36" s="324">
        <v>0</v>
      </c>
      <c r="AA36" s="324">
        <v>242</v>
      </c>
      <c r="AB36" s="324">
        <f t="shared" si="9"/>
        <v>267</v>
      </c>
      <c r="AC36" s="324">
        <v>0</v>
      </c>
      <c r="AD36" s="324">
        <v>0</v>
      </c>
      <c r="AE36" s="324">
        <v>0</v>
      </c>
      <c r="AF36" s="324">
        <v>0</v>
      </c>
      <c r="AG36" s="324">
        <v>0</v>
      </c>
      <c r="AH36" s="324">
        <v>267</v>
      </c>
      <c r="AI36" s="324">
        <f t="shared" si="11"/>
        <v>0</v>
      </c>
      <c r="AJ36" s="324">
        <f t="shared" si="12"/>
        <v>0</v>
      </c>
      <c r="AK36" s="324">
        <v>0</v>
      </c>
      <c r="AL36" s="324">
        <v>0</v>
      </c>
      <c r="AM36" s="324">
        <v>0</v>
      </c>
      <c r="AN36" s="324">
        <v>0</v>
      </c>
      <c r="AO36" s="324">
        <v>0</v>
      </c>
      <c r="AP36" s="324">
        <v>0</v>
      </c>
      <c r="AQ36" s="324">
        <f t="shared" si="14"/>
        <v>0</v>
      </c>
      <c r="AR36" s="324">
        <v>0</v>
      </c>
      <c r="AS36" s="324">
        <v>0</v>
      </c>
      <c r="AT36" s="324">
        <v>0</v>
      </c>
      <c r="AU36" s="324">
        <v>0</v>
      </c>
      <c r="AV36" s="324">
        <v>0</v>
      </c>
      <c r="AW36" s="324">
        <v>0</v>
      </c>
      <c r="AX36" s="324">
        <f t="shared" si="16"/>
        <v>0</v>
      </c>
      <c r="AY36" s="324">
        <f t="shared" si="17"/>
        <v>0</v>
      </c>
      <c r="AZ36" s="324">
        <v>0</v>
      </c>
      <c r="BA36" s="324">
        <v>0</v>
      </c>
      <c r="BB36" s="324">
        <v>0</v>
      </c>
      <c r="BC36" s="324">
        <v>0</v>
      </c>
      <c r="BD36" s="324">
        <v>0</v>
      </c>
      <c r="BE36" s="324">
        <v>0</v>
      </c>
      <c r="BF36" s="324">
        <f t="shared" si="19"/>
        <v>0</v>
      </c>
      <c r="BG36" s="324">
        <v>0</v>
      </c>
      <c r="BH36" s="324">
        <v>0</v>
      </c>
      <c r="BI36" s="324">
        <v>0</v>
      </c>
      <c r="BJ36" s="324">
        <v>0</v>
      </c>
      <c r="BK36" s="324">
        <v>0</v>
      </c>
      <c r="BL36" s="324">
        <v>0</v>
      </c>
      <c r="BM36" s="324">
        <f t="shared" si="21"/>
        <v>0</v>
      </c>
      <c r="BN36" s="324">
        <f t="shared" si="22"/>
        <v>0</v>
      </c>
      <c r="BO36" s="324">
        <v>0</v>
      </c>
      <c r="BP36" s="324">
        <v>0</v>
      </c>
      <c r="BQ36" s="324">
        <v>0</v>
      </c>
      <c r="BR36" s="324">
        <v>0</v>
      </c>
      <c r="BS36" s="324">
        <v>0</v>
      </c>
      <c r="BT36" s="324">
        <v>0</v>
      </c>
      <c r="BU36" s="324">
        <f t="shared" si="24"/>
        <v>0</v>
      </c>
      <c r="BV36" s="324">
        <v>0</v>
      </c>
      <c r="BW36" s="324">
        <v>0</v>
      </c>
      <c r="BX36" s="324">
        <v>0</v>
      </c>
      <c r="BY36" s="324">
        <v>0</v>
      </c>
      <c r="BZ36" s="324">
        <v>0</v>
      </c>
      <c r="CA36" s="324">
        <v>0</v>
      </c>
      <c r="CB36" s="324">
        <f t="shared" si="26"/>
        <v>0</v>
      </c>
      <c r="CC36" s="324">
        <f t="shared" si="27"/>
        <v>0</v>
      </c>
      <c r="CD36" s="324">
        <v>0</v>
      </c>
      <c r="CE36" s="324">
        <v>0</v>
      </c>
      <c r="CF36" s="324">
        <v>0</v>
      </c>
      <c r="CG36" s="324">
        <v>0</v>
      </c>
      <c r="CH36" s="324">
        <v>0</v>
      </c>
      <c r="CI36" s="324">
        <v>0</v>
      </c>
      <c r="CJ36" s="324">
        <f t="shared" si="29"/>
        <v>0</v>
      </c>
      <c r="CK36" s="324">
        <v>0</v>
      </c>
      <c r="CL36" s="324">
        <v>0</v>
      </c>
      <c r="CM36" s="324">
        <v>0</v>
      </c>
      <c r="CN36" s="324">
        <v>0</v>
      </c>
      <c r="CO36" s="324">
        <v>0</v>
      </c>
      <c r="CP36" s="324">
        <v>0</v>
      </c>
      <c r="CQ36" s="324">
        <f t="shared" si="31"/>
        <v>0</v>
      </c>
      <c r="CR36" s="324">
        <f t="shared" si="32"/>
        <v>0</v>
      </c>
      <c r="CS36" s="324">
        <v>0</v>
      </c>
      <c r="CT36" s="324">
        <v>0</v>
      </c>
      <c r="CU36" s="324">
        <v>0</v>
      </c>
      <c r="CV36" s="324">
        <v>0</v>
      </c>
      <c r="CW36" s="324">
        <v>0</v>
      </c>
      <c r="CX36" s="324">
        <v>0</v>
      </c>
      <c r="CY36" s="324">
        <f t="shared" si="34"/>
        <v>0</v>
      </c>
      <c r="CZ36" s="324">
        <v>0</v>
      </c>
      <c r="DA36" s="324">
        <v>0</v>
      </c>
      <c r="DB36" s="324">
        <v>0</v>
      </c>
      <c r="DC36" s="324">
        <v>0</v>
      </c>
      <c r="DD36" s="324">
        <v>0</v>
      </c>
      <c r="DE36" s="324">
        <v>0</v>
      </c>
      <c r="DF36" s="324">
        <f t="shared" si="36"/>
        <v>1391</v>
      </c>
      <c r="DG36" s="324">
        <f t="shared" si="37"/>
        <v>1391</v>
      </c>
      <c r="DH36" s="324">
        <v>0</v>
      </c>
      <c r="DI36" s="324">
        <v>0</v>
      </c>
      <c r="DJ36" s="324">
        <v>1369</v>
      </c>
      <c r="DK36" s="324">
        <v>0</v>
      </c>
      <c r="DL36" s="324">
        <v>22</v>
      </c>
      <c r="DM36" s="324">
        <v>0</v>
      </c>
      <c r="DN36" s="324">
        <f t="shared" si="39"/>
        <v>0</v>
      </c>
      <c r="DO36" s="324">
        <v>0</v>
      </c>
      <c r="DP36" s="324">
        <v>0</v>
      </c>
      <c r="DQ36" s="324">
        <v>0</v>
      </c>
      <c r="DR36" s="324">
        <v>0</v>
      </c>
      <c r="DS36" s="324">
        <v>0</v>
      </c>
      <c r="DT36" s="324">
        <v>0</v>
      </c>
      <c r="DU36" s="324">
        <f t="shared" si="41"/>
        <v>2865</v>
      </c>
      <c r="DV36" s="324">
        <v>2865</v>
      </c>
      <c r="DW36" s="324">
        <v>0</v>
      </c>
      <c r="DX36" s="324">
        <v>0</v>
      </c>
      <c r="DY36" s="324">
        <v>0</v>
      </c>
      <c r="DZ36" s="324">
        <f t="shared" si="42"/>
        <v>0</v>
      </c>
      <c r="EA36" s="324">
        <f t="shared" si="43"/>
        <v>0</v>
      </c>
      <c r="EB36" s="324">
        <v>0</v>
      </c>
      <c r="EC36" s="324">
        <v>0</v>
      </c>
      <c r="ED36" s="324">
        <v>0</v>
      </c>
      <c r="EE36" s="324">
        <v>0</v>
      </c>
      <c r="EF36" s="324">
        <v>0</v>
      </c>
      <c r="EG36" s="324">
        <v>0</v>
      </c>
      <c r="EH36" s="324">
        <f t="shared" si="45"/>
        <v>0</v>
      </c>
      <c r="EI36" s="324">
        <v>0</v>
      </c>
      <c r="EJ36" s="324">
        <v>0</v>
      </c>
      <c r="EK36" s="324">
        <v>0</v>
      </c>
      <c r="EL36" s="324">
        <v>0</v>
      </c>
      <c r="EM36" s="324">
        <v>0</v>
      </c>
      <c r="EN36" s="324">
        <v>0</v>
      </c>
    </row>
    <row r="37" spans="1:144" s="300" customFormat="1" ht="13.5" customHeight="1">
      <c r="A37" s="322" t="s">
        <v>745</v>
      </c>
      <c r="B37" s="323" t="s">
        <v>848</v>
      </c>
      <c r="C37" s="322" t="s">
        <v>849</v>
      </c>
      <c r="D37" s="324">
        <f t="shared" si="0"/>
        <v>30883</v>
      </c>
      <c r="E37" s="324">
        <f t="shared" si="1"/>
        <v>27791</v>
      </c>
      <c r="F37" s="324">
        <f t="shared" si="2"/>
        <v>27791</v>
      </c>
      <c r="G37" s="324">
        <v>0</v>
      </c>
      <c r="H37" s="324">
        <v>27275</v>
      </c>
      <c r="I37" s="324">
        <v>217</v>
      </c>
      <c r="J37" s="324">
        <v>173</v>
      </c>
      <c r="K37" s="324">
        <v>0</v>
      </c>
      <c r="L37" s="324">
        <v>126</v>
      </c>
      <c r="M37" s="324">
        <f t="shared" si="4"/>
        <v>0</v>
      </c>
      <c r="N37" s="324">
        <v>0</v>
      </c>
      <c r="O37" s="324">
        <v>0</v>
      </c>
      <c r="P37" s="324">
        <v>0</v>
      </c>
      <c r="Q37" s="324">
        <v>0</v>
      </c>
      <c r="R37" s="324">
        <v>0</v>
      </c>
      <c r="S37" s="324">
        <v>0</v>
      </c>
      <c r="T37" s="324">
        <f t="shared" si="6"/>
        <v>0</v>
      </c>
      <c r="U37" s="324">
        <f t="shared" si="7"/>
        <v>0</v>
      </c>
      <c r="V37" s="324">
        <v>0</v>
      </c>
      <c r="W37" s="324">
        <v>0</v>
      </c>
      <c r="X37" s="324">
        <v>0</v>
      </c>
      <c r="Y37" s="324">
        <v>0</v>
      </c>
      <c r="Z37" s="324">
        <v>0</v>
      </c>
      <c r="AA37" s="324">
        <v>0</v>
      </c>
      <c r="AB37" s="324">
        <f t="shared" si="9"/>
        <v>0</v>
      </c>
      <c r="AC37" s="324">
        <v>0</v>
      </c>
      <c r="AD37" s="324">
        <v>0</v>
      </c>
      <c r="AE37" s="324">
        <v>0</v>
      </c>
      <c r="AF37" s="324">
        <v>0</v>
      </c>
      <c r="AG37" s="324">
        <v>0</v>
      </c>
      <c r="AH37" s="324">
        <v>0</v>
      </c>
      <c r="AI37" s="324">
        <f t="shared" si="11"/>
        <v>126</v>
      </c>
      <c r="AJ37" s="324">
        <f t="shared" si="12"/>
        <v>0</v>
      </c>
      <c r="AK37" s="324">
        <v>0</v>
      </c>
      <c r="AL37" s="324">
        <v>0</v>
      </c>
      <c r="AM37" s="324">
        <v>0</v>
      </c>
      <c r="AN37" s="324">
        <v>0</v>
      </c>
      <c r="AO37" s="324">
        <v>0</v>
      </c>
      <c r="AP37" s="324">
        <v>0</v>
      </c>
      <c r="AQ37" s="324">
        <f t="shared" si="14"/>
        <v>126</v>
      </c>
      <c r="AR37" s="324">
        <v>0</v>
      </c>
      <c r="AS37" s="324">
        <v>0</v>
      </c>
      <c r="AT37" s="324">
        <v>0</v>
      </c>
      <c r="AU37" s="324">
        <v>126</v>
      </c>
      <c r="AV37" s="324">
        <v>0</v>
      </c>
      <c r="AW37" s="324">
        <v>0</v>
      </c>
      <c r="AX37" s="324">
        <f t="shared" si="16"/>
        <v>0</v>
      </c>
      <c r="AY37" s="324">
        <f t="shared" si="17"/>
        <v>0</v>
      </c>
      <c r="AZ37" s="324">
        <v>0</v>
      </c>
      <c r="BA37" s="324">
        <v>0</v>
      </c>
      <c r="BB37" s="324">
        <v>0</v>
      </c>
      <c r="BC37" s="324">
        <v>0</v>
      </c>
      <c r="BD37" s="324">
        <v>0</v>
      </c>
      <c r="BE37" s="324">
        <v>0</v>
      </c>
      <c r="BF37" s="324">
        <f t="shared" si="19"/>
        <v>0</v>
      </c>
      <c r="BG37" s="324">
        <v>0</v>
      </c>
      <c r="BH37" s="324">
        <v>0</v>
      </c>
      <c r="BI37" s="324">
        <v>0</v>
      </c>
      <c r="BJ37" s="324">
        <v>0</v>
      </c>
      <c r="BK37" s="324">
        <v>0</v>
      </c>
      <c r="BL37" s="324">
        <v>0</v>
      </c>
      <c r="BM37" s="324">
        <f t="shared" si="21"/>
        <v>0</v>
      </c>
      <c r="BN37" s="324">
        <f t="shared" si="22"/>
        <v>0</v>
      </c>
      <c r="BO37" s="324">
        <v>0</v>
      </c>
      <c r="BP37" s="324">
        <v>0</v>
      </c>
      <c r="BQ37" s="324">
        <v>0</v>
      </c>
      <c r="BR37" s="324">
        <v>0</v>
      </c>
      <c r="BS37" s="324">
        <v>0</v>
      </c>
      <c r="BT37" s="324">
        <v>0</v>
      </c>
      <c r="BU37" s="324">
        <f t="shared" si="24"/>
        <v>0</v>
      </c>
      <c r="BV37" s="324">
        <v>0</v>
      </c>
      <c r="BW37" s="324">
        <v>0</v>
      </c>
      <c r="BX37" s="324">
        <v>0</v>
      </c>
      <c r="BY37" s="324">
        <v>0</v>
      </c>
      <c r="BZ37" s="324">
        <v>0</v>
      </c>
      <c r="CA37" s="324">
        <v>0</v>
      </c>
      <c r="CB37" s="324">
        <f t="shared" si="26"/>
        <v>0</v>
      </c>
      <c r="CC37" s="324">
        <f t="shared" si="27"/>
        <v>0</v>
      </c>
      <c r="CD37" s="324">
        <v>0</v>
      </c>
      <c r="CE37" s="324">
        <v>0</v>
      </c>
      <c r="CF37" s="324">
        <v>0</v>
      </c>
      <c r="CG37" s="324">
        <v>0</v>
      </c>
      <c r="CH37" s="324">
        <v>0</v>
      </c>
      <c r="CI37" s="324">
        <v>0</v>
      </c>
      <c r="CJ37" s="324">
        <f t="shared" si="29"/>
        <v>0</v>
      </c>
      <c r="CK37" s="324">
        <v>0</v>
      </c>
      <c r="CL37" s="324">
        <v>0</v>
      </c>
      <c r="CM37" s="324">
        <v>0</v>
      </c>
      <c r="CN37" s="324">
        <v>0</v>
      </c>
      <c r="CO37" s="324">
        <v>0</v>
      </c>
      <c r="CP37" s="324">
        <v>0</v>
      </c>
      <c r="CQ37" s="324">
        <f t="shared" si="31"/>
        <v>2966</v>
      </c>
      <c r="CR37" s="324">
        <f t="shared" si="32"/>
        <v>2929</v>
      </c>
      <c r="CS37" s="324">
        <v>0</v>
      </c>
      <c r="CT37" s="324">
        <v>0</v>
      </c>
      <c r="CU37" s="324">
        <v>571</v>
      </c>
      <c r="CV37" s="324">
        <v>2240</v>
      </c>
      <c r="CW37" s="324">
        <v>22</v>
      </c>
      <c r="CX37" s="324">
        <v>96</v>
      </c>
      <c r="CY37" s="324">
        <f t="shared" si="34"/>
        <v>37</v>
      </c>
      <c r="CZ37" s="324">
        <v>0</v>
      </c>
      <c r="DA37" s="324">
        <v>0</v>
      </c>
      <c r="DB37" s="324">
        <v>0</v>
      </c>
      <c r="DC37" s="324">
        <v>0</v>
      </c>
      <c r="DD37" s="324">
        <v>0</v>
      </c>
      <c r="DE37" s="324">
        <v>37</v>
      </c>
      <c r="DF37" s="324">
        <f t="shared" si="36"/>
        <v>0</v>
      </c>
      <c r="DG37" s="324">
        <f t="shared" si="37"/>
        <v>0</v>
      </c>
      <c r="DH37" s="324">
        <v>0</v>
      </c>
      <c r="DI37" s="324">
        <v>0</v>
      </c>
      <c r="DJ37" s="324">
        <v>0</v>
      </c>
      <c r="DK37" s="324">
        <v>0</v>
      </c>
      <c r="DL37" s="324">
        <v>0</v>
      </c>
      <c r="DM37" s="324">
        <v>0</v>
      </c>
      <c r="DN37" s="324">
        <f t="shared" si="39"/>
        <v>0</v>
      </c>
      <c r="DO37" s="324">
        <v>0</v>
      </c>
      <c r="DP37" s="324">
        <v>0</v>
      </c>
      <c r="DQ37" s="324">
        <v>0</v>
      </c>
      <c r="DR37" s="324">
        <v>0</v>
      </c>
      <c r="DS37" s="324">
        <v>0</v>
      </c>
      <c r="DT37" s="324">
        <v>0</v>
      </c>
      <c r="DU37" s="324">
        <f t="shared" si="41"/>
        <v>0</v>
      </c>
      <c r="DV37" s="324">
        <v>0</v>
      </c>
      <c r="DW37" s="324">
        <v>0</v>
      </c>
      <c r="DX37" s="324">
        <v>0</v>
      </c>
      <c r="DY37" s="324">
        <v>0</v>
      </c>
      <c r="DZ37" s="324">
        <f t="shared" si="42"/>
        <v>0</v>
      </c>
      <c r="EA37" s="324">
        <f t="shared" si="43"/>
        <v>0</v>
      </c>
      <c r="EB37" s="324">
        <v>0</v>
      </c>
      <c r="EC37" s="324">
        <v>0</v>
      </c>
      <c r="ED37" s="324">
        <v>0</v>
      </c>
      <c r="EE37" s="324">
        <v>0</v>
      </c>
      <c r="EF37" s="324">
        <v>0</v>
      </c>
      <c r="EG37" s="324">
        <v>0</v>
      </c>
      <c r="EH37" s="324">
        <f t="shared" si="45"/>
        <v>0</v>
      </c>
      <c r="EI37" s="324">
        <v>0</v>
      </c>
      <c r="EJ37" s="324">
        <v>0</v>
      </c>
      <c r="EK37" s="324">
        <v>0</v>
      </c>
      <c r="EL37" s="324">
        <v>0</v>
      </c>
      <c r="EM37" s="324">
        <v>0</v>
      </c>
      <c r="EN37" s="324">
        <v>0</v>
      </c>
    </row>
    <row r="38" spans="1:144" s="300" customFormat="1" ht="13.5" customHeight="1">
      <c r="A38" s="322" t="s">
        <v>745</v>
      </c>
      <c r="B38" s="323" t="s">
        <v>851</v>
      </c>
      <c r="C38" s="322" t="s">
        <v>852</v>
      </c>
      <c r="D38" s="324">
        <f t="shared" si="0"/>
        <v>28305</v>
      </c>
      <c r="E38" s="324">
        <f t="shared" si="1"/>
        <v>22567</v>
      </c>
      <c r="F38" s="324">
        <f t="shared" si="2"/>
        <v>22267</v>
      </c>
      <c r="G38" s="324">
        <v>0</v>
      </c>
      <c r="H38" s="324">
        <v>22267</v>
      </c>
      <c r="I38" s="324">
        <v>0</v>
      </c>
      <c r="J38" s="324">
        <v>0</v>
      </c>
      <c r="K38" s="324">
        <v>0</v>
      </c>
      <c r="L38" s="324">
        <v>0</v>
      </c>
      <c r="M38" s="324">
        <f t="shared" si="4"/>
        <v>300</v>
      </c>
      <c r="N38" s="324">
        <v>0</v>
      </c>
      <c r="O38" s="324">
        <v>300</v>
      </c>
      <c r="P38" s="324">
        <v>0</v>
      </c>
      <c r="Q38" s="324">
        <v>0</v>
      </c>
      <c r="R38" s="324">
        <v>0</v>
      </c>
      <c r="S38" s="324">
        <v>0</v>
      </c>
      <c r="T38" s="324">
        <f t="shared" si="6"/>
        <v>1386</v>
      </c>
      <c r="U38" s="324">
        <f t="shared" si="7"/>
        <v>931</v>
      </c>
      <c r="V38" s="324">
        <v>0</v>
      </c>
      <c r="W38" s="324">
        <v>0</v>
      </c>
      <c r="X38" s="324">
        <v>685</v>
      </c>
      <c r="Y38" s="324">
        <v>0</v>
      </c>
      <c r="Z38" s="324">
        <v>0</v>
      </c>
      <c r="AA38" s="324">
        <v>246</v>
      </c>
      <c r="AB38" s="324">
        <f t="shared" si="9"/>
        <v>455</v>
      </c>
      <c r="AC38" s="324">
        <v>0</v>
      </c>
      <c r="AD38" s="324">
        <v>0</v>
      </c>
      <c r="AE38" s="324">
        <v>25</v>
      </c>
      <c r="AF38" s="324">
        <v>0</v>
      </c>
      <c r="AG38" s="324">
        <v>0</v>
      </c>
      <c r="AH38" s="324">
        <v>430</v>
      </c>
      <c r="AI38" s="324">
        <f t="shared" si="11"/>
        <v>0</v>
      </c>
      <c r="AJ38" s="324">
        <f t="shared" si="12"/>
        <v>0</v>
      </c>
      <c r="AK38" s="324">
        <v>0</v>
      </c>
      <c r="AL38" s="324">
        <v>0</v>
      </c>
      <c r="AM38" s="324">
        <v>0</v>
      </c>
      <c r="AN38" s="324">
        <v>0</v>
      </c>
      <c r="AO38" s="324">
        <v>0</v>
      </c>
      <c r="AP38" s="324">
        <v>0</v>
      </c>
      <c r="AQ38" s="324">
        <f t="shared" si="14"/>
        <v>0</v>
      </c>
      <c r="AR38" s="324">
        <v>0</v>
      </c>
      <c r="AS38" s="324">
        <v>0</v>
      </c>
      <c r="AT38" s="324">
        <v>0</v>
      </c>
      <c r="AU38" s="324">
        <v>0</v>
      </c>
      <c r="AV38" s="324">
        <v>0</v>
      </c>
      <c r="AW38" s="324">
        <v>0</v>
      </c>
      <c r="AX38" s="324">
        <f t="shared" si="16"/>
        <v>0</v>
      </c>
      <c r="AY38" s="324">
        <f t="shared" si="17"/>
        <v>0</v>
      </c>
      <c r="AZ38" s="324">
        <v>0</v>
      </c>
      <c r="BA38" s="324">
        <v>0</v>
      </c>
      <c r="BB38" s="324">
        <v>0</v>
      </c>
      <c r="BC38" s="324">
        <v>0</v>
      </c>
      <c r="BD38" s="324">
        <v>0</v>
      </c>
      <c r="BE38" s="324">
        <v>0</v>
      </c>
      <c r="BF38" s="324">
        <f t="shared" si="19"/>
        <v>0</v>
      </c>
      <c r="BG38" s="324">
        <v>0</v>
      </c>
      <c r="BH38" s="324">
        <v>0</v>
      </c>
      <c r="BI38" s="324">
        <v>0</v>
      </c>
      <c r="BJ38" s="324">
        <v>0</v>
      </c>
      <c r="BK38" s="324">
        <v>0</v>
      </c>
      <c r="BL38" s="324">
        <v>0</v>
      </c>
      <c r="BM38" s="324">
        <f t="shared" si="21"/>
        <v>0</v>
      </c>
      <c r="BN38" s="324">
        <f t="shared" si="22"/>
        <v>0</v>
      </c>
      <c r="BO38" s="324">
        <v>0</v>
      </c>
      <c r="BP38" s="324">
        <v>0</v>
      </c>
      <c r="BQ38" s="324">
        <v>0</v>
      </c>
      <c r="BR38" s="324">
        <v>0</v>
      </c>
      <c r="BS38" s="324">
        <v>0</v>
      </c>
      <c r="BT38" s="324">
        <v>0</v>
      </c>
      <c r="BU38" s="324">
        <f t="shared" si="24"/>
        <v>0</v>
      </c>
      <c r="BV38" s="324">
        <v>0</v>
      </c>
      <c r="BW38" s="324">
        <v>0</v>
      </c>
      <c r="BX38" s="324">
        <v>0</v>
      </c>
      <c r="BY38" s="324">
        <v>0</v>
      </c>
      <c r="BZ38" s="324">
        <v>0</v>
      </c>
      <c r="CA38" s="324">
        <v>0</v>
      </c>
      <c r="CB38" s="324">
        <f t="shared" si="26"/>
        <v>0</v>
      </c>
      <c r="CC38" s="324">
        <f t="shared" si="27"/>
        <v>0</v>
      </c>
      <c r="CD38" s="324">
        <v>0</v>
      </c>
      <c r="CE38" s="324">
        <v>0</v>
      </c>
      <c r="CF38" s="324">
        <v>0</v>
      </c>
      <c r="CG38" s="324">
        <v>0</v>
      </c>
      <c r="CH38" s="324">
        <v>0</v>
      </c>
      <c r="CI38" s="324">
        <v>0</v>
      </c>
      <c r="CJ38" s="324">
        <f t="shared" si="29"/>
        <v>0</v>
      </c>
      <c r="CK38" s="324">
        <v>0</v>
      </c>
      <c r="CL38" s="324">
        <v>0</v>
      </c>
      <c r="CM38" s="324">
        <v>0</v>
      </c>
      <c r="CN38" s="324">
        <v>0</v>
      </c>
      <c r="CO38" s="324">
        <v>0</v>
      </c>
      <c r="CP38" s="324">
        <v>0</v>
      </c>
      <c r="CQ38" s="324">
        <f t="shared" si="31"/>
        <v>2069</v>
      </c>
      <c r="CR38" s="324">
        <f t="shared" si="32"/>
        <v>2069</v>
      </c>
      <c r="CS38" s="324">
        <v>0</v>
      </c>
      <c r="CT38" s="324">
        <v>0</v>
      </c>
      <c r="CU38" s="324">
        <v>0</v>
      </c>
      <c r="CV38" s="324">
        <v>2036</v>
      </c>
      <c r="CW38" s="324">
        <v>33</v>
      </c>
      <c r="CX38" s="324">
        <v>0</v>
      </c>
      <c r="CY38" s="324">
        <f t="shared" si="34"/>
        <v>0</v>
      </c>
      <c r="CZ38" s="324">
        <v>0</v>
      </c>
      <c r="DA38" s="324">
        <v>0</v>
      </c>
      <c r="DB38" s="324">
        <v>0</v>
      </c>
      <c r="DC38" s="324">
        <v>0</v>
      </c>
      <c r="DD38" s="324">
        <v>0</v>
      </c>
      <c r="DE38" s="324">
        <v>0</v>
      </c>
      <c r="DF38" s="324">
        <f t="shared" si="36"/>
        <v>0</v>
      </c>
      <c r="DG38" s="324">
        <f t="shared" si="37"/>
        <v>0</v>
      </c>
      <c r="DH38" s="324">
        <v>0</v>
      </c>
      <c r="DI38" s="324">
        <v>0</v>
      </c>
      <c r="DJ38" s="324">
        <v>0</v>
      </c>
      <c r="DK38" s="324">
        <v>0</v>
      </c>
      <c r="DL38" s="324">
        <v>0</v>
      </c>
      <c r="DM38" s="324">
        <v>0</v>
      </c>
      <c r="DN38" s="324">
        <f t="shared" si="39"/>
        <v>0</v>
      </c>
      <c r="DO38" s="324">
        <v>0</v>
      </c>
      <c r="DP38" s="324">
        <v>0</v>
      </c>
      <c r="DQ38" s="324">
        <v>0</v>
      </c>
      <c r="DR38" s="324">
        <v>0</v>
      </c>
      <c r="DS38" s="324">
        <v>0</v>
      </c>
      <c r="DT38" s="324">
        <v>0</v>
      </c>
      <c r="DU38" s="324">
        <f t="shared" si="41"/>
        <v>2283</v>
      </c>
      <c r="DV38" s="324">
        <v>2283</v>
      </c>
      <c r="DW38" s="324">
        <v>0</v>
      </c>
      <c r="DX38" s="324">
        <v>0</v>
      </c>
      <c r="DY38" s="324">
        <v>0</v>
      </c>
      <c r="DZ38" s="324">
        <f t="shared" si="42"/>
        <v>0</v>
      </c>
      <c r="EA38" s="324">
        <f t="shared" si="43"/>
        <v>0</v>
      </c>
      <c r="EB38" s="324">
        <v>0</v>
      </c>
      <c r="EC38" s="324">
        <v>0</v>
      </c>
      <c r="ED38" s="324">
        <v>0</v>
      </c>
      <c r="EE38" s="324">
        <v>0</v>
      </c>
      <c r="EF38" s="324">
        <v>0</v>
      </c>
      <c r="EG38" s="324">
        <v>0</v>
      </c>
      <c r="EH38" s="324">
        <f t="shared" si="45"/>
        <v>0</v>
      </c>
      <c r="EI38" s="324">
        <v>0</v>
      </c>
      <c r="EJ38" s="324">
        <v>0</v>
      </c>
      <c r="EK38" s="324">
        <v>0</v>
      </c>
      <c r="EL38" s="324">
        <v>0</v>
      </c>
      <c r="EM38" s="324">
        <v>0</v>
      </c>
      <c r="EN38" s="324">
        <v>0</v>
      </c>
    </row>
    <row r="39" spans="1:144" s="300" customFormat="1" ht="13.5" customHeight="1">
      <c r="A39" s="322" t="s">
        <v>745</v>
      </c>
      <c r="B39" s="323" t="s">
        <v>854</v>
      </c>
      <c r="C39" s="322" t="s">
        <v>855</v>
      </c>
      <c r="D39" s="324">
        <f t="shared" ref="D39:D70" si="47">SUM(E39,T39,AI39,AX39,BM39,CB39,CQ39,DF39,DU39,DZ39)</f>
        <v>45225</v>
      </c>
      <c r="E39" s="324">
        <f t="shared" ref="E39:E70" si="48">SUM(F39,M39)</f>
        <v>39801</v>
      </c>
      <c r="F39" s="324">
        <f t="shared" ref="F39:F70" si="49">SUM(G39:L39)</f>
        <v>39801</v>
      </c>
      <c r="G39" s="324">
        <v>0</v>
      </c>
      <c r="H39" s="324">
        <v>39801</v>
      </c>
      <c r="I39" s="324">
        <v>0</v>
      </c>
      <c r="J39" s="324">
        <v>0</v>
      </c>
      <c r="K39" s="324">
        <v>0</v>
      </c>
      <c r="L39" s="324">
        <v>0</v>
      </c>
      <c r="M39" s="324">
        <f t="shared" ref="M39:M70" si="50">SUM(N39:S39)</f>
        <v>0</v>
      </c>
      <c r="N39" s="324">
        <v>0</v>
      </c>
      <c r="O39" s="324">
        <v>0</v>
      </c>
      <c r="P39" s="324">
        <v>0</v>
      </c>
      <c r="Q39" s="324">
        <v>0</v>
      </c>
      <c r="R39" s="324">
        <v>0</v>
      </c>
      <c r="S39" s="324">
        <v>0</v>
      </c>
      <c r="T39" s="324">
        <f t="shared" ref="T39:T70" si="51">SUM(U39,AB39)</f>
        <v>0</v>
      </c>
      <c r="U39" s="324">
        <f t="shared" ref="U39:U70" si="52">SUM(V39:AA39)</f>
        <v>0</v>
      </c>
      <c r="V39" s="324">
        <v>0</v>
      </c>
      <c r="W39" s="324">
        <v>0</v>
      </c>
      <c r="X39" s="324">
        <v>0</v>
      </c>
      <c r="Y39" s="324">
        <v>0</v>
      </c>
      <c r="Z39" s="324">
        <v>0</v>
      </c>
      <c r="AA39" s="324">
        <v>0</v>
      </c>
      <c r="AB39" s="324">
        <f t="shared" ref="AB39:AB70" si="53">SUM(AC39:AH39)</f>
        <v>0</v>
      </c>
      <c r="AC39" s="324">
        <v>0</v>
      </c>
      <c r="AD39" s="324">
        <v>0</v>
      </c>
      <c r="AE39" s="324">
        <v>0</v>
      </c>
      <c r="AF39" s="324">
        <v>0</v>
      </c>
      <c r="AG39" s="324">
        <v>0</v>
      </c>
      <c r="AH39" s="324">
        <v>0</v>
      </c>
      <c r="AI39" s="324">
        <f t="shared" ref="AI39:AI70" si="54">SUM(AJ39,AQ39)</f>
        <v>83</v>
      </c>
      <c r="AJ39" s="324">
        <f t="shared" ref="AJ39:AJ70" si="55">SUM(AK39:AP39)</f>
        <v>0</v>
      </c>
      <c r="AK39" s="324">
        <v>0</v>
      </c>
      <c r="AL39" s="324">
        <v>0</v>
      </c>
      <c r="AM39" s="324">
        <v>0</v>
      </c>
      <c r="AN39" s="324">
        <v>0</v>
      </c>
      <c r="AO39" s="324">
        <v>0</v>
      </c>
      <c r="AP39" s="324">
        <v>0</v>
      </c>
      <c r="AQ39" s="324">
        <f t="shared" ref="AQ39:AQ70" si="56">SUM(AR39:AW39)</f>
        <v>83</v>
      </c>
      <c r="AR39" s="324">
        <v>0</v>
      </c>
      <c r="AS39" s="324">
        <v>0</v>
      </c>
      <c r="AT39" s="324">
        <v>0</v>
      </c>
      <c r="AU39" s="324">
        <v>83</v>
      </c>
      <c r="AV39" s="324">
        <v>0</v>
      </c>
      <c r="AW39" s="324">
        <v>0</v>
      </c>
      <c r="AX39" s="324">
        <f t="shared" ref="AX39:AX70" si="57">SUM(AY39,BF39)</f>
        <v>0</v>
      </c>
      <c r="AY39" s="324">
        <f t="shared" ref="AY39:AY70" si="58">SUM(AZ39:BE39)</f>
        <v>0</v>
      </c>
      <c r="AZ39" s="324">
        <v>0</v>
      </c>
      <c r="BA39" s="324">
        <v>0</v>
      </c>
      <c r="BB39" s="324">
        <v>0</v>
      </c>
      <c r="BC39" s="324">
        <v>0</v>
      </c>
      <c r="BD39" s="324">
        <v>0</v>
      </c>
      <c r="BE39" s="324">
        <v>0</v>
      </c>
      <c r="BF39" s="324">
        <f t="shared" ref="BF39:BF70" si="59">SUM(BG39:BL39)</f>
        <v>0</v>
      </c>
      <c r="BG39" s="324">
        <v>0</v>
      </c>
      <c r="BH39" s="324">
        <v>0</v>
      </c>
      <c r="BI39" s="324">
        <v>0</v>
      </c>
      <c r="BJ39" s="324">
        <v>0</v>
      </c>
      <c r="BK39" s="324">
        <v>0</v>
      </c>
      <c r="BL39" s="324">
        <v>0</v>
      </c>
      <c r="BM39" s="324">
        <f t="shared" ref="BM39:BM70" si="60">SUM(BN39,BU39)</f>
        <v>0</v>
      </c>
      <c r="BN39" s="324">
        <f t="shared" ref="BN39:BN70" si="61">SUM(BO39:BT39)</f>
        <v>0</v>
      </c>
      <c r="BO39" s="324">
        <v>0</v>
      </c>
      <c r="BP39" s="324">
        <v>0</v>
      </c>
      <c r="BQ39" s="324">
        <v>0</v>
      </c>
      <c r="BR39" s="324">
        <v>0</v>
      </c>
      <c r="BS39" s="324">
        <v>0</v>
      </c>
      <c r="BT39" s="324">
        <v>0</v>
      </c>
      <c r="BU39" s="324">
        <f t="shared" ref="BU39:BU70" si="62">SUM(BV39:CA39)</f>
        <v>0</v>
      </c>
      <c r="BV39" s="324">
        <v>0</v>
      </c>
      <c r="BW39" s="324">
        <v>0</v>
      </c>
      <c r="BX39" s="324">
        <v>0</v>
      </c>
      <c r="BY39" s="324">
        <v>0</v>
      </c>
      <c r="BZ39" s="324">
        <v>0</v>
      </c>
      <c r="CA39" s="324">
        <v>0</v>
      </c>
      <c r="CB39" s="324">
        <f t="shared" ref="CB39:CB70" si="63">SUM(CC39,CJ39)</f>
        <v>0</v>
      </c>
      <c r="CC39" s="324">
        <f t="shared" ref="CC39:CC70" si="64">SUM(CD39:CI39)</f>
        <v>0</v>
      </c>
      <c r="CD39" s="324">
        <v>0</v>
      </c>
      <c r="CE39" s="324">
        <v>0</v>
      </c>
      <c r="CF39" s="324">
        <v>0</v>
      </c>
      <c r="CG39" s="324">
        <v>0</v>
      </c>
      <c r="CH39" s="324">
        <v>0</v>
      </c>
      <c r="CI39" s="324">
        <v>0</v>
      </c>
      <c r="CJ39" s="324">
        <f t="shared" ref="CJ39:CJ70" si="65">SUM(CK39:CP39)</f>
        <v>0</v>
      </c>
      <c r="CK39" s="324">
        <v>0</v>
      </c>
      <c r="CL39" s="324">
        <v>0</v>
      </c>
      <c r="CM39" s="324">
        <v>0</v>
      </c>
      <c r="CN39" s="324">
        <v>0</v>
      </c>
      <c r="CO39" s="324">
        <v>0</v>
      </c>
      <c r="CP39" s="324">
        <v>0</v>
      </c>
      <c r="CQ39" s="324">
        <f t="shared" ref="CQ39:CQ70" si="66">SUM(CR39,CY39)</f>
        <v>3492</v>
      </c>
      <c r="CR39" s="324">
        <f t="shared" ref="CR39:CR70" si="67">SUM(CS39:CX39)</f>
        <v>2868</v>
      </c>
      <c r="CS39" s="324">
        <v>0</v>
      </c>
      <c r="CT39" s="324">
        <v>0</v>
      </c>
      <c r="CU39" s="324">
        <v>1103</v>
      </c>
      <c r="CV39" s="324">
        <v>1562</v>
      </c>
      <c r="CW39" s="324">
        <v>38</v>
      </c>
      <c r="CX39" s="324">
        <v>165</v>
      </c>
      <c r="CY39" s="324">
        <f t="shared" ref="CY39:CY70" si="68">SUM(CZ39:DE39)</f>
        <v>624</v>
      </c>
      <c r="CZ39" s="324">
        <v>0</v>
      </c>
      <c r="DA39" s="324">
        <v>0</v>
      </c>
      <c r="DB39" s="324">
        <v>22</v>
      </c>
      <c r="DC39" s="324">
        <v>20</v>
      </c>
      <c r="DD39" s="324">
        <v>0</v>
      </c>
      <c r="DE39" s="324">
        <v>582</v>
      </c>
      <c r="DF39" s="324">
        <f t="shared" ref="DF39:DF70" si="69">SUM(DG39,DN39)</f>
        <v>0</v>
      </c>
      <c r="DG39" s="324">
        <f t="shared" ref="DG39:DG70" si="70">SUM(DH39:DM39)</f>
        <v>0</v>
      </c>
      <c r="DH39" s="324">
        <v>0</v>
      </c>
      <c r="DI39" s="324">
        <v>0</v>
      </c>
      <c r="DJ39" s="324">
        <v>0</v>
      </c>
      <c r="DK39" s="324">
        <v>0</v>
      </c>
      <c r="DL39" s="324">
        <v>0</v>
      </c>
      <c r="DM39" s="324">
        <v>0</v>
      </c>
      <c r="DN39" s="324">
        <f t="shared" ref="DN39:DN70" si="71">SUM(DO39:DT39)</f>
        <v>0</v>
      </c>
      <c r="DO39" s="324">
        <v>0</v>
      </c>
      <c r="DP39" s="324">
        <v>0</v>
      </c>
      <c r="DQ39" s="324">
        <v>0</v>
      </c>
      <c r="DR39" s="324">
        <v>0</v>
      </c>
      <c r="DS39" s="324">
        <v>0</v>
      </c>
      <c r="DT39" s="324">
        <v>0</v>
      </c>
      <c r="DU39" s="324">
        <f t="shared" ref="DU39:DU70" si="72">SUM(DV39:DY39)</f>
        <v>1849</v>
      </c>
      <c r="DV39" s="324">
        <v>1849</v>
      </c>
      <c r="DW39" s="324">
        <v>0</v>
      </c>
      <c r="DX39" s="324">
        <v>0</v>
      </c>
      <c r="DY39" s="324">
        <v>0</v>
      </c>
      <c r="DZ39" s="324">
        <f t="shared" ref="DZ39:DZ70" si="73">SUM(EA39,EH39)</f>
        <v>0</v>
      </c>
      <c r="EA39" s="324">
        <f t="shared" ref="EA39:EA70" si="74">SUM(EB39:EG39)</f>
        <v>0</v>
      </c>
      <c r="EB39" s="324">
        <v>0</v>
      </c>
      <c r="EC39" s="324">
        <v>0</v>
      </c>
      <c r="ED39" s="324">
        <v>0</v>
      </c>
      <c r="EE39" s="324">
        <v>0</v>
      </c>
      <c r="EF39" s="324">
        <v>0</v>
      </c>
      <c r="EG39" s="324">
        <v>0</v>
      </c>
      <c r="EH39" s="324">
        <f t="shared" ref="EH39:EH70" si="75">SUM(EI39:EN39)</f>
        <v>0</v>
      </c>
      <c r="EI39" s="324">
        <v>0</v>
      </c>
      <c r="EJ39" s="324">
        <v>0</v>
      </c>
      <c r="EK39" s="324">
        <v>0</v>
      </c>
      <c r="EL39" s="324">
        <v>0</v>
      </c>
      <c r="EM39" s="324">
        <v>0</v>
      </c>
      <c r="EN39" s="324">
        <v>0</v>
      </c>
    </row>
    <row r="40" spans="1:144" s="300" customFormat="1" ht="13.5" customHeight="1">
      <c r="A40" s="322" t="s">
        <v>745</v>
      </c>
      <c r="B40" s="323" t="s">
        <v>857</v>
      </c>
      <c r="C40" s="322" t="s">
        <v>858</v>
      </c>
      <c r="D40" s="324">
        <f t="shared" si="47"/>
        <v>16854</v>
      </c>
      <c r="E40" s="324">
        <f t="shared" si="48"/>
        <v>13921</v>
      </c>
      <c r="F40" s="324">
        <f t="shared" si="49"/>
        <v>12920</v>
      </c>
      <c r="G40" s="324">
        <v>0</v>
      </c>
      <c r="H40" s="324">
        <v>12920</v>
      </c>
      <c r="I40" s="324">
        <v>0</v>
      </c>
      <c r="J40" s="324">
        <v>0</v>
      </c>
      <c r="K40" s="324">
        <v>0</v>
      </c>
      <c r="L40" s="324">
        <v>0</v>
      </c>
      <c r="M40" s="324">
        <f t="shared" si="50"/>
        <v>1001</v>
      </c>
      <c r="N40" s="324">
        <v>0</v>
      </c>
      <c r="O40" s="324">
        <v>1001</v>
      </c>
      <c r="P40" s="324">
        <v>0</v>
      </c>
      <c r="Q40" s="324">
        <v>0</v>
      </c>
      <c r="R40" s="324">
        <v>0</v>
      </c>
      <c r="S40" s="324">
        <v>0</v>
      </c>
      <c r="T40" s="324">
        <f t="shared" si="51"/>
        <v>1000</v>
      </c>
      <c r="U40" s="324">
        <f t="shared" si="52"/>
        <v>469</v>
      </c>
      <c r="V40" s="324">
        <v>0</v>
      </c>
      <c r="W40" s="324">
        <v>0</v>
      </c>
      <c r="X40" s="324">
        <v>227</v>
      </c>
      <c r="Y40" s="324">
        <v>169</v>
      </c>
      <c r="Z40" s="324">
        <v>0</v>
      </c>
      <c r="AA40" s="324">
        <v>73</v>
      </c>
      <c r="AB40" s="324">
        <f t="shared" si="53"/>
        <v>531</v>
      </c>
      <c r="AC40" s="324">
        <v>0</v>
      </c>
      <c r="AD40" s="324">
        <v>0</v>
      </c>
      <c r="AE40" s="324">
        <v>80</v>
      </c>
      <c r="AF40" s="324">
        <v>0</v>
      </c>
      <c r="AG40" s="324">
        <v>0</v>
      </c>
      <c r="AH40" s="324">
        <v>451</v>
      </c>
      <c r="AI40" s="324">
        <f t="shared" si="54"/>
        <v>0</v>
      </c>
      <c r="AJ40" s="324">
        <f t="shared" si="55"/>
        <v>0</v>
      </c>
      <c r="AK40" s="324">
        <v>0</v>
      </c>
      <c r="AL40" s="324">
        <v>0</v>
      </c>
      <c r="AM40" s="324">
        <v>0</v>
      </c>
      <c r="AN40" s="324">
        <v>0</v>
      </c>
      <c r="AO40" s="324">
        <v>0</v>
      </c>
      <c r="AP40" s="324">
        <v>0</v>
      </c>
      <c r="AQ40" s="324">
        <f t="shared" si="56"/>
        <v>0</v>
      </c>
      <c r="AR40" s="324">
        <v>0</v>
      </c>
      <c r="AS40" s="324">
        <v>0</v>
      </c>
      <c r="AT40" s="324">
        <v>0</v>
      </c>
      <c r="AU40" s="324">
        <v>0</v>
      </c>
      <c r="AV40" s="324">
        <v>0</v>
      </c>
      <c r="AW40" s="324">
        <v>0</v>
      </c>
      <c r="AX40" s="324">
        <f t="shared" si="57"/>
        <v>0</v>
      </c>
      <c r="AY40" s="324">
        <f t="shared" si="58"/>
        <v>0</v>
      </c>
      <c r="AZ40" s="324">
        <v>0</v>
      </c>
      <c r="BA40" s="324">
        <v>0</v>
      </c>
      <c r="BB40" s="324">
        <v>0</v>
      </c>
      <c r="BC40" s="324">
        <v>0</v>
      </c>
      <c r="BD40" s="324">
        <v>0</v>
      </c>
      <c r="BE40" s="324">
        <v>0</v>
      </c>
      <c r="BF40" s="324">
        <f t="shared" si="59"/>
        <v>0</v>
      </c>
      <c r="BG40" s="324">
        <v>0</v>
      </c>
      <c r="BH40" s="324">
        <v>0</v>
      </c>
      <c r="BI40" s="324">
        <v>0</v>
      </c>
      <c r="BJ40" s="324">
        <v>0</v>
      </c>
      <c r="BK40" s="324">
        <v>0</v>
      </c>
      <c r="BL40" s="324">
        <v>0</v>
      </c>
      <c r="BM40" s="324">
        <f t="shared" si="60"/>
        <v>0</v>
      </c>
      <c r="BN40" s="324">
        <f t="shared" si="61"/>
        <v>0</v>
      </c>
      <c r="BO40" s="324">
        <v>0</v>
      </c>
      <c r="BP40" s="324">
        <v>0</v>
      </c>
      <c r="BQ40" s="324">
        <v>0</v>
      </c>
      <c r="BR40" s="324">
        <v>0</v>
      </c>
      <c r="BS40" s="324">
        <v>0</v>
      </c>
      <c r="BT40" s="324">
        <v>0</v>
      </c>
      <c r="BU40" s="324">
        <f t="shared" si="62"/>
        <v>0</v>
      </c>
      <c r="BV40" s="324">
        <v>0</v>
      </c>
      <c r="BW40" s="324">
        <v>0</v>
      </c>
      <c r="BX40" s="324">
        <v>0</v>
      </c>
      <c r="BY40" s="324">
        <v>0</v>
      </c>
      <c r="BZ40" s="324">
        <v>0</v>
      </c>
      <c r="CA40" s="324">
        <v>0</v>
      </c>
      <c r="CB40" s="324">
        <f t="shared" si="63"/>
        <v>0</v>
      </c>
      <c r="CC40" s="324">
        <f t="shared" si="64"/>
        <v>0</v>
      </c>
      <c r="CD40" s="324">
        <v>0</v>
      </c>
      <c r="CE40" s="324">
        <v>0</v>
      </c>
      <c r="CF40" s="324">
        <v>0</v>
      </c>
      <c r="CG40" s="324">
        <v>0</v>
      </c>
      <c r="CH40" s="324">
        <v>0</v>
      </c>
      <c r="CI40" s="324">
        <v>0</v>
      </c>
      <c r="CJ40" s="324">
        <f t="shared" si="65"/>
        <v>0</v>
      </c>
      <c r="CK40" s="324">
        <v>0</v>
      </c>
      <c r="CL40" s="324">
        <v>0</v>
      </c>
      <c r="CM40" s="324">
        <v>0</v>
      </c>
      <c r="CN40" s="324">
        <v>0</v>
      </c>
      <c r="CO40" s="324">
        <v>0</v>
      </c>
      <c r="CP40" s="324">
        <v>0</v>
      </c>
      <c r="CQ40" s="324">
        <f t="shared" si="66"/>
        <v>751</v>
      </c>
      <c r="CR40" s="324">
        <f t="shared" si="67"/>
        <v>703</v>
      </c>
      <c r="CS40" s="324">
        <v>0</v>
      </c>
      <c r="CT40" s="324">
        <v>0</v>
      </c>
      <c r="CU40" s="324">
        <v>0</v>
      </c>
      <c r="CV40" s="324">
        <v>652</v>
      </c>
      <c r="CW40" s="324">
        <v>51</v>
      </c>
      <c r="CX40" s="324">
        <v>0</v>
      </c>
      <c r="CY40" s="324">
        <f t="shared" si="68"/>
        <v>48</v>
      </c>
      <c r="CZ40" s="324">
        <v>0</v>
      </c>
      <c r="DA40" s="324">
        <v>0</v>
      </c>
      <c r="DB40" s="324">
        <v>0</v>
      </c>
      <c r="DC40" s="324">
        <v>48</v>
      </c>
      <c r="DD40" s="324">
        <v>0</v>
      </c>
      <c r="DE40" s="324">
        <v>0</v>
      </c>
      <c r="DF40" s="324">
        <f t="shared" si="69"/>
        <v>0</v>
      </c>
      <c r="DG40" s="324">
        <f t="shared" si="70"/>
        <v>0</v>
      </c>
      <c r="DH40" s="324">
        <v>0</v>
      </c>
      <c r="DI40" s="324">
        <v>0</v>
      </c>
      <c r="DJ40" s="324">
        <v>0</v>
      </c>
      <c r="DK40" s="324">
        <v>0</v>
      </c>
      <c r="DL40" s="324">
        <v>0</v>
      </c>
      <c r="DM40" s="324">
        <v>0</v>
      </c>
      <c r="DN40" s="324">
        <f t="shared" si="71"/>
        <v>0</v>
      </c>
      <c r="DO40" s="324">
        <v>0</v>
      </c>
      <c r="DP40" s="324">
        <v>0</v>
      </c>
      <c r="DQ40" s="324">
        <v>0</v>
      </c>
      <c r="DR40" s="324">
        <v>0</v>
      </c>
      <c r="DS40" s="324">
        <v>0</v>
      </c>
      <c r="DT40" s="324">
        <v>0</v>
      </c>
      <c r="DU40" s="324">
        <f t="shared" si="72"/>
        <v>1182</v>
      </c>
      <c r="DV40" s="324">
        <v>1182</v>
      </c>
      <c r="DW40" s="324">
        <v>0</v>
      </c>
      <c r="DX40" s="324">
        <v>0</v>
      </c>
      <c r="DY40" s="324">
        <v>0</v>
      </c>
      <c r="DZ40" s="324">
        <f t="shared" si="73"/>
        <v>0</v>
      </c>
      <c r="EA40" s="324">
        <f t="shared" si="74"/>
        <v>0</v>
      </c>
      <c r="EB40" s="324">
        <v>0</v>
      </c>
      <c r="EC40" s="324">
        <v>0</v>
      </c>
      <c r="ED40" s="324">
        <v>0</v>
      </c>
      <c r="EE40" s="324">
        <v>0</v>
      </c>
      <c r="EF40" s="324">
        <v>0</v>
      </c>
      <c r="EG40" s="324">
        <v>0</v>
      </c>
      <c r="EH40" s="324">
        <f t="shared" si="75"/>
        <v>0</v>
      </c>
      <c r="EI40" s="324">
        <v>0</v>
      </c>
      <c r="EJ40" s="324">
        <v>0</v>
      </c>
      <c r="EK40" s="324">
        <v>0</v>
      </c>
      <c r="EL40" s="324">
        <v>0</v>
      </c>
      <c r="EM40" s="324">
        <v>0</v>
      </c>
      <c r="EN40" s="324">
        <v>0</v>
      </c>
    </row>
    <row r="41" spans="1:144" s="300" customFormat="1" ht="13.5" customHeight="1">
      <c r="A41" s="322" t="s">
        <v>745</v>
      </c>
      <c r="B41" s="323" t="s">
        <v>860</v>
      </c>
      <c r="C41" s="322" t="s">
        <v>861</v>
      </c>
      <c r="D41" s="324">
        <f t="shared" si="47"/>
        <v>27828</v>
      </c>
      <c r="E41" s="324">
        <f t="shared" si="48"/>
        <v>20339</v>
      </c>
      <c r="F41" s="324">
        <f t="shared" si="49"/>
        <v>19353</v>
      </c>
      <c r="G41" s="324">
        <v>0</v>
      </c>
      <c r="H41" s="324">
        <v>19353</v>
      </c>
      <c r="I41" s="324">
        <v>0</v>
      </c>
      <c r="J41" s="324">
        <v>0</v>
      </c>
      <c r="K41" s="324">
        <v>0</v>
      </c>
      <c r="L41" s="324">
        <v>0</v>
      </c>
      <c r="M41" s="324">
        <f t="shared" si="50"/>
        <v>986</v>
      </c>
      <c r="N41" s="324">
        <v>0</v>
      </c>
      <c r="O41" s="324">
        <v>986</v>
      </c>
      <c r="P41" s="324">
        <v>0</v>
      </c>
      <c r="Q41" s="324">
        <v>0</v>
      </c>
      <c r="R41" s="324">
        <v>0</v>
      </c>
      <c r="S41" s="324">
        <v>0</v>
      </c>
      <c r="T41" s="324">
        <f t="shared" si="51"/>
        <v>2669</v>
      </c>
      <c r="U41" s="324">
        <f t="shared" si="52"/>
        <v>1238</v>
      </c>
      <c r="V41" s="324">
        <v>0</v>
      </c>
      <c r="W41" s="324">
        <v>0</v>
      </c>
      <c r="X41" s="324">
        <v>1074</v>
      </c>
      <c r="Y41" s="324">
        <v>0</v>
      </c>
      <c r="Z41" s="324">
        <v>0</v>
      </c>
      <c r="AA41" s="324">
        <v>164</v>
      </c>
      <c r="AB41" s="324">
        <f t="shared" si="53"/>
        <v>1431</v>
      </c>
      <c r="AC41" s="324">
        <v>0</v>
      </c>
      <c r="AD41" s="324">
        <v>0</v>
      </c>
      <c r="AE41" s="324">
        <v>392</v>
      </c>
      <c r="AF41" s="324">
        <v>0</v>
      </c>
      <c r="AG41" s="324">
        <v>0</v>
      </c>
      <c r="AH41" s="324">
        <v>1039</v>
      </c>
      <c r="AI41" s="324">
        <f t="shared" si="54"/>
        <v>0</v>
      </c>
      <c r="AJ41" s="324">
        <f t="shared" si="55"/>
        <v>0</v>
      </c>
      <c r="AK41" s="324">
        <v>0</v>
      </c>
      <c r="AL41" s="324">
        <v>0</v>
      </c>
      <c r="AM41" s="324">
        <v>0</v>
      </c>
      <c r="AN41" s="324">
        <v>0</v>
      </c>
      <c r="AO41" s="324">
        <v>0</v>
      </c>
      <c r="AP41" s="324">
        <v>0</v>
      </c>
      <c r="AQ41" s="324">
        <f t="shared" si="56"/>
        <v>0</v>
      </c>
      <c r="AR41" s="324">
        <v>0</v>
      </c>
      <c r="AS41" s="324">
        <v>0</v>
      </c>
      <c r="AT41" s="324">
        <v>0</v>
      </c>
      <c r="AU41" s="324">
        <v>0</v>
      </c>
      <c r="AV41" s="324">
        <v>0</v>
      </c>
      <c r="AW41" s="324">
        <v>0</v>
      </c>
      <c r="AX41" s="324">
        <f t="shared" si="57"/>
        <v>0</v>
      </c>
      <c r="AY41" s="324">
        <f t="shared" si="58"/>
        <v>0</v>
      </c>
      <c r="AZ41" s="324">
        <v>0</v>
      </c>
      <c r="BA41" s="324">
        <v>0</v>
      </c>
      <c r="BB41" s="324">
        <v>0</v>
      </c>
      <c r="BC41" s="324">
        <v>0</v>
      </c>
      <c r="BD41" s="324">
        <v>0</v>
      </c>
      <c r="BE41" s="324">
        <v>0</v>
      </c>
      <c r="BF41" s="324">
        <f t="shared" si="59"/>
        <v>0</v>
      </c>
      <c r="BG41" s="324">
        <v>0</v>
      </c>
      <c r="BH41" s="324">
        <v>0</v>
      </c>
      <c r="BI41" s="324">
        <v>0</v>
      </c>
      <c r="BJ41" s="324">
        <v>0</v>
      </c>
      <c r="BK41" s="324">
        <v>0</v>
      </c>
      <c r="BL41" s="324">
        <v>0</v>
      </c>
      <c r="BM41" s="324">
        <f t="shared" si="60"/>
        <v>0</v>
      </c>
      <c r="BN41" s="324">
        <f t="shared" si="61"/>
        <v>0</v>
      </c>
      <c r="BO41" s="324">
        <v>0</v>
      </c>
      <c r="BP41" s="324">
        <v>0</v>
      </c>
      <c r="BQ41" s="324">
        <v>0</v>
      </c>
      <c r="BR41" s="324">
        <v>0</v>
      </c>
      <c r="BS41" s="324">
        <v>0</v>
      </c>
      <c r="BT41" s="324">
        <v>0</v>
      </c>
      <c r="BU41" s="324">
        <f t="shared" si="62"/>
        <v>0</v>
      </c>
      <c r="BV41" s="324">
        <v>0</v>
      </c>
      <c r="BW41" s="324">
        <v>0</v>
      </c>
      <c r="BX41" s="324">
        <v>0</v>
      </c>
      <c r="BY41" s="324">
        <v>0</v>
      </c>
      <c r="BZ41" s="324">
        <v>0</v>
      </c>
      <c r="CA41" s="324">
        <v>0</v>
      </c>
      <c r="CB41" s="324">
        <f t="shared" si="63"/>
        <v>0</v>
      </c>
      <c r="CC41" s="324">
        <f t="shared" si="64"/>
        <v>0</v>
      </c>
      <c r="CD41" s="324">
        <v>0</v>
      </c>
      <c r="CE41" s="324">
        <v>0</v>
      </c>
      <c r="CF41" s="324">
        <v>0</v>
      </c>
      <c r="CG41" s="324">
        <v>0</v>
      </c>
      <c r="CH41" s="324">
        <v>0</v>
      </c>
      <c r="CI41" s="324">
        <v>0</v>
      </c>
      <c r="CJ41" s="324">
        <f t="shared" si="65"/>
        <v>0</v>
      </c>
      <c r="CK41" s="324">
        <v>0</v>
      </c>
      <c r="CL41" s="324">
        <v>0</v>
      </c>
      <c r="CM41" s="324">
        <v>0</v>
      </c>
      <c r="CN41" s="324">
        <v>0</v>
      </c>
      <c r="CO41" s="324">
        <v>0</v>
      </c>
      <c r="CP41" s="324">
        <v>0</v>
      </c>
      <c r="CQ41" s="324">
        <f t="shared" si="66"/>
        <v>2859</v>
      </c>
      <c r="CR41" s="324">
        <f t="shared" si="67"/>
        <v>2750</v>
      </c>
      <c r="CS41" s="324">
        <v>0</v>
      </c>
      <c r="CT41" s="324">
        <v>0</v>
      </c>
      <c r="CU41" s="324">
        <v>0</v>
      </c>
      <c r="CV41" s="324">
        <v>2715</v>
      </c>
      <c r="CW41" s="324">
        <v>35</v>
      </c>
      <c r="CX41" s="324">
        <v>0</v>
      </c>
      <c r="CY41" s="324">
        <f t="shared" si="68"/>
        <v>109</v>
      </c>
      <c r="CZ41" s="324">
        <v>0</v>
      </c>
      <c r="DA41" s="324">
        <v>0</v>
      </c>
      <c r="DB41" s="324">
        <v>0</v>
      </c>
      <c r="DC41" s="324">
        <v>109</v>
      </c>
      <c r="DD41" s="324">
        <v>0</v>
      </c>
      <c r="DE41" s="324">
        <v>0</v>
      </c>
      <c r="DF41" s="324">
        <f t="shared" si="69"/>
        <v>0</v>
      </c>
      <c r="DG41" s="324">
        <f t="shared" si="70"/>
        <v>0</v>
      </c>
      <c r="DH41" s="324">
        <v>0</v>
      </c>
      <c r="DI41" s="324">
        <v>0</v>
      </c>
      <c r="DJ41" s="324">
        <v>0</v>
      </c>
      <c r="DK41" s="324">
        <v>0</v>
      </c>
      <c r="DL41" s="324">
        <v>0</v>
      </c>
      <c r="DM41" s="324">
        <v>0</v>
      </c>
      <c r="DN41" s="324">
        <f t="shared" si="71"/>
        <v>0</v>
      </c>
      <c r="DO41" s="324">
        <v>0</v>
      </c>
      <c r="DP41" s="324">
        <v>0</v>
      </c>
      <c r="DQ41" s="324">
        <v>0</v>
      </c>
      <c r="DR41" s="324">
        <v>0</v>
      </c>
      <c r="DS41" s="324">
        <v>0</v>
      </c>
      <c r="DT41" s="324">
        <v>0</v>
      </c>
      <c r="DU41" s="324">
        <f t="shared" si="72"/>
        <v>1961</v>
      </c>
      <c r="DV41" s="324">
        <v>1961</v>
      </c>
      <c r="DW41" s="324">
        <v>0</v>
      </c>
      <c r="DX41" s="324">
        <v>0</v>
      </c>
      <c r="DY41" s="324">
        <v>0</v>
      </c>
      <c r="DZ41" s="324">
        <f t="shared" si="73"/>
        <v>0</v>
      </c>
      <c r="EA41" s="324">
        <f t="shared" si="74"/>
        <v>0</v>
      </c>
      <c r="EB41" s="324">
        <v>0</v>
      </c>
      <c r="EC41" s="324">
        <v>0</v>
      </c>
      <c r="ED41" s="324">
        <v>0</v>
      </c>
      <c r="EE41" s="324">
        <v>0</v>
      </c>
      <c r="EF41" s="324">
        <v>0</v>
      </c>
      <c r="EG41" s="324">
        <v>0</v>
      </c>
      <c r="EH41" s="324">
        <f t="shared" si="75"/>
        <v>0</v>
      </c>
      <c r="EI41" s="324">
        <v>0</v>
      </c>
      <c r="EJ41" s="324">
        <v>0</v>
      </c>
      <c r="EK41" s="324">
        <v>0</v>
      </c>
      <c r="EL41" s="324">
        <v>0</v>
      </c>
      <c r="EM41" s="324">
        <v>0</v>
      </c>
      <c r="EN41" s="324">
        <v>0</v>
      </c>
    </row>
    <row r="42" spans="1:144" s="300" customFormat="1" ht="13.5" customHeight="1">
      <c r="A42" s="322" t="s">
        <v>745</v>
      </c>
      <c r="B42" s="323" t="s">
        <v>863</v>
      </c>
      <c r="C42" s="322" t="s">
        <v>864</v>
      </c>
      <c r="D42" s="324">
        <f t="shared" si="47"/>
        <v>15089</v>
      </c>
      <c r="E42" s="324">
        <f t="shared" si="48"/>
        <v>10912</v>
      </c>
      <c r="F42" s="324">
        <f t="shared" si="49"/>
        <v>10912</v>
      </c>
      <c r="G42" s="324">
        <v>0</v>
      </c>
      <c r="H42" s="324">
        <v>10580</v>
      </c>
      <c r="I42" s="324">
        <v>332</v>
      </c>
      <c r="J42" s="324">
        <v>0</v>
      </c>
      <c r="K42" s="324">
        <v>0</v>
      </c>
      <c r="L42" s="324">
        <v>0</v>
      </c>
      <c r="M42" s="324">
        <f t="shared" si="50"/>
        <v>0</v>
      </c>
      <c r="N42" s="324">
        <v>0</v>
      </c>
      <c r="O42" s="324">
        <v>0</v>
      </c>
      <c r="P42" s="324">
        <v>0</v>
      </c>
      <c r="Q42" s="324">
        <v>0</v>
      </c>
      <c r="R42" s="324">
        <v>0</v>
      </c>
      <c r="S42" s="324">
        <v>0</v>
      </c>
      <c r="T42" s="324">
        <f t="shared" si="51"/>
        <v>1029</v>
      </c>
      <c r="U42" s="324">
        <f t="shared" si="52"/>
        <v>971</v>
      </c>
      <c r="V42" s="324">
        <v>0</v>
      </c>
      <c r="W42" s="324">
        <v>0</v>
      </c>
      <c r="X42" s="324">
        <v>348</v>
      </c>
      <c r="Y42" s="324">
        <v>0</v>
      </c>
      <c r="Z42" s="324">
        <v>0</v>
      </c>
      <c r="AA42" s="324">
        <v>623</v>
      </c>
      <c r="AB42" s="324">
        <f t="shared" si="53"/>
        <v>58</v>
      </c>
      <c r="AC42" s="324">
        <v>0</v>
      </c>
      <c r="AD42" s="324">
        <v>0</v>
      </c>
      <c r="AE42" s="324">
        <v>6</v>
      </c>
      <c r="AF42" s="324">
        <v>0</v>
      </c>
      <c r="AG42" s="324">
        <v>0</v>
      </c>
      <c r="AH42" s="324">
        <v>52</v>
      </c>
      <c r="AI42" s="324">
        <f t="shared" si="54"/>
        <v>0</v>
      </c>
      <c r="AJ42" s="324">
        <f t="shared" si="55"/>
        <v>0</v>
      </c>
      <c r="AK42" s="324">
        <v>0</v>
      </c>
      <c r="AL42" s="324">
        <v>0</v>
      </c>
      <c r="AM42" s="324">
        <v>0</v>
      </c>
      <c r="AN42" s="324">
        <v>0</v>
      </c>
      <c r="AO42" s="324">
        <v>0</v>
      </c>
      <c r="AP42" s="324">
        <v>0</v>
      </c>
      <c r="AQ42" s="324">
        <f t="shared" si="56"/>
        <v>0</v>
      </c>
      <c r="AR42" s="324">
        <v>0</v>
      </c>
      <c r="AS42" s="324">
        <v>0</v>
      </c>
      <c r="AT42" s="324">
        <v>0</v>
      </c>
      <c r="AU42" s="324">
        <v>0</v>
      </c>
      <c r="AV42" s="324">
        <v>0</v>
      </c>
      <c r="AW42" s="324">
        <v>0</v>
      </c>
      <c r="AX42" s="324">
        <f t="shared" si="57"/>
        <v>0</v>
      </c>
      <c r="AY42" s="324">
        <f t="shared" si="58"/>
        <v>0</v>
      </c>
      <c r="AZ42" s="324">
        <v>0</v>
      </c>
      <c r="BA42" s="324">
        <v>0</v>
      </c>
      <c r="BB42" s="324">
        <v>0</v>
      </c>
      <c r="BC42" s="324">
        <v>0</v>
      </c>
      <c r="BD42" s="324">
        <v>0</v>
      </c>
      <c r="BE42" s="324">
        <v>0</v>
      </c>
      <c r="BF42" s="324">
        <f t="shared" si="59"/>
        <v>0</v>
      </c>
      <c r="BG42" s="324">
        <v>0</v>
      </c>
      <c r="BH42" s="324">
        <v>0</v>
      </c>
      <c r="BI42" s="324">
        <v>0</v>
      </c>
      <c r="BJ42" s="324">
        <v>0</v>
      </c>
      <c r="BK42" s="324">
        <v>0</v>
      </c>
      <c r="BL42" s="324">
        <v>0</v>
      </c>
      <c r="BM42" s="324">
        <f t="shared" si="60"/>
        <v>0</v>
      </c>
      <c r="BN42" s="324">
        <f t="shared" si="61"/>
        <v>0</v>
      </c>
      <c r="BO42" s="324">
        <v>0</v>
      </c>
      <c r="BP42" s="324">
        <v>0</v>
      </c>
      <c r="BQ42" s="324">
        <v>0</v>
      </c>
      <c r="BR42" s="324">
        <v>0</v>
      </c>
      <c r="BS42" s="324">
        <v>0</v>
      </c>
      <c r="BT42" s="324">
        <v>0</v>
      </c>
      <c r="BU42" s="324">
        <f t="shared" si="62"/>
        <v>0</v>
      </c>
      <c r="BV42" s="324">
        <v>0</v>
      </c>
      <c r="BW42" s="324">
        <v>0</v>
      </c>
      <c r="BX42" s="324">
        <v>0</v>
      </c>
      <c r="BY42" s="324">
        <v>0</v>
      </c>
      <c r="BZ42" s="324">
        <v>0</v>
      </c>
      <c r="CA42" s="324">
        <v>0</v>
      </c>
      <c r="CB42" s="324">
        <f t="shared" si="63"/>
        <v>0</v>
      </c>
      <c r="CC42" s="324">
        <f t="shared" si="64"/>
        <v>0</v>
      </c>
      <c r="CD42" s="324">
        <v>0</v>
      </c>
      <c r="CE42" s="324">
        <v>0</v>
      </c>
      <c r="CF42" s="324">
        <v>0</v>
      </c>
      <c r="CG42" s="324">
        <v>0</v>
      </c>
      <c r="CH42" s="324">
        <v>0</v>
      </c>
      <c r="CI42" s="324">
        <v>0</v>
      </c>
      <c r="CJ42" s="324">
        <f t="shared" si="65"/>
        <v>0</v>
      </c>
      <c r="CK42" s="324">
        <v>0</v>
      </c>
      <c r="CL42" s="324">
        <v>0</v>
      </c>
      <c r="CM42" s="324">
        <v>0</v>
      </c>
      <c r="CN42" s="324">
        <v>0</v>
      </c>
      <c r="CO42" s="324">
        <v>0</v>
      </c>
      <c r="CP42" s="324">
        <v>0</v>
      </c>
      <c r="CQ42" s="324">
        <f t="shared" si="66"/>
        <v>1688</v>
      </c>
      <c r="CR42" s="324">
        <f t="shared" si="67"/>
        <v>1688</v>
      </c>
      <c r="CS42" s="324">
        <v>0</v>
      </c>
      <c r="CT42" s="324">
        <v>0</v>
      </c>
      <c r="CU42" s="324">
        <v>0</v>
      </c>
      <c r="CV42" s="324">
        <v>1688</v>
      </c>
      <c r="CW42" s="324">
        <v>0</v>
      </c>
      <c r="CX42" s="324">
        <v>0</v>
      </c>
      <c r="CY42" s="324">
        <f t="shared" si="68"/>
        <v>0</v>
      </c>
      <c r="CZ42" s="324">
        <v>0</v>
      </c>
      <c r="DA42" s="324">
        <v>0</v>
      </c>
      <c r="DB42" s="324">
        <v>0</v>
      </c>
      <c r="DC42" s="324">
        <v>0</v>
      </c>
      <c r="DD42" s="324">
        <v>0</v>
      </c>
      <c r="DE42" s="324">
        <v>0</v>
      </c>
      <c r="DF42" s="324">
        <f t="shared" si="69"/>
        <v>0</v>
      </c>
      <c r="DG42" s="324">
        <f t="shared" si="70"/>
        <v>0</v>
      </c>
      <c r="DH42" s="324">
        <v>0</v>
      </c>
      <c r="DI42" s="324">
        <v>0</v>
      </c>
      <c r="DJ42" s="324">
        <v>0</v>
      </c>
      <c r="DK42" s="324">
        <v>0</v>
      </c>
      <c r="DL42" s="324">
        <v>0</v>
      </c>
      <c r="DM42" s="324">
        <v>0</v>
      </c>
      <c r="DN42" s="324">
        <f t="shared" si="71"/>
        <v>0</v>
      </c>
      <c r="DO42" s="324">
        <v>0</v>
      </c>
      <c r="DP42" s="324">
        <v>0</v>
      </c>
      <c r="DQ42" s="324">
        <v>0</v>
      </c>
      <c r="DR42" s="324">
        <v>0</v>
      </c>
      <c r="DS42" s="324">
        <v>0</v>
      </c>
      <c r="DT42" s="324">
        <v>0</v>
      </c>
      <c r="DU42" s="324">
        <f t="shared" si="72"/>
        <v>1460</v>
      </c>
      <c r="DV42" s="324">
        <v>1454</v>
      </c>
      <c r="DW42" s="324">
        <v>0</v>
      </c>
      <c r="DX42" s="324">
        <v>6</v>
      </c>
      <c r="DY42" s="324">
        <v>0</v>
      </c>
      <c r="DZ42" s="324">
        <f t="shared" si="73"/>
        <v>0</v>
      </c>
      <c r="EA42" s="324">
        <f t="shared" si="74"/>
        <v>0</v>
      </c>
      <c r="EB42" s="324">
        <v>0</v>
      </c>
      <c r="EC42" s="324">
        <v>0</v>
      </c>
      <c r="ED42" s="324">
        <v>0</v>
      </c>
      <c r="EE42" s="324">
        <v>0</v>
      </c>
      <c r="EF42" s="324">
        <v>0</v>
      </c>
      <c r="EG42" s="324">
        <v>0</v>
      </c>
      <c r="EH42" s="324">
        <f t="shared" si="75"/>
        <v>0</v>
      </c>
      <c r="EI42" s="324">
        <v>0</v>
      </c>
      <c r="EJ42" s="324">
        <v>0</v>
      </c>
      <c r="EK42" s="324">
        <v>0</v>
      </c>
      <c r="EL42" s="324">
        <v>0</v>
      </c>
      <c r="EM42" s="324">
        <v>0</v>
      </c>
      <c r="EN42" s="324">
        <v>0</v>
      </c>
    </row>
    <row r="43" spans="1:144" s="300" customFormat="1" ht="13.5" customHeight="1">
      <c r="A43" s="322" t="s">
        <v>745</v>
      </c>
      <c r="B43" s="323" t="s">
        <v>866</v>
      </c>
      <c r="C43" s="322" t="s">
        <v>867</v>
      </c>
      <c r="D43" s="324">
        <f t="shared" si="47"/>
        <v>20541</v>
      </c>
      <c r="E43" s="324">
        <f t="shared" si="48"/>
        <v>17164</v>
      </c>
      <c r="F43" s="324">
        <f t="shared" si="49"/>
        <v>16244</v>
      </c>
      <c r="G43" s="324">
        <v>0</v>
      </c>
      <c r="H43" s="324">
        <v>16202</v>
      </c>
      <c r="I43" s="324">
        <v>0</v>
      </c>
      <c r="J43" s="324">
        <v>0</v>
      </c>
      <c r="K43" s="324">
        <v>0</v>
      </c>
      <c r="L43" s="324">
        <v>42</v>
      </c>
      <c r="M43" s="324">
        <f t="shared" si="50"/>
        <v>920</v>
      </c>
      <c r="N43" s="324">
        <v>0</v>
      </c>
      <c r="O43" s="324">
        <v>920</v>
      </c>
      <c r="P43" s="324">
        <v>0</v>
      </c>
      <c r="Q43" s="324">
        <v>0</v>
      </c>
      <c r="R43" s="324">
        <v>0</v>
      </c>
      <c r="S43" s="324">
        <v>0</v>
      </c>
      <c r="T43" s="324">
        <f t="shared" si="51"/>
        <v>0</v>
      </c>
      <c r="U43" s="324">
        <f t="shared" si="52"/>
        <v>0</v>
      </c>
      <c r="V43" s="324">
        <v>0</v>
      </c>
      <c r="W43" s="324">
        <v>0</v>
      </c>
      <c r="X43" s="324">
        <v>0</v>
      </c>
      <c r="Y43" s="324">
        <v>0</v>
      </c>
      <c r="Z43" s="324">
        <v>0</v>
      </c>
      <c r="AA43" s="324">
        <v>0</v>
      </c>
      <c r="AB43" s="324">
        <f t="shared" si="53"/>
        <v>0</v>
      </c>
      <c r="AC43" s="324">
        <v>0</v>
      </c>
      <c r="AD43" s="324">
        <v>0</v>
      </c>
      <c r="AE43" s="324">
        <v>0</v>
      </c>
      <c r="AF43" s="324">
        <v>0</v>
      </c>
      <c r="AG43" s="324">
        <v>0</v>
      </c>
      <c r="AH43" s="324">
        <v>0</v>
      </c>
      <c r="AI43" s="324">
        <f t="shared" si="54"/>
        <v>0</v>
      </c>
      <c r="AJ43" s="324">
        <f t="shared" si="55"/>
        <v>0</v>
      </c>
      <c r="AK43" s="324">
        <v>0</v>
      </c>
      <c r="AL43" s="324">
        <v>0</v>
      </c>
      <c r="AM43" s="324">
        <v>0</v>
      </c>
      <c r="AN43" s="324">
        <v>0</v>
      </c>
      <c r="AO43" s="324">
        <v>0</v>
      </c>
      <c r="AP43" s="324">
        <v>0</v>
      </c>
      <c r="AQ43" s="324">
        <f t="shared" si="56"/>
        <v>0</v>
      </c>
      <c r="AR43" s="324">
        <v>0</v>
      </c>
      <c r="AS43" s="324">
        <v>0</v>
      </c>
      <c r="AT43" s="324">
        <v>0</v>
      </c>
      <c r="AU43" s="324">
        <v>0</v>
      </c>
      <c r="AV43" s="324">
        <v>0</v>
      </c>
      <c r="AW43" s="324">
        <v>0</v>
      </c>
      <c r="AX43" s="324">
        <f t="shared" si="57"/>
        <v>0</v>
      </c>
      <c r="AY43" s="324">
        <f t="shared" si="58"/>
        <v>0</v>
      </c>
      <c r="AZ43" s="324">
        <v>0</v>
      </c>
      <c r="BA43" s="324">
        <v>0</v>
      </c>
      <c r="BB43" s="324">
        <v>0</v>
      </c>
      <c r="BC43" s="324">
        <v>0</v>
      </c>
      <c r="BD43" s="324">
        <v>0</v>
      </c>
      <c r="BE43" s="324">
        <v>0</v>
      </c>
      <c r="BF43" s="324">
        <f t="shared" si="59"/>
        <v>0</v>
      </c>
      <c r="BG43" s="324">
        <v>0</v>
      </c>
      <c r="BH43" s="324">
        <v>0</v>
      </c>
      <c r="BI43" s="324">
        <v>0</v>
      </c>
      <c r="BJ43" s="324">
        <v>0</v>
      </c>
      <c r="BK43" s="324">
        <v>0</v>
      </c>
      <c r="BL43" s="324">
        <v>0</v>
      </c>
      <c r="BM43" s="324">
        <f t="shared" si="60"/>
        <v>0</v>
      </c>
      <c r="BN43" s="324">
        <f t="shared" si="61"/>
        <v>0</v>
      </c>
      <c r="BO43" s="324">
        <v>0</v>
      </c>
      <c r="BP43" s="324">
        <v>0</v>
      </c>
      <c r="BQ43" s="324">
        <v>0</v>
      </c>
      <c r="BR43" s="324">
        <v>0</v>
      </c>
      <c r="BS43" s="324">
        <v>0</v>
      </c>
      <c r="BT43" s="324">
        <v>0</v>
      </c>
      <c r="BU43" s="324">
        <f t="shared" si="62"/>
        <v>0</v>
      </c>
      <c r="BV43" s="324">
        <v>0</v>
      </c>
      <c r="BW43" s="324">
        <v>0</v>
      </c>
      <c r="BX43" s="324">
        <v>0</v>
      </c>
      <c r="BY43" s="324">
        <v>0</v>
      </c>
      <c r="BZ43" s="324">
        <v>0</v>
      </c>
      <c r="CA43" s="324">
        <v>0</v>
      </c>
      <c r="CB43" s="324">
        <f t="shared" si="63"/>
        <v>0</v>
      </c>
      <c r="CC43" s="324">
        <f t="shared" si="64"/>
        <v>0</v>
      </c>
      <c r="CD43" s="324">
        <v>0</v>
      </c>
      <c r="CE43" s="324">
        <v>0</v>
      </c>
      <c r="CF43" s="324">
        <v>0</v>
      </c>
      <c r="CG43" s="324">
        <v>0</v>
      </c>
      <c r="CH43" s="324">
        <v>0</v>
      </c>
      <c r="CI43" s="324">
        <v>0</v>
      </c>
      <c r="CJ43" s="324">
        <f t="shared" si="65"/>
        <v>0</v>
      </c>
      <c r="CK43" s="324">
        <v>0</v>
      </c>
      <c r="CL43" s="324">
        <v>0</v>
      </c>
      <c r="CM43" s="324">
        <v>0</v>
      </c>
      <c r="CN43" s="324">
        <v>0</v>
      </c>
      <c r="CO43" s="324">
        <v>0</v>
      </c>
      <c r="CP43" s="324">
        <v>0</v>
      </c>
      <c r="CQ43" s="324">
        <f t="shared" si="66"/>
        <v>2072</v>
      </c>
      <c r="CR43" s="324">
        <f t="shared" si="67"/>
        <v>1904</v>
      </c>
      <c r="CS43" s="324">
        <v>0</v>
      </c>
      <c r="CT43" s="324">
        <v>0</v>
      </c>
      <c r="CU43" s="324">
        <v>690</v>
      </c>
      <c r="CV43" s="324">
        <v>1197</v>
      </c>
      <c r="CW43" s="324">
        <v>0</v>
      </c>
      <c r="CX43" s="324">
        <v>17</v>
      </c>
      <c r="CY43" s="324">
        <f t="shared" si="68"/>
        <v>168</v>
      </c>
      <c r="CZ43" s="324">
        <v>0</v>
      </c>
      <c r="DA43" s="324">
        <v>0</v>
      </c>
      <c r="DB43" s="324">
        <v>168</v>
      </c>
      <c r="DC43" s="324">
        <v>0</v>
      </c>
      <c r="DD43" s="324">
        <v>0</v>
      </c>
      <c r="DE43" s="324">
        <v>0</v>
      </c>
      <c r="DF43" s="324">
        <f t="shared" si="69"/>
        <v>0</v>
      </c>
      <c r="DG43" s="324">
        <f t="shared" si="70"/>
        <v>0</v>
      </c>
      <c r="DH43" s="324">
        <v>0</v>
      </c>
      <c r="DI43" s="324">
        <v>0</v>
      </c>
      <c r="DJ43" s="324">
        <v>0</v>
      </c>
      <c r="DK43" s="324">
        <v>0</v>
      </c>
      <c r="DL43" s="324">
        <v>0</v>
      </c>
      <c r="DM43" s="324">
        <v>0</v>
      </c>
      <c r="DN43" s="324">
        <f t="shared" si="71"/>
        <v>0</v>
      </c>
      <c r="DO43" s="324">
        <v>0</v>
      </c>
      <c r="DP43" s="324">
        <v>0</v>
      </c>
      <c r="DQ43" s="324">
        <v>0</v>
      </c>
      <c r="DR43" s="324">
        <v>0</v>
      </c>
      <c r="DS43" s="324">
        <v>0</v>
      </c>
      <c r="DT43" s="324">
        <v>0</v>
      </c>
      <c r="DU43" s="324">
        <f t="shared" si="72"/>
        <v>1305</v>
      </c>
      <c r="DV43" s="324">
        <v>1305</v>
      </c>
      <c r="DW43" s="324">
        <v>0</v>
      </c>
      <c r="DX43" s="324">
        <v>0</v>
      </c>
      <c r="DY43" s="324">
        <v>0</v>
      </c>
      <c r="DZ43" s="324">
        <f t="shared" si="73"/>
        <v>0</v>
      </c>
      <c r="EA43" s="324">
        <f t="shared" si="74"/>
        <v>0</v>
      </c>
      <c r="EB43" s="324">
        <v>0</v>
      </c>
      <c r="EC43" s="324">
        <v>0</v>
      </c>
      <c r="ED43" s="324">
        <v>0</v>
      </c>
      <c r="EE43" s="324">
        <v>0</v>
      </c>
      <c r="EF43" s="324">
        <v>0</v>
      </c>
      <c r="EG43" s="324">
        <v>0</v>
      </c>
      <c r="EH43" s="324">
        <f t="shared" si="75"/>
        <v>0</v>
      </c>
      <c r="EI43" s="324">
        <v>0</v>
      </c>
      <c r="EJ43" s="324">
        <v>0</v>
      </c>
      <c r="EK43" s="324">
        <v>0</v>
      </c>
      <c r="EL43" s="324">
        <v>0</v>
      </c>
      <c r="EM43" s="324">
        <v>0</v>
      </c>
      <c r="EN43" s="324">
        <v>0</v>
      </c>
    </row>
    <row r="44" spans="1:144" s="300" customFormat="1" ht="13.5" customHeight="1">
      <c r="A44" s="322" t="s">
        <v>745</v>
      </c>
      <c r="B44" s="323" t="s">
        <v>869</v>
      </c>
      <c r="C44" s="322" t="s">
        <v>870</v>
      </c>
      <c r="D44" s="324">
        <f t="shared" si="47"/>
        <v>16165</v>
      </c>
      <c r="E44" s="324">
        <f t="shared" si="48"/>
        <v>0</v>
      </c>
      <c r="F44" s="324">
        <f t="shared" si="49"/>
        <v>0</v>
      </c>
      <c r="G44" s="324">
        <v>0</v>
      </c>
      <c r="H44" s="324">
        <v>0</v>
      </c>
      <c r="I44" s="324">
        <v>0</v>
      </c>
      <c r="J44" s="324">
        <v>0</v>
      </c>
      <c r="K44" s="324">
        <v>0</v>
      </c>
      <c r="L44" s="324">
        <v>0</v>
      </c>
      <c r="M44" s="324">
        <f t="shared" si="50"/>
        <v>0</v>
      </c>
      <c r="N44" s="324">
        <v>0</v>
      </c>
      <c r="O44" s="324">
        <v>0</v>
      </c>
      <c r="P44" s="324">
        <v>0</v>
      </c>
      <c r="Q44" s="324">
        <v>0</v>
      </c>
      <c r="R44" s="324">
        <v>0</v>
      </c>
      <c r="S44" s="324">
        <v>0</v>
      </c>
      <c r="T44" s="324">
        <f t="shared" si="51"/>
        <v>388</v>
      </c>
      <c r="U44" s="324">
        <f t="shared" si="52"/>
        <v>253</v>
      </c>
      <c r="V44" s="324">
        <v>0</v>
      </c>
      <c r="W44" s="324">
        <v>0</v>
      </c>
      <c r="X44" s="324">
        <v>0</v>
      </c>
      <c r="Y44" s="324">
        <v>0</v>
      </c>
      <c r="Z44" s="324">
        <v>0</v>
      </c>
      <c r="AA44" s="324">
        <v>253</v>
      </c>
      <c r="AB44" s="324">
        <f t="shared" si="53"/>
        <v>135</v>
      </c>
      <c r="AC44" s="324">
        <v>0</v>
      </c>
      <c r="AD44" s="324">
        <v>0</v>
      </c>
      <c r="AE44" s="324">
        <v>0</v>
      </c>
      <c r="AF44" s="324">
        <v>0</v>
      </c>
      <c r="AG44" s="324">
        <v>0</v>
      </c>
      <c r="AH44" s="324">
        <v>135</v>
      </c>
      <c r="AI44" s="324">
        <f t="shared" si="54"/>
        <v>0</v>
      </c>
      <c r="AJ44" s="324">
        <f t="shared" si="55"/>
        <v>0</v>
      </c>
      <c r="AK44" s="324">
        <v>0</v>
      </c>
      <c r="AL44" s="324">
        <v>0</v>
      </c>
      <c r="AM44" s="324">
        <v>0</v>
      </c>
      <c r="AN44" s="324">
        <v>0</v>
      </c>
      <c r="AO44" s="324">
        <v>0</v>
      </c>
      <c r="AP44" s="324">
        <v>0</v>
      </c>
      <c r="AQ44" s="324">
        <f t="shared" si="56"/>
        <v>0</v>
      </c>
      <c r="AR44" s="324">
        <v>0</v>
      </c>
      <c r="AS44" s="324">
        <v>0</v>
      </c>
      <c r="AT44" s="324">
        <v>0</v>
      </c>
      <c r="AU44" s="324">
        <v>0</v>
      </c>
      <c r="AV44" s="324">
        <v>0</v>
      </c>
      <c r="AW44" s="324">
        <v>0</v>
      </c>
      <c r="AX44" s="324">
        <f t="shared" si="57"/>
        <v>0</v>
      </c>
      <c r="AY44" s="324">
        <f t="shared" si="58"/>
        <v>0</v>
      </c>
      <c r="AZ44" s="324">
        <v>0</v>
      </c>
      <c r="BA44" s="324">
        <v>0</v>
      </c>
      <c r="BB44" s="324">
        <v>0</v>
      </c>
      <c r="BC44" s="324">
        <v>0</v>
      </c>
      <c r="BD44" s="324">
        <v>0</v>
      </c>
      <c r="BE44" s="324">
        <v>0</v>
      </c>
      <c r="BF44" s="324">
        <f t="shared" si="59"/>
        <v>0</v>
      </c>
      <c r="BG44" s="324">
        <v>0</v>
      </c>
      <c r="BH44" s="324">
        <v>0</v>
      </c>
      <c r="BI44" s="324">
        <v>0</v>
      </c>
      <c r="BJ44" s="324">
        <v>0</v>
      </c>
      <c r="BK44" s="324">
        <v>0</v>
      </c>
      <c r="BL44" s="324">
        <v>0</v>
      </c>
      <c r="BM44" s="324">
        <f t="shared" si="60"/>
        <v>0</v>
      </c>
      <c r="BN44" s="324">
        <f t="shared" si="61"/>
        <v>0</v>
      </c>
      <c r="BO44" s="324">
        <v>0</v>
      </c>
      <c r="BP44" s="324">
        <v>0</v>
      </c>
      <c r="BQ44" s="324">
        <v>0</v>
      </c>
      <c r="BR44" s="324">
        <v>0</v>
      </c>
      <c r="BS44" s="324">
        <v>0</v>
      </c>
      <c r="BT44" s="324">
        <v>0</v>
      </c>
      <c r="BU44" s="324">
        <f t="shared" si="62"/>
        <v>0</v>
      </c>
      <c r="BV44" s="324">
        <v>0</v>
      </c>
      <c r="BW44" s="324">
        <v>0</v>
      </c>
      <c r="BX44" s="324">
        <v>0</v>
      </c>
      <c r="BY44" s="324">
        <v>0</v>
      </c>
      <c r="BZ44" s="324">
        <v>0</v>
      </c>
      <c r="CA44" s="324">
        <v>0</v>
      </c>
      <c r="CB44" s="324">
        <f t="shared" si="63"/>
        <v>0</v>
      </c>
      <c r="CC44" s="324">
        <f t="shared" si="64"/>
        <v>0</v>
      </c>
      <c r="CD44" s="324">
        <v>0</v>
      </c>
      <c r="CE44" s="324">
        <v>0</v>
      </c>
      <c r="CF44" s="324">
        <v>0</v>
      </c>
      <c r="CG44" s="324">
        <v>0</v>
      </c>
      <c r="CH44" s="324">
        <v>0</v>
      </c>
      <c r="CI44" s="324">
        <v>0</v>
      </c>
      <c r="CJ44" s="324">
        <f t="shared" si="65"/>
        <v>0</v>
      </c>
      <c r="CK44" s="324">
        <v>0</v>
      </c>
      <c r="CL44" s="324">
        <v>0</v>
      </c>
      <c r="CM44" s="324">
        <v>0</v>
      </c>
      <c r="CN44" s="324">
        <v>0</v>
      </c>
      <c r="CO44" s="324">
        <v>0</v>
      </c>
      <c r="CP44" s="324">
        <v>0</v>
      </c>
      <c r="CQ44" s="324">
        <f t="shared" si="66"/>
        <v>15325</v>
      </c>
      <c r="CR44" s="324">
        <f t="shared" si="67"/>
        <v>15116</v>
      </c>
      <c r="CS44" s="324">
        <v>10750</v>
      </c>
      <c r="CT44" s="324">
        <v>3728</v>
      </c>
      <c r="CU44" s="324">
        <v>0</v>
      </c>
      <c r="CV44" s="324">
        <v>638</v>
      </c>
      <c r="CW44" s="324">
        <v>0</v>
      </c>
      <c r="CX44" s="324">
        <v>0</v>
      </c>
      <c r="CY44" s="324">
        <f t="shared" si="68"/>
        <v>209</v>
      </c>
      <c r="CZ44" s="324">
        <v>0</v>
      </c>
      <c r="DA44" s="324">
        <v>209</v>
      </c>
      <c r="DB44" s="324">
        <v>0</v>
      </c>
      <c r="DC44" s="324">
        <v>0</v>
      </c>
      <c r="DD44" s="324">
        <v>0</v>
      </c>
      <c r="DE44" s="324">
        <v>0</v>
      </c>
      <c r="DF44" s="324">
        <f t="shared" si="69"/>
        <v>0</v>
      </c>
      <c r="DG44" s="324">
        <f t="shared" si="70"/>
        <v>0</v>
      </c>
      <c r="DH44" s="324">
        <v>0</v>
      </c>
      <c r="DI44" s="324">
        <v>0</v>
      </c>
      <c r="DJ44" s="324">
        <v>0</v>
      </c>
      <c r="DK44" s="324">
        <v>0</v>
      </c>
      <c r="DL44" s="324">
        <v>0</v>
      </c>
      <c r="DM44" s="324">
        <v>0</v>
      </c>
      <c r="DN44" s="324">
        <f t="shared" si="71"/>
        <v>0</v>
      </c>
      <c r="DO44" s="324">
        <v>0</v>
      </c>
      <c r="DP44" s="324">
        <v>0</v>
      </c>
      <c r="DQ44" s="324">
        <v>0</v>
      </c>
      <c r="DR44" s="324">
        <v>0</v>
      </c>
      <c r="DS44" s="324">
        <v>0</v>
      </c>
      <c r="DT44" s="324">
        <v>0</v>
      </c>
      <c r="DU44" s="324">
        <f t="shared" si="72"/>
        <v>452</v>
      </c>
      <c r="DV44" s="324">
        <v>452</v>
      </c>
      <c r="DW44" s="324">
        <v>0</v>
      </c>
      <c r="DX44" s="324">
        <v>0</v>
      </c>
      <c r="DY44" s="324">
        <v>0</v>
      </c>
      <c r="DZ44" s="324">
        <f t="shared" si="73"/>
        <v>0</v>
      </c>
      <c r="EA44" s="324">
        <f t="shared" si="74"/>
        <v>0</v>
      </c>
      <c r="EB44" s="324">
        <v>0</v>
      </c>
      <c r="EC44" s="324">
        <v>0</v>
      </c>
      <c r="ED44" s="324">
        <v>0</v>
      </c>
      <c r="EE44" s="324">
        <v>0</v>
      </c>
      <c r="EF44" s="324">
        <v>0</v>
      </c>
      <c r="EG44" s="324">
        <v>0</v>
      </c>
      <c r="EH44" s="324">
        <f t="shared" si="75"/>
        <v>0</v>
      </c>
      <c r="EI44" s="324">
        <v>0</v>
      </c>
      <c r="EJ44" s="324">
        <v>0</v>
      </c>
      <c r="EK44" s="324">
        <v>0</v>
      </c>
      <c r="EL44" s="324">
        <v>0</v>
      </c>
      <c r="EM44" s="324">
        <v>0</v>
      </c>
      <c r="EN44" s="324">
        <v>0</v>
      </c>
    </row>
    <row r="45" spans="1:144" s="300" customFormat="1" ht="13.5" customHeight="1">
      <c r="A45" s="322" t="s">
        <v>745</v>
      </c>
      <c r="B45" s="323" t="s">
        <v>872</v>
      </c>
      <c r="C45" s="322" t="s">
        <v>873</v>
      </c>
      <c r="D45" s="324">
        <f t="shared" si="47"/>
        <v>20954</v>
      </c>
      <c r="E45" s="324">
        <f t="shared" si="48"/>
        <v>17178</v>
      </c>
      <c r="F45" s="324">
        <f t="shared" si="49"/>
        <v>17178</v>
      </c>
      <c r="G45" s="324">
        <v>0</v>
      </c>
      <c r="H45" s="324">
        <v>17178</v>
      </c>
      <c r="I45" s="324">
        <v>0</v>
      </c>
      <c r="J45" s="324">
        <v>0</v>
      </c>
      <c r="K45" s="324">
        <v>0</v>
      </c>
      <c r="L45" s="324">
        <v>0</v>
      </c>
      <c r="M45" s="324">
        <f t="shared" si="50"/>
        <v>0</v>
      </c>
      <c r="N45" s="324">
        <v>0</v>
      </c>
      <c r="O45" s="324">
        <v>0</v>
      </c>
      <c r="P45" s="324">
        <v>0</v>
      </c>
      <c r="Q45" s="324">
        <v>0</v>
      </c>
      <c r="R45" s="324">
        <v>0</v>
      </c>
      <c r="S45" s="324">
        <v>0</v>
      </c>
      <c r="T45" s="324">
        <f t="shared" si="51"/>
        <v>1820</v>
      </c>
      <c r="U45" s="324">
        <f t="shared" si="52"/>
        <v>1232</v>
      </c>
      <c r="V45" s="324">
        <v>0</v>
      </c>
      <c r="W45" s="324">
        <v>0</v>
      </c>
      <c r="X45" s="324">
        <v>317</v>
      </c>
      <c r="Y45" s="324">
        <v>739</v>
      </c>
      <c r="Z45" s="324">
        <v>0</v>
      </c>
      <c r="AA45" s="324">
        <v>176</v>
      </c>
      <c r="AB45" s="324">
        <f t="shared" si="53"/>
        <v>588</v>
      </c>
      <c r="AC45" s="324">
        <v>0</v>
      </c>
      <c r="AD45" s="324">
        <v>0</v>
      </c>
      <c r="AE45" s="324">
        <v>8</v>
      </c>
      <c r="AF45" s="324">
        <v>0</v>
      </c>
      <c r="AG45" s="324">
        <v>0</v>
      </c>
      <c r="AH45" s="324">
        <v>580</v>
      </c>
      <c r="AI45" s="324">
        <f t="shared" si="54"/>
        <v>513</v>
      </c>
      <c r="AJ45" s="324">
        <f t="shared" si="55"/>
        <v>0</v>
      </c>
      <c r="AK45" s="324">
        <v>0</v>
      </c>
      <c r="AL45" s="324">
        <v>0</v>
      </c>
      <c r="AM45" s="324">
        <v>0</v>
      </c>
      <c r="AN45" s="324">
        <v>0</v>
      </c>
      <c r="AO45" s="324">
        <v>0</v>
      </c>
      <c r="AP45" s="324">
        <v>0</v>
      </c>
      <c r="AQ45" s="324">
        <f t="shared" si="56"/>
        <v>513</v>
      </c>
      <c r="AR45" s="324">
        <v>0</v>
      </c>
      <c r="AS45" s="324">
        <v>0</v>
      </c>
      <c r="AT45" s="324">
        <v>0</v>
      </c>
      <c r="AU45" s="324">
        <v>513</v>
      </c>
      <c r="AV45" s="324">
        <v>0</v>
      </c>
      <c r="AW45" s="324">
        <v>0</v>
      </c>
      <c r="AX45" s="324">
        <f t="shared" si="57"/>
        <v>0</v>
      </c>
      <c r="AY45" s="324">
        <f t="shared" si="58"/>
        <v>0</v>
      </c>
      <c r="AZ45" s="324">
        <v>0</v>
      </c>
      <c r="BA45" s="324">
        <v>0</v>
      </c>
      <c r="BB45" s="324">
        <v>0</v>
      </c>
      <c r="BC45" s="324">
        <v>0</v>
      </c>
      <c r="BD45" s="324">
        <v>0</v>
      </c>
      <c r="BE45" s="324">
        <v>0</v>
      </c>
      <c r="BF45" s="324">
        <f t="shared" si="59"/>
        <v>0</v>
      </c>
      <c r="BG45" s="324">
        <v>0</v>
      </c>
      <c r="BH45" s="324">
        <v>0</v>
      </c>
      <c r="BI45" s="324">
        <v>0</v>
      </c>
      <c r="BJ45" s="324">
        <v>0</v>
      </c>
      <c r="BK45" s="324">
        <v>0</v>
      </c>
      <c r="BL45" s="324">
        <v>0</v>
      </c>
      <c r="BM45" s="324">
        <f t="shared" si="60"/>
        <v>0</v>
      </c>
      <c r="BN45" s="324">
        <f t="shared" si="61"/>
        <v>0</v>
      </c>
      <c r="BO45" s="324">
        <v>0</v>
      </c>
      <c r="BP45" s="324">
        <v>0</v>
      </c>
      <c r="BQ45" s="324">
        <v>0</v>
      </c>
      <c r="BR45" s="324">
        <v>0</v>
      </c>
      <c r="BS45" s="324">
        <v>0</v>
      </c>
      <c r="BT45" s="324">
        <v>0</v>
      </c>
      <c r="BU45" s="324">
        <f t="shared" si="62"/>
        <v>0</v>
      </c>
      <c r="BV45" s="324">
        <v>0</v>
      </c>
      <c r="BW45" s="324">
        <v>0</v>
      </c>
      <c r="BX45" s="324">
        <v>0</v>
      </c>
      <c r="BY45" s="324">
        <v>0</v>
      </c>
      <c r="BZ45" s="324">
        <v>0</v>
      </c>
      <c r="CA45" s="324">
        <v>0</v>
      </c>
      <c r="CB45" s="324">
        <f t="shared" si="63"/>
        <v>0</v>
      </c>
      <c r="CC45" s="324">
        <f t="shared" si="64"/>
        <v>0</v>
      </c>
      <c r="CD45" s="324">
        <v>0</v>
      </c>
      <c r="CE45" s="324">
        <v>0</v>
      </c>
      <c r="CF45" s="324">
        <v>0</v>
      </c>
      <c r="CG45" s="324">
        <v>0</v>
      </c>
      <c r="CH45" s="324">
        <v>0</v>
      </c>
      <c r="CI45" s="324">
        <v>0</v>
      </c>
      <c r="CJ45" s="324">
        <f t="shared" si="65"/>
        <v>0</v>
      </c>
      <c r="CK45" s="324">
        <v>0</v>
      </c>
      <c r="CL45" s="324">
        <v>0</v>
      </c>
      <c r="CM45" s="324">
        <v>0</v>
      </c>
      <c r="CN45" s="324">
        <v>0</v>
      </c>
      <c r="CO45" s="324">
        <v>0</v>
      </c>
      <c r="CP45" s="324">
        <v>0</v>
      </c>
      <c r="CQ45" s="324">
        <f t="shared" si="66"/>
        <v>63</v>
      </c>
      <c r="CR45" s="324">
        <f t="shared" si="67"/>
        <v>63</v>
      </c>
      <c r="CS45" s="324">
        <v>0</v>
      </c>
      <c r="CT45" s="324">
        <v>0</v>
      </c>
      <c r="CU45" s="324">
        <v>0</v>
      </c>
      <c r="CV45" s="324">
        <v>0</v>
      </c>
      <c r="CW45" s="324">
        <v>63</v>
      </c>
      <c r="CX45" s="324">
        <v>0</v>
      </c>
      <c r="CY45" s="324">
        <f t="shared" si="68"/>
        <v>0</v>
      </c>
      <c r="CZ45" s="324">
        <v>0</v>
      </c>
      <c r="DA45" s="324">
        <v>0</v>
      </c>
      <c r="DB45" s="324">
        <v>0</v>
      </c>
      <c r="DC45" s="324">
        <v>0</v>
      </c>
      <c r="DD45" s="324">
        <v>0</v>
      </c>
      <c r="DE45" s="324">
        <v>0</v>
      </c>
      <c r="DF45" s="324">
        <f t="shared" si="69"/>
        <v>0</v>
      </c>
      <c r="DG45" s="324">
        <f t="shared" si="70"/>
        <v>0</v>
      </c>
      <c r="DH45" s="324">
        <v>0</v>
      </c>
      <c r="DI45" s="324">
        <v>0</v>
      </c>
      <c r="DJ45" s="324">
        <v>0</v>
      </c>
      <c r="DK45" s="324">
        <v>0</v>
      </c>
      <c r="DL45" s="324">
        <v>0</v>
      </c>
      <c r="DM45" s="324">
        <v>0</v>
      </c>
      <c r="DN45" s="324">
        <f t="shared" si="71"/>
        <v>0</v>
      </c>
      <c r="DO45" s="324">
        <v>0</v>
      </c>
      <c r="DP45" s="324">
        <v>0</v>
      </c>
      <c r="DQ45" s="324">
        <v>0</v>
      </c>
      <c r="DR45" s="324">
        <v>0</v>
      </c>
      <c r="DS45" s="324">
        <v>0</v>
      </c>
      <c r="DT45" s="324">
        <v>0</v>
      </c>
      <c r="DU45" s="324">
        <f t="shared" si="72"/>
        <v>1380</v>
      </c>
      <c r="DV45" s="324">
        <v>1380</v>
      </c>
      <c r="DW45" s="324">
        <v>0</v>
      </c>
      <c r="DX45" s="324">
        <v>0</v>
      </c>
      <c r="DY45" s="324">
        <v>0</v>
      </c>
      <c r="DZ45" s="324">
        <f t="shared" si="73"/>
        <v>0</v>
      </c>
      <c r="EA45" s="324">
        <f t="shared" si="74"/>
        <v>0</v>
      </c>
      <c r="EB45" s="324">
        <v>0</v>
      </c>
      <c r="EC45" s="324">
        <v>0</v>
      </c>
      <c r="ED45" s="324">
        <v>0</v>
      </c>
      <c r="EE45" s="324">
        <v>0</v>
      </c>
      <c r="EF45" s="324">
        <v>0</v>
      </c>
      <c r="EG45" s="324">
        <v>0</v>
      </c>
      <c r="EH45" s="324">
        <f t="shared" si="75"/>
        <v>0</v>
      </c>
      <c r="EI45" s="324">
        <v>0</v>
      </c>
      <c r="EJ45" s="324">
        <v>0</v>
      </c>
      <c r="EK45" s="324">
        <v>0</v>
      </c>
      <c r="EL45" s="324">
        <v>0</v>
      </c>
      <c r="EM45" s="324">
        <v>0</v>
      </c>
      <c r="EN45" s="324">
        <v>0</v>
      </c>
    </row>
    <row r="46" spans="1:144" s="300" customFormat="1" ht="13.5" customHeight="1">
      <c r="A46" s="322" t="s">
        <v>745</v>
      </c>
      <c r="B46" s="323" t="s">
        <v>875</v>
      </c>
      <c r="C46" s="322" t="s">
        <v>876</v>
      </c>
      <c r="D46" s="324">
        <f t="shared" si="47"/>
        <v>31450</v>
      </c>
      <c r="E46" s="324">
        <f t="shared" si="48"/>
        <v>23659</v>
      </c>
      <c r="F46" s="324">
        <f t="shared" si="49"/>
        <v>22813</v>
      </c>
      <c r="G46" s="324">
        <v>0</v>
      </c>
      <c r="H46" s="324">
        <v>22284</v>
      </c>
      <c r="I46" s="324">
        <v>0</v>
      </c>
      <c r="J46" s="324">
        <v>0</v>
      </c>
      <c r="K46" s="324">
        <v>0</v>
      </c>
      <c r="L46" s="324">
        <v>529</v>
      </c>
      <c r="M46" s="324">
        <f t="shared" si="50"/>
        <v>846</v>
      </c>
      <c r="N46" s="324">
        <v>0</v>
      </c>
      <c r="O46" s="324">
        <v>846</v>
      </c>
      <c r="P46" s="324">
        <v>0</v>
      </c>
      <c r="Q46" s="324">
        <v>0</v>
      </c>
      <c r="R46" s="324">
        <v>0</v>
      </c>
      <c r="S46" s="324">
        <v>0</v>
      </c>
      <c r="T46" s="324">
        <f t="shared" si="51"/>
        <v>1877</v>
      </c>
      <c r="U46" s="324">
        <f t="shared" si="52"/>
        <v>1179</v>
      </c>
      <c r="V46" s="324">
        <v>0</v>
      </c>
      <c r="W46" s="324">
        <v>0</v>
      </c>
      <c r="X46" s="324">
        <v>1157</v>
      </c>
      <c r="Y46" s="324">
        <v>0</v>
      </c>
      <c r="Z46" s="324">
        <v>0</v>
      </c>
      <c r="AA46" s="324">
        <v>22</v>
      </c>
      <c r="AB46" s="324">
        <f t="shared" si="53"/>
        <v>698</v>
      </c>
      <c r="AC46" s="324">
        <v>0</v>
      </c>
      <c r="AD46" s="324">
        <v>0</v>
      </c>
      <c r="AE46" s="324">
        <v>235</v>
      </c>
      <c r="AF46" s="324">
        <v>0</v>
      </c>
      <c r="AG46" s="324">
        <v>0</v>
      </c>
      <c r="AH46" s="324">
        <v>463</v>
      </c>
      <c r="AI46" s="324">
        <f t="shared" si="54"/>
        <v>0</v>
      </c>
      <c r="AJ46" s="324">
        <f t="shared" si="55"/>
        <v>0</v>
      </c>
      <c r="AK46" s="324">
        <v>0</v>
      </c>
      <c r="AL46" s="324">
        <v>0</v>
      </c>
      <c r="AM46" s="324">
        <v>0</v>
      </c>
      <c r="AN46" s="324">
        <v>0</v>
      </c>
      <c r="AO46" s="324">
        <v>0</v>
      </c>
      <c r="AP46" s="324">
        <v>0</v>
      </c>
      <c r="AQ46" s="324">
        <f t="shared" si="56"/>
        <v>0</v>
      </c>
      <c r="AR46" s="324">
        <v>0</v>
      </c>
      <c r="AS46" s="324">
        <v>0</v>
      </c>
      <c r="AT46" s="324">
        <v>0</v>
      </c>
      <c r="AU46" s="324">
        <v>0</v>
      </c>
      <c r="AV46" s="324">
        <v>0</v>
      </c>
      <c r="AW46" s="324">
        <v>0</v>
      </c>
      <c r="AX46" s="324">
        <f t="shared" si="57"/>
        <v>0</v>
      </c>
      <c r="AY46" s="324">
        <f t="shared" si="58"/>
        <v>0</v>
      </c>
      <c r="AZ46" s="324">
        <v>0</v>
      </c>
      <c r="BA46" s="324">
        <v>0</v>
      </c>
      <c r="BB46" s="324">
        <v>0</v>
      </c>
      <c r="BC46" s="324">
        <v>0</v>
      </c>
      <c r="BD46" s="324">
        <v>0</v>
      </c>
      <c r="BE46" s="324">
        <v>0</v>
      </c>
      <c r="BF46" s="324">
        <f t="shared" si="59"/>
        <v>0</v>
      </c>
      <c r="BG46" s="324">
        <v>0</v>
      </c>
      <c r="BH46" s="324">
        <v>0</v>
      </c>
      <c r="BI46" s="324">
        <v>0</v>
      </c>
      <c r="BJ46" s="324">
        <v>0</v>
      </c>
      <c r="BK46" s="324">
        <v>0</v>
      </c>
      <c r="BL46" s="324">
        <v>0</v>
      </c>
      <c r="BM46" s="324">
        <f t="shared" si="60"/>
        <v>0</v>
      </c>
      <c r="BN46" s="324">
        <f t="shared" si="61"/>
        <v>0</v>
      </c>
      <c r="BO46" s="324">
        <v>0</v>
      </c>
      <c r="BP46" s="324">
        <v>0</v>
      </c>
      <c r="BQ46" s="324">
        <v>0</v>
      </c>
      <c r="BR46" s="324">
        <v>0</v>
      </c>
      <c r="BS46" s="324">
        <v>0</v>
      </c>
      <c r="BT46" s="324">
        <v>0</v>
      </c>
      <c r="BU46" s="324">
        <f t="shared" si="62"/>
        <v>0</v>
      </c>
      <c r="BV46" s="324">
        <v>0</v>
      </c>
      <c r="BW46" s="324">
        <v>0</v>
      </c>
      <c r="BX46" s="324">
        <v>0</v>
      </c>
      <c r="BY46" s="324">
        <v>0</v>
      </c>
      <c r="BZ46" s="324">
        <v>0</v>
      </c>
      <c r="CA46" s="324">
        <v>0</v>
      </c>
      <c r="CB46" s="324">
        <f t="shared" si="63"/>
        <v>0</v>
      </c>
      <c r="CC46" s="324">
        <f t="shared" si="64"/>
        <v>0</v>
      </c>
      <c r="CD46" s="324">
        <v>0</v>
      </c>
      <c r="CE46" s="324">
        <v>0</v>
      </c>
      <c r="CF46" s="324">
        <v>0</v>
      </c>
      <c r="CG46" s="324">
        <v>0</v>
      </c>
      <c r="CH46" s="324">
        <v>0</v>
      </c>
      <c r="CI46" s="324">
        <v>0</v>
      </c>
      <c r="CJ46" s="324">
        <f t="shared" si="65"/>
        <v>0</v>
      </c>
      <c r="CK46" s="324">
        <v>0</v>
      </c>
      <c r="CL46" s="324">
        <v>0</v>
      </c>
      <c r="CM46" s="324">
        <v>0</v>
      </c>
      <c r="CN46" s="324">
        <v>0</v>
      </c>
      <c r="CO46" s="324">
        <v>0</v>
      </c>
      <c r="CP46" s="324">
        <v>0</v>
      </c>
      <c r="CQ46" s="324">
        <f t="shared" si="66"/>
        <v>2113</v>
      </c>
      <c r="CR46" s="324">
        <f t="shared" si="67"/>
        <v>2101</v>
      </c>
      <c r="CS46" s="324">
        <v>0</v>
      </c>
      <c r="CT46" s="324">
        <v>0</v>
      </c>
      <c r="CU46" s="324">
        <v>0</v>
      </c>
      <c r="CV46" s="324">
        <v>2061</v>
      </c>
      <c r="CW46" s="324">
        <v>40</v>
      </c>
      <c r="CX46" s="324">
        <v>0</v>
      </c>
      <c r="CY46" s="324">
        <f t="shared" si="68"/>
        <v>12</v>
      </c>
      <c r="CZ46" s="324">
        <v>0</v>
      </c>
      <c r="DA46" s="324">
        <v>0</v>
      </c>
      <c r="DB46" s="324">
        <v>0</v>
      </c>
      <c r="DC46" s="324">
        <v>12</v>
      </c>
      <c r="DD46" s="324">
        <v>0</v>
      </c>
      <c r="DE46" s="324">
        <v>0</v>
      </c>
      <c r="DF46" s="324">
        <f t="shared" si="69"/>
        <v>0</v>
      </c>
      <c r="DG46" s="324">
        <f t="shared" si="70"/>
        <v>0</v>
      </c>
      <c r="DH46" s="324">
        <v>0</v>
      </c>
      <c r="DI46" s="324">
        <v>0</v>
      </c>
      <c r="DJ46" s="324">
        <v>0</v>
      </c>
      <c r="DK46" s="324">
        <v>0</v>
      </c>
      <c r="DL46" s="324">
        <v>0</v>
      </c>
      <c r="DM46" s="324">
        <v>0</v>
      </c>
      <c r="DN46" s="324">
        <f t="shared" si="71"/>
        <v>0</v>
      </c>
      <c r="DO46" s="324">
        <v>0</v>
      </c>
      <c r="DP46" s="324">
        <v>0</v>
      </c>
      <c r="DQ46" s="324">
        <v>0</v>
      </c>
      <c r="DR46" s="324">
        <v>0</v>
      </c>
      <c r="DS46" s="324">
        <v>0</v>
      </c>
      <c r="DT46" s="324">
        <v>0</v>
      </c>
      <c r="DU46" s="324">
        <f t="shared" si="72"/>
        <v>3801</v>
      </c>
      <c r="DV46" s="324">
        <v>3742</v>
      </c>
      <c r="DW46" s="324">
        <v>0</v>
      </c>
      <c r="DX46" s="324">
        <v>59</v>
      </c>
      <c r="DY46" s="324">
        <v>0</v>
      </c>
      <c r="DZ46" s="324">
        <f t="shared" si="73"/>
        <v>0</v>
      </c>
      <c r="EA46" s="324">
        <f t="shared" si="74"/>
        <v>0</v>
      </c>
      <c r="EB46" s="324">
        <v>0</v>
      </c>
      <c r="EC46" s="324">
        <v>0</v>
      </c>
      <c r="ED46" s="324">
        <v>0</v>
      </c>
      <c r="EE46" s="324">
        <v>0</v>
      </c>
      <c r="EF46" s="324">
        <v>0</v>
      </c>
      <c r="EG46" s="324">
        <v>0</v>
      </c>
      <c r="EH46" s="324">
        <f t="shared" si="75"/>
        <v>0</v>
      </c>
      <c r="EI46" s="324">
        <v>0</v>
      </c>
      <c r="EJ46" s="324">
        <v>0</v>
      </c>
      <c r="EK46" s="324">
        <v>0</v>
      </c>
      <c r="EL46" s="324">
        <v>0</v>
      </c>
      <c r="EM46" s="324">
        <v>0</v>
      </c>
      <c r="EN46" s="324">
        <v>0</v>
      </c>
    </row>
    <row r="47" spans="1:144" s="300" customFormat="1" ht="13.5" customHeight="1">
      <c r="A47" s="322" t="s">
        <v>745</v>
      </c>
      <c r="B47" s="323" t="s">
        <v>878</v>
      </c>
      <c r="C47" s="322" t="s">
        <v>879</v>
      </c>
      <c r="D47" s="324">
        <f t="shared" si="47"/>
        <v>14731</v>
      </c>
      <c r="E47" s="324">
        <f t="shared" si="48"/>
        <v>12043</v>
      </c>
      <c r="F47" s="324">
        <f t="shared" si="49"/>
        <v>10899</v>
      </c>
      <c r="G47" s="324">
        <v>0</v>
      </c>
      <c r="H47" s="324">
        <v>10899</v>
      </c>
      <c r="I47" s="324">
        <v>0</v>
      </c>
      <c r="J47" s="324">
        <v>0</v>
      </c>
      <c r="K47" s="324">
        <v>0</v>
      </c>
      <c r="L47" s="324">
        <v>0</v>
      </c>
      <c r="M47" s="324">
        <f t="shared" si="50"/>
        <v>1144</v>
      </c>
      <c r="N47" s="324">
        <v>0</v>
      </c>
      <c r="O47" s="324">
        <v>1144</v>
      </c>
      <c r="P47" s="324">
        <v>0</v>
      </c>
      <c r="Q47" s="324">
        <v>0</v>
      </c>
      <c r="R47" s="324">
        <v>0</v>
      </c>
      <c r="S47" s="324">
        <v>0</v>
      </c>
      <c r="T47" s="324">
        <f t="shared" si="51"/>
        <v>853</v>
      </c>
      <c r="U47" s="324">
        <f t="shared" si="52"/>
        <v>413</v>
      </c>
      <c r="V47" s="324">
        <v>0</v>
      </c>
      <c r="W47" s="324">
        <v>0</v>
      </c>
      <c r="X47" s="324">
        <v>194</v>
      </c>
      <c r="Y47" s="324">
        <v>145</v>
      </c>
      <c r="Z47" s="324">
        <v>0</v>
      </c>
      <c r="AA47" s="324">
        <v>74</v>
      </c>
      <c r="AB47" s="324">
        <f t="shared" si="53"/>
        <v>440</v>
      </c>
      <c r="AC47" s="324">
        <v>0</v>
      </c>
      <c r="AD47" s="324">
        <v>0</v>
      </c>
      <c r="AE47" s="324">
        <v>58</v>
      </c>
      <c r="AF47" s="324">
        <v>0</v>
      </c>
      <c r="AG47" s="324">
        <v>0</v>
      </c>
      <c r="AH47" s="324">
        <v>382</v>
      </c>
      <c r="AI47" s="324">
        <f t="shared" si="54"/>
        <v>0</v>
      </c>
      <c r="AJ47" s="324">
        <f t="shared" si="55"/>
        <v>0</v>
      </c>
      <c r="AK47" s="324">
        <v>0</v>
      </c>
      <c r="AL47" s="324">
        <v>0</v>
      </c>
      <c r="AM47" s="324">
        <v>0</v>
      </c>
      <c r="AN47" s="324">
        <v>0</v>
      </c>
      <c r="AO47" s="324">
        <v>0</v>
      </c>
      <c r="AP47" s="324">
        <v>0</v>
      </c>
      <c r="AQ47" s="324">
        <f t="shared" si="56"/>
        <v>0</v>
      </c>
      <c r="AR47" s="324">
        <v>0</v>
      </c>
      <c r="AS47" s="324">
        <v>0</v>
      </c>
      <c r="AT47" s="324">
        <v>0</v>
      </c>
      <c r="AU47" s="324">
        <v>0</v>
      </c>
      <c r="AV47" s="324">
        <v>0</v>
      </c>
      <c r="AW47" s="324">
        <v>0</v>
      </c>
      <c r="AX47" s="324">
        <f t="shared" si="57"/>
        <v>0</v>
      </c>
      <c r="AY47" s="324">
        <f t="shared" si="58"/>
        <v>0</v>
      </c>
      <c r="AZ47" s="324">
        <v>0</v>
      </c>
      <c r="BA47" s="324">
        <v>0</v>
      </c>
      <c r="BB47" s="324">
        <v>0</v>
      </c>
      <c r="BC47" s="324">
        <v>0</v>
      </c>
      <c r="BD47" s="324">
        <v>0</v>
      </c>
      <c r="BE47" s="324">
        <v>0</v>
      </c>
      <c r="BF47" s="324">
        <f t="shared" si="59"/>
        <v>0</v>
      </c>
      <c r="BG47" s="324">
        <v>0</v>
      </c>
      <c r="BH47" s="324">
        <v>0</v>
      </c>
      <c r="BI47" s="324">
        <v>0</v>
      </c>
      <c r="BJ47" s="324">
        <v>0</v>
      </c>
      <c r="BK47" s="324">
        <v>0</v>
      </c>
      <c r="BL47" s="324">
        <v>0</v>
      </c>
      <c r="BM47" s="324">
        <f t="shared" si="60"/>
        <v>0</v>
      </c>
      <c r="BN47" s="324">
        <f t="shared" si="61"/>
        <v>0</v>
      </c>
      <c r="BO47" s="324">
        <v>0</v>
      </c>
      <c r="BP47" s="324">
        <v>0</v>
      </c>
      <c r="BQ47" s="324">
        <v>0</v>
      </c>
      <c r="BR47" s="324">
        <v>0</v>
      </c>
      <c r="BS47" s="324">
        <v>0</v>
      </c>
      <c r="BT47" s="324">
        <v>0</v>
      </c>
      <c r="BU47" s="324">
        <f t="shared" si="62"/>
        <v>0</v>
      </c>
      <c r="BV47" s="324">
        <v>0</v>
      </c>
      <c r="BW47" s="324">
        <v>0</v>
      </c>
      <c r="BX47" s="324">
        <v>0</v>
      </c>
      <c r="BY47" s="324">
        <v>0</v>
      </c>
      <c r="BZ47" s="324">
        <v>0</v>
      </c>
      <c r="CA47" s="324">
        <v>0</v>
      </c>
      <c r="CB47" s="324">
        <f t="shared" si="63"/>
        <v>0</v>
      </c>
      <c r="CC47" s="324">
        <f t="shared" si="64"/>
        <v>0</v>
      </c>
      <c r="CD47" s="324">
        <v>0</v>
      </c>
      <c r="CE47" s="324">
        <v>0</v>
      </c>
      <c r="CF47" s="324">
        <v>0</v>
      </c>
      <c r="CG47" s="324">
        <v>0</v>
      </c>
      <c r="CH47" s="324">
        <v>0</v>
      </c>
      <c r="CI47" s="324">
        <v>0</v>
      </c>
      <c r="CJ47" s="324">
        <f t="shared" si="65"/>
        <v>0</v>
      </c>
      <c r="CK47" s="324">
        <v>0</v>
      </c>
      <c r="CL47" s="324">
        <v>0</v>
      </c>
      <c r="CM47" s="324">
        <v>0</v>
      </c>
      <c r="CN47" s="324">
        <v>0</v>
      </c>
      <c r="CO47" s="324">
        <v>0</v>
      </c>
      <c r="CP47" s="324">
        <v>0</v>
      </c>
      <c r="CQ47" s="324">
        <f t="shared" si="66"/>
        <v>592</v>
      </c>
      <c r="CR47" s="324">
        <f t="shared" si="67"/>
        <v>554</v>
      </c>
      <c r="CS47" s="324">
        <v>0</v>
      </c>
      <c r="CT47" s="324">
        <v>0</v>
      </c>
      <c r="CU47" s="324">
        <v>0</v>
      </c>
      <c r="CV47" s="324">
        <v>511</v>
      </c>
      <c r="CW47" s="324">
        <v>43</v>
      </c>
      <c r="CX47" s="324">
        <v>0</v>
      </c>
      <c r="CY47" s="324">
        <f t="shared" si="68"/>
        <v>38</v>
      </c>
      <c r="CZ47" s="324">
        <v>0</v>
      </c>
      <c r="DA47" s="324">
        <v>0</v>
      </c>
      <c r="DB47" s="324">
        <v>0</v>
      </c>
      <c r="DC47" s="324">
        <v>38</v>
      </c>
      <c r="DD47" s="324">
        <v>0</v>
      </c>
      <c r="DE47" s="324">
        <v>0</v>
      </c>
      <c r="DF47" s="324">
        <f t="shared" si="69"/>
        <v>0</v>
      </c>
      <c r="DG47" s="324">
        <f t="shared" si="70"/>
        <v>0</v>
      </c>
      <c r="DH47" s="324">
        <v>0</v>
      </c>
      <c r="DI47" s="324">
        <v>0</v>
      </c>
      <c r="DJ47" s="324">
        <v>0</v>
      </c>
      <c r="DK47" s="324">
        <v>0</v>
      </c>
      <c r="DL47" s="324">
        <v>0</v>
      </c>
      <c r="DM47" s="324">
        <v>0</v>
      </c>
      <c r="DN47" s="324">
        <f t="shared" si="71"/>
        <v>0</v>
      </c>
      <c r="DO47" s="324">
        <v>0</v>
      </c>
      <c r="DP47" s="324">
        <v>0</v>
      </c>
      <c r="DQ47" s="324">
        <v>0</v>
      </c>
      <c r="DR47" s="324">
        <v>0</v>
      </c>
      <c r="DS47" s="324">
        <v>0</v>
      </c>
      <c r="DT47" s="324">
        <v>0</v>
      </c>
      <c r="DU47" s="324">
        <f t="shared" si="72"/>
        <v>1243</v>
      </c>
      <c r="DV47" s="324">
        <v>1243</v>
      </c>
      <c r="DW47" s="324">
        <v>0</v>
      </c>
      <c r="DX47" s="324">
        <v>0</v>
      </c>
      <c r="DY47" s="324">
        <v>0</v>
      </c>
      <c r="DZ47" s="324">
        <f t="shared" si="73"/>
        <v>0</v>
      </c>
      <c r="EA47" s="324">
        <f t="shared" si="74"/>
        <v>0</v>
      </c>
      <c r="EB47" s="324">
        <v>0</v>
      </c>
      <c r="EC47" s="324">
        <v>0</v>
      </c>
      <c r="ED47" s="324">
        <v>0</v>
      </c>
      <c r="EE47" s="324">
        <v>0</v>
      </c>
      <c r="EF47" s="324">
        <v>0</v>
      </c>
      <c r="EG47" s="324">
        <v>0</v>
      </c>
      <c r="EH47" s="324">
        <f t="shared" si="75"/>
        <v>0</v>
      </c>
      <c r="EI47" s="324">
        <v>0</v>
      </c>
      <c r="EJ47" s="324">
        <v>0</v>
      </c>
      <c r="EK47" s="324">
        <v>0</v>
      </c>
      <c r="EL47" s="324">
        <v>0</v>
      </c>
      <c r="EM47" s="324">
        <v>0</v>
      </c>
      <c r="EN47" s="324">
        <v>0</v>
      </c>
    </row>
    <row r="48" spans="1:144" s="300" customFormat="1" ht="13.5" customHeight="1">
      <c r="A48" s="322" t="s">
        <v>745</v>
      </c>
      <c r="B48" s="323" t="s">
        <v>881</v>
      </c>
      <c r="C48" s="322" t="s">
        <v>882</v>
      </c>
      <c r="D48" s="324">
        <f t="shared" si="47"/>
        <v>13453</v>
      </c>
      <c r="E48" s="324">
        <f t="shared" si="48"/>
        <v>10003</v>
      </c>
      <c r="F48" s="324">
        <f t="shared" si="49"/>
        <v>9307</v>
      </c>
      <c r="G48" s="324">
        <v>0</v>
      </c>
      <c r="H48" s="324">
        <v>9302</v>
      </c>
      <c r="I48" s="324">
        <v>0</v>
      </c>
      <c r="J48" s="324">
        <v>0</v>
      </c>
      <c r="K48" s="324">
        <v>0</v>
      </c>
      <c r="L48" s="324">
        <v>5</v>
      </c>
      <c r="M48" s="324">
        <f t="shared" si="50"/>
        <v>696</v>
      </c>
      <c r="N48" s="324">
        <v>0</v>
      </c>
      <c r="O48" s="324">
        <v>479</v>
      </c>
      <c r="P48" s="324">
        <v>0</v>
      </c>
      <c r="Q48" s="324">
        <v>0</v>
      </c>
      <c r="R48" s="324">
        <v>0</v>
      </c>
      <c r="S48" s="324">
        <v>217</v>
      </c>
      <c r="T48" s="324">
        <f t="shared" si="51"/>
        <v>0</v>
      </c>
      <c r="U48" s="324">
        <f t="shared" si="52"/>
        <v>0</v>
      </c>
      <c r="V48" s="324">
        <v>0</v>
      </c>
      <c r="W48" s="324">
        <v>0</v>
      </c>
      <c r="X48" s="324">
        <v>0</v>
      </c>
      <c r="Y48" s="324">
        <v>0</v>
      </c>
      <c r="Z48" s="324">
        <v>0</v>
      </c>
      <c r="AA48" s="324">
        <v>0</v>
      </c>
      <c r="AB48" s="324">
        <f t="shared" si="53"/>
        <v>0</v>
      </c>
      <c r="AC48" s="324">
        <v>0</v>
      </c>
      <c r="AD48" s="324">
        <v>0</v>
      </c>
      <c r="AE48" s="324">
        <v>0</v>
      </c>
      <c r="AF48" s="324">
        <v>0</v>
      </c>
      <c r="AG48" s="324">
        <v>0</v>
      </c>
      <c r="AH48" s="324">
        <v>0</v>
      </c>
      <c r="AI48" s="324">
        <f t="shared" si="54"/>
        <v>0</v>
      </c>
      <c r="AJ48" s="324">
        <f t="shared" si="55"/>
        <v>0</v>
      </c>
      <c r="AK48" s="324">
        <v>0</v>
      </c>
      <c r="AL48" s="324">
        <v>0</v>
      </c>
      <c r="AM48" s="324">
        <v>0</v>
      </c>
      <c r="AN48" s="324">
        <v>0</v>
      </c>
      <c r="AO48" s="324">
        <v>0</v>
      </c>
      <c r="AP48" s="324">
        <v>0</v>
      </c>
      <c r="AQ48" s="324">
        <f t="shared" si="56"/>
        <v>0</v>
      </c>
      <c r="AR48" s="324">
        <v>0</v>
      </c>
      <c r="AS48" s="324">
        <v>0</v>
      </c>
      <c r="AT48" s="324">
        <v>0</v>
      </c>
      <c r="AU48" s="324">
        <v>0</v>
      </c>
      <c r="AV48" s="324">
        <v>0</v>
      </c>
      <c r="AW48" s="324">
        <v>0</v>
      </c>
      <c r="AX48" s="324">
        <f t="shared" si="57"/>
        <v>0</v>
      </c>
      <c r="AY48" s="324">
        <f t="shared" si="58"/>
        <v>0</v>
      </c>
      <c r="AZ48" s="324">
        <v>0</v>
      </c>
      <c r="BA48" s="324">
        <v>0</v>
      </c>
      <c r="BB48" s="324">
        <v>0</v>
      </c>
      <c r="BC48" s="324">
        <v>0</v>
      </c>
      <c r="BD48" s="324">
        <v>0</v>
      </c>
      <c r="BE48" s="324">
        <v>0</v>
      </c>
      <c r="BF48" s="324">
        <f t="shared" si="59"/>
        <v>0</v>
      </c>
      <c r="BG48" s="324">
        <v>0</v>
      </c>
      <c r="BH48" s="324">
        <v>0</v>
      </c>
      <c r="BI48" s="324">
        <v>0</v>
      </c>
      <c r="BJ48" s="324">
        <v>0</v>
      </c>
      <c r="BK48" s="324">
        <v>0</v>
      </c>
      <c r="BL48" s="324">
        <v>0</v>
      </c>
      <c r="BM48" s="324">
        <f t="shared" si="60"/>
        <v>0</v>
      </c>
      <c r="BN48" s="324">
        <f t="shared" si="61"/>
        <v>0</v>
      </c>
      <c r="BO48" s="324">
        <v>0</v>
      </c>
      <c r="BP48" s="324">
        <v>0</v>
      </c>
      <c r="BQ48" s="324">
        <v>0</v>
      </c>
      <c r="BR48" s="324">
        <v>0</v>
      </c>
      <c r="BS48" s="324">
        <v>0</v>
      </c>
      <c r="BT48" s="324">
        <v>0</v>
      </c>
      <c r="BU48" s="324">
        <f t="shared" si="62"/>
        <v>0</v>
      </c>
      <c r="BV48" s="324">
        <v>0</v>
      </c>
      <c r="BW48" s="324">
        <v>0</v>
      </c>
      <c r="BX48" s="324">
        <v>0</v>
      </c>
      <c r="BY48" s="324">
        <v>0</v>
      </c>
      <c r="BZ48" s="324">
        <v>0</v>
      </c>
      <c r="CA48" s="324">
        <v>0</v>
      </c>
      <c r="CB48" s="324">
        <f t="shared" si="63"/>
        <v>0</v>
      </c>
      <c r="CC48" s="324">
        <f t="shared" si="64"/>
        <v>0</v>
      </c>
      <c r="CD48" s="324">
        <v>0</v>
      </c>
      <c r="CE48" s="324">
        <v>0</v>
      </c>
      <c r="CF48" s="324">
        <v>0</v>
      </c>
      <c r="CG48" s="324">
        <v>0</v>
      </c>
      <c r="CH48" s="324">
        <v>0</v>
      </c>
      <c r="CI48" s="324">
        <v>0</v>
      </c>
      <c r="CJ48" s="324">
        <f t="shared" si="65"/>
        <v>0</v>
      </c>
      <c r="CK48" s="324">
        <v>0</v>
      </c>
      <c r="CL48" s="324">
        <v>0</v>
      </c>
      <c r="CM48" s="324">
        <v>0</v>
      </c>
      <c r="CN48" s="324">
        <v>0</v>
      </c>
      <c r="CO48" s="324">
        <v>0</v>
      </c>
      <c r="CP48" s="324">
        <v>0</v>
      </c>
      <c r="CQ48" s="324">
        <f t="shared" si="66"/>
        <v>2604</v>
      </c>
      <c r="CR48" s="324">
        <f t="shared" si="67"/>
        <v>2306</v>
      </c>
      <c r="CS48" s="324">
        <v>0</v>
      </c>
      <c r="CT48" s="324">
        <v>0</v>
      </c>
      <c r="CU48" s="324">
        <v>514</v>
      </c>
      <c r="CV48" s="324">
        <v>1688</v>
      </c>
      <c r="CW48" s="324">
        <v>0</v>
      </c>
      <c r="CX48" s="324">
        <v>104</v>
      </c>
      <c r="CY48" s="324">
        <f t="shared" si="68"/>
        <v>298</v>
      </c>
      <c r="CZ48" s="324">
        <v>0</v>
      </c>
      <c r="DA48" s="324">
        <v>0</v>
      </c>
      <c r="DB48" s="324">
        <v>28</v>
      </c>
      <c r="DC48" s="324">
        <v>0</v>
      </c>
      <c r="DD48" s="324">
        <v>0</v>
      </c>
      <c r="DE48" s="324">
        <v>270</v>
      </c>
      <c r="DF48" s="324">
        <f t="shared" si="69"/>
        <v>0</v>
      </c>
      <c r="DG48" s="324">
        <f t="shared" si="70"/>
        <v>0</v>
      </c>
      <c r="DH48" s="324">
        <v>0</v>
      </c>
      <c r="DI48" s="324">
        <v>0</v>
      </c>
      <c r="DJ48" s="324">
        <v>0</v>
      </c>
      <c r="DK48" s="324">
        <v>0</v>
      </c>
      <c r="DL48" s="324">
        <v>0</v>
      </c>
      <c r="DM48" s="324">
        <v>0</v>
      </c>
      <c r="DN48" s="324">
        <f t="shared" si="71"/>
        <v>0</v>
      </c>
      <c r="DO48" s="324">
        <v>0</v>
      </c>
      <c r="DP48" s="324">
        <v>0</v>
      </c>
      <c r="DQ48" s="324">
        <v>0</v>
      </c>
      <c r="DR48" s="324">
        <v>0</v>
      </c>
      <c r="DS48" s="324">
        <v>0</v>
      </c>
      <c r="DT48" s="324">
        <v>0</v>
      </c>
      <c r="DU48" s="324">
        <f t="shared" si="72"/>
        <v>846</v>
      </c>
      <c r="DV48" s="324">
        <v>779</v>
      </c>
      <c r="DW48" s="324">
        <v>0</v>
      </c>
      <c r="DX48" s="324">
        <v>67</v>
      </c>
      <c r="DY48" s="324">
        <v>0</v>
      </c>
      <c r="DZ48" s="324">
        <f t="shared" si="73"/>
        <v>0</v>
      </c>
      <c r="EA48" s="324">
        <f t="shared" si="74"/>
        <v>0</v>
      </c>
      <c r="EB48" s="324">
        <v>0</v>
      </c>
      <c r="EC48" s="324">
        <v>0</v>
      </c>
      <c r="ED48" s="324">
        <v>0</v>
      </c>
      <c r="EE48" s="324">
        <v>0</v>
      </c>
      <c r="EF48" s="324">
        <v>0</v>
      </c>
      <c r="EG48" s="324">
        <v>0</v>
      </c>
      <c r="EH48" s="324">
        <f t="shared" si="75"/>
        <v>0</v>
      </c>
      <c r="EI48" s="324">
        <v>0</v>
      </c>
      <c r="EJ48" s="324">
        <v>0</v>
      </c>
      <c r="EK48" s="324">
        <v>0</v>
      </c>
      <c r="EL48" s="324">
        <v>0</v>
      </c>
      <c r="EM48" s="324">
        <v>0</v>
      </c>
      <c r="EN48" s="324">
        <v>0</v>
      </c>
    </row>
    <row r="49" spans="1:144" s="300" customFormat="1" ht="13.5" customHeight="1">
      <c r="A49" s="322" t="s">
        <v>745</v>
      </c>
      <c r="B49" s="323" t="s">
        <v>884</v>
      </c>
      <c r="C49" s="322" t="s">
        <v>885</v>
      </c>
      <c r="D49" s="324">
        <f t="shared" si="47"/>
        <v>12682</v>
      </c>
      <c r="E49" s="324">
        <f t="shared" si="48"/>
        <v>10121</v>
      </c>
      <c r="F49" s="324">
        <f t="shared" si="49"/>
        <v>9856</v>
      </c>
      <c r="G49" s="324">
        <v>0</v>
      </c>
      <c r="H49" s="324">
        <v>9856</v>
      </c>
      <c r="I49" s="324">
        <v>0</v>
      </c>
      <c r="J49" s="324">
        <v>0</v>
      </c>
      <c r="K49" s="324">
        <v>0</v>
      </c>
      <c r="L49" s="324">
        <v>0</v>
      </c>
      <c r="M49" s="324">
        <f t="shared" si="50"/>
        <v>265</v>
      </c>
      <c r="N49" s="324">
        <v>0</v>
      </c>
      <c r="O49" s="324">
        <v>265</v>
      </c>
      <c r="P49" s="324">
        <v>0</v>
      </c>
      <c r="Q49" s="324">
        <v>0</v>
      </c>
      <c r="R49" s="324">
        <v>0</v>
      </c>
      <c r="S49" s="324">
        <v>0</v>
      </c>
      <c r="T49" s="324">
        <f t="shared" si="51"/>
        <v>564</v>
      </c>
      <c r="U49" s="324">
        <f t="shared" si="52"/>
        <v>531</v>
      </c>
      <c r="V49" s="324">
        <v>0</v>
      </c>
      <c r="W49" s="324">
        <v>0</v>
      </c>
      <c r="X49" s="324">
        <v>531</v>
      </c>
      <c r="Y49" s="324">
        <v>0</v>
      </c>
      <c r="Z49" s="324">
        <v>0</v>
      </c>
      <c r="AA49" s="324">
        <v>0</v>
      </c>
      <c r="AB49" s="324">
        <f t="shared" si="53"/>
        <v>33</v>
      </c>
      <c r="AC49" s="324">
        <v>0</v>
      </c>
      <c r="AD49" s="324">
        <v>0</v>
      </c>
      <c r="AE49" s="324">
        <v>33</v>
      </c>
      <c r="AF49" s="324">
        <v>0</v>
      </c>
      <c r="AG49" s="324">
        <v>0</v>
      </c>
      <c r="AH49" s="324">
        <v>0</v>
      </c>
      <c r="AI49" s="324">
        <f t="shared" si="54"/>
        <v>0</v>
      </c>
      <c r="AJ49" s="324">
        <f t="shared" si="55"/>
        <v>0</v>
      </c>
      <c r="AK49" s="324">
        <v>0</v>
      </c>
      <c r="AL49" s="324">
        <v>0</v>
      </c>
      <c r="AM49" s="324">
        <v>0</v>
      </c>
      <c r="AN49" s="324">
        <v>0</v>
      </c>
      <c r="AO49" s="324">
        <v>0</v>
      </c>
      <c r="AP49" s="324">
        <v>0</v>
      </c>
      <c r="AQ49" s="324">
        <f t="shared" si="56"/>
        <v>0</v>
      </c>
      <c r="AR49" s="324">
        <v>0</v>
      </c>
      <c r="AS49" s="324">
        <v>0</v>
      </c>
      <c r="AT49" s="324">
        <v>0</v>
      </c>
      <c r="AU49" s="324">
        <v>0</v>
      </c>
      <c r="AV49" s="324">
        <v>0</v>
      </c>
      <c r="AW49" s="324">
        <v>0</v>
      </c>
      <c r="AX49" s="324">
        <f t="shared" si="57"/>
        <v>0</v>
      </c>
      <c r="AY49" s="324">
        <f t="shared" si="58"/>
        <v>0</v>
      </c>
      <c r="AZ49" s="324">
        <v>0</v>
      </c>
      <c r="BA49" s="324">
        <v>0</v>
      </c>
      <c r="BB49" s="324">
        <v>0</v>
      </c>
      <c r="BC49" s="324">
        <v>0</v>
      </c>
      <c r="BD49" s="324">
        <v>0</v>
      </c>
      <c r="BE49" s="324">
        <v>0</v>
      </c>
      <c r="BF49" s="324">
        <f t="shared" si="59"/>
        <v>0</v>
      </c>
      <c r="BG49" s="324">
        <v>0</v>
      </c>
      <c r="BH49" s="324">
        <v>0</v>
      </c>
      <c r="BI49" s="324">
        <v>0</v>
      </c>
      <c r="BJ49" s="324">
        <v>0</v>
      </c>
      <c r="BK49" s="324">
        <v>0</v>
      </c>
      <c r="BL49" s="324">
        <v>0</v>
      </c>
      <c r="BM49" s="324">
        <f t="shared" si="60"/>
        <v>0</v>
      </c>
      <c r="BN49" s="324">
        <f t="shared" si="61"/>
        <v>0</v>
      </c>
      <c r="BO49" s="324">
        <v>0</v>
      </c>
      <c r="BP49" s="324">
        <v>0</v>
      </c>
      <c r="BQ49" s="324">
        <v>0</v>
      </c>
      <c r="BR49" s="324">
        <v>0</v>
      </c>
      <c r="BS49" s="324">
        <v>0</v>
      </c>
      <c r="BT49" s="324">
        <v>0</v>
      </c>
      <c r="BU49" s="324">
        <f t="shared" si="62"/>
        <v>0</v>
      </c>
      <c r="BV49" s="324">
        <v>0</v>
      </c>
      <c r="BW49" s="324">
        <v>0</v>
      </c>
      <c r="BX49" s="324">
        <v>0</v>
      </c>
      <c r="BY49" s="324">
        <v>0</v>
      </c>
      <c r="BZ49" s="324">
        <v>0</v>
      </c>
      <c r="CA49" s="324">
        <v>0</v>
      </c>
      <c r="CB49" s="324">
        <f t="shared" si="63"/>
        <v>0</v>
      </c>
      <c r="CC49" s="324">
        <f t="shared" si="64"/>
        <v>0</v>
      </c>
      <c r="CD49" s="324">
        <v>0</v>
      </c>
      <c r="CE49" s="324">
        <v>0</v>
      </c>
      <c r="CF49" s="324">
        <v>0</v>
      </c>
      <c r="CG49" s="324">
        <v>0</v>
      </c>
      <c r="CH49" s="324">
        <v>0</v>
      </c>
      <c r="CI49" s="324">
        <v>0</v>
      </c>
      <c r="CJ49" s="324">
        <f t="shared" si="65"/>
        <v>0</v>
      </c>
      <c r="CK49" s="324">
        <v>0</v>
      </c>
      <c r="CL49" s="324">
        <v>0</v>
      </c>
      <c r="CM49" s="324">
        <v>0</v>
      </c>
      <c r="CN49" s="324">
        <v>0</v>
      </c>
      <c r="CO49" s="324">
        <v>0</v>
      </c>
      <c r="CP49" s="324">
        <v>0</v>
      </c>
      <c r="CQ49" s="324">
        <f t="shared" si="66"/>
        <v>65</v>
      </c>
      <c r="CR49" s="324">
        <f t="shared" si="67"/>
        <v>65</v>
      </c>
      <c r="CS49" s="324">
        <v>0</v>
      </c>
      <c r="CT49" s="324">
        <v>0</v>
      </c>
      <c r="CU49" s="324">
        <v>0</v>
      </c>
      <c r="CV49" s="324">
        <v>65</v>
      </c>
      <c r="CW49" s="324">
        <v>0</v>
      </c>
      <c r="CX49" s="324">
        <v>0</v>
      </c>
      <c r="CY49" s="324">
        <f t="shared" si="68"/>
        <v>0</v>
      </c>
      <c r="CZ49" s="324">
        <v>0</v>
      </c>
      <c r="DA49" s="324">
        <v>0</v>
      </c>
      <c r="DB49" s="324">
        <v>0</v>
      </c>
      <c r="DC49" s="324">
        <v>0</v>
      </c>
      <c r="DD49" s="324">
        <v>0</v>
      </c>
      <c r="DE49" s="324">
        <v>0</v>
      </c>
      <c r="DF49" s="324">
        <f t="shared" si="69"/>
        <v>0</v>
      </c>
      <c r="DG49" s="324">
        <f t="shared" si="70"/>
        <v>0</v>
      </c>
      <c r="DH49" s="324">
        <v>0</v>
      </c>
      <c r="DI49" s="324">
        <v>0</v>
      </c>
      <c r="DJ49" s="324">
        <v>0</v>
      </c>
      <c r="DK49" s="324">
        <v>0</v>
      </c>
      <c r="DL49" s="324">
        <v>0</v>
      </c>
      <c r="DM49" s="324">
        <v>0</v>
      </c>
      <c r="DN49" s="324">
        <f t="shared" si="71"/>
        <v>0</v>
      </c>
      <c r="DO49" s="324">
        <v>0</v>
      </c>
      <c r="DP49" s="324">
        <v>0</v>
      </c>
      <c r="DQ49" s="324">
        <v>0</v>
      </c>
      <c r="DR49" s="324">
        <v>0</v>
      </c>
      <c r="DS49" s="324">
        <v>0</v>
      </c>
      <c r="DT49" s="324">
        <v>0</v>
      </c>
      <c r="DU49" s="324">
        <f t="shared" si="72"/>
        <v>1932</v>
      </c>
      <c r="DV49" s="324">
        <v>1920</v>
      </c>
      <c r="DW49" s="324">
        <v>0</v>
      </c>
      <c r="DX49" s="324">
        <v>12</v>
      </c>
      <c r="DY49" s="324">
        <v>0</v>
      </c>
      <c r="DZ49" s="324">
        <f t="shared" si="73"/>
        <v>0</v>
      </c>
      <c r="EA49" s="324">
        <f t="shared" si="74"/>
        <v>0</v>
      </c>
      <c r="EB49" s="324">
        <v>0</v>
      </c>
      <c r="EC49" s="324">
        <v>0</v>
      </c>
      <c r="ED49" s="324">
        <v>0</v>
      </c>
      <c r="EE49" s="324">
        <v>0</v>
      </c>
      <c r="EF49" s="324">
        <v>0</v>
      </c>
      <c r="EG49" s="324">
        <v>0</v>
      </c>
      <c r="EH49" s="324">
        <f t="shared" si="75"/>
        <v>0</v>
      </c>
      <c r="EI49" s="324">
        <v>0</v>
      </c>
      <c r="EJ49" s="324">
        <v>0</v>
      </c>
      <c r="EK49" s="324">
        <v>0</v>
      </c>
      <c r="EL49" s="324">
        <v>0</v>
      </c>
      <c r="EM49" s="324">
        <v>0</v>
      </c>
      <c r="EN49" s="324">
        <v>0</v>
      </c>
    </row>
    <row r="50" spans="1:144" s="300" customFormat="1" ht="13.5" customHeight="1">
      <c r="A50" s="322" t="s">
        <v>745</v>
      </c>
      <c r="B50" s="323" t="s">
        <v>887</v>
      </c>
      <c r="C50" s="322" t="s">
        <v>888</v>
      </c>
      <c r="D50" s="324">
        <f t="shared" si="47"/>
        <v>10768</v>
      </c>
      <c r="E50" s="324">
        <f t="shared" si="48"/>
        <v>9166</v>
      </c>
      <c r="F50" s="324">
        <f t="shared" si="49"/>
        <v>8715</v>
      </c>
      <c r="G50" s="324">
        <v>0</v>
      </c>
      <c r="H50" s="324">
        <v>8699</v>
      </c>
      <c r="I50" s="324">
        <v>0</v>
      </c>
      <c r="J50" s="324">
        <v>0</v>
      </c>
      <c r="K50" s="324">
        <v>0</v>
      </c>
      <c r="L50" s="324">
        <v>16</v>
      </c>
      <c r="M50" s="324">
        <f t="shared" si="50"/>
        <v>451</v>
      </c>
      <c r="N50" s="324">
        <v>0</v>
      </c>
      <c r="O50" s="324">
        <v>451</v>
      </c>
      <c r="P50" s="324">
        <v>0</v>
      </c>
      <c r="Q50" s="324">
        <v>0</v>
      </c>
      <c r="R50" s="324">
        <v>0</v>
      </c>
      <c r="S50" s="324">
        <v>0</v>
      </c>
      <c r="T50" s="324">
        <f t="shared" si="51"/>
        <v>0</v>
      </c>
      <c r="U50" s="324">
        <f t="shared" si="52"/>
        <v>0</v>
      </c>
      <c r="V50" s="324">
        <v>0</v>
      </c>
      <c r="W50" s="324">
        <v>0</v>
      </c>
      <c r="X50" s="324">
        <v>0</v>
      </c>
      <c r="Y50" s="324">
        <v>0</v>
      </c>
      <c r="Z50" s="324">
        <v>0</v>
      </c>
      <c r="AA50" s="324">
        <v>0</v>
      </c>
      <c r="AB50" s="324">
        <f t="shared" si="53"/>
        <v>0</v>
      </c>
      <c r="AC50" s="324">
        <v>0</v>
      </c>
      <c r="AD50" s="324">
        <v>0</v>
      </c>
      <c r="AE50" s="324">
        <v>0</v>
      </c>
      <c r="AF50" s="324">
        <v>0</v>
      </c>
      <c r="AG50" s="324">
        <v>0</v>
      </c>
      <c r="AH50" s="324">
        <v>0</v>
      </c>
      <c r="AI50" s="324">
        <f t="shared" si="54"/>
        <v>0</v>
      </c>
      <c r="AJ50" s="324">
        <f t="shared" si="55"/>
        <v>0</v>
      </c>
      <c r="AK50" s="324">
        <v>0</v>
      </c>
      <c r="AL50" s="324">
        <v>0</v>
      </c>
      <c r="AM50" s="324">
        <v>0</v>
      </c>
      <c r="AN50" s="324">
        <v>0</v>
      </c>
      <c r="AO50" s="324">
        <v>0</v>
      </c>
      <c r="AP50" s="324">
        <v>0</v>
      </c>
      <c r="AQ50" s="324">
        <f t="shared" si="56"/>
        <v>0</v>
      </c>
      <c r="AR50" s="324">
        <v>0</v>
      </c>
      <c r="AS50" s="324">
        <v>0</v>
      </c>
      <c r="AT50" s="324">
        <v>0</v>
      </c>
      <c r="AU50" s="324">
        <v>0</v>
      </c>
      <c r="AV50" s="324">
        <v>0</v>
      </c>
      <c r="AW50" s="324">
        <v>0</v>
      </c>
      <c r="AX50" s="324">
        <f t="shared" si="57"/>
        <v>0</v>
      </c>
      <c r="AY50" s="324">
        <f t="shared" si="58"/>
        <v>0</v>
      </c>
      <c r="AZ50" s="324">
        <v>0</v>
      </c>
      <c r="BA50" s="324">
        <v>0</v>
      </c>
      <c r="BB50" s="324">
        <v>0</v>
      </c>
      <c r="BC50" s="324">
        <v>0</v>
      </c>
      <c r="BD50" s="324">
        <v>0</v>
      </c>
      <c r="BE50" s="324">
        <v>0</v>
      </c>
      <c r="BF50" s="324">
        <f t="shared" si="59"/>
        <v>0</v>
      </c>
      <c r="BG50" s="324">
        <v>0</v>
      </c>
      <c r="BH50" s="324">
        <v>0</v>
      </c>
      <c r="BI50" s="324">
        <v>0</v>
      </c>
      <c r="BJ50" s="324">
        <v>0</v>
      </c>
      <c r="BK50" s="324">
        <v>0</v>
      </c>
      <c r="BL50" s="324">
        <v>0</v>
      </c>
      <c r="BM50" s="324">
        <f t="shared" si="60"/>
        <v>0</v>
      </c>
      <c r="BN50" s="324">
        <f t="shared" si="61"/>
        <v>0</v>
      </c>
      <c r="BO50" s="324">
        <v>0</v>
      </c>
      <c r="BP50" s="324">
        <v>0</v>
      </c>
      <c r="BQ50" s="324">
        <v>0</v>
      </c>
      <c r="BR50" s="324">
        <v>0</v>
      </c>
      <c r="BS50" s="324">
        <v>0</v>
      </c>
      <c r="BT50" s="324">
        <v>0</v>
      </c>
      <c r="BU50" s="324">
        <f t="shared" si="62"/>
        <v>0</v>
      </c>
      <c r="BV50" s="324">
        <v>0</v>
      </c>
      <c r="BW50" s="324">
        <v>0</v>
      </c>
      <c r="BX50" s="324">
        <v>0</v>
      </c>
      <c r="BY50" s="324">
        <v>0</v>
      </c>
      <c r="BZ50" s="324">
        <v>0</v>
      </c>
      <c r="CA50" s="324">
        <v>0</v>
      </c>
      <c r="CB50" s="324">
        <f t="shared" si="63"/>
        <v>0</v>
      </c>
      <c r="CC50" s="324">
        <f t="shared" si="64"/>
        <v>0</v>
      </c>
      <c r="CD50" s="324">
        <v>0</v>
      </c>
      <c r="CE50" s="324">
        <v>0</v>
      </c>
      <c r="CF50" s="324">
        <v>0</v>
      </c>
      <c r="CG50" s="324">
        <v>0</v>
      </c>
      <c r="CH50" s="324">
        <v>0</v>
      </c>
      <c r="CI50" s="324">
        <v>0</v>
      </c>
      <c r="CJ50" s="324">
        <f t="shared" si="65"/>
        <v>0</v>
      </c>
      <c r="CK50" s="324">
        <v>0</v>
      </c>
      <c r="CL50" s="324">
        <v>0</v>
      </c>
      <c r="CM50" s="324">
        <v>0</v>
      </c>
      <c r="CN50" s="324">
        <v>0</v>
      </c>
      <c r="CO50" s="324">
        <v>0</v>
      </c>
      <c r="CP50" s="324">
        <v>0</v>
      </c>
      <c r="CQ50" s="324">
        <f t="shared" si="66"/>
        <v>984</v>
      </c>
      <c r="CR50" s="324">
        <f t="shared" si="67"/>
        <v>851</v>
      </c>
      <c r="CS50" s="324">
        <v>0</v>
      </c>
      <c r="CT50" s="324">
        <v>0</v>
      </c>
      <c r="CU50" s="324">
        <v>319</v>
      </c>
      <c r="CV50" s="324">
        <v>526</v>
      </c>
      <c r="CW50" s="324">
        <v>0</v>
      </c>
      <c r="CX50" s="324">
        <v>6</v>
      </c>
      <c r="CY50" s="324">
        <f t="shared" si="68"/>
        <v>133</v>
      </c>
      <c r="CZ50" s="324">
        <v>0</v>
      </c>
      <c r="DA50" s="324">
        <v>0</v>
      </c>
      <c r="DB50" s="324">
        <v>133</v>
      </c>
      <c r="DC50" s="324">
        <v>0</v>
      </c>
      <c r="DD50" s="324">
        <v>0</v>
      </c>
      <c r="DE50" s="324">
        <v>0</v>
      </c>
      <c r="DF50" s="324">
        <f t="shared" si="69"/>
        <v>0</v>
      </c>
      <c r="DG50" s="324">
        <f t="shared" si="70"/>
        <v>0</v>
      </c>
      <c r="DH50" s="324">
        <v>0</v>
      </c>
      <c r="DI50" s="324">
        <v>0</v>
      </c>
      <c r="DJ50" s="324">
        <v>0</v>
      </c>
      <c r="DK50" s="324">
        <v>0</v>
      </c>
      <c r="DL50" s="324">
        <v>0</v>
      </c>
      <c r="DM50" s="324">
        <v>0</v>
      </c>
      <c r="DN50" s="324">
        <f t="shared" si="71"/>
        <v>0</v>
      </c>
      <c r="DO50" s="324">
        <v>0</v>
      </c>
      <c r="DP50" s="324">
        <v>0</v>
      </c>
      <c r="DQ50" s="324">
        <v>0</v>
      </c>
      <c r="DR50" s="324">
        <v>0</v>
      </c>
      <c r="DS50" s="324">
        <v>0</v>
      </c>
      <c r="DT50" s="324">
        <v>0</v>
      </c>
      <c r="DU50" s="324">
        <f t="shared" si="72"/>
        <v>618</v>
      </c>
      <c r="DV50" s="324">
        <v>618</v>
      </c>
      <c r="DW50" s="324">
        <v>0</v>
      </c>
      <c r="DX50" s="324">
        <v>0</v>
      </c>
      <c r="DY50" s="324">
        <v>0</v>
      </c>
      <c r="DZ50" s="324">
        <f t="shared" si="73"/>
        <v>0</v>
      </c>
      <c r="EA50" s="324">
        <f t="shared" si="74"/>
        <v>0</v>
      </c>
      <c r="EB50" s="324">
        <v>0</v>
      </c>
      <c r="EC50" s="324">
        <v>0</v>
      </c>
      <c r="ED50" s="324">
        <v>0</v>
      </c>
      <c r="EE50" s="324">
        <v>0</v>
      </c>
      <c r="EF50" s="324">
        <v>0</v>
      </c>
      <c r="EG50" s="324">
        <v>0</v>
      </c>
      <c r="EH50" s="324">
        <f t="shared" si="75"/>
        <v>0</v>
      </c>
      <c r="EI50" s="324">
        <v>0</v>
      </c>
      <c r="EJ50" s="324">
        <v>0</v>
      </c>
      <c r="EK50" s="324">
        <v>0</v>
      </c>
      <c r="EL50" s="324">
        <v>0</v>
      </c>
      <c r="EM50" s="324">
        <v>0</v>
      </c>
      <c r="EN50" s="324">
        <v>0</v>
      </c>
    </row>
    <row r="51" spans="1:144" s="300" customFormat="1" ht="13.5" customHeight="1">
      <c r="A51" s="322" t="s">
        <v>745</v>
      </c>
      <c r="B51" s="323" t="s">
        <v>890</v>
      </c>
      <c r="C51" s="322" t="s">
        <v>891</v>
      </c>
      <c r="D51" s="324">
        <f t="shared" si="47"/>
        <v>3208</v>
      </c>
      <c r="E51" s="324">
        <f t="shared" si="48"/>
        <v>2649</v>
      </c>
      <c r="F51" s="324">
        <f t="shared" si="49"/>
        <v>2490</v>
      </c>
      <c r="G51" s="324">
        <v>0</v>
      </c>
      <c r="H51" s="324">
        <v>2486</v>
      </c>
      <c r="I51" s="324">
        <v>0</v>
      </c>
      <c r="J51" s="324">
        <v>0</v>
      </c>
      <c r="K51" s="324">
        <v>0</v>
      </c>
      <c r="L51" s="324">
        <v>4</v>
      </c>
      <c r="M51" s="324">
        <f t="shared" si="50"/>
        <v>159</v>
      </c>
      <c r="N51" s="324">
        <v>0</v>
      </c>
      <c r="O51" s="324">
        <v>159</v>
      </c>
      <c r="P51" s="324">
        <v>0</v>
      </c>
      <c r="Q51" s="324">
        <v>0</v>
      </c>
      <c r="R51" s="324">
        <v>0</v>
      </c>
      <c r="S51" s="324">
        <v>0</v>
      </c>
      <c r="T51" s="324">
        <f t="shared" si="51"/>
        <v>0</v>
      </c>
      <c r="U51" s="324">
        <f t="shared" si="52"/>
        <v>0</v>
      </c>
      <c r="V51" s="324">
        <v>0</v>
      </c>
      <c r="W51" s="324">
        <v>0</v>
      </c>
      <c r="X51" s="324">
        <v>0</v>
      </c>
      <c r="Y51" s="324">
        <v>0</v>
      </c>
      <c r="Z51" s="324">
        <v>0</v>
      </c>
      <c r="AA51" s="324">
        <v>0</v>
      </c>
      <c r="AB51" s="324">
        <f t="shared" si="53"/>
        <v>0</v>
      </c>
      <c r="AC51" s="324">
        <v>0</v>
      </c>
      <c r="AD51" s="324">
        <v>0</v>
      </c>
      <c r="AE51" s="324">
        <v>0</v>
      </c>
      <c r="AF51" s="324">
        <v>0</v>
      </c>
      <c r="AG51" s="324">
        <v>0</v>
      </c>
      <c r="AH51" s="324">
        <v>0</v>
      </c>
      <c r="AI51" s="324">
        <f t="shared" si="54"/>
        <v>0</v>
      </c>
      <c r="AJ51" s="324">
        <f t="shared" si="55"/>
        <v>0</v>
      </c>
      <c r="AK51" s="324">
        <v>0</v>
      </c>
      <c r="AL51" s="324">
        <v>0</v>
      </c>
      <c r="AM51" s="324">
        <v>0</v>
      </c>
      <c r="AN51" s="324">
        <v>0</v>
      </c>
      <c r="AO51" s="324">
        <v>0</v>
      </c>
      <c r="AP51" s="324">
        <v>0</v>
      </c>
      <c r="AQ51" s="324">
        <f t="shared" si="56"/>
        <v>0</v>
      </c>
      <c r="AR51" s="324">
        <v>0</v>
      </c>
      <c r="AS51" s="324">
        <v>0</v>
      </c>
      <c r="AT51" s="324">
        <v>0</v>
      </c>
      <c r="AU51" s="324">
        <v>0</v>
      </c>
      <c r="AV51" s="324">
        <v>0</v>
      </c>
      <c r="AW51" s="324">
        <v>0</v>
      </c>
      <c r="AX51" s="324">
        <f t="shared" si="57"/>
        <v>0</v>
      </c>
      <c r="AY51" s="324">
        <f t="shared" si="58"/>
        <v>0</v>
      </c>
      <c r="AZ51" s="324">
        <v>0</v>
      </c>
      <c r="BA51" s="324">
        <v>0</v>
      </c>
      <c r="BB51" s="324">
        <v>0</v>
      </c>
      <c r="BC51" s="324">
        <v>0</v>
      </c>
      <c r="BD51" s="324">
        <v>0</v>
      </c>
      <c r="BE51" s="324">
        <v>0</v>
      </c>
      <c r="BF51" s="324">
        <f t="shared" si="59"/>
        <v>0</v>
      </c>
      <c r="BG51" s="324">
        <v>0</v>
      </c>
      <c r="BH51" s="324">
        <v>0</v>
      </c>
      <c r="BI51" s="324">
        <v>0</v>
      </c>
      <c r="BJ51" s="324">
        <v>0</v>
      </c>
      <c r="BK51" s="324">
        <v>0</v>
      </c>
      <c r="BL51" s="324">
        <v>0</v>
      </c>
      <c r="BM51" s="324">
        <f t="shared" si="60"/>
        <v>0</v>
      </c>
      <c r="BN51" s="324">
        <f t="shared" si="61"/>
        <v>0</v>
      </c>
      <c r="BO51" s="324">
        <v>0</v>
      </c>
      <c r="BP51" s="324">
        <v>0</v>
      </c>
      <c r="BQ51" s="324">
        <v>0</v>
      </c>
      <c r="BR51" s="324">
        <v>0</v>
      </c>
      <c r="BS51" s="324">
        <v>0</v>
      </c>
      <c r="BT51" s="324">
        <v>0</v>
      </c>
      <c r="BU51" s="324">
        <f t="shared" si="62"/>
        <v>0</v>
      </c>
      <c r="BV51" s="324">
        <v>0</v>
      </c>
      <c r="BW51" s="324">
        <v>0</v>
      </c>
      <c r="BX51" s="324">
        <v>0</v>
      </c>
      <c r="BY51" s="324">
        <v>0</v>
      </c>
      <c r="BZ51" s="324">
        <v>0</v>
      </c>
      <c r="CA51" s="324">
        <v>0</v>
      </c>
      <c r="CB51" s="324">
        <f t="shared" si="63"/>
        <v>0</v>
      </c>
      <c r="CC51" s="324">
        <f t="shared" si="64"/>
        <v>0</v>
      </c>
      <c r="CD51" s="324">
        <v>0</v>
      </c>
      <c r="CE51" s="324">
        <v>0</v>
      </c>
      <c r="CF51" s="324">
        <v>0</v>
      </c>
      <c r="CG51" s="324">
        <v>0</v>
      </c>
      <c r="CH51" s="324">
        <v>0</v>
      </c>
      <c r="CI51" s="324">
        <v>0</v>
      </c>
      <c r="CJ51" s="324">
        <f t="shared" si="65"/>
        <v>0</v>
      </c>
      <c r="CK51" s="324">
        <v>0</v>
      </c>
      <c r="CL51" s="324">
        <v>0</v>
      </c>
      <c r="CM51" s="324">
        <v>0</v>
      </c>
      <c r="CN51" s="324">
        <v>0</v>
      </c>
      <c r="CO51" s="324">
        <v>0</v>
      </c>
      <c r="CP51" s="324">
        <v>0</v>
      </c>
      <c r="CQ51" s="324">
        <f t="shared" si="66"/>
        <v>371</v>
      </c>
      <c r="CR51" s="324">
        <f t="shared" si="67"/>
        <v>323</v>
      </c>
      <c r="CS51" s="324">
        <v>0</v>
      </c>
      <c r="CT51" s="324">
        <v>0</v>
      </c>
      <c r="CU51" s="324">
        <v>114</v>
      </c>
      <c r="CV51" s="324">
        <v>207</v>
      </c>
      <c r="CW51" s="324">
        <v>0</v>
      </c>
      <c r="CX51" s="324">
        <v>2</v>
      </c>
      <c r="CY51" s="324">
        <f t="shared" si="68"/>
        <v>48</v>
      </c>
      <c r="CZ51" s="324">
        <v>0</v>
      </c>
      <c r="DA51" s="324">
        <v>0</v>
      </c>
      <c r="DB51" s="324">
        <v>48</v>
      </c>
      <c r="DC51" s="324">
        <v>0</v>
      </c>
      <c r="DD51" s="324">
        <v>0</v>
      </c>
      <c r="DE51" s="324">
        <v>0</v>
      </c>
      <c r="DF51" s="324">
        <f t="shared" si="69"/>
        <v>0</v>
      </c>
      <c r="DG51" s="324">
        <f t="shared" si="70"/>
        <v>0</v>
      </c>
      <c r="DH51" s="324">
        <v>0</v>
      </c>
      <c r="DI51" s="324">
        <v>0</v>
      </c>
      <c r="DJ51" s="324">
        <v>0</v>
      </c>
      <c r="DK51" s="324">
        <v>0</v>
      </c>
      <c r="DL51" s="324">
        <v>0</v>
      </c>
      <c r="DM51" s="324">
        <v>0</v>
      </c>
      <c r="DN51" s="324">
        <f t="shared" si="71"/>
        <v>0</v>
      </c>
      <c r="DO51" s="324">
        <v>0</v>
      </c>
      <c r="DP51" s="324">
        <v>0</v>
      </c>
      <c r="DQ51" s="324">
        <v>0</v>
      </c>
      <c r="DR51" s="324">
        <v>0</v>
      </c>
      <c r="DS51" s="324">
        <v>0</v>
      </c>
      <c r="DT51" s="324">
        <v>0</v>
      </c>
      <c r="DU51" s="324">
        <f t="shared" si="72"/>
        <v>188</v>
      </c>
      <c r="DV51" s="324">
        <v>188</v>
      </c>
      <c r="DW51" s="324">
        <v>0</v>
      </c>
      <c r="DX51" s="324">
        <v>0</v>
      </c>
      <c r="DY51" s="324">
        <v>0</v>
      </c>
      <c r="DZ51" s="324">
        <f t="shared" si="73"/>
        <v>0</v>
      </c>
      <c r="EA51" s="324">
        <f t="shared" si="74"/>
        <v>0</v>
      </c>
      <c r="EB51" s="324">
        <v>0</v>
      </c>
      <c r="EC51" s="324">
        <v>0</v>
      </c>
      <c r="ED51" s="324">
        <v>0</v>
      </c>
      <c r="EE51" s="324">
        <v>0</v>
      </c>
      <c r="EF51" s="324">
        <v>0</v>
      </c>
      <c r="EG51" s="324">
        <v>0</v>
      </c>
      <c r="EH51" s="324">
        <f t="shared" si="75"/>
        <v>0</v>
      </c>
      <c r="EI51" s="324">
        <v>0</v>
      </c>
      <c r="EJ51" s="324">
        <v>0</v>
      </c>
      <c r="EK51" s="324">
        <v>0</v>
      </c>
      <c r="EL51" s="324">
        <v>0</v>
      </c>
      <c r="EM51" s="324">
        <v>0</v>
      </c>
      <c r="EN51" s="324">
        <v>0</v>
      </c>
    </row>
    <row r="52" spans="1:144" s="300" customFormat="1" ht="13.5" customHeight="1">
      <c r="A52" s="322" t="s">
        <v>745</v>
      </c>
      <c r="B52" s="323" t="s">
        <v>893</v>
      </c>
      <c r="C52" s="322" t="s">
        <v>894</v>
      </c>
      <c r="D52" s="324">
        <f t="shared" si="47"/>
        <v>4940</v>
      </c>
      <c r="E52" s="324">
        <f t="shared" si="48"/>
        <v>3800</v>
      </c>
      <c r="F52" s="324">
        <f t="shared" si="49"/>
        <v>3646</v>
      </c>
      <c r="G52" s="324">
        <v>0</v>
      </c>
      <c r="H52" s="324">
        <v>3638</v>
      </c>
      <c r="I52" s="324">
        <v>0</v>
      </c>
      <c r="J52" s="324">
        <v>0</v>
      </c>
      <c r="K52" s="324">
        <v>0</v>
      </c>
      <c r="L52" s="324">
        <v>8</v>
      </c>
      <c r="M52" s="324">
        <f t="shared" si="50"/>
        <v>154</v>
      </c>
      <c r="N52" s="324">
        <v>0</v>
      </c>
      <c r="O52" s="324">
        <v>118</v>
      </c>
      <c r="P52" s="324">
        <v>0</v>
      </c>
      <c r="Q52" s="324">
        <v>0</v>
      </c>
      <c r="R52" s="324">
        <v>0</v>
      </c>
      <c r="S52" s="324">
        <v>36</v>
      </c>
      <c r="T52" s="324">
        <f t="shared" si="51"/>
        <v>0</v>
      </c>
      <c r="U52" s="324">
        <f t="shared" si="52"/>
        <v>0</v>
      </c>
      <c r="V52" s="324">
        <v>0</v>
      </c>
      <c r="W52" s="324">
        <v>0</v>
      </c>
      <c r="X52" s="324">
        <v>0</v>
      </c>
      <c r="Y52" s="324">
        <v>0</v>
      </c>
      <c r="Z52" s="324">
        <v>0</v>
      </c>
      <c r="AA52" s="324">
        <v>0</v>
      </c>
      <c r="AB52" s="324">
        <f t="shared" si="53"/>
        <v>0</v>
      </c>
      <c r="AC52" s="324">
        <v>0</v>
      </c>
      <c r="AD52" s="324">
        <v>0</v>
      </c>
      <c r="AE52" s="324">
        <v>0</v>
      </c>
      <c r="AF52" s="324">
        <v>0</v>
      </c>
      <c r="AG52" s="324">
        <v>0</v>
      </c>
      <c r="AH52" s="324">
        <v>0</v>
      </c>
      <c r="AI52" s="324">
        <f t="shared" si="54"/>
        <v>0</v>
      </c>
      <c r="AJ52" s="324">
        <f t="shared" si="55"/>
        <v>0</v>
      </c>
      <c r="AK52" s="324">
        <v>0</v>
      </c>
      <c r="AL52" s="324">
        <v>0</v>
      </c>
      <c r="AM52" s="324">
        <v>0</v>
      </c>
      <c r="AN52" s="324">
        <v>0</v>
      </c>
      <c r="AO52" s="324">
        <v>0</v>
      </c>
      <c r="AP52" s="324">
        <v>0</v>
      </c>
      <c r="AQ52" s="324">
        <f t="shared" si="56"/>
        <v>0</v>
      </c>
      <c r="AR52" s="324">
        <v>0</v>
      </c>
      <c r="AS52" s="324">
        <v>0</v>
      </c>
      <c r="AT52" s="324">
        <v>0</v>
      </c>
      <c r="AU52" s="324">
        <v>0</v>
      </c>
      <c r="AV52" s="324">
        <v>0</v>
      </c>
      <c r="AW52" s="324">
        <v>0</v>
      </c>
      <c r="AX52" s="324">
        <f t="shared" si="57"/>
        <v>0</v>
      </c>
      <c r="AY52" s="324">
        <f t="shared" si="58"/>
        <v>0</v>
      </c>
      <c r="AZ52" s="324">
        <v>0</v>
      </c>
      <c r="BA52" s="324">
        <v>0</v>
      </c>
      <c r="BB52" s="324">
        <v>0</v>
      </c>
      <c r="BC52" s="324">
        <v>0</v>
      </c>
      <c r="BD52" s="324">
        <v>0</v>
      </c>
      <c r="BE52" s="324">
        <v>0</v>
      </c>
      <c r="BF52" s="324">
        <f t="shared" si="59"/>
        <v>0</v>
      </c>
      <c r="BG52" s="324">
        <v>0</v>
      </c>
      <c r="BH52" s="324">
        <v>0</v>
      </c>
      <c r="BI52" s="324">
        <v>0</v>
      </c>
      <c r="BJ52" s="324">
        <v>0</v>
      </c>
      <c r="BK52" s="324">
        <v>0</v>
      </c>
      <c r="BL52" s="324">
        <v>0</v>
      </c>
      <c r="BM52" s="324">
        <f t="shared" si="60"/>
        <v>0</v>
      </c>
      <c r="BN52" s="324">
        <f t="shared" si="61"/>
        <v>0</v>
      </c>
      <c r="BO52" s="324">
        <v>0</v>
      </c>
      <c r="BP52" s="324">
        <v>0</v>
      </c>
      <c r="BQ52" s="324">
        <v>0</v>
      </c>
      <c r="BR52" s="324">
        <v>0</v>
      </c>
      <c r="BS52" s="324">
        <v>0</v>
      </c>
      <c r="BT52" s="324">
        <v>0</v>
      </c>
      <c r="BU52" s="324">
        <f t="shared" si="62"/>
        <v>0</v>
      </c>
      <c r="BV52" s="324">
        <v>0</v>
      </c>
      <c r="BW52" s="324">
        <v>0</v>
      </c>
      <c r="BX52" s="324">
        <v>0</v>
      </c>
      <c r="BY52" s="324">
        <v>0</v>
      </c>
      <c r="BZ52" s="324">
        <v>0</v>
      </c>
      <c r="CA52" s="324">
        <v>0</v>
      </c>
      <c r="CB52" s="324">
        <f t="shared" si="63"/>
        <v>0</v>
      </c>
      <c r="CC52" s="324">
        <f t="shared" si="64"/>
        <v>0</v>
      </c>
      <c r="CD52" s="324">
        <v>0</v>
      </c>
      <c r="CE52" s="324">
        <v>0</v>
      </c>
      <c r="CF52" s="324">
        <v>0</v>
      </c>
      <c r="CG52" s="324">
        <v>0</v>
      </c>
      <c r="CH52" s="324">
        <v>0</v>
      </c>
      <c r="CI52" s="324">
        <v>0</v>
      </c>
      <c r="CJ52" s="324">
        <f t="shared" si="65"/>
        <v>0</v>
      </c>
      <c r="CK52" s="324">
        <v>0</v>
      </c>
      <c r="CL52" s="324">
        <v>0</v>
      </c>
      <c r="CM52" s="324">
        <v>0</v>
      </c>
      <c r="CN52" s="324">
        <v>0</v>
      </c>
      <c r="CO52" s="324">
        <v>0</v>
      </c>
      <c r="CP52" s="324">
        <v>0</v>
      </c>
      <c r="CQ52" s="324">
        <f t="shared" si="66"/>
        <v>851</v>
      </c>
      <c r="CR52" s="324">
        <f t="shared" si="67"/>
        <v>761</v>
      </c>
      <c r="CS52" s="324">
        <v>0</v>
      </c>
      <c r="CT52" s="324">
        <v>29</v>
      </c>
      <c r="CU52" s="324">
        <v>132</v>
      </c>
      <c r="CV52" s="324">
        <v>580</v>
      </c>
      <c r="CW52" s="324">
        <v>0</v>
      </c>
      <c r="CX52" s="324">
        <v>20</v>
      </c>
      <c r="CY52" s="324">
        <f t="shared" si="68"/>
        <v>90</v>
      </c>
      <c r="CZ52" s="324">
        <v>0</v>
      </c>
      <c r="DA52" s="324">
        <v>0</v>
      </c>
      <c r="DB52" s="324">
        <v>17</v>
      </c>
      <c r="DC52" s="324">
        <v>41</v>
      </c>
      <c r="DD52" s="324">
        <v>0</v>
      </c>
      <c r="DE52" s="324">
        <v>32</v>
      </c>
      <c r="DF52" s="324">
        <f t="shared" si="69"/>
        <v>0</v>
      </c>
      <c r="DG52" s="324">
        <f t="shared" si="70"/>
        <v>0</v>
      </c>
      <c r="DH52" s="324">
        <v>0</v>
      </c>
      <c r="DI52" s="324">
        <v>0</v>
      </c>
      <c r="DJ52" s="324">
        <v>0</v>
      </c>
      <c r="DK52" s="324">
        <v>0</v>
      </c>
      <c r="DL52" s="324">
        <v>0</v>
      </c>
      <c r="DM52" s="324">
        <v>0</v>
      </c>
      <c r="DN52" s="324">
        <f t="shared" si="71"/>
        <v>0</v>
      </c>
      <c r="DO52" s="324">
        <v>0</v>
      </c>
      <c r="DP52" s="324">
        <v>0</v>
      </c>
      <c r="DQ52" s="324">
        <v>0</v>
      </c>
      <c r="DR52" s="324">
        <v>0</v>
      </c>
      <c r="DS52" s="324">
        <v>0</v>
      </c>
      <c r="DT52" s="324">
        <v>0</v>
      </c>
      <c r="DU52" s="324">
        <f t="shared" si="72"/>
        <v>289</v>
      </c>
      <c r="DV52" s="324">
        <v>289</v>
      </c>
      <c r="DW52" s="324">
        <v>0</v>
      </c>
      <c r="DX52" s="324">
        <v>0</v>
      </c>
      <c r="DY52" s="324">
        <v>0</v>
      </c>
      <c r="DZ52" s="324">
        <f t="shared" si="73"/>
        <v>0</v>
      </c>
      <c r="EA52" s="324">
        <f t="shared" si="74"/>
        <v>0</v>
      </c>
      <c r="EB52" s="324">
        <v>0</v>
      </c>
      <c r="EC52" s="324">
        <v>0</v>
      </c>
      <c r="ED52" s="324">
        <v>0</v>
      </c>
      <c r="EE52" s="324">
        <v>0</v>
      </c>
      <c r="EF52" s="324">
        <v>0</v>
      </c>
      <c r="EG52" s="324">
        <v>0</v>
      </c>
      <c r="EH52" s="324">
        <f t="shared" si="75"/>
        <v>0</v>
      </c>
      <c r="EI52" s="324">
        <v>0</v>
      </c>
      <c r="EJ52" s="324">
        <v>0</v>
      </c>
      <c r="EK52" s="324">
        <v>0</v>
      </c>
      <c r="EL52" s="324">
        <v>0</v>
      </c>
      <c r="EM52" s="324">
        <v>0</v>
      </c>
      <c r="EN52" s="324">
        <v>0</v>
      </c>
    </row>
    <row r="53" spans="1:144" s="300" customFormat="1" ht="13.5" customHeight="1">
      <c r="A53" s="322" t="s">
        <v>745</v>
      </c>
      <c r="B53" s="323" t="s">
        <v>896</v>
      </c>
      <c r="C53" s="322" t="s">
        <v>897</v>
      </c>
      <c r="D53" s="324">
        <f t="shared" si="47"/>
        <v>5198</v>
      </c>
      <c r="E53" s="324">
        <f t="shared" si="48"/>
        <v>4226</v>
      </c>
      <c r="F53" s="324">
        <f t="shared" si="49"/>
        <v>4021</v>
      </c>
      <c r="G53" s="324">
        <v>0</v>
      </c>
      <c r="H53" s="324">
        <v>4004</v>
      </c>
      <c r="I53" s="324">
        <v>0</v>
      </c>
      <c r="J53" s="324">
        <v>0</v>
      </c>
      <c r="K53" s="324">
        <v>0</v>
      </c>
      <c r="L53" s="324">
        <v>17</v>
      </c>
      <c r="M53" s="324">
        <f t="shared" si="50"/>
        <v>205</v>
      </c>
      <c r="N53" s="324">
        <v>0</v>
      </c>
      <c r="O53" s="324">
        <v>89</v>
      </c>
      <c r="P53" s="324">
        <v>17</v>
      </c>
      <c r="Q53" s="324">
        <v>28</v>
      </c>
      <c r="R53" s="324">
        <v>0</v>
      </c>
      <c r="S53" s="324">
        <v>71</v>
      </c>
      <c r="T53" s="324">
        <f t="shared" si="51"/>
        <v>0</v>
      </c>
      <c r="U53" s="324">
        <f t="shared" si="52"/>
        <v>0</v>
      </c>
      <c r="V53" s="324">
        <v>0</v>
      </c>
      <c r="W53" s="324">
        <v>0</v>
      </c>
      <c r="X53" s="324">
        <v>0</v>
      </c>
      <c r="Y53" s="324">
        <v>0</v>
      </c>
      <c r="Z53" s="324">
        <v>0</v>
      </c>
      <c r="AA53" s="324">
        <v>0</v>
      </c>
      <c r="AB53" s="324">
        <f t="shared" si="53"/>
        <v>0</v>
      </c>
      <c r="AC53" s="324">
        <v>0</v>
      </c>
      <c r="AD53" s="324">
        <v>0</v>
      </c>
      <c r="AE53" s="324">
        <v>0</v>
      </c>
      <c r="AF53" s="324">
        <v>0</v>
      </c>
      <c r="AG53" s="324">
        <v>0</v>
      </c>
      <c r="AH53" s="324">
        <v>0</v>
      </c>
      <c r="AI53" s="324">
        <f t="shared" si="54"/>
        <v>0</v>
      </c>
      <c r="AJ53" s="324">
        <f t="shared" si="55"/>
        <v>0</v>
      </c>
      <c r="AK53" s="324">
        <v>0</v>
      </c>
      <c r="AL53" s="324">
        <v>0</v>
      </c>
      <c r="AM53" s="324">
        <v>0</v>
      </c>
      <c r="AN53" s="324">
        <v>0</v>
      </c>
      <c r="AO53" s="324">
        <v>0</v>
      </c>
      <c r="AP53" s="324">
        <v>0</v>
      </c>
      <c r="AQ53" s="324">
        <f t="shared" si="56"/>
        <v>0</v>
      </c>
      <c r="AR53" s="324">
        <v>0</v>
      </c>
      <c r="AS53" s="324">
        <v>0</v>
      </c>
      <c r="AT53" s="324">
        <v>0</v>
      </c>
      <c r="AU53" s="324">
        <v>0</v>
      </c>
      <c r="AV53" s="324">
        <v>0</v>
      </c>
      <c r="AW53" s="324">
        <v>0</v>
      </c>
      <c r="AX53" s="324">
        <f t="shared" si="57"/>
        <v>0</v>
      </c>
      <c r="AY53" s="324">
        <f t="shared" si="58"/>
        <v>0</v>
      </c>
      <c r="AZ53" s="324">
        <v>0</v>
      </c>
      <c r="BA53" s="324">
        <v>0</v>
      </c>
      <c r="BB53" s="324">
        <v>0</v>
      </c>
      <c r="BC53" s="324">
        <v>0</v>
      </c>
      <c r="BD53" s="324">
        <v>0</v>
      </c>
      <c r="BE53" s="324">
        <v>0</v>
      </c>
      <c r="BF53" s="324">
        <f t="shared" si="59"/>
        <v>0</v>
      </c>
      <c r="BG53" s="324">
        <v>0</v>
      </c>
      <c r="BH53" s="324">
        <v>0</v>
      </c>
      <c r="BI53" s="324">
        <v>0</v>
      </c>
      <c r="BJ53" s="324">
        <v>0</v>
      </c>
      <c r="BK53" s="324">
        <v>0</v>
      </c>
      <c r="BL53" s="324">
        <v>0</v>
      </c>
      <c r="BM53" s="324">
        <f t="shared" si="60"/>
        <v>0</v>
      </c>
      <c r="BN53" s="324">
        <f t="shared" si="61"/>
        <v>0</v>
      </c>
      <c r="BO53" s="324">
        <v>0</v>
      </c>
      <c r="BP53" s="324">
        <v>0</v>
      </c>
      <c r="BQ53" s="324">
        <v>0</v>
      </c>
      <c r="BR53" s="324">
        <v>0</v>
      </c>
      <c r="BS53" s="324">
        <v>0</v>
      </c>
      <c r="BT53" s="324">
        <v>0</v>
      </c>
      <c r="BU53" s="324">
        <f t="shared" si="62"/>
        <v>0</v>
      </c>
      <c r="BV53" s="324">
        <v>0</v>
      </c>
      <c r="BW53" s="324">
        <v>0</v>
      </c>
      <c r="BX53" s="324">
        <v>0</v>
      </c>
      <c r="BY53" s="324">
        <v>0</v>
      </c>
      <c r="BZ53" s="324">
        <v>0</v>
      </c>
      <c r="CA53" s="324">
        <v>0</v>
      </c>
      <c r="CB53" s="324">
        <f t="shared" si="63"/>
        <v>0</v>
      </c>
      <c r="CC53" s="324">
        <f t="shared" si="64"/>
        <v>0</v>
      </c>
      <c r="CD53" s="324">
        <v>0</v>
      </c>
      <c r="CE53" s="324">
        <v>0</v>
      </c>
      <c r="CF53" s="324">
        <v>0</v>
      </c>
      <c r="CG53" s="324">
        <v>0</v>
      </c>
      <c r="CH53" s="324">
        <v>0</v>
      </c>
      <c r="CI53" s="324">
        <v>0</v>
      </c>
      <c r="CJ53" s="324">
        <f t="shared" si="65"/>
        <v>0</v>
      </c>
      <c r="CK53" s="324">
        <v>0</v>
      </c>
      <c r="CL53" s="324">
        <v>0</v>
      </c>
      <c r="CM53" s="324">
        <v>0</v>
      </c>
      <c r="CN53" s="324">
        <v>0</v>
      </c>
      <c r="CO53" s="324">
        <v>0</v>
      </c>
      <c r="CP53" s="324">
        <v>0</v>
      </c>
      <c r="CQ53" s="324">
        <f t="shared" si="66"/>
        <v>451</v>
      </c>
      <c r="CR53" s="324">
        <f t="shared" si="67"/>
        <v>308</v>
      </c>
      <c r="CS53" s="324">
        <v>0</v>
      </c>
      <c r="CT53" s="324">
        <v>0</v>
      </c>
      <c r="CU53" s="324">
        <v>200</v>
      </c>
      <c r="CV53" s="324">
        <v>108</v>
      </c>
      <c r="CW53" s="324">
        <v>0</v>
      </c>
      <c r="CX53" s="324">
        <v>0</v>
      </c>
      <c r="CY53" s="324">
        <f t="shared" si="68"/>
        <v>143</v>
      </c>
      <c r="CZ53" s="324">
        <v>0</v>
      </c>
      <c r="DA53" s="324">
        <v>62</v>
      </c>
      <c r="DB53" s="324">
        <v>12</v>
      </c>
      <c r="DC53" s="324">
        <v>20</v>
      </c>
      <c r="DD53" s="324">
        <v>0</v>
      </c>
      <c r="DE53" s="324">
        <v>49</v>
      </c>
      <c r="DF53" s="324">
        <f t="shared" si="69"/>
        <v>0</v>
      </c>
      <c r="DG53" s="324">
        <f t="shared" si="70"/>
        <v>0</v>
      </c>
      <c r="DH53" s="324">
        <v>0</v>
      </c>
      <c r="DI53" s="324">
        <v>0</v>
      </c>
      <c r="DJ53" s="324">
        <v>0</v>
      </c>
      <c r="DK53" s="324">
        <v>0</v>
      </c>
      <c r="DL53" s="324">
        <v>0</v>
      </c>
      <c r="DM53" s="324">
        <v>0</v>
      </c>
      <c r="DN53" s="324">
        <f t="shared" si="71"/>
        <v>0</v>
      </c>
      <c r="DO53" s="324">
        <v>0</v>
      </c>
      <c r="DP53" s="324">
        <v>0</v>
      </c>
      <c r="DQ53" s="324">
        <v>0</v>
      </c>
      <c r="DR53" s="324">
        <v>0</v>
      </c>
      <c r="DS53" s="324">
        <v>0</v>
      </c>
      <c r="DT53" s="324">
        <v>0</v>
      </c>
      <c r="DU53" s="324">
        <f t="shared" si="72"/>
        <v>521</v>
      </c>
      <c r="DV53" s="324">
        <v>521</v>
      </c>
      <c r="DW53" s="324">
        <v>0</v>
      </c>
      <c r="DX53" s="324">
        <v>0</v>
      </c>
      <c r="DY53" s="324">
        <v>0</v>
      </c>
      <c r="DZ53" s="324">
        <f t="shared" si="73"/>
        <v>0</v>
      </c>
      <c r="EA53" s="324">
        <f t="shared" si="74"/>
        <v>0</v>
      </c>
      <c r="EB53" s="324">
        <v>0</v>
      </c>
      <c r="EC53" s="324">
        <v>0</v>
      </c>
      <c r="ED53" s="324">
        <v>0</v>
      </c>
      <c r="EE53" s="324">
        <v>0</v>
      </c>
      <c r="EF53" s="324">
        <v>0</v>
      </c>
      <c r="EG53" s="324">
        <v>0</v>
      </c>
      <c r="EH53" s="324">
        <f t="shared" si="75"/>
        <v>0</v>
      </c>
      <c r="EI53" s="324">
        <v>0</v>
      </c>
      <c r="EJ53" s="324">
        <v>0</v>
      </c>
      <c r="EK53" s="324">
        <v>0</v>
      </c>
      <c r="EL53" s="324">
        <v>0</v>
      </c>
      <c r="EM53" s="324">
        <v>0</v>
      </c>
      <c r="EN53" s="324">
        <v>0</v>
      </c>
    </row>
    <row r="54" spans="1:144" s="300" customFormat="1" ht="13.5" customHeight="1">
      <c r="A54" s="322" t="s">
        <v>745</v>
      </c>
      <c r="B54" s="323" t="s">
        <v>899</v>
      </c>
      <c r="C54" s="322" t="s">
        <v>900</v>
      </c>
      <c r="D54" s="324">
        <f t="shared" si="47"/>
        <v>8652</v>
      </c>
      <c r="E54" s="324">
        <f t="shared" si="48"/>
        <v>6442</v>
      </c>
      <c r="F54" s="324">
        <f t="shared" si="49"/>
        <v>6122</v>
      </c>
      <c r="G54" s="324">
        <v>0</v>
      </c>
      <c r="H54" s="324">
        <v>6088</v>
      </c>
      <c r="I54" s="324">
        <v>0</v>
      </c>
      <c r="J54" s="324">
        <v>0</v>
      </c>
      <c r="K54" s="324">
        <v>0</v>
      </c>
      <c r="L54" s="324">
        <v>34</v>
      </c>
      <c r="M54" s="324">
        <f t="shared" si="50"/>
        <v>320</v>
      </c>
      <c r="N54" s="324">
        <v>0</v>
      </c>
      <c r="O54" s="324">
        <v>152</v>
      </c>
      <c r="P54" s="324">
        <v>0</v>
      </c>
      <c r="Q54" s="324">
        <v>0</v>
      </c>
      <c r="R54" s="324">
        <v>0</v>
      </c>
      <c r="S54" s="324">
        <v>168</v>
      </c>
      <c r="T54" s="324">
        <f t="shared" si="51"/>
        <v>0</v>
      </c>
      <c r="U54" s="324">
        <f t="shared" si="52"/>
        <v>0</v>
      </c>
      <c r="V54" s="324">
        <v>0</v>
      </c>
      <c r="W54" s="324">
        <v>0</v>
      </c>
      <c r="X54" s="324">
        <v>0</v>
      </c>
      <c r="Y54" s="324">
        <v>0</v>
      </c>
      <c r="Z54" s="324">
        <v>0</v>
      </c>
      <c r="AA54" s="324">
        <v>0</v>
      </c>
      <c r="AB54" s="324">
        <f t="shared" si="53"/>
        <v>0</v>
      </c>
      <c r="AC54" s="324">
        <v>0</v>
      </c>
      <c r="AD54" s="324">
        <v>0</v>
      </c>
      <c r="AE54" s="324">
        <v>0</v>
      </c>
      <c r="AF54" s="324">
        <v>0</v>
      </c>
      <c r="AG54" s="324">
        <v>0</v>
      </c>
      <c r="AH54" s="324">
        <v>0</v>
      </c>
      <c r="AI54" s="324">
        <f t="shared" si="54"/>
        <v>0</v>
      </c>
      <c r="AJ54" s="324">
        <f t="shared" si="55"/>
        <v>0</v>
      </c>
      <c r="AK54" s="324">
        <v>0</v>
      </c>
      <c r="AL54" s="324">
        <v>0</v>
      </c>
      <c r="AM54" s="324">
        <v>0</v>
      </c>
      <c r="AN54" s="324">
        <v>0</v>
      </c>
      <c r="AO54" s="324">
        <v>0</v>
      </c>
      <c r="AP54" s="324">
        <v>0</v>
      </c>
      <c r="AQ54" s="324">
        <f t="shared" si="56"/>
        <v>0</v>
      </c>
      <c r="AR54" s="324">
        <v>0</v>
      </c>
      <c r="AS54" s="324">
        <v>0</v>
      </c>
      <c r="AT54" s="324">
        <v>0</v>
      </c>
      <c r="AU54" s="324">
        <v>0</v>
      </c>
      <c r="AV54" s="324">
        <v>0</v>
      </c>
      <c r="AW54" s="324">
        <v>0</v>
      </c>
      <c r="AX54" s="324">
        <f t="shared" si="57"/>
        <v>0</v>
      </c>
      <c r="AY54" s="324">
        <f t="shared" si="58"/>
        <v>0</v>
      </c>
      <c r="AZ54" s="324">
        <v>0</v>
      </c>
      <c r="BA54" s="324">
        <v>0</v>
      </c>
      <c r="BB54" s="324">
        <v>0</v>
      </c>
      <c r="BC54" s="324">
        <v>0</v>
      </c>
      <c r="BD54" s="324">
        <v>0</v>
      </c>
      <c r="BE54" s="324">
        <v>0</v>
      </c>
      <c r="BF54" s="324">
        <f t="shared" si="59"/>
        <v>0</v>
      </c>
      <c r="BG54" s="324">
        <v>0</v>
      </c>
      <c r="BH54" s="324">
        <v>0</v>
      </c>
      <c r="BI54" s="324">
        <v>0</v>
      </c>
      <c r="BJ54" s="324">
        <v>0</v>
      </c>
      <c r="BK54" s="324">
        <v>0</v>
      </c>
      <c r="BL54" s="324">
        <v>0</v>
      </c>
      <c r="BM54" s="324">
        <f t="shared" si="60"/>
        <v>0</v>
      </c>
      <c r="BN54" s="324">
        <f t="shared" si="61"/>
        <v>0</v>
      </c>
      <c r="BO54" s="324">
        <v>0</v>
      </c>
      <c r="BP54" s="324">
        <v>0</v>
      </c>
      <c r="BQ54" s="324">
        <v>0</v>
      </c>
      <c r="BR54" s="324">
        <v>0</v>
      </c>
      <c r="BS54" s="324">
        <v>0</v>
      </c>
      <c r="BT54" s="324">
        <v>0</v>
      </c>
      <c r="BU54" s="324">
        <f t="shared" si="62"/>
        <v>0</v>
      </c>
      <c r="BV54" s="324">
        <v>0</v>
      </c>
      <c r="BW54" s="324">
        <v>0</v>
      </c>
      <c r="BX54" s="324">
        <v>0</v>
      </c>
      <c r="BY54" s="324">
        <v>0</v>
      </c>
      <c r="BZ54" s="324">
        <v>0</v>
      </c>
      <c r="CA54" s="324">
        <v>0</v>
      </c>
      <c r="CB54" s="324">
        <f t="shared" si="63"/>
        <v>0</v>
      </c>
      <c r="CC54" s="324">
        <f t="shared" si="64"/>
        <v>0</v>
      </c>
      <c r="CD54" s="324">
        <v>0</v>
      </c>
      <c r="CE54" s="324">
        <v>0</v>
      </c>
      <c r="CF54" s="324">
        <v>0</v>
      </c>
      <c r="CG54" s="324">
        <v>0</v>
      </c>
      <c r="CH54" s="324">
        <v>0</v>
      </c>
      <c r="CI54" s="324">
        <v>0</v>
      </c>
      <c r="CJ54" s="324">
        <f t="shared" si="65"/>
        <v>0</v>
      </c>
      <c r="CK54" s="324">
        <v>0</v>
      </c>
      <c r="CL54" s="324">
        <v>0</v>
      </c>
      <c r="CM54" s="324">
        <v>0</v>
      </c>
      <c r="CN54" s="324">
        <v>0</v>
      </c>
      <c r="CO54" s="324">
        <v>0</v>
      </c>
      <c r="CP54" s="324">
        <v>0</v>
      </c>
      <c r="CQ54" s="324">
        <f t="shared" si="66"/>
        <v>1812</v>
      </c>
      <c r="CR54" s="324">
        <f t="shared" si="67"/>
        <v>1566</v>
      </c>
      <c r="CS54" s="324">
        <v>0</v>
      </c>
      <c r="CT54" s="324">
        <v>0</v>
      </c>
      <c r="CU54" s="324">
        <v>275</v>
      </c>
      <c r="CV54" s="324">
        <v>1270</v>
      </c>
      <c r="CW54" s="324">
        <v>0</v>
      </c>
      <c r="CX54" s="324">
        <v>21</v>
      </c>
      <c r="CY54" s="324">
        <f t="shared" si="68"/>
        <v>246</v>
      </c>
      <c r="CZ54" s="324">
        <v>0</v>
      </c>
      <c r="DA54" s="324">
        <v>0</v>
      </c>
      <c r="DB54" s="324">
        <v>74</v>
      </c>
      <c r="DC54" s="324">
        <v>67</v>
      </c>
      <c r="DD54" s="324">
        <v>0</v>
      </c>
      <c r="DE54" s="324">
        <v>105</v>
      </c>
      <c r="DF54" s="324">
        <f t="shared" si="69"/>
        <v>0</v>
      </c>
      <c r="DG54" s="324">
        <f t="shared" si="70"/>
        <v>0</v>
      </c>
      <c r="DH54" s="324">
        <v>0</v>
      </c>
      <c r="DI54" s="324">
        <v>0</v>
      </c>
      <c r="DJ54" s="324">
        <v>0</v>
      </c>
      <c r="DK54" s="324">
        <v>0</v>
      </c>
      <c r="DL54" s="324">
        <v>0</v>
      </c>
      <c r="DM54" s="324">
        <v>0</v>
      </c>
      <c r="DN54" s="324">
        <f t="shared" si="71"/>
        <v>0</v>
      </c>
      <c r="DO54" s="324">
        <v>0</v>
      </c>
      <c r="DP54" s="324">
        <v>0</v>
      </c>
      <c r="DQ54" s="324">
        <v>0</v>
      </c>
      <c r="DR54" s="324">
        <v>0</v>
      </c>
      <c r="DS54" s="324">
        <v>0</v>
      </c>
      <c r="DT54" s="324">
        <v>0</v>
      </c>
      <c r="DU54" s="324">
        <f t="shared" si="72"/>
        <v>398</v>
      </c>
      <c r="DV54" s="324">
        <v>398</v>
      </c>
      <c r="DW54" s="324">
        <v>0</v>
      </c>
      <c r="DX54" s="324">
        <v>0</v>
      </c>
      <c r="DY54" s="324">
        <v>0</v>
      </c>
      <c r="DZ54" s="324">
        <f t="shared" si="73"/>
        <v>0</v>
      </c>
      <c r="EA54" s="324">
        <f t="shared" si="74"/>
        <v>0</v>
      </c>
      <c r="EB54" s="324">
        <v>0</v>
      </c>
      <c r="EC54" s="324">
        <v>0</v>
      </c>
      <c r="ED54" s="324">
        <v>0</v>
      </c>
      <c r="EE54" s="324">
        <v>0</v>
      </c>
      <c r="EF54" s="324">
        <v>0</v>
      </c>
      <c r="EG54" s="324">
        <v>0</v>
      </c>
      <c r="EH54" s="324">
        <f t="shared" si="75"/>
        <v>0</v>
      </c>
      <c r="EI54" s="324">
        <v>0</v>
      </c>
      <c r="EJ54" s="324">
        <v>0</v>
      </c>
      <c r="EK54" s="324">
        <v>0</v>
      </c>
      <c r="EL54" s="324">
        <v>0</v>
      </c>
      <c r="EM54" s="324">
        <v>0</v>
      </c>
      <c r="EN54" s="324">
        <v>0</v>
      </c>
    </row>
    <row r="55" spans="1:144" s="300" customFormat="1" ht="13.5" customHeight="1">
      <c r="A55" s="322" t="s">
        <v>745</v>
      </c>
      <c r="B55" s="323" t="s">
        <v>902</v>
      </c>
      <c r="C55" s="322" t="s">
        <v>903</v>
      </c>
      <c r="D55" s="324">
        <f t="shared" si="47"/>
        <v>7071</v>
      </c>
      <c r="E55" s="324">
        <f t="shared" si="48"/>
        <v>5747</v>
      </c>
      <c r="F55" s="324">
        <f t="shared" si="49"/>
        <v>4802</v>
      </c>
      <c r="G55" s="324">
        <v>0</v>
      </c>
      <c r="H55" s="324">
        <v>4785</v>
      </c>
      <c r="I55" s="324">
        <v>0</v>
      </c>
      <c r="J55" s="324">
        <v>0</v>
      </c>
      <c r="K55" s="324">
        <v>0</v>
      </c>
      <c r="L55" s="324">
        <v>17</v>
      </c>
      <c r="M55" s="324">
        <f t="shared" si="50"/>
        <v>945</v>
      </c>
      <c r="N55" s="324">
        <v>0</v>
      </c>
      <c r="O55" s="324">
        <v>913</v>
      </c>
      <c r="P55" s="324">
        <v>32</v>
      </c>
      <c r="Q55" s="324">
        <v>0</v>
      </c>
      <c r="R55" s="324">
        <v>0</v>
      </c>
      <c r="S55" s="324">
        <v>0</v>
      </c>
      <c r="T55" s="324">
        <f t="shared" si="51"/>
        <v>0</v>
      </c>
      <c r="U55" s="324">
        <f t="shared" si="52"/>
        <v>0</v>
      </c>
      <c r="V55" s="324">
        <v>0</v>
      </c>
      <c r="W55" s="324">
        <v>0</v>
      </c>
      <c r="X55" s="324">
        <v>0</v>
      </c>
      <c r="Y55" s="324">
        <v>0</v>
      </c>
      <c r="Z55" s="324">
        <v>0</v>
      </c>
      <c r="AA55" s="324">
        <v>0</v>
      </c>
      <c r="AB55" s="324">
        <f t="shared" si="53"/>
        <v>0</v>
      </c>
      <c r="AC55" s="324">
        <v>0</v>
      </c>
      <c r="AD55" s="324">
        <v>0</v>
      </c>
      <c r="AE55" s="324">
        <v>0</v>
      </c>
      <c r="AF55" s="324">
        <v>0</v>
      </c>
      <c r="AG55" s="324">
        <v>0</v>
      </c>
      <c r="AH55" s="324">
        <v>0</v>
      </c>
      <c r="AI55" s="324">
        <f t="shared" si="54"/>
        <v>0</v>
      </c>
      <c r="AJ55" s="324">
        <f t="shared" si="55"/>
        <v>0</v>
      </c>
      <c r="AK55" s="324">
        <v>0</v>
      </c>
      <c r="AL55" s="324">
        <v>0</v>
      </c>
      <c r="AM55" s="324">
        <v>0</v>
      </c>
      <c r="AN55" s="324">
        <v>0</v>
      </c>
      <c r="AO55" s="324">
        <v>0</v>
      </c>
      <c r="AP55" s="324">
        <v>0</v>
      </c>
      <c r="AQ55" s="324">
        <f t="shared" si="56"/>
        <v>0</v>
      </c>
      <c r="AR55" s="324">
        <v>0</v>
      </c>
      <c r="AS55" s="324">
        <v>0</v>
      </c>
      <c r="AT55" s="324">
        <v>0</v>
      </c>
      <c r="AU55" s="324">
        <v>0</v>
      </c>
      <c r="AV55" s="324">
        <v>0</v>
      </c>
      <c r="AW55" s="324">
        <v>0</v>
      </c>
      <c r="AX55" s="324">
        <f t="shared" si="57"/>
        <v>0</v>
      </c>
      <c r="AY55" s="324">
        <f t="shared" si="58"/>
        <v>0</v>
      </c>
      <c r="AZ55" s="324">
        <v>0</v>
      </c>
      <c r="BA55" s="324">
        <v>0</v>
      </c>
      <c r="BB55" s="324">
        <v>0</v>
      </c>
      <c r="BC55" s="324">
        <v>0</v>
      </c>
      <c r="BD55" s="324">
        <v>0</v>
      </c>
      <c r="BE55" s="324">
        <v>0</v>
      </c>
      <c r="BF55" s="324">
        <f t="shared" si="59"/>
        <v>0</v>
      </c>
      <c r="BG55" s="324">
        <v>0</v>
      </c>
      <c r="BH55" s="324">
        <v>0</v>
      </c>
      <c r="BI55" s="324">
        <v>0</v>
      </c>
      <c r="BJ55" s="324">
        <v>0</v>
      </c>
      <c r="BK55" s="324">
        <v>0</v>
      </c>
      <c r="BL55" s="324">
        <v>0</v>
      </c>
      <c r="BM55" s="324">
        <f t="shared" si="60"/>
        <v>0</v>
      </c>
      <c r="BN55" s="324">
        <f t="shared" si="61"/>
        <v>0</v>
      </c>
      <c r="BO55" s="324">
        <v>0</v>
      </c>
      <c r="BP55" s="324">
        <v>0</v>
      </c>
      <c r="BQ55" s="324">
        <v>0</v>
      </c>
      <c r="BR55" s="324">
        <v>0</v>
      </c>
      <c r="BS55" s="324">
        <v>0</v>
      </c>
      <c r="BT55" s="324">
        <v>0</v>
      </c>
      <c r="BU55" s="324">
        <f t="shared" si="62"/>
        <v>0</v>
      </c>
      <c r="BV55" s="324">
        <v>0</v>
      </c>
      <c r="BW55" s="324">
        <v>0</v>
      </c>
      <c r="BX55" s="324">
        <v>0</v>
      </c>
      <c r="BY55" s="324">
        <v>0</v>
      </c>
      <c r="BZ55" s="324">
        <v>0</v>
      </c>
      <c r="CA55" s="324">
        <v>0</v>
      </c>
      <c r="CB55" s="324">
        <f t="shared" si="63"/>
        <v>0</v>
      </c>
      <c r="CC55" s="324">
        <f t="shared" si="64"/>
        <v>0</v>
      </c>
      <c r="CD55" s="324">
        <v>0</v>
      </c>
      <c r="CE55" s="324">
        <v>0</v>
      </c>
      <c r="CF55" s="324">
        <v>0</v>
      </c>
      <c r="CG55" s="324">
        <v>0</v>
      </c>
      <c r="CH55" s="324">
        <v>0</v>
      </c>
      <c r="CI55" s="324">
        <v>0</v>
      </c>
      <c r="CJ55" s="324">
        <f t="shared" si="65"/>
        <v>0</v>
      </c>
      <c r="CK55" s="324">
        <v>0</v>
      </c>
      <c r="CL55" s="324">
        <v>0</v>
      </c>
      <c r="CM55" s="324">
        <v>0</v>
      </c>
      <c r="CN55" s="324">
        <v>0</v>
      </c>
      <c r="CO55" s="324">
        <v>0</v>
      </c>
      <c r="CP55" s="324">
        <v>0</v>
      </c>
      <c r="CQ55" s="324">
        <f t="shared" si="66"/>
        <v>539</v>
      </c>
      <c r="CR55" s="324">
        <f t="shared" si="67"/>
        <v>526</v>
      </c>
      <c r="CS55" s="324">
        <v>0</v>
      </c>
      <c r="CT55" s="324">
        <v>0</v>
      </c>
      <c r="CU55" s="324">
        <v>0</v>
      </c>
      <c r="CV55" s="324">
        <v>517</v>
      </c>
      <c r="CW55" s="324">
        <v>9</v>
      </c>
      <c r="CX55" s="324">
        <v>0</v>
      </c>
      <c r="CY55" s="324">
        <f t="shared" si="68"/>
        <v>13</v>
      </c>
      <c r="CZ55" s="324">
        <v>0</v>
      </c>
      <c r="DA55" s="324">
        <v>0</v>
      </c>
      <c r="DB55" s="324">
        <v>0</v>
      </c>
      <c r="DC55" s="324">
        <v>0</v>
      </c>
      <c r="DD55" s="324">
        <v>13</v>
      </c>
      <c r="DE55" s="324">
        <v>0</v>
      </c>
      <c r="DF55" s="324">
        <f t="shared" si="69"/>
        <v>0</v>
      </c>
      <c r="DG55" s="324">
        <f t="shared" si="70"/>
        <v>0</v>
      </c>
      <c r="DH55" s="324">
        <v>0</v>
      </c>
      <c r="DI55" s="324">
        <v>0</v>
      </c>
      <c r="DJ55" s="324">
        <v>0</v>
      </c>
      <c r="DK55" s="324">
        <v>0</v>
      </c>
      <c r="DL55" s="324">
        <v>0</v>
      </c>
      <c r="DM55" s="324">
        <v>0</v>
      </c>
      <c r="DN55" s="324">
        <f t="shared" si="71"/>
        <v>0</v>
      </c>
      <c r="DO55" s="324">
        <v>0</v>
      </c>
      <c r="DP55" s="324">
        <v>0</v>
      </c>
      <c r="DQ55" s="324">
        <v>0</v>
      </c>
      <c r="DR55" s="324">
        <v>0</v>
      </c>
      <c r="DS55" s="324">
        <v>0</v>
      </c>
      <c r="DT55" s="324">
        <v>0</v>
      </c>
      <c r="DU55" s="324">
        <f t="shared" si="72"/>
        <v>785</v>
      </c>
      <c r="DV55" s="324">
        <v>290</v>
      </c>
      <c r="DW55" s="324">
        <v>0</v>
      </c>
      <c r="DX55" s="324">
        <v>495</v>
      </c>
      <c r="DY55" s="324">
        <v>0</v>
      </c>
      <c r="DZ55" s="324">
        <f t="shared" si="73"/>
        <v>0</v>
      </c>
      <c r="EA55" s="324">
        <f t="shared" si="74"/>
        <v>0</v>
      </c>
      <c r="EB55" s="324">
        <v>0</v>
      </c>
      <c r="EC55" s="324">
        <v>0</v>
      </c>
      <c r="ED55" s="324">
        <v>0</v>
      </c>
      <c r="EE55" s="324">
        <v>0</v>
      </c>
      <c r="EF55" s="324">
        <v>0</v>
      </c>
      <c r="EG55" s="324">
        <v>0</v>
      </c>
      <c r="EH55" s="324">
        <f t="shared" si="75"/>
        <v>0</v>
      </c>
      <c r="EI55" s="324">
        <v>0</v>
      </c>
      <c r="EJ55" s="324">
        <v>0</v>
      </c>
      <c r="EK55" s="324">
        <v>0</v>
      </c>
      <c r="EL55" s="324">
        <v>0</v>
      </c>
      <c r="EM55" s="324">
        <v>0</v>
      </c>
      <c r="EN55" s="324">
        <v>0</v>
      </c>
    </row>
    <row r="56" spans="1:144" s="300" customFormat="1" ht="13.5" customHeight="1">
      <c r="A56" s="322" t="s">
        <v>745</v>
      </c>
      <c r="B56" s="323" t="s">
        <v>905</v>
      </c>
      <c r="C56" s="322" t="s">
        <v>906</v>
      </c>
      <c r="D56" s="324">
        <f t="shared" si="47"/>
        <v>5144</v>
      </c>
      <c r="E56" s="324">
        <f t="shared" si="48"/>
        <v>3728</v>
      </c>
      <c r="F56" s="324">
        <f t="shared" si="49"/>
        <v>3563</v>
      </c>
      <c r="G56" s="324">
        <v>0</v>
      </c>
      <c r="H56" s="324">
        <v>3563</v>
      </c>
      <c r="I56" s="324">
        <v>0</v>
      </c>
      <c r="J56" s="324">
        <v>0</v>
      </c>
      <c r="K56" s="324">
        <v>0</v>
      </c>
      <c r="L56" s="324">
        <v>0</v>
      </c>
      <c r="M56" s="324">
        <f t="shared" si="50"/>
        <v>165</v>
      </c>
      <c r="N56" s="324">
        <v>0</v>
      </c>
      <c r="O56" s="324">
        <v>165</v>
      </c>
      <c r="P56" s="324">
        <v>0</v>
      </c>
      <c r="Q56" s="324">
        <v>0</v>
      </c>
      <c r="R56" s="324">
        <v>0</v>
      </c>
      <c r="S56" s="324">
        <v>0</v>
      </c>
      <c r="T56" s="324">
        <f t="shared" si="51"/>
        <v>133</v>
      </c>
      <c r="U56" s="324">
        <f t="shared" si="52"/>
        <v>16</v>
      </c>
      <c r="V56" s="324">
        <v>0</v>
      </c>
      <c r="W56" s="324">
        <v>0</v>
      </c>
      <c r="X56" s="324">
        <v>0</v>
      </c>
      <c r="Y56" s="324">
        <v>0</v>
      </c>
      <c r="Z56" s="324">
        <v>0</v>
      </c>
      <c r="AA56" s="324">
        <v>16</v>
      </c>
      <c r="AB56" s="324">
        <f t="shared" si="53"/>
        <v>117</v>
      </c>
      <c r="AC56" s="324">
        <v>0</v>
      </c>
      <c r="AD56" s="324">
        <v>0</v>
      </c>
      <c r="AE56" s="324">
        <v>0</v>
      </c>
      <c r="AF56" s="324">
        <v>0</v>
      </c>
      <c r="AG56" s="324">
        <v>0</v>
      </c>
      <c r="AH56" s="324">
        <v>117</v>
      </c>
      <c r="AI56" s="324">
        <f t="shared" si="54"/>
        <v>0</v>
      </c>
      <c r="AJ56" s="324">
        <f t="shared" si="55"/>
        <v>0</v>
      </c>
      <c r="AK56" s="324">
        <v>0</v>
      </c>
      <c r="AL56" s="324">
        <v>0</v>
      </c>
      <c r="AM56" s="324">
        <v>0</v>
      </c>
      <c r="AN56" s="324">
        <v>0</v>
      </c>
      <c r="AO56" s="324">
        <v>0</v>
      </c>
      <c r="AP56" s="324">
        <v>0</v>
      </c>
      <c r="AQ56" s="324">
        <f t="shared" si="56"/>
        <v>0</v>
      </c>
      <c r="AR56" s="324">
        <v>0</v>
      </c>
      <c r="AS56" s="324">
        <v>0</v>
      </c>
      <c r="AT56" s="324">
        <v>0</v>
      </c>
      <c r="AU56" s="324">
        <v>0</v>
      </c>
      <c r="AV56" s="324">
        <v>0</v>
      </c>
      <c r="AW56" s="324">
        <v>0</v>
      </c>
      <c r="AX56" s="324">
        <f t="shared" si="57"/>
        <v>0</v>
      </c>
      <c r="AY56" s="324">
        <f t="shared" si="58"/>
        <v>0</v>
      </c>
      <c r="AZ56" s="324">
        <v>0</v>
      </c>
      <c r="BA56" s="324">
        <v>0</v>
      </c>
      <c r="BB56" s="324">
        <v>0</v>
      </c>
      <c r="BC56" s="324">
        <v>0</v>
      </c>
      <c r="BD56" s="324">
        <v>0</v>
      </c>
      <c r="BE56" s="324">
        <v>0</v>
      </c>
      <c r="BF56" s="324">
        <f t="shared" si="59"/>
        <v>0</v>
      </c>
      <c r="BG56" s="324">
        <v>0</v>
      </c>
      <c r="BH56" s="324">
        <v>0</v>
      </c>
      <c r="BI56" s="324">
        <v>0</v>
      </c>
      <c r="BJ56" s="324">
        <v>0</v>
      </c>
      <c r="BK56" s="324">
        <v>0</v>
      </c>
      <c r="BL56" s="324">
        <v>0</v>
      </c>
      <c r="BM56" s="324">
        <f t="shared" si="60"/>
        <v>0</v>
      </c>
      <c r="BN56" s="324">
        <f t="shared" si="61"/>
        <v>0</v>
      </c>
      <c r="BO56" s="324">
        <v>0</v>
      </c>
      <c r="BP56" s="324">
        <v>0</v>
      </c>
      <c r="BQ56" s="324">
        <v>0</v>
      </c>
      <c r="BR56" s="324">
        <v>0</v>
      </c>
      <c r="BS56" s="324">
        <v>0</v>
      </c>
      <c r="BT56" s="324">
        <v>0</v>
      </c>
      <c r="BU56" s="324">
        <f t="shared" si="62"/>
        <v>0</v>
      </c>
      <c r="BV56" s="324">
        <v>0</v>
      </c>
      <c r="BW56" s="324">
        <v>0</v>
      </c>
      <c r="BX56" s="324">
        <v>0</v>
      </c>
      <c r="BY56" s="324">
        <v>0</v>
      </c>
      <c r="BZ56" s="324">
        <v>0</v>
      </c>
      <c r="CA56" s="324">
        <v>0</v>
      </c>
      <c r="CB56" s="324">
        <f t="shared" si="63"/>
        <v>0</v>
      </c>
      <c r="CC56" s="324">
        <f t="shared" si="64"/>
        <v>0</v>
      </c>
      <c r="CD56" s="324">
        <v>0</v>
      </c>
      <c r="CE56" s="324">
        <v>0</v>
      </c>
      <c r="CF56" s="324">
        <v>0</v>
      </c>
      <c r="CG56" s="324">
        <v>0</v>
      </c>
      <c r="CH56" s="324">
        <v>0</v>
      </c>
      <c r="CI56" s="324">
        <v>0</v>
      </c>
      <c r="CJ56" s="324">
        <f t="shared" si="65"/>
        <v>0</v>
      </c>
      <c r="CK56" s="324">
        <v>0</v>
      </c>
      <c r="CL56" s="324">
        <v>0</v>
      </c>
      <c r="CM56" s="324">
        <v>0</v>
      </c>
      <c r="CN56" s="324">
        <v>0</v>
      </c>
      <c r="CO56" s="324">
        <v>0</v>
      </c>
      <c r="CP56" s="324">
        <v>0</v>
      </c>
      <c r="CQ56" s="324">
        <f t="shared" si="66"/>
        <v>871</v>
      </c>
      <c r="CR56" s="324">
        <f t="shared" si="67"/>
        <v>871</v>
      </c>
      <c r="CS56" s="324">
        <v>0</v>
      </c>
      <c r="CT56" s="324">
        <v>0</v>
      </c>
      <c r="CU56" s="324">
        <v>419</v>
      </c>
      <c r="CV56" s="324">
        <v>445</v>
      </c>
      <c r="CW56" s="324">
        <v>7</v>
      </c>
      <c r="CX56" s="324">
        <v>0</v>
      </c>
      <c r="CY56" s="324">
        <f t="shared" si="68"/>
        <v>0</v>
      </c>
      <c r="CZ56" s="324">
        <v>0</v>
      </c>
      <c r="DA56" s="324">
        <v>0</v>
      </c>
      <c r="DB56" s="324">
        <v>0</v>
      </c>
      <c r="DC56" s="324">
        <v>0</v>
      </c>
      <c r="DD56" s="324">
        <v>0</v>
      </c>
      <c r="DE56" s="324">
        <v>0</v>
      </c>
      <c r="DF56" s="324">
        <f t="shared" si="69"/>
        <v>0</v>
      </c>
      <c r="DG56" s="324">
        <f t="shared" si="70"/>
        <v>0</v>
      </c>
      <c r="DH56" s="324">
        <v>0</v>
      </c>
      <c r="DI56" s="324">
        <v>0</v>
      </c>
      <c r="DJ56" s="324">
        <v>0</v>
      </c>
      <c r="DK56" s="324">
        <v>0</v>
      </c>
      <c r="DL56" s="324">
        <v>0</v>
      </c>
      <c r="DM56" s="324">
        <v>0</v>
      </c>
      <c r="DN56" s="324">
        <f t="shared" si="71"/>
        <v>0</v>
      </c>
      <c r="DO56" s="324">
        <v>0</v>
      </c>
      <c r="DP56" s="324">
        <v>0</v>
      </c>
      <c r="DQ56" s="324">
        <v>0</v>
      </c>
      <c r="DR56" s="324">
        <v>0</v>
      </c>
      <c r="DS56" s="324">
        <v>0</v>
      </c>
      <c r="DT56" s="324">
        <v>0</v>
      </c>
      <c r="DU56" s="324">
        <f t="shared" si="72"/>
        <v>412</v>
      </c>
      <c r="DV56" s="324">
        <v>412</v>
      </c>
      <c r="DW56" s="324">
        <v>0</v>
      </c>
      <c r="DX56" s="324">
        <v>0</v>
      </c>
      <c r="DY56" s="324">
        <v>0</v>
      </c>
      <c r="DZ56" s="324">
        <f t="shared" si="73"/>
        <v>0</v>
      </c>
      <c r="EA56" s="324">
        <f t="shared" si="74"/>
        <v>0</v>
      </c>
      <c r="EB56" s="324">
        <v>0</v>
      </c>
      <c r="EC56" s="324">
        <v>0</v>
      </c>
      <c r="ED56" s="324">
        <v>0</v>
      </c>
      <c r="EE56" s="324">
        <v>0</v>
      </c>
      <c r="EF56" s="324">
        <v>0</v>
      </c>
      <c r="EG56" s="324">
        <v>0</v>
      </c>
      <c r="EH56" s="324">
        <f t="shared" si="75"/>
        <v>0</v>
      </c>
      <c r="EI56" s="324">
        <v>0</v>
      </c>
      <c r="EJ56" s="324">
        <v>0</v>
      </c>
      <c r="EK56" s="324">
        <v>0</v>
      </c>
      <c r="EL56" s="324">
        <v>0</v>
      </c>
      <c r="EM56" s="324">
        <v>0</v>
      </c>
      <c r="EN56" s="324">
        <v>0</v>
      </c>
    </row>
    <row r="57" spans="1:144" s="300" customFormat="1" ht="13.5" customHeight="1">
      <c r="A57" s="322" t="s">
        <v>745</v>
      </c>
      <c r="B57" s="323" t="s">
        <v>908</v>
      </c>
      <c r="C57" s="322" t="s">
        <v>909</v>
      </c>
      <c r="D57" s="324">
        <f t="shared" si="47"/>
        <v>4302</v>
      </c>
      <c r="E57" s="324">
        <f t="shared" si="48"/>
        <v>3416</v>
      </c>
      <c r="F57" s="324">
        <f t="shared" si="49"/>
        <v>3288</v>
      </c>
      <c r="G57" s="324">
        <v>0</v>
      </c>
      <c r="H57" s="324">
        <v>3282</v>
      </c>
      <c r="I57" s="324">
        <v>0</v>
      </c>
      <c r="J57" s="324">
        <v>0</v>
      </c>
      <c r="K57" s="324">
        <v>0</v>
      </c>
      <c r="L57" s="324">
        <v>6</v>
      </c>
      <c r="M57" s="324">
        <f t="shared" si="50"/>
        <v>128</v>
      </c>
      <c r="N57" s="324">
        <v>0</v>
      </c>
      <c r="O57" s="324">
        <v>128</v>
      </c>
      <c r="P57" s="324">
        <v>0</v>
      </c>
      <c r="Q57" s="324">
        <v>0</v>
      </c>
      <c r="R57" s="324">
        <v>0</v>
      </c>
      <c r="S57" s="324">
        <v>0</v>
      </c>
      <c r="T57" s="324">
        <f t="shared" si="51"/>
        <v>0</v>
      </c>
      <c r="U57" s="324">
        <f t="shared" si="52"/>
        <v>0</v>
      </c>
      <c r="V57" s="324">
        <v>0</v>
      </c>
      <c r="W57" s="324">
        <v>0</v>
      </c>
      <c r="X57" s="324">
        <v>0</v>
      </c>
      <c r="Y57" s="324">
        <v>0</v>
      </c>
      <c r="Z57" s="324">
        <v>0</v>
      </c>
      <c r="AA57" s="324">
        <v>0</v>
      </c>
      <c r="AB57" s="324">
        <f t="shared" si="53"/>
        <v>0</v>
      </c>
      <c r="AC57" s="324">
        <v>0</v>
      </c>
      <c r="AD57" s="324">
        <v>0</v>
      </c>
      <c r="AE57" s="324">
        <v>0</v>
      </c>
      <c r="AF57" s="324">
        <v>0</v>
      </c>
      <c r="AG57" s="324">
        <v>0</v>
      </c>
      <c r="AH57" s="324">
        <v>0</v>
      </c>
      <c r="AI57" s="324">
        <f t="shared" si="54"/>
        <v>0</v>
      </c>
      <c r="AJ57" s="324">
        <f t="shared" si="55"/>
        <v>0</v>
      </c>
      <c r="AK57" s="324">
        <v>0</v>
      </c>
      <c r="AL57" s="324">
        <v>0</v>
      </c>
      <c r="AM57" s="324">
        <v>0</v>
      </c>
      <c r="AN57" s="324">
        <v>0</v>
      </c>
      <c r="AO57" s="324">
        <v>0</v>
      </c>
      <c r="AP57" s="324">
        <v>0</v>
      </c>
      <c r="AQ57" s="324">
        <f t="shared" si="56"/>
        <v>0</v>
      </c>
      <c r="AR57" s="324">
        <v>0</v>
      </c>
      <c r="AS57" s="324">
        <v>0</v>
      </c>
      <c r="AT57" s="324">
        <v>0</v>
      </c>
      <c r="AU57" s="324">
        <v>0</v>
      </c>
      <c r="AV57" s="324">
        <v>0</v>
      </c>
      <c r="AW57" s="324">
        <v>0</v>
      </c>
      <c r="AX57" s="324">
        <f t="shared" si="57"/>
        <v>0</v>
      </c>
      <c r="AY57" s="324">
        <f t="shared" si="58"/>
        <v>0</v>
      </c>
      <c r="AZ57" s="324">
        <v>0</v>
      </c>
      <c r="BA57" s="324">
        <v>0</v>
      </c>
      <c r="BB57" s="324">
        <v>0</v>
      </c>
      <c r="BC57" s="324">
        <v>0</v>
      </c>
      <c r="BD57" s="324">
        <v>0</v>
      </c>
      <c r="BE57" s="324">
        <v>0</v>
      </c>
      <c r="BF57" s="324">
        <f t="shared" si="59"/>
        <v>0</v>
      </c>
      <c r="BG57" s="324">
        <v>0</v>
      </c>
      <c r="BH57" s="324">
        <v>0</v>
      </c>
      <c r="BI57" s="324">
        <v>0</v>
      </c>
      <c r="BJ57" s="324">
        <v>0</v>
      </c>
      <c r="BK57" s="324">
        <v>0</v>
      </c>
      <c r="BL57" s="324">
        <v>0</v>
      </c>
      <c r="BM57" s="324">
        <f t="shared" si="60"/>
        <v>0</v>
      </c>
      <c r="BN57" s="324">
        <f t="shared" si="61"/>
        <v>0</v>
      </c>
      <c r="BO57" s="324">
        <v>0</v>
      </c>
      <c r="BP57" s="324">
        <v>0</v>
      </c>
      <c r="BQ57" s="324">
        <v>0</v>
      </c>
      <c r="BR57" s="324">
        <v>0</v>
      </c>
      <c r="BS57" s="324">
        <v>0</v>
      </c>
      <c r="BT57" s="324">
        <v>0</v>
      </c>
      <c r="BU57" s="324">
        <f t="shared" si="62"/>
        <v>0</v>
      </c>
      <c r="BV57" s="324">
        <v>0</v>
      </c>
      <c r="BW57" s="324">
        <v>0</v>
      </c>
      <c r="BX57" s="324">
        <v>0</v>
      </c>
      <c r="BY57" s="324">
        <v>0</v>
      </c>
      <c r="BZ57" s="324">
        <v>0</v>
      </c>
      <c r="CA57" s="324">
        <v>0</v>
      </c>
      <c r="CB57" s="324">
        <f t="shared" si="63"/>
        <v>0</v>
      </c>
      <c r="CC57" s="324">
        <f t="shared" si="64"/>
        <v>0</v>
      </c>
      <c r="CD57" s="324">
        <v>0</v>
      </c>
      <c r="CE57" s="324">
        <v>0</v>
      </c>
      <c r="CF57" s="324">
        <v>0</v>
      </c>
      <c r="CG57" s="324">
        <v>0</v>
      </c>
      <c r="CH57" s="324">
        <v>0</v>
      </c>
      <c r="CI57" s="324">
        <v>0</v>
      </c>
      <c r="CJ57" s="324">
        <f t="shared" si="65"/>
        <v>0</v>
      </c>
      <c r="CK57" s="324">
        <v>0</v>
      </c>
      <c r="CL57" s="324">
        <v>0</v>
      </c>
      <c r="CM57" s="324">
        <v>0</v>
      </c>
      <c r="CN57" s="324">
        <v>0</v>
      </c>
      <c r="CO57" s="324">
        <v>0</v>
      </c>
      <c r="CP57" s="324">
        <v>0</v>
      </c>
      <c r="CQ57" s="324">
        <f t="shared" si="66"/>
        <v>505</v>
      </c>
      <c r="CR57" s="324">
        <f t="shared" si="67"/>
        <v>460</v>
      </c>
      <c r="CS57" s="324">
        <v>0</v>
      </c>
      <c r="CT57" s="324">
        <v>0</v>
      </c>
      <c r="CU57" s="324">
        <v>170</v>
      </c>
      <c r="CV57" s="324">
        <v>286</v>
      </c>
      <c r="CW57" s="324">
        <v>0</v>
      </c>
      <c r="CX57" s="324">
        <v>4</v>
      </c>
      <c r="CY57" s="324">
        <f t="shared" si="68"/>
        <v>45</v>
      </c>
      <c r="CZ57" s="324">
        <v>0</v>
      </c>
      <c r="DA57" s="324">
        <v>0</v>
      </c>
      <c r="DB57" s="324">
        <v>45</v>
      </c>
      <c r="DC57" s="324">
        <v>0</v>
      </c>
      <c r="DD57" s="324">
        <v>0</v>
      </c>
      <c r="DE57" s="324">
        <v>0</v>
      </c>
      <c r="DF57" s="324">
        <f t="shared" si="69"/>
        <v>0</v>
      </c>
      <c r="DG57" s="324">
        <f t="shared" si="70"/>
        <v>0</v>
      </c>
      <c r="DH57" s="324">
        <v>0</v>
      </c>
      <c r="DI57" s="324">
        <v>0</v>
      </c>
      <c r="DJ57" s="324">
        <v>0</v>
      </c>
      <c r="DK57" s="324">
        <v>0</v>
      </c>
      <c r="DL57" s="324">
        <v>0</v>
      </c>
      <c r="DM57" s="324">
        <v>0</v>
      </c>
      <c r="DN57" s="324">
        <f t="shared" si="71"/>
        <v>0</v>
      </c>
      <c r="DO57" s="324">
        <v>0</v>
      </c>
      <c r="DP57" s="324">
        <v>0</v>
      </c>
      <c r="DQ57" s="324">
        <v>0</v>
      </c>
      <c r="DR57" s="324">
        <v>0</v>
      </c>
      <c r="DS57" s="324">
        <v>0</v>
      </c>
      <c r="DT57" s="324">
        <v>0</v>
      </c>
      <c r="DU57" s="324">
        <f t="shared" si="72"/>
        <v>381</v>
      </c>
      <c r="DV57" s="324">
        <v>381</v>
      </c>
      <c r="DW57" s="324">
        <v>0</v>
      </c>
      <c r="DX57" s="324">
        <v>0</v>
      </c>
      <c r="DY57" s="324">
        <v>0</v>
      </c>
      <c r="DZ57" s="324">
        <f t="shared" si="73"/>
        <v>0</v>
      </c>
      <c r="EA57" s="324">
        <f t="shared" si="74"/>
        <v>0</v>
      </c>
      <c r="EB57" s="324">
        <v>0</v>
      </c>
      <c r="EC57" s="324">
        <v>0</v>
      </c>
      <c r="ED57" s="324">
        <v>0</v>
      </c>
      <c r="EE57" s="324">
        <v>0</v>
      </c>
      <c r="EF57" s="324">
        <v>0</v>
      </c>
      <c r="EG57" s="324">
        <v>0</v>
      </c>
      <c r="EH57" s="324">
        <f t="shared" si="75"/>
        <v>0</v>
      </c>
      <c r="EI57" s="324">
        <v>0</v>
      </c>
      <c r="EJ57" s="324">
        <v>0</v>
      </c>
      <c r="EK57" s="324">
        <v>0</v>
      </c>
      <c r="EL57" s="324">
        <v>0</v>
      </c>
      <c r="EM57" s="324">
        <v>0</v>
      </c>
      <c r="EN57" s="324">
        <v>0</v>
      </c>
    </row>
    <row r="58" spans="1:144" s="300" customFormat="1" ht="13.5" customHeight="1">
      <c r="A58" s="322" t="s">
        <v>745</v>
      </c>
      <c r="B58" s="323" t="s">
        <v>911</v>
      </c>
      <c r="C58" s="322" t="s">
        <v>912</v>
      </c>
      <c r="D58" s="324">
        <f t="shared" si="47"/>
        <v>3236</v>
      </c>
      <c r="E58" s="324">
        <f t="shared" si="48"/>
        <v>2285</v>
      </c>
      <c r="F58" s="324">
        <f t="shared" si="49"/>
        <v>2215</v>
      </c>
      <c r="G58" s="324">
        <v>0</v>
      </c>
      <c r="H58" s="324">
        <v>2215</v>
      </c>
      <c r="I58" s="324">
        <v>0</v>
      </c>
      <c r="J58" s="324">
        <v>0</v>
      </c>
      <c r="K58" s="324">
        <v>0</v>
      </c>
      <c r="L58" s="324">
        <v>0</v>
      </c>
      <c r="M58" s="324">
        <f t="shared" si="50"/>
        <v>70</v>
      </c>
      <c r="N58" s="324">
        <v>0</v>
      </c>
      <c r="O58" s="324">
        <v>70</v>
      </c>
      <c r="P58" s="324">
        <v>0</v>
      </c>
      <c r="Q58" s="324">
        <v>0</v>
      </c>
      <c r="R58" s="324">
        <v>0</v>
      </c>
      <c r="S58" s="324">
        <v>0</v>
      </c>
      <c r="T58" s="324">
        <f t="shared" si="51"/>
        <v>0</v>
      </c>
      <c r="U58" s="324">
        <f t="shared" si="52"/>
        <v>0</v>
      </c>
      <c r="V58" s="324">
        <v>0</v>
      </c>
      <c r="W58" s="324">
        <v>0</v>
      </c>
      <c r="X58" s="324">
        <v>0</v>
      </c>
      <c r="Y58" s="324">
        <v>0</v>
      </c>
      <c r="Z58" s="324">
        <v>0</v>
      </c>
      <c r="AA58" s="324">
        <v>0</v>
      </c>
      <c r="AB58" s="324">
        <f t="shared" si="53"/>
        <v>0</v>
      </c>
      <c r="AC58" s="324">
        <v>0</v>
      </c>
      <c r="AD58" s="324">
        <v>0</v>
      </c>
      <c r="AE58" s="324">
        <v>0</v>
      </c>
      <c r="AF58" s="324">
        <v>0</v>
      </c>
      <c r="AG58" s="324">
        <v>0</v>
      </c>
      <c r="AH58" s="324">
        <v>0</v>
      </c>
      <c r="AI58" s="324">
        <f t="shared" si="54"/>
        <v>0</v>
      </c>
      <c r="AJ58" s="324">
        <f t="shared" si="55"/>
        <v>0</v>
      </c>
      <c r="AK58" s="324">
        <v>0</v>
      </c>
      <c r="AL58" s="324">
        <v>0</v>
      </c>
      <c r="AM58" s="324">
        <v>0</v>
      </c>
      <c r="AN58" s="324">
        <v>0</v>
      </c>
      <c r="AO58" s="324">
        <v>0</v>
      </c>
      <c r="AP58" s="324">
        <v>0</v>
      </c>
      <c r="AQ58" s="324">
        <f t="shared" si="56"/>
        <v>0</v>
      </c>
      <c r="AR58" s="324">
        <v>0</v>
      </c>
      <c r="AS58" s="324">
        <v>0</v>
      </c>
      <c r="AT58" s="324">
        <v>0</v>
      </c>
      <c r="AU58" s="324">
        <v>0</v>
      </c>
      <c r="AV58" s="324">
        <v>0</v>
      </c>
      <c r="AW58" s="324">
        <v>0</v>
      </c>
      <c r="AX58" s="324">
        <f t="shared" si="57"/>
        <v>0</v>
      </c>
      <c r="AY58" s="324">
        <f t="shared" si="58"/>
        <v>0</v>
      </c>
      <c r="AZ58" s="324">
        <v>0</v>
      </c>
      <c r="BA58" s="324">
        <v>0</v>
      </c>
      <c r="BB58" s="324">
        <v>0</v>
      </c>
      <c r="BC58" s="324">
        <v>0</v>
      </c>
      <c r="BD58" s="324">
        <v>0</v>
      </c>
      <c r="BE58" s="324">
        <v>0</v>
      </c>
      <c r="BF58" s="324">
        <f t="shared" si="59"/>
        <v>0</v>
      </c>
      <c r="BG58" s="324">
        <v>0</v>
      </c>
      <c r="BH58" s="324">
        <v>0</v>
      </c>
      <c r="BI58" s="324">
        <v>0</v>
      </c>
      <c r="BJ58" s="324">
        <v>0</v>
      </c>
      <c r="BK58" s="324">
        <v>0</v>
      </c>
      <c r="BL58" s="324">
        <v>0</v>
      </c>
      <c r="BM58" s="324">
        <f t="shared" si="60"/>
        <v>0</v>
      </c>
      <c r="BN58" s="324">
        <f t="shared" si="61"/>
        <v>0</v>
      </c>
      <c r="BO58" s="324">
        <v>0</v>
      </c>
      <c r="BP58" s="324">
        <v>0</v>
      </c>
      <c r="BQ58" s="324">
        <v>0</v>
      </c>
      <c r="BR58" s="324">
        <v>0</v>
      </c>
      <c r="BS58" s="324">
        <v>0</v>
      </c>
      <c r="BT58" s="324">
        <v>0</v>
      </c>
      <c r="BU58" s="324">
        <f t="shared" si="62"/>
        <v>0</v>
      </c>
      <c r="BV58" s="324">
        <v>0</v>
      </c>
      <c r="BW58" s="324">
        <v>0</v>
      </c>
      <c r="BX58" s="324">
        <v>0</v>
      </c>
      <c r="BY58" s="324">
        <v>0</v>
      </c>
      <c r="BZ58" s="324">
        <v>0</v>
      </c>
      <c r="CA58" s="324">
        <v>0</v>
      </c>
      <c r="CB58" s="324">
        <f t="shared" si="63"/>
        <v>0</v>
      </c>
      <c r="CC58" s="324">
        <f t="shared" si="64"/>
        <v>0</v>
      </c>
      <c r="CD58" s="324">
        <v>0</v>
      </c>
      <c r="CE58" s="324">
        <v>0</v>
      </c>
      <c r="CF58" s="324">
        <v>0</v>
      </c>
      <c r="CG58" s="324">
        <v>0</v>
      </c>
      <c r="CH58" s="324">
        <v>0</v>
      </c>
      <c r="CI58" s="324">
        <v>0</v>
      </c>
      <c r="CJ58" s="324">
        <f t="shared" si="65"/>
        <v>0</v>
      </c>
      <c r="CK58" s="324">
        <v>0</v>
      </c>
      <c r="CL58" s="324">
        <v>0</v>
      </c>
      <c r="CM58" s="324">
        <v>0</v>
      </c>
      <c r="CN58" s="324">
        <v>0</v>
      </c>
      <c r="CO58" s="324">
        <v>0</v>
      </c>
      <c r="CP58" s="324">
        <v>0</v>
      </c>
      <c r="CQ58" s="324">
        <f t="shared" si="66"/>
        <v>645</v>
      </c>
      <c r="CR58" s="324">
        <f t="shared" si="67"/>
        <v>519</v>
      </c>
      <c r="CS58" s="324">
        <v>0</v>
      </c>
      <c r="CT58" s="324">
        <v>0</v>
      </c>
      <c r="CU58" s="324">
        <v>134</v>
      </c>
      <c r="CV58" s="324">
        <v>364</v>
      </c>
      <c r="CW58" s="324">
        <v>0</v>
      </c>
      <c r="CX58" s="324">
        <v>21</v>
      </c>
      <c r="CY58" s="324">
        <f t="shared" si="68"/>
        <v>126</v>
      </c>
      <c r="CZ58" s="324">
        <v>0</v>
      </c>
      <c r="DA58" s="324">
        <v>0</v>
      </c>
      <c r="DB58" s="324">
        <v>22</v>
      </c>
      <c r="DC58" s="324">
        <v>26</v>
      </c>
      <c r="DD58" s="324">
        <v>0</v>
      </c>
      <c r="DE58" s="324">
        <v>78</v>
      </c>
      <c r="DF58" s="324">
        <f t="shared" si="69"/>
        <v>0</v>
      </c>
      <c r="DG58" s="324">
        <f t="shared" si="70"/>
        <v>0</v>
      </c>
      <c r="DH58" s="324">
        <v>0</v>
      </c>
      <c r="DI58" s="324">
        <v>0</v>
      </c>
      <c r="DJ58" s="324">
        <v>0</v>
      </c>
      <c r="DK58" s="324">
        <v>0</v>
      </c>
      <c r="DL58" s="324">
        <v>0</v>
      </c>
      <c r="DM58" s="324">
        <v>0</v>
      </c>
      <c r="DN58" s="324">
        <f t="shared" si="71"/>
        <v>0</v>
      </c>
      <c r="DO58" s="324">
        <v>0</v>
      </c>
      <c r="DP58" s="324">
        <v>0</v>
      </c>
      <c r="DQ58" s="324">
        <v>0</v>
      </c>
      <c r="DR58" s="324">
        <v>0</v>
      </c>
      <c r="DS58" s="324">
        <v>0</v>
      </c>
      <c r="DT58" s="324">
        <v>0</v>
      </c>
      <c r="DU58" s="324">
        <f t="shared" si="72"/>
        <v>306</v>
      </c>
      <c r="DV58" s="324">
        <v>306</v>
      </c>
      <c r="DW58" s="324">
        <v>0</v>
      </c>
      <c r="DX58" s="324">
        <v>0</v>
      </c>
      <c r="DY58" s="324">
        <v>0</v>
      </c>
      <c r="DZ58" s="324">
        <f t="shared" si="73"/>
        <v>0</v>
      </c>
      <c r="EA58" s="324">
        <f t="shared" si="74"/>
        <v>0</v>
      </c>
      <c r="EB58" s="324">
        <v>0</v>
      </c>
      <c r="EC58" s="324">
        <v>0</v>
      </c>
      <c r="ED58" s="324">
        <v>0</v>
      </c>
      <c r="EE58" s="324">
        <v>0</v>
      </c>
      <c r="EF58" s="324">
        <v>0</v>
      </c>
      <c r="EG58" s="324">
        <v>0</v>
      </c>
      <c r="EH58" s="324">
        <f t="shared" si="75"/>
        <v>0</v>
      </c>
      <c r="EI58" s="324">
        <v>0</v>
      </c>
      <c r="EJ58" s="324">
        <v>0</v>
      </c>
      <c r="EK58" s="324">
        <v>0</v>
      </c>
      <c r="EL58" s="324">
        <v>0</v>
      </c>
      <c r="EM58" s="324">
        <v>0</v>
      </c>
      <c r="EN58" s="324">
        <v>0</v>
      </c>
    </row>
    <row r="59" spans="1:144" s="300" customFormat="1" ht="13.5" customHeight="1">
      <c r="A59" s="322" t="s">
        <v>745</v>
      </c>
      <c r="B59" s="323" t="s">
        <v>914</v>
      </c>
      <c r="C59" s="322" t="s">
        <v>915</v>
      </c>
      <c r="D59" s="324">
        <f t="shared" si="47"/>
        <v>2142</v>
      </c>
      <c r="E59" s="324">
        <f t="shared" si="48"/>
        <v>1756</v>
      </c>
      <c r="F59" s="324">
        <f t="shared" si="49"/>
        <v>1511</v>
      </c>
      <c r="G59" s="324">
        <v>0</v>
      </c>
      <c r="H59" s="324">
        <v>1509</v>
      </c>
      <c r="I59" s="324">
        <v>0</v>
      </c>
      <c r="J59" s="324">
        <v>0</v>
      </c>
      <c r="K59" s="324">
        <v>0</v>
      </c>
      <c r="L59" s="324">
        <v>2</v>
      </c>
      <c r="M59" s="324">
        <f t="shared" si="50"/>
        <v>245</v>
      </c>
      <c r="N59" s="324">
        <v>0</v>
      </c>
      <c r="O59" s="324">
        <v>203</v>
      </c>
      <c r="P59" s="324">
        <v>42</v>
      </c>
      <c r="Q59" s="324">
        <v>0</v>
      </c>
      <c r="R59" s="324">
        <v>0</v>
      </c>
      <c r="S59" s="324">
        <v>0</v>
      </c>
      <c r="T59" s="324">
        <f t="shared" si="51"/>
        <v>0</v>
      </c>
      <c r="U59" s="324">
        <f t="shared" si="52"/>
        <v>0</v>
      </c>
      <c r="V59" s="324">
        <v>0</v>
      </c>
      <c r="W59" s="324">
        <v>0</v>
      </c>
      <c r="X59" s="324">
        <v>0</v>
      </c>
      <c r="Y59" s="324">
        <v>0</v>
      </c>
      <c r="Z59" s="324">
        <v>0</v>
      </c>
      <c r="AA59" s="324">
        <v>0</v>
      </c>
      <c r="AB59" s="324">
        <f t="shared" si="53"/>
        <v>0</v>
      </c>
      <c r="AC59" s="324">
        <v>0</v>
      </c>
      <c r="AD59" s="324">
        <v>0</v>
      </c>
      <c r="AE59" s="324">
        <v>0</v>
      </c>
      <c r="AF59" s="324">
        <v>0</v>
      </c>
      <c r="AG59" s="324">
        <v>0</v>
      </c>
      <c r="AH59" s="324">
        <v>0</v>
      </c>
      <c r="AI59" s="324">
        <f t="shared" si="54"/>
        <v>0</v>
      </c>
      <c r="AJ59" s="324">
        <f t="shared" si="55"/>
        <v>0</v>
      </c>
      <c r="AK59" s="324">
        <v>0</v>
      </c>
      <c r="AL59" s="324">
        <v>0</v>
      </c>
      <c r="AM59" s="324">
        <v>0</v>
      </c>
      <c r="AN59" s="324">
        <v>0</v>
      </c>
      <c r="AO59" s="324">
        <v>0</v>
      </c>
      <c r="AP59" s="324">
        <v>0</v>
      </c>
      <c r="AQ59" s="324">
        <f t="shared" si="56"/>
        <v>0</v>
      </c>
      <c r="AR59" s="324">
        <v>0</v>
      </c>
      <c r="AS59" s="324">
        <v>0</v>
      </c>
      <c r="AT59" s="324">
        <v>0</v>
      </c>
      <c r="AU59" s="324">
        <v>0</v>
      </c>
      <c r="AV59" s="324">
        <v>0</v>
      </c>
      <c r="AW59" s="324">
        <v>0</v>
      </c>
      <c r="AX59" s="324">
        <f t="shared" si="57"/>
        <v>0</v>
      </c>
      <c r="AY59" s="324">
        <f t="shared" si="58"/>
        <v>0</v>
      </c>
      <c r="AZ59" s="324">
        <v>0</v>
      </c>
      <c r="BA59" s="324">
        <v>0</v>
      </c>
      <c r="BB59" s="324">
        <v>0</v>
      </c>
      <c r="BC59" s="324">
        <v>0</v>
      </c>
      <c r="BD59" s="324">
        <v>0</v>
      </c>
      <c r="BE59" s="324">
        <v>0</v>
      </c>
      <c r="BF59" s="324">
        <f t="shared" si="59"/>
        <v>0</v>
      </c>
      <c r="BG59" s="324">
        <v>0</v>
      </c>
      <c r="BH59" s="324">
        <v>0</v>
      </c>
      <c r="BI59" s="324">
        <v>0</v>
      </c>
      <c r="BJ59" s="324">
        <v>0</v>
      </c>
      <c r="BK59" s="324">
        <v>0</v>
      </c>
      <c r="BL59" s="324">
        <v>0</v>
      </c>
      <c r="BM59" s="324">
        <f t="shared" si="60"/>
        <v>0</v>
      </c>
      <c r="BN59" s="324">
        <f t="shared" si="61"/>
        <v>0</v>
      </c>
      <c r="BO59" s="324">
        <v>0</v>
      </c>
      <c r="BP59" s="324">
        <v>0</v>
      </c>
      <c r="BQ59" s="324">
        <v>0</v>
      </c>
      <c r="BR59" s="324">
        <v>0</v>
      </c>
      <c r="BS59" s="324">
        <v>0</v>
      </c>
      <c r="BT59" s="324">
        <v>0</v>
      </c>
      <c r="BU59" s="324">
        <f t="shared" si="62"/>
        <v>0</v>
      </c>
      <c r="BV59" s="324">
        <v>0</v>
      </c>
      <c r="BW59" s="324">
        <v>0</v>
      </c>
      <c r="BX59" s="324">
        <v>0</v>
      </c>
      <c r="BY59" s="324">
        <v>0</v>
      </c>
      <c r="BZ59" s="324">
        <v>0</v>
      </c>
      <c r="CA59" s="324">
        <v>0</v>
      </c>
      <c r="CB59" s="324">
        <f t="shared" si="63"/>
        <v>0</v>
      </c>
      <c r="CC59" s="324">
        <f t="shared" si="64"/>
        <v>0</v>
      </c>
      <c r="CD59" s="324">
        <v>0</v>
      </c>
      <c r="CE59" s="324">
        <v>0</v>
      </c>
      <c r="CF59" s="324">
        <v>0</v>
      </c>
      <c r="CG59" s="324">
        <v>0</v>
      </c>
      <c r="CH59" s="324">
        <v>0</v>
      </c>
      <c r="CI59" s="324">
        <v>0</v>
      </c>
      <c r="CJ59" s="324">
        <f t="shared" si="65"/>
        <v>0</v>
      </c>
      <c r="CK59" s="324">
        <v>0</v>
      </c>
      <c r="CL59" s="324">
        <v>0</v>
      </c>
      <c r="CM59" s="324">
        <v>0</v>
      </c>
      <c r="CN59" s="324">
        <v>0</v>
      </c>
      <c r="CO59" s="324">
        <v>0</v>
      </c>
      <c r="CP59" s="324">
        <v>0</v>
      </c>
      <c r="CQ59" s="324">
        <f t="shared" si="66"/>
        <v>228</v>
      </c>
      <c r="CR59" s="324">
        <f t="shared" si="67"/>
        <v>194</v>
      </c>
      <c r="CS59" s="324">
        <v>0</v>
      </c>
      <c r="CT59" s="324">
        <v>0</v>
      </c>
      <c r="CU59" s="324">
        <v>85</v>
      </c>
      <c r="CV59" s="324">
        <v>108</v>
      </c>
      <c r="CW59" s="324">
        <v>0</v>
      </c>
      <c r="CX59" s="324">
        <v>1</v>
      </c>
      <c r="CY59" s="324">
        <f t="shared" si="68"/>
        <v>34</v>
      </c>
      <c r="CZ59" s="324">
        <v>0</v>
      </c>
      <c r="DA59" s="324">
        <v>0</v>
      </c>
      <c r="DB59" s="324">
        <v>34</v>
      </c>
      <c r="DC59" s="324">
        <v>0</v>
      </c>
      <c r="DD59" s="324">
        <v>0</v>
      </c>
      <c r="DE59" s="324">
        <v>0</v>
      </c>
      <c r="DF59" s="324">
        <f t="shared" si="69"/>
        <v>0</v>
      </c>
      <c r="DG59" s="324">
        <f t="shared" si="70"/>
        <v>0</v>
      </c>
      <c r="DH59" s="324">
        <v>0</v>
      </c>
      <c r="DI59" s="324">
        <v>0</v>
      </c>
      <c r="DJ59" s="324">
        <v>0</v>
      </c>
      <c r="DK59" s="324">
        <v>0</v>
      </c>
      <c r="DL59" s="324">
        <v>0</v>
      </c>
      <c r="DM59" s="324">
        <v>0</v>
      </c>
      <c r="DN59" s="324">
        <f t="shared" si="71"/>
        <v>0</v>
      </c>
      <c r="DO59" s="324">
        <v>0</v>
      </c>
      <c r="DP59" s="324">
        <v>0</v>
      </c>
      <c r="DQ59" s="324">
        <v>0</v>
      </c>
      <c r="DR59" s="324">
        <v>0</v>
      </c>
      <c r="DS59" s="324">
        <v>0</v>
      </c>
      <c r="DT59" s="324">
        <v>0</v>
      </c>
      <c r="DU59" s="324">
        <f t="shared" si="72"/>
        <v>138</v>
      </c>
      <c r="DV59" s="324">
        <v>138</v>
      </c>
      <c r="DW59" s="324">
        <v>0</v>
      </c>
      <c r="DX59" s="324">
        <v>0</v>
      </c>
      <c r="DY59" s="324">
        <v>0</v>
      </c>
      <c r="DZ59" s="324">
        <f t="shared" si="73"/>
        <v>20</v>
      </c>
      <c r="EA59" s="324">
        <f t="shared" si="74"/>
        <v>9</v>
      </c>
      <c r="EB59" s="324">
        <v>0</v>
      </c>
      <c r="EC59" s="324">
        <v>0</v>
      </c>
      <c r="ED59" s="324">
        <v>9</v>
      </c>
      <c r="EE59" s="324">
        <v>0</v>
      </c>
      <c r="EF59" s="324">
        <v>0</v>
      </c>
      <c r="EG59" s="324">
        <v>0</v>
      </c>
      <c r="EH59" s="324">
        <f t="shared" si="75"/>
        <v>11</v>
      </c>
      <c r="EI59" s="324">
        <v>0</v>
      </c>
      <c r="EJ59" s="324">
        <v>0</v>
      </c>
      <c r="EK59" s="324">
        <v>11</v>
      </c>
      <c r="EL59" s="324">
        <v>0</v>
      </c>
      <c r="EM59" s="324">
        <v>0</v>
      </c>
      <c r="EN59" s="324">
        <v>0</v>
      </c>
    </row>
    <row r="60" spans="1:144" s="300" customFormat="1" ht="13.5" customHeight="1">
      <c r="A60" s="322" t="s">
        <v>745</v>
      </c>
      <c r="B60" s="323" t="s">
        <v>917</v>
      </c>
      <c r="C60" s="322" t="s">
        <v>918</v>
      </c>
      <c r="D60" s="324">
        <f t="shared" si="47"/>
        <v>2634</v>
      </c>
      <c r="E60" s="324">
        <f t="shared" si="48"/>
        <v>2153</v>
      </c>
      <c r="F60" s="324">
        <f t="shared" si="49"/>
        <v>1831</v>
      </c>
      <c r="G60" s="324">
        <v>0</v>
      </c>
      <c r="H60" s="324">
        <v>1830</v>
      </c>
      <c r="I60" s="324">
        <v>0</v>
      </c>
      <c r="J60" s="324">
        <v>0</v>
      </c>
      <c r="K60" s="324">
        <v>0</v>
      </c>
      <c r="L60" s="324">
        <v>1</v>
      </c>
      <c r="M60" s="324">
        <f t="shared" si="50"/>
        <v>322</v>
      </c>
      <c r="N60" s="324">
        <v>0</v>
      </c>
      <c r="O60" s="324">
        <v>270</v>
      </c>
      <c r="P60" s="324">
        <v>52</v>
      </c>
      <c r="Q60" s="324">
        <v>0</v>
      </c>
      <c r="R60" s="324">
        <v>0</v>
      </c>
      <c r="S60" s="324">
        <v>0</v>
      </c>
      <c r="T60" s="324">
        <f t="shared" si="51"/>
        <v>0</v>
      </c>
      <c r="U60" s="324">
        <f t="shared" si="52"/>
        <v>0</v>
      </c>
      <c r="V60" s="324">
        <v>0</v>
      </c>
      <c r="W60" s="324">
        <v>0</v>
      </c>
      <c r="X60" s="324">
        <v>0</v>
      </c>
      <c r="Y60" s="324">
        <v>0</v>
      </c>
      <c r="Z60" s="324">
        <v>0</v>
      </c>
      <c r="AA60" s="324">
        <v>0</v>
      </c>
      <c r="AB60" s="324">
        <f t="shared" si="53"/>
        <v>0</v>
      </c>
      <c r="AC60" s="324">
        <v>0</v>
      </c>
      <c r="AD60" s="324">
        <v>0</v>
      </c>
      <c r="AE60" s="324">
        <v>0</v>
      </c>
      <c r="AF60" s="324">
        <v>0</v>
      </c>
      <c r="AG60" s="324">
        <v>0</v>
      </c>
      <c r="AH60" s="324">
        <v>0</v>
      </c>
      <c r="AI60" s="324">
        <f t="shared" si="54"/>
        <v>0</v>
      </c>
      <c r="AJ60" s="324">
        <f t="shared" si="55"/>
        <v>0</v>
      </c>
      <c r="AK60" s="324">
        <v>0</v>
      </c>
      <c r="AL60" s="324">
        <v>0</v>
      </c>
      <c r="AM60" s="324">
        <v>0</v>
      </c>
      <c r="AN60" s="324">
        <v>0</v>
      </c>
      <c r="AO60" s="324">
        <v>0</v>
      </c>
      <c r="AP60" s="324">
        <v>0</v>
      </c>
      <c r="AQ60" s="324">
        <f t="shared" si="56"/>
        <v>0</v>
      </c>
      <c r="AR60" s="324">
        <v>0</v>
      </c>
      <c r="AS60" s="324">
        <v>0</v>
      </c>
      <c r="AT60" s="324">
        <v>0</v>
      </c>
      <c r="AU60" s="324">
        <v>0</v>
      </c>
      <c r="AV60" s="324">
        <v>0</v>
      </c>
      <c r="AW60" s="324">
        <v>0</v>
      </c>
      <c r="AX60" s="324">
        <f t="shared" si="57"/>
        <v>0</v>
      </c>
      <c r="AY60" s="324">
        <f t="shared" si="58"/>
        <v>0</v>
      </c>
      <c r="AZ60" s="324">
        <v>0</v>
      </c>
      <c r="BA60" s="324">
        <v>0</v>
      </c>
      <c r="BB60" s="324">
        <v>0</v>
      </c>
      <c r="BC60" s="324">
        <v>0</v>
      </c>
      <c r="BD60" s="324">
        <v>0</v>
      </c>
      <c r="BE60" s="324">
        <v>0</v>
      </c>
      <c r="BF60" s="324">
        <f t="shared" si="59"/>
        <v>0</v>
      </c>
      <c r="BG60" s="324">
        <v>0</v>
      </c>
      <c r="BH60" s="324">
        <v>0</v>
      </c>
      <c r="BI60" s="324">
        <v>0</v>
      </c>
      <c r="BJ60" s="324">
        <v>0</v>
      </c>
      <c r="BK60" s="324">
        <v>0</v>
      </c>
      <c r="BL60" s="324">
        <v>0</v>
      </c>
      <c r="BM60" s="324">
        <f t="shared" si="60"/>
        <v>0</v>
      </c>
      <c r="BN60" s="324">
        <f t="shared" si="61"/>
        <v>0</v>
      </c>
      <c r="BO60" s="324">
        <v>0</v>
      </c>
      <c r="BP60" s="324">
        <v>0</v>
      </c>
      <c r="BQ60" s="324">
        <v>0</v>
      </c>
      <c r="BR60" s="324">
        <v>0</v>
      </c>
      <c r="BS60" s="324">
        <v>0</v>
      </c>
      <c r="BT60" s="324">
        <v>0</v>
      </c>
      <c r="BU60" s="324">
        <f t="shared" si="62"/>
        <v>0</v>
      </c>
      <c r="BV60" s="324">
        <v>0</v>
      </c>
      <c r="BW60" s="324">
        <v>0</v>
      </c>
      <c r="BX60" s="324">
        <v>0</v>
      </c>
      <c r="BY60" s="324">
        <v>0</v>
      </c>
      <c r="BZ60" s="324">
        <v>0</v>
      </c>
      <c r="CA60" s="324">
        <v>0</v>
      </c>
      <c r="CB60" s="324">
        <f t="shared" si="63"/>
        <v>0</v>
      </c>
      <c r="CC60" s="324">
        <f t="shared" si="64"/>
        <v>0</v>
      </c>
      <c r="CD60" s="324">
        <v>0</v>
      </c>
      <c r="CE60" s="324">
        <v>0</v>
      </c>
      <c r="CF60" s="324">
        <v>0</v>
      </c>
      <c r="CG60" s="324">
        <v>0</v>
      </c>
      <c r="CH60" s="324">
        <v>0</v>
      </c>
      <c r="CI60" s="324">
        <v>0</v>
      </c>
      <c r="CJ60" s="324">
        <f t="shared" si="65"/>
        <v>0</v>
      </c>
      <c r="CK60" s="324">
        <v>0</v>
      </c>
      <c r="CL60" s="324">
        <v>0</v>
      </c>
      <c r="CM60" s="324">
        <v>0</v>
      </c>
      <c r="CN60" s="324">
        <v>0</v>
      </c>
      <c r="CO60" s="324">
        <v>0</v>
      </c>
      <c r="CP60" s="324">
        <v>0</v>
      </c>
      <c r="CQ60" s="324">
        <f t="shared" si="66"/>
        <v>283</v>
      </c>
      <c r="CR60" s="324">
        <f t="shared" si="67"/>
        <v>239</v>
      </c>
      <c r="CS60" s="324">
        <v>0</v>
      </c>
      <c r="CT60" s="324">
        <v>0</v>
      </c>
      <c r="CU60" s="324">
        <v>98</v>
      </c>
      <c r="CV60" s="324">
        <v>137</v>
      </c>
      <c r="CW60" s="324">
        <v>0</v>
      </c>
      <c r="CX60" s="324">
        <v>4</v>
      </c>
      <c r="CY60" s="324">
        <f t="shared" si="68"/>
        <v>44</v>
      </c>
      <c r="CZ60" s="324">
        <v>0</v>
      </c>
      <c r="DA60" s="324">
        <v>0</v>
      </c>
      <c r="DB60" s="324">
        <v>44</v>
      </c>
      <c r="DC60" s="324">
        <v>0</v>
      </c>
      <c r="DD60" s="324">
        <v>0</v>
      </c>
      <c r="DE60" s="324">
        <v>0</v>
      </c>
      <c r="DF60" s="324">
        <f t="shared" si="69"/>
        <v>0</v>
      </c>
      <c r="DG60" s="324">
        <f t="shared" si="70"/>
        <v>0</v>
      </c>
      <c r="DH60" s="324">
        <v>0</v>
      </c>
      <c r="DI60" s="324">
        <v>0</v>
      </c>
      <c r="DJ60" s="324">
        <v>0</v>
      </c>
      <c r="DK60" s="324">
        <v>0</v>
      </c>
      <c r="DL60" s="324">
        <v>0</v>
      </c>
      <c r="DM60" s="324">
        <v>0</v>
      </c>
      <c r="DN60" s="324">
        <f t="shared" si="71"/>
        <v>0</v>
      </c>
      <c r="DO60" s="324">
        <v>0</v>
      </c>
      <c r="DP60" s="324">
        <v>0</v>
      </c>
      <c r="DQ60" s="324">
        <v>0</v>
      </c>
      <c r="DR60" s="324">
        <v>0</v>
      </c>
      <c r="DS60" s="324">
        <v>0</v>
      </c>
      <c r="DT60" s="324">
        <v>0</v>
      </c>
      <c r="DU60" s="324">
        <f t="shared" si="72"/>
        <v>174</v>
      </c>
      <c r="DV60" s="324">
        <v>174</v>
      </c>
      <c r="DW60" s="324">
        <v>0</v>
      </c>
      <c r="DX60" s="324">
        <v>0</v>
      </c>
      <c r="DY60" s="324">
        <v>0</v>
      </c>
      <c r="DZ60" s="324">
        <f t="shared" si="73"/>
        <v>24</v>
      </c>
      <c r="EA60" s="324">
        <f t="shared" si="74"/>
        <v>10</v>
      </c>
      <c r="EB60" s="324">
        <v>0</v>
      </c>
      <c r="EC60" s="324">
        <v>0</v>
      </c>
      <c r="ED60" s="324">
        <v>10</v>
      </c>
      <c r="EE60" s="324">
        <v>0</v>
      </c>
      <c r="EF60" s="324">
        <v>0</v>
      </c>
      <c r="EG60" s="324">
        <v>0</v>
      </c>
      <c r="EH60" s="324">
        <f t="shared" si="75"/>
        <v>14</v>
      </c>
      <c r="EI60" s="324">
        <v>0</v>
      </c>
      <c r="EJ60" s="324">
        <v>0</v>
      </c>
      <c r="EK60" s="324">
        <v>14</v>
      </c>
      <c r="EL60" s="324">
        <v>0</v>
      </c>
      <c r="EM60" s="324">
        <v>0</v>
      </c>
      <c r="EN60" s="324">
        <v>0</v>
      </c>
    </row>
    <row r="61" spans="1:144" s="300" customFormat="1" ht="13.5" customHeight="1">
      <c r="A61" s="322" t="s">
        <v>745</v>
      </c>
      <c r="B61" s="323" t="s">
        <v>920</v>
      </c>
      <c r="C61" s="322" t="s">
        <v>921</v>
      </c>
      <c r="D61" s="324">
        <f t="shared" si="47"/>
        <v>2128</v>
      </c>
      <c r="E61" s="324">
        <f t="shared" si="48"/>
        <v>1750</v>
      </c>
      <c r="F61" s="324">
        <f t="shared" si="49"/>
        <v>1466</v>
      </c>
      <c r="G61" s="324">
        <v>0</v>
      </c>
      <c r="H61" s="324">
        <v>1464</v>
      </c>
      <c r="I61" s="324">
        <v>0</v>
      </c>
      <c r="J61" s="324">
        <v>0</v>
      </c>
      <c r="K61" s="324">
        <v>0</v>
      </c>
      <c r="L61" s="324">
        <v>2</v>
      </c>
      <c r="M61" s="324">
        <f t="shared" si="50"/>
        <v>284</v>
      </c>
      <c r="N61" s="324">
        <v>0</v>
      </c>
      <c r="O61" s="324">
        <v>244</v>
      </c>
      <c r="P61" s="324">
        <v>40</v>
      </c>
      <c r="Q61" s="324">
        <v>0</v>
      </c>
      <c r="R61" s="324">
        <v>0</v>
      </c>
      <c r="S61" s="324">
        <v>0</v>
      </c>
      <c r="T61" s="324">
        <f t="shared" si="51"/>
        <v>0</v>
      </c>
      <c r="U61" s="324">
        <f t="shared" si="52"/>
        <v>0</v>
      </c>
      <c r="V61" s="324">
        <v>0</v>
      </c>
      <c r="W61" s="324">
        <v>0</v>
      </c>
      <c r="X61" s="324">
        <v>0</v>
      </c>
      <c r="Y61" s="324">
        <v>0</v>
      </c>
      <c r="Z61" s="324">
        <v>0</v>
      </c>
      <c r="AA61" s="324">
        <v>0</v>
      </c>
      <c r="AB61" s="324">
        <f t="shared" si="53"/>
        <v>0</v>
      </c>
      <c r="AC61" s="324">
        <v>0</v>
      </c>
      <c r="AD61" s="324">
        <v>0</v>
      </c>
      <c r="AE61" s="324">
        <v>0</v>
      </c>
      <c r="AF61" s="324">
        <v>0</v>
      </c>
      <c r="AG61" s="324">
        <v>0</v>
      </c>
      <c r="AH61" s="324">
        <v>0</v>
      </c>
      <c r="AI61" s="324">
        <f t="shared" si="54"/>
        <v>0</v>
      </c>
      <c r="AJ61" s="324">
        <f t="shared" si="55"/>
        <v>0</v>
      </c>
      <c r="AK61" s="324">
        <v>0</v>
      </c>
      <c r="AL61" s="324">
        <v>0</v>
      </c>
      <c r="AM61" s="324">
        <v>0</v>
      </c>
      <c r="AN61" s="324">
        <v>0</v>
      </c>
      <c r="AO61" s="324">
        <v>0</v>
      </c>
      <c r="AP61" s="324">
        <v>0</v>
      </c>
      <c r="AQ61" s="324">
        <f t="shared" si="56"/>
        <v>0</v>
      </c>
      <c r="AR61" s="324">
        <v>0</v>
      </c>
      <c r="AS61" s="324">
        <v>0</v>
      </c>
      <c r="AT61" s="324">
        <v>0</v>
      </c>
      <c r="AU61" s="324">
        <v>0</v>
      </c>
      <c r="AV61" s="324">
        <v>0</v>
      </c>
      <c r="AW61" s="324">
        <v>0</v>
      </c>
      <c r="AX61" s="324">
        <f t="shared" si="57"/>
        <v>0</v>
      </c>
      <c r="AY61" s="324">
        <f t="shared" si="58"/>
        <v>0</v>
      </c>
      <c r="AZ61" s="324">
        <v>0</v>
      </c>
      <c r="BA61" s="324">
        <v>0</v>
      </c>
      <c r="BB61" s="324">
        <v>0</v>
      </c>
      <c r="BC61" s="324">
        <v>0</v>
      </c>
      <c r="BD61" s="324">
        <v>0</v>
      </c>
      <c r="BE61" s="324">
        <v>0</v>
      </c>
      <c r="BF61" s="324">
        <f t="shared" si="59"/>
        <v>0</v>
      </c>
      <c r="BG61" s="324">
        <v>0</v>
      </c>
      <c r="BH61" s="324">
        <v>0</v>
      </c>
      <c r="BI61" s="324">
        <v>0</v>
      </c>
      <c r="BJ61" s="324">
        <v>0</v>
      </c>
      <c r="BK61" s="324">
        <v>0</v>
      </c>
      <c r="BL61" s="324">
        <v>0</v>
      </c>
      <c r="BM61" s="324">
        <f t="shared" si="60"/>
        <v>0</v>
      </c>
      <c r="BN61" s="324">
        <f t="shared" si="61"/>
        <v>0</v>
      </c>
      <c r="BO61" s="324">
        <v>0</v>
      </c>
      <c r="BP61" s="324">
        <v>0</v>
      </c>
      <c r="BQ61" s="324">
        <v>0</v>
      </c>
      <c r="BR61" s="324">
        <v>0</v>
      </c>
      <c r="BS61" s="324">
        <v>0</v>
      </c>
      <c r="BT61" s="324">
        <v>0</v>
      </c>
      <c r="BU61" s="324">
        <f t="shared" si="62"/>
        <v>0</v>
      </c>
      <c r="BV61" s="324">
        <v>0</v>
      </c>
      <c r="BW61" s="324">
        <v>0</v>
      </c>
      <c r="BX61" s="324">
        <v>0</v>
      </c>
      <c r="BY61" s="324">
        <v>0</v>
      </c>
      <c r="BZ61" s="324">
        <v>0</v>
      </c>
      <c r="CA61" s="324">
        <v>0</v>
      </c>
      <c r="CB61" s="324">
        <f t="shared" si="63"/>
        <v>0</v>
      </c>
      <c r="CC61" s="324">
        <f t="shared" si="64"/>
        <v>0</v>
      </c>
      <c r="CD61" s="324">
        <v>0</v>
      </c>
      <c r="CE61" s="324">
        <v>0</v>
      </c>
      <c r="CF61" s="324">
        <v>0</v>
      </c>
      <c r="CG61" s="324">
        <v>0</v>
      </c>
      <c r="CH61" s="324">
        <v>0</v>
      </c>
      <c r="CI61" s="324">
        <v>0</v>
      </c>
      <c r="CJ61" s="324">
        <f t="shared" si="65"/>
        <v>0</v>
      </c>
      <c r="CK61" s="324">
        <v>0</v>
      </c>
      <c r="CL61" s="324">
        <v>0</v>
      </c>
      <c r="CM61" s="324">
        <v>0</v>
      </c>
      <c r="CN61" s="324">
        <v>0</v>
      </c>
      <c r="CO61" s="324">
        <v>0</v>
      </c>
      <c r="CP61" s="324">
        <v>0</v>
      </c>
      <c r="CQ61" s="324">
        <f t="shared" si="66"/>
        <v>219</v>
      </c>
      <c r="CR61" s="324">
        <f t="shared" si="67"/>
        <v>204</v>
      </c>
      <c r="CS61" s="324">
        <v>0</v>
      </c>
      <c r="CT61" s="324">
        <v>0</v>
      </c>
      <c r="CU61" s="324">
        <v>87</v>
      </c>
      <c r="CV61" s="324">
        <v>111</v>
      </c>
      <c r="CW61" s="324">
        <v>0</v>
      </c>
      <c r="CX61" s="324">
        <v>6</v>
      </c>
      <c r="CY61" s="324">
        <f t="shared" si="68"/>
        <v>15</v>
      </c>
      <c r="CZ61" s="324">
        <v>0</v>
      </c>
      <c r="DA61" s="324">
        <v>0</v>
      </c>
      <c r="DB61" s="324">
        <v>15</v>
      </c>
      <c r="DC61" s="324">
        <v>0</v>
      </c>
      <c r="DD61" s="324">
        <v>0</v>
      </c>
      <c r="DE61" s="324">
        <v>0</v>
      </c>
      <c r="DF61" s="324">
        <f t="shared" si="69"/>
        <v>0</v>
      </c>
      <c r="DG61" s="324">
        <f t="shared" si="70"/>
        <v>0</v>
      </c>
      <c r="DH61" s="324">
        <v>0</v>
      </c>
      <c r="DI61" s="324">
        <v>0</v>
      </c>
      <c r="DJ61" s="324">
        <v>0</v>
      </c>
      <c r="DK61" s="324">
        <v>0</v>
      </c>
      <c r="DL61" s="324">
        <v>0</v>
      </c>
      <c r="DM61" s="324">
        <v>0</v>
      </c>
      <c r="DN61" s="324">
        <f t="shared" si="71"/>
        <v>0</v>
      </c>
      <c r="DO61" s="324">
        <v>0</v>
      </c>
      <c r="DP61" s="324">
        <v>0</v>
      </c>
      <c r="DQ61" s="324">
        <v>0</v>
      </c>
      <c r="DR61" s="324">
        <v>0</v>
      </c>
      <c r="DS61" s="324">
        <v>0</v>
      </c>
      <c r="DT61" s="324">
        <v>0</v>
      </c>
      <c r="DU61" s="324">
        <f t="shared" si="72"/>
        <v>141</v>
      </c>
      <c r="DV61" s="324">
        <v>141</v>
      </c>
      <c r="DW61" s="324">
        <v>0</v>
      </c>
      <c r="DX61" s="324">
        <v>0</v>
      </c>
      <c r="DY61" s="324">
        <v>0</v>
      </c>
      <c r="DZ61" s="324">
        <f t="shared" si="73"/>
        <v>18</v>
      </c>
      <c r="EA61" s="324">
        <f t="shared" si="74"/>
        <v>8</v>
      </c>
      <c r="EB61" s="324">
        <v>0</v>
      </c>
      <c r="EC61" s="324">
        <v>0</v>
      </c>
      <c r="ED61" s="324">
        <v>8</v>
      </c>
      <c r="EE61" s="324">
        <v>0</v>
      </c>
      <c r="EF61" s="324">
        <v>0</v>
      </c>
      <c r="EG61" s="324">
        <v>0</v>
      </c>
      <c r="EH61" s="324">
        <f t="shared" si="75"/>
        <v>10</v>
      </c>
      <c r="EI61" s="324">
        <v>0</v>
      </c>
      <c r="EJ61" s="324">
        <v>0</v>
      </c>
      <c r="EK61" s="324">
        <v>10</v>
      </c>
      <c r="EL61" s="324">
        <v>0</v>
      </c>
      <c r="EM61" s="324">
        <v>0</v>
      </c>
      <c r="EN61" s="324">
        <v>0</v>
      </c>
    </row>
    <row r="62" spans="1:144" s="300" customFormat="1" ht="13.5" customHeight="1">
      <c r="A62" s="322" t="s">
        <v>745</v>
      </c>
      <c r="B62" s="323" t="s">
        <v>923</v>
      </c>
      <c r="C62" s="322" t="s">
        <v>924</v>
      </c>
      <c r="D62" s="324">
        <f t="shared" si="47"/>
        <v>3475</v>
      </c>
      <c r="E62" s="324">
        <f t="shared" si="48"/>
        <v>2908</v>
      </c>
      <c r="F62" s="324">
        <f t="shared" si="49"/>
        <v>2406</v>
      </c>
      <c r="G62" s="324">
        <v>0</v>
      </c>
      <c r="H62" s="324">
        <v>2404</v>
      </c>
      <c r="I62" s="324">
        <v>0</v>
      </c>
      <c r="J62" s="324">
        <v>0</v>
      </c>
      <c r="K62" s="324">
        <v>0</v>
      </c>
      <c r="L62" s="324">
        <v>2</v>
      </c>
      <c r="M62" s="324">
        <f t="shared" si="50"/>
        <v>502</v>
      </c>
      <c r="N62" s="324">
        <v>0</v>
      </c>
      <c r="O62" s="324">
        <v>434</v>
      </c>
      <c r="P62" s="324">
        <v>68</v>
      </c>
      <c r="Q62" s="324">
        <v>0</v>
      </c>
      <c r="R62" s="324">
        <v>0</v>
      </c>
      <c r="S62" s="324">
        <v>0</v>
      </c>
      <c r="T62" s="324">
        <f t="shared" si="51"/>
        <v>0</v>
      </c>
      <c r="U62" s="324">
        <f t="shared" si="52"/>
        <v>0</v>
      </c>
      <c r="V62" s="324">
        <v>0</v>
      </c>
      <c r="W62" s="324">
        <v>0</v>
      </c>
      <c r="X62" s="324">
        <v>0</v>
      </c>
      <c r="Y62" s="324">
        <v>0</v>
      </c>
      <c r="Z62" s="324">
        <v>0</v>
      </c>
      <c r="AA62" s="324">
        <v>0</v>
      </c>
      <c r="AB62" s="324">
        <f t="shared" si="53"/>
        <v>0</v>
      </c>
      <c r="AC62" s="324">
        <v>0</v>
      </c>
      <c r="AD62" s="324">
        <v>0</v>
      </c>
      <c r="AE62" s="324">
        <v>0</v>
      </c>
      <c r="AF62" s="324">
        <v>0</v>
      </c>
      <c r="AG62" s="324">
        <v>0</v>
      </c>
      <c r="AH62" s="324">
        <v>0</v>
      </c>
      <c r="AI62" s="324">
        <f t="shared" si="54"/>
        <v>0</v>
      </c>
      <c r="AJ62" s="324">
        <f t="shared" si="55"/>
        <v>0</v>
      </c>
      <c r="AK62" s="324">
        <v>0</v>
      </c>
      <c r="AL62" s="324">
        <v>0</v>
      </c>
      <c r="AM62" s="324">
        <v>0</v>
      </c>
      <c r="AN62" s="324">
        <v>0</v>
      </c>
      <c r="AO62" s="324">
        <v>0</v>
      </c>
      <c r="AP62" s="324">
        <v>0</v>
      </c>
      <c r="AQ62" s="324">
        <f t="shared" si="56"/>
        <v>0</v>
      </c>
      <c r="AR62" s="324">
        <v>0</v>
      </c>
      <c r="AS62" s="324">
        <v>0</v>
      </c>
      <c r="AT62" s="324">
        <v>0</v>
      </c>
      <c r="AU62" s="324">
        <v>0</v>
      </c>
      <c r="AV62" s="324">
        <v>0</v>
      </c>
      <c r="AW62" s="324">
        <v>0</v>
      </c>
      <c r="AX62" s="324">
        <f t="shared" si="57"/>
        <v>0</v>
      </c>
      <c r="AY62" s="324">
        <f t="shared" si="58"/>
        <v>0</v>
      </c>
      <c r="AZ62" s="324">
        <v>0</v>
      </c>
      <c r="BA62" s="324">
        <v>0</v>
      </c>
      <c r="BB62" s="324">
        <v>0</v>
      </c>
      <c r="BC62" s="324">
        <v>0</v>
      </c>
      <c r="BD62" s="324">
        <v>0</v>
      </c>
      <c r="BE62" s="324">
        <v>0</v>
      </c>
      <c r="BF62" s="324">
        <f t="shared" si="59"/>
        <v>0</v>
      </c>
      <c r="BG62" s="324">
        <v>0</v>
      </c>
      <c r="BH62" s="324">
        <v>0</v>
      </c>
      <c r="BI62" s="324">
        <v>0</v>
      </c>
      <c r="BJ62" s="324">
        <v>0</v>
      </c>
      <c r="BK62" s="324">
        <v>0</v>
      </c>
      <c r="BL62" s="324">
        <v>0</v>
      </c>
      <c r="BM62" s="324">
        <f t="shared" si="60"/>
        <v>0</v>
      </c>
      <c r="BN62" s="324">
        <f t="shared" si="61"/>
        <v>0</v>
      </c>
      <c r="BO62" s="324">
        <v>0</v>
      </c>
      <c r="BP62" s="324">
        <v>0</v>
      </c>
      <c r="BQ62" s="324">
        <v>0</v>
      </c>
      <c r="BR62" s="324">
        <v>0</v>
      </c>
      <c r="BS62" s="324">
        <v>0</v>
      </c>
      <c r="BT62" s="324">
        <v>0</v>
      </c>
      <c r="BU62" s="324">
        <f t="shared" si="62"/>
        <v>0</v>
      </c>
      <c r="BV62" s="324">
        <v>0</v>
      </c>
      <c r="BW62" s="324">
        <v>0</v>
      </c>
      <c r="BX62" s="324">
        <v>0</v>
      </c>
      <c r="BY62" s="324">
        <v>0</v>
      </c>
      <c r="BZ62" s="324">
        <v>0</v>
      </c>
      <c r="CA62" s="324">
        <v>0</v>
      </c>
      <c r="CB62" s="324">
        <f t="shared" si="63"/>
        <v>0</v>
      </c>
      <c r="CC62" s="324">
        <f t="shared" si="64"/>
        <v>0</v>
      </c>
      <c r="CD62" s="324">
        <v>0</v>
      </c>
      <c r="CE62" s="324">
        <v>0</v>
      </c>
      <c r="CF62" s="324">
        <v>0</v>
      </c>
      <c r="CG62" s="324">
        <v>0</v>
      </c>
      <c r="CH62" s="324">
        <v>0</v>
      </c>
      <c r="CI62" s="324">
        <v>0</v>
      </c>
      <c r="CJ62" s="324">
        <f t="shared" si="65"/>
        <v>0</v>
      </c>
      <c r="CK62" s="324">
        <v>0</v>
      </c>
      <c r="CL62" s="324">
        <v>0</v>
      </c>
      <c r="CM62" s="324">
        <v>0</v>
      </c>
      <c r="CN62" s="324">
        <v>0</v>
      </c>
      <c r="CO62" s="324">
        <v>0</v>
      </c>
      <c r="CP62" s="324">
        <v>0</v>
      </c>
      <c r="CQ62" s="324">
        <f t="shared" si="66"/>
        <v>325</v>
      </c>
      <c r="CR62" s="324">
        <f t="shared" si="67"/>
        <v>306</v>
      </c>
      <c r="CS62" s="324">
        <v>0</v>
      </c>
      <c r="CT62" s="324">
        <v>0</v>
      </c>
      <c r="CU62" s="324">
        <v>126</v>
      </c>
      <c r="CV62" s="324">
        <v>169</v>
      </c>
      <c r="CW62" s="324">
        <v>0</v>
      </c>
      <c r="CX62" s="324">
        <v>11</v>
      </c>
      <c r="CY62" s="324">
        <f t="shared" si="68"/>
        <v>19</v>
      </c>
      <c r="CZ62" s="324">
        <v>0</v>
      </c>
      <c r="DA62" s="324">
        <v>0</v>
      </c>
      <c r="DB62" s="324">
        <v>19</v>
      </c>
      <c r="DC62" s="324">
        <v>0</v>
      </c>
      <c r="DD62" s="324">
        <v>0</v>
      </c>
      <c r="DE62" s="324">
        <v>0</v>
      </c>
      <c r="DF62" s="324">
        <f t="shared" si="69"/>
        <v>0</v>
      </c>
      <c r="DG62" s="324">
        <f t="shared" si="70"/>
        <v>0</v>
      </c>
      <c r="DH62" s="324">
        <v>0</v>
      </c>
      <c r="DI62" s="324">
        <v>0</v>
      </c>
      <c r="DJ62" s="324">
        <v>0</v>
      </c>
      <c r="DK62" s="324">
        <v>0</v>
      </c>
      <c r="DL62" s="324">
        <v>0</v>
      </c>
      <c r="DM62" s="324">
        <v>0</v>
      </c>
      <c r="DN62" s="324">
        <f t="shared" si="71"/>
        <v>0</v>
      </c>
      <c r="DO62" s="324">
        <v>0</v>
      </c>
      <c r="DP62" s="324">
        <v>0</v>
      </c>
      <c r="DQ62" s="324">
        <v>0</v>
      </c>
      <c r="DR62" s="324">
        <v>0</v>
      </c>
      <c r="DS62" s="324">
        <v>0</v>
      </c>
      <c r="DT62" s="324">
        <v>0</v>
      </c>
      <c r="DU62" s="324">
        <f t="shared" si="72"/>
        <v>214</v>
      </c>
      <c r="DV62" s="324">
        <v>214</v>
      </c>
      <c r="DW62" s="324">
        <v>0</v>
      </c>
      <c r="DX62" s="324">
        <v>0</v>
      </c>
      <c r="DY62" s="324">
        <v>0</v>
      </c>
      <c r="DZ62" s="324">
        <f t="shared" si="73"/>
        <v>28</v>
      </c>
      <c r="EA62" s="324">
        <f t="shared" si="74"/>
        <v>15</v>
      </c>
      <c r="EB62" s="324">
        <v>0</v>
      </c>
      <c r="EC62" s="324">
        <v>0</v>
      </c>
      <c r="ED62" s="324">
        <v>15</v>
      </c>
      <c r="EE62" s="324">
        <v>0</v>
      </c>
      <c r="EF62" s="324">
        <v>0</v>
      </c>
      <c r="EG62" s="324">
        <v>0</v>
      </c>
      <c r="EH62" s="324">
        <f t="shared" si="75"/>
        <v>13</v>
      </c>
      <c r="EI62" s="324">
        <v>0</v>
      </c>
      <c r="EJ62" s="324">
        <v>0</v>
      </c>
      <c r="EK62" s="324">
        <v>13</v>
      </c>
      <c r="EL62" s="324">
        <v>0</v>
      </c>
      <c r="EM62" s="324">
        <v>0</v>
      </c>
      <c r="EN62" s="324">
        <v>0</v>
      </c>
    </row>
    <row r="63" spans="1:144" s="300" customFormat="1" ht="13.5" customHeight="1">
      <c r="A63" s="322" t="s">
        <v>745</v>
      </c>
      <c r="B63" s="323" t="s">
        <v>926</v>
      </c>
      <c r="C63" s="322" t="s">
        <v>927</v>
      </c>
      <c r="D63" s="324">
        <f t="shared" si="47"/>
        <v>714</v>
      </c>
      <c r="E63" s="324">
        <f t="shared" si="48"/>
        <v>491</v>
      </c>
      <c r="F63" s="324">
        <f t="shared" si="49"/>
        <v>475</v>
      </c>
      <c r="G63" s="324">
        <v>0</v>
      </c>
      <c r="H63" s="324">
        <v>475</v>
      </c>
      <c r="I63" s="324">
        <v>0</v>
      </c>
      <c r="J63" s="324">
        <v>0</v>
      </c>
      <c r="K63" s="324">
        <v>0</v>
      </c>
      <c r="L63" s="324">
        <v>0</v>
      </c>
      <c r="M63" s="324">
        <f t="shared" si="50"/>
        <v>16</v>
      </c>
      <c r="N63" s="324">
        <v>0</v>
      </c>
      <c r="O63" s="324">
        <v>8</v>
      </c>
      <c r="P63" s="324">
        <v>0</v>
      </c>
      <c r="Q63" s="324">
        <v>0</v>
      </c>
      <c r="R63" s="324">
        <v>0</v>
      </c>
      <c r="S63" s="324">
        <v>8</v>
      </c>
      <c r="T63" s="324">
        <f t="shared" si="51"/>
        <v>0</v>
      </c>
      <c r="U63" s="324">
        <f t="shared" si="52"/>
        <v>0</v>
      </c>
      <c r="V63" s="324">
        <v>0</v>
      </c>
      <c r="W63" s="324">
        <v>0</v>
      </c>
      <c r="X63" s="324">
        <v>0</v>
      </c>
      <c r="Y63" s="324">
        <v>0</v>
      </c>
      <c r="Z63" s="324">
        <v>0</v>
      </c>
      <c r="AA63" s="324">
        <v>0</v>
      </c>
      <c r="AB63" s="324">
        <f t="shared" si="53"/>
        <v>0</v>
      </c>
      <c r="AC63" s="324">
        <v>0</v>
      </c>
      <c r="AD63" s="324">
        <v>0</v>
      </c>
      <c r="AE63" s="324">
        <v>0</v>
      </c>
      <c r="AF63" s="324">
        <v>0</v>
      </c>
      <c r="AG63" s="324">
        <v>0</v>
      </c>
      <c r="AH63" s="324">
        <v>0</v>
      </c>
      <c r="AI63" s="324">
        <f t="shared" si="54"/>
        <v>0</v>
      </c>
      <c r="AJ63" s="324">
        <f t="shared" si="55"/>
        <v>0</v>
      </c>
      <c r="AK63" s="324">
        <v>0</v>
      </c>
      <c r="AL63" s="324">
        <v>0</v>
      </c>
      <c r="AM63" s="324">
        <v>0</v>
      </c>
      <c r="AN63" s="324">
        <v>0</v>
      </c>
      <c r="AO63" s="324">
        <v>0</v>
      </c>
      <c r="AP63" s="324">
        <v>0</v>
      </c>
      <c r="AQ63" s="324">
        <f t="shared" si="56"/>
        <v>0</v>
      </c>
      <c r="AR63" s="324">
        <v>0</v>
      </c>
      <c r="AS63" s="324">
        <v>0</v>
      </c>
      <c r="AT63" s="324">
        <v>0</v>
      </c>
      <c r="AU63" s="324">
        <v>0</v>
      </c>
      <c r="AV63" s="324">
        <v>0</v>
      </c>
      <c r="AW63" s="324">
        <v>0</v>
      </c>
      <c r="AX63" s="324">
        <f t="shared" si="57"/>
        <v>0</v>
      </c>
      <c r="AY63" s="324">
        <f t="shared" si="58"/>
        <v>0</v>
      </c>
      <c r="AZ63" s="324">
        <v>0</v>
      </c>
      <c r="BA63" s="324">
        <v>0</v>
      </c>
      <c r="BB63" s="324">
        <v>0</v>
      </c>
      <c r="BC63" s="324">
        <v>0</v>
      </c>
      <c r="BD63" s="324">
        <v>0</v>
      </c>
      <c r="BE63" s="324">
        <v>0</v>
      </c>
      <c r="BF63" s="324">
        <f t="shared" si="59"/>
        <v>0</v>
      </c>
      <c r="BG63" s="324">
        <v>0</v>
      </c>
      <c r="BH63" s="324">
        <v>0</v>
      </c>
      <c r="BI63" s="324">
        <v>0</v>
      </c>
      <c r="BJ63" s="324">
        <v>0</v>
      </c>
      <c r="BK63" s="324">
        <v>0</v>
      </c>
      <c r="BL63" s="324">
        <v>0</v>
      </c>
      <c r="BM63" s="324">
        <f t="shared" si="60"/>
        <v>0</v>
      </c>
      <c r="BN63" s="324">
        <f t="shared" si="61"/>
        <v>0</v>
      </c>
      <c r="BO63" s="324">
        <v>0</v>
      </c>
      <c r="BP63" s="324">
        <v>0</v>
      </c>
      <c r="BQ63" s="324">
        <v>0</v>
      </c>
      <c r="BR63" s="324">
        <v>0</v>
      </c>
      <c r="BS63" s="324">
        <v>0</v>
      </c>
      <c r="BT63" s="324">
        <v>0</v>
      </c>
      <c r="BU63" s="324">
        <f t="shared" si="62"/>
        <v>0</v>
      </c>
      <c r="BV63" s="324">
        <v>0</v>
      </c>
      <c r="BW63" s="324">
        <v>0</v>
      </c>
      <c r="BX63" s="324">
        <v>0</v>
      </c>
      <c r="BY63" s="324">
        <v>0</v>
      </c>
      <c r="BZ63" s="324">
        <v>0</v>
      </c>
      <c r="CA63" s="324">
        <v>0</v>
      </c>
      <c r="CB63" s="324">
        <f t="shared" si="63"/>
        <v>0</v>
      </c>
      <c r="CC63" s="324">
        <f t="shared" si="64"/>
        <v>0</v>
      </c>
      <c r="CD63" s="324">
        <v>0</v>
      </c>
      <c r="CE63" s="324">
        <v>0</v>
      </c>
      <c r="CF63" s="324">
        <v>0</v>
      </c>
      <c r="CG63" s="324">
        <v>0</v>
      </c>
      <c r="CH63" s="324">
        <v>0</v>
      </c>
      <c r="CI63" s="324">
        <v>0</v>
      </c>
      <c r="CJ63" s="324">
        <f t="shared" si="65"/>
        <v>0</v>
      </c>
      <c r="CK63" s="324">
        <v>0</v>
      </c>
      <c r="CL63" s="324">
        <v>0</v>
      </c>
      <c r="CM63" s="324">
        <v>0</v>
      </c>
      <c r="CN63" s="324">
        <v>0</v>
      </c>
      <c r="CO63" s="324">
        <v>0</v>
      </c>
      <c r="CP63" s="324">
        <v>0</v>
      </c>
      <c r="CQ63" s="324">
        <f t="shared" si="66"/>
        <v>136</v>
      </c>
      <c r="CR63" s="324">
        <f t="shared" si="67"/>
        <v>123</v>
      </c>
      <c r="CS63" s="324">
        <v>0</v>
      </c>
      <c r="CT63" s="324">
        <v>0</v>
      </c>
      <c r="CU63" s="324">
        <v>26</v>
      </c>
      <c r="CV63" s="324">
        <v>96</v>
      </c>
      <c r="CW63" s="324">
        <v>0</v>
      </c>
      <c r="CX63" s="324">
        <v>1</v>
      </c>
      <c r="CY63" s="324">
        <f t="shared" si="68"/>
        <v>13</v>
      </c>
      <c r="CZ63" s="324">
        <v>0</v>
      </c>
      <c r="DA63" s="324">
        <v>0</v>
      </c>
      <c r="DB63" s="324">
        <v>3</v>
      </c>
      <c r="DC63" s="324">
        <v>5</v>
      </c>
      <c r="DD63" s="324">
        <v>0</v>
      </c>
      <c r="DE63" s="324">
        <v>5</v>
      </c>
      <c r="DF63" s="324">
        <f t="shared" si="69"/>
        <v>0</v>
      </c>
      <c r="DG63" s="324">
        <f t="shared" si="70"/>
        <v>0</v>
      </c>
      <c r="DH63" s="324">
        <v>0</v>
      </c>
      <c r="DI63" s="324">
        <v>0</v>
      </c>
      <c r="DJ63" s="324">
        <v>0</v>
      </c>
      <c r="DK63" s="324">
        <v>0</v>
      </c>
      <c r="DL63" s="324">
        <v>0</v>
      </c>
      <c r="DM63" s="324">
        <v>0</v>
      </c>
      <c r="DN63" s="324">
        <f t="shared" si="71"/>
        <v>0</v>
      </c>
      <c r="DO63" s="324">
        <v>0</v>
      </c>
      <c r="DP63" s="324">
        <v>0</v>
      </c>
      <c r="DQ63" s="324">
        <v>0</v>
      </c>
      <c r="DR63" s="324">
        <v>0</v>
      </c>
      <c r="DS63" s="324">
        <v>0</v>
      </c>
      <c r="DT63" s="324">
        <v>0</v>
      </c>
      <c r="DU63" s="324">
        <f t="shared" si="72"/>
        <v>87</v>
      </c>
      <c r="DV63" s="324">
        <v>87</v>
      </c>
      <c r="DW63" s="324">
        <v>0</v>
      </c>
      <c r="DX63" s="324">
        <v>0</v>
      </c>
      <c r="DY63" s="324">
        <v>0</v>
      </c>
      <c r="DZ63" s="324">
        <f t="shared" si="73"/>
        <v>0</v>
      </c>
      <c r="EA63" s="324">
        <f t="shared" si="74"/>
        <v>0</v>
      </c>
      <c r="EB63" s="324">
        <v>0</v>
      </c>
      <c r="EC63" s="324">
        <v>0</v>
      </c>
      <c r="ED63" s="324">
        <v>0</v>
      </c>
      <c r="EE63" s="324">
        <v>0</v>
      </c>
      <c r="EF63" s="324">
        <v>0</v>
      </c>
      <c r="EG63" s="324">
        <v>0</v>
      </c>
      <c r="EH63" s="324">
        <f t="shared" si="75"/>
        <v>0</v>
      </c>
      <c r="EI63" s="324">
        <v>0</v>
      </c>
      <c r="EJ63" s="324">
        <v>0</v>
      </c>
      <c r="EK63" s="324">
        <v>0</v>
      </c>
      <c r="EL63" s="324">
        <v>0</v>
      </c>
      <c r="EM63" s="324">
        <v>0</v>
      </c>
      <c r="EN63" s="324">
        <v>0</v>
      </c>
    </row>
    <row r="64" spans="1:144" s="300" customFormat="1" ht="13.5" customHeight="1">
      <c r="A64" s="322" t="s">
        <v>745</v>
      </c>
      <c r="B64" s="323" t="s">
        <v>929</v>
      </c>
      <c r="C64" s="322" t="s">
        <v>930</v>
      </c>
      <c r="D64" s="324">
        <f t="shared" si="47"/>
        <v>4435</v>
      </c>
      <c r="E64" s="324">
        <f t="shared" si="48"/>
        <v>4026</v>
      </c>
      <c r="F64" s="324">
        <f t="shared" si="49"/>
        <v>3538</v>
      </c>
      <c r="G64" s="324">
        <v>0</v>
      </c>
      <c r="H64" s="324">
        <v>3538</v>
      </c>
      <c r="I64" s="324">
        <v>0</v>
      </c>
      <c r="J64" s="324">
        <v>0</v>
      </c>
      <c r="K64" s="324">
        <v>0</v>
      </c>
      <c r="L64" s="324">
        <v>0</v>
      </c>
      <c r="M64" s="324">
        <f t="shared" si="50"/>
        <v>488</v>
      </c>
      <c r="N64" s="324">
        <v>0</v>
      </c>
      <c r="O64" s="324">
        <v>488</v>
      </c>
      <c r="P64" s="324">
        <v>0</v>
      </c>
      <c r="Q64" s="324">
        <v>0</v>
      </c>
      <c r="R64" s="324">
        <v>0</v>
      </c>
      <c r="S64" s="324">
        <v>0</v>
      </c>
      <c r="T64" s="324">
        <f t="shared" si="51"/>
        <v>353</v>
      </c>
      <c r="U64" s="324">
        <f t="shared" si="52"/>
        <v>230</v>
      </c>
      <c r="V64" s="324">
        <v>0</v>
      </c>
      <c r="W64" s="324">
        <v>0</v>
      </c>
      <c r="X64" s="324">
        <v>227</v>
      </c>
      <c r="Y64" s="324">
        <v>0</v>
      </c>
      <c r="Z64" s="324">
        <v>0</v>
      </c>
      <c r="AA64" s="324">
        <v>3</v>
      </c>
      <c r="AB64" s="324">
        <f t="shared" si="53"/>
        <v>123</v>
      </c>
      <c r="AC64" s="324">
        <v>0</v>
      </c>
      <c r="AD64" s="324">
        <v>0</v>
      </c>
      <c r="AE64" s="324">
        <v>46</v>
      </c>
      <c r="AF64" s="324">
        <v>0</v>
      </c>
      <c r="AG64" s="324">
        <v>0</v>
      </c>
      <c r="AH64" s="324">
        <v>77</v>
      </c>
      <c r="AI64" s="324">
        <f t="shared" si="54"/>
        <v>0</v>
      </c>
      <c r="AJ64" s="324">
        <f t="shared" si="55"/>
        <v>0</v>
      </c>
      <c r="AK64" s="324">
        <v>0</v>
      </c>
      <c r="AL64" s="324">
        <v>0</v>
      </c>
      <c r="AM64" s="324">
        <v>0</v>
      </c>
      <c r="AN64" s="324">
        <v>0</v>
      </c>
      <c r="AO64" s="324">
        <v>0</v>
      </c>
      <c r="AP64" s="324">
        <v>0</v>
      </c>
      <c r="AQ64" s="324">
        <f t="shared" si="56"/>
        <v>0</v>
      </c>
      <c r="AR64" s="324">
        <v>0</v>
      </c>
      <c r="AS64" s="324">
        <v>0</v>
      </c>
      <c r="AT64" s="324">
        <v>0</v>
      </c>
      <c r="AU64" s="324">
        <v>0</v>
      </c>
      <c r="AV64" s="324">
        <v>0</v>
      </c>
      <c r="AW64" s="324">
        <v>0</v>
      </c>
      <c r="AX64" s="324">
        <f t="shared" si="57"/>
        <v>0</v>
      </c>
      <c r="AY64" s="324">
        <f t="shared" si="58"/>
        <v>0</v>
      </c>
      <c r="AZ64" s="324">
        <v>0</v>
      </c>
      <c r="BA64" s="324">
        <v>0</v>
      </c>
      <c r="BB64" s="324">
        <v>0</v>
      </c>
      <c r="BC64" s="324">
        <v>0</v>
      </c>
      <c r="BD64" s="324">
        <v>0</v>
      </c>
      <c r="BE64" s="324">
        <v>0</v>
      </c>
      <c r="BF64" s="324">
        <f t="shared" si="59"/>
        <v>0</v>
      </c>
      <c r="BG64" s="324">
        <v>0</v>
      </c>
      <c r="BH64" s="324">
        <v>0</v>
      </c>
      <c r="BI64" s="324">
        <v>0</v>
      </c>
      <c r="BJ64" s="324">
        <v>0</v>
      </c>
      <c r="BK64" s="324">
        <v>0</v>
      </c>
      <c r="BL64" s="324">
        <v>0</v>
      </c>
      <c r="BM64" s="324">
        <f t="shared" si="60"/>
        <v>0</v>
      </c>
      <c r="BN64" s="324">
        <f t="shared" si="61"/>
        <v>0</v>
      </c>
      <c r="BO64" s="324">
        <v>0</v>
      </c>
      <c r="BP64" s="324">
        <v>0</v>
      </c>
      <c r="BQ64" s="324">
        <v>0</v>
      </c>
      <c r="BR64" s="324">
        <v>0</v>
      </c>
      <c r="BS64" s="324">
        <v>0</v>
      </c>
      <c r="BT64" s="324">
        <v>0</v>
      </c>
      <c r="BU64" s="324">
        <f t="shared" si="62"/>
        <v>0</v>
      </c>
      <c r="BV64" s="324">
        <v>0</v>
      </c>
      <c r="BW64" s="324">
        <v>0</v>
      </c>
      <c r="BX64" s="324">
        <v>0</v>
      </c>
      <c r="BY64" s="324">
        <v>0</v>
      </c>
      <c r="BZ64" s="324">
        <v>0</v>
      </c>
      <c r="CA64" s="324">
        <v>0</v>
      </c>
      <c r="CB64" s="324">
        <f t="shared" si="63"/>
        <v>0</v>
      </c>
      <c r="CC64" s="324">
        <f t="shared" si="64"/>
        <v>0</v>
      </c>
      <c r="CD64" s="324">
        <v>0</v>
      </c>
      <c r="CE64" s="324">
        <v>0</v>
      </c>
      <c r="CF64" s="324">
        <v>0</v>
      </c>
      <c r="CG64" s="324">
        <v>0</v>
      </c>
      <c r="CH64" s="324">
        <v>0</v>
      </c>
      <c r="CI64" s="324">
        <v>0</v>
      </c>
      <c r="CJ64" s="324">
        <f t="shared" si="65"/>
        <v>0</v>
      </c>
      <c r="CK64" s="324">
        <v>0</v>
      </c>
      <c r="CL64" s="324">
        <v>0</v>
      </c>
      <c r="CM64" s="324">
        <v>0</v>
      </c>
      <c r="CN64" s="324">
        <v>0</v>
      </c>
      <c r="CO64" s="324">
        <v>0</v>
      </c>
      <c r="CP64" s="324">
        <v>0</v>
      </c>
      <c r="CQ64" s="324">
        <f t="shared" si="66"/>
        <v>54</v>
      </c>
      <c r="CR64" s="324">
        <f t="shared" si="67"/>
        <v>54</v>
      </c>
      <c r="CS64" s="324">
        <v>0</v>
      </c>
      <c r="CT64" s="324">
        <v>0</v>
      </c>
      <c r="CU64" s="324">
        <v>0</v>
      </c>
      <c r="CV64" s="324">
        <v>50</v>
      </c>
      <c r="CW64" s="324">
        <v>4</v>
      </c>
      <c r="CX64" s="324">
        <v>0</v>
      </c>
      <c r="CY64" s="324">
        <f t="shared" si="68"/>
        <v>0</v>
      </c>
      <c r="CZ64" s="324">
        <v>0</v>
      </c>
      <c r="DA64" s="324">
        <v>0</v>
      </c>
      <c r="DB64" s="324">
        <v>0</v>
      </c>
      <c r="DC64" s="324">
        <v>0</v>
      </c>
      <c r="DD64" s="324">
        <v>0</v>
      </c>
      <c r="DE64" s="324">
        <v>0</v>
      </c>
      <c r="DF64" s="324">
        <f t="shared" si="69"/>
        <v>0</v>
      </c>
      <c r="DG64" s="324">
        <f t="shared" si="70"/>
        <v>0</v>
      </c>
      <c r="DH64" s="324">
        <v>0</v>
      </c>
      <c r="DI64" s="324">
        <v>0</v>
      </c>
      <c r="DJ64" s="324">
        <v>0</v>
      </c>
      <c r="DK64" s="324">
        <v>0</v>
      </c>
      <c r="DL64" s="324">
        <v>0</v>
      </c>
      <c r="DM64" s="324">
        <v>0</v>
      </c>
      <c r="DN64" s="324">
        <f t="shared" si="71"/>
        <v>0</v>
      </c>
      <c r="DO64" s="324">
        <v>0</v>
      </c>
      <c r="DP64" s="324">
        <v>0</v>
      </c>
      <c r="DQ64" s="324">
        <v>0</v>
      </c>
      <c r="DR64" s="324">
        <v>0</v>
      </c>
      <c r="DS64" s="324">
        <v>0</v>
      </c>
      <c r="DT64" s="324">
        <v>0</v>
      </c>
      <c r="DU64" s="324">
        <f t="shared" si="72"/>
        <v>2</v>
      </c>
      <c r="DV64" s="324">
        <v>2</v>
      </c>
      <c r="DW64" s="324">
        <v>0</v>
      </c>
      <c r="DX64" s="324">
        <v>0</v>
      </c>
      <c r="DY64" s="324">
        <v>0</v>
      </c>
      <c r="DZ64" s="324">
        <f t="shared" si="73"/>
        <v>0</v>
      </c>
      <c r="EA64" s="324">
        <f t="shared" si="74"/>
        <v>0</v>
      </c>
      <c r="EB64" s="324">
        <v>0</v>
      </c>
      <c r="EC64" s="324">
        <v>0</v>
      </c>
      <c r="ED64" s="324">
        <v>0</v>
      </c>
      <c r="EE64" s="324">
        <v>0</v>
      </c>
      <c r="EF64" s="324">
        <v>0</v>
      </c>
      <c r="EG64" s="324">
        <v>0</v>
      </c>
      <c r="EH64" s="324">
        <f t="shared" si="75"/>
        <v>0</v>
      </c>
      <c r="EI64" s="324">
        <v>0</v>
      </c>
      <c r="EJ64" s="324">
        <v>0</v>
      </c>
      <c r="EK64" s="324">
        <v>0</v>
      </c>
      <c r="EL64" s="324">
        <v>0</v>
      </c>
      <c r="EM64" s="324">
        <v>0</v>
      </c>
      <c r="EN64" s="324">
        <v>0</v>
      </c>
    </row>
    <row r="65" spans="1:144" s="300" customFormat="1" ht="13.5" customHeight="1">
      <c r="A65" s="322" t="s">
        <v>745</v>
      </c>
      <c r="B65" s="323" t="s">
        <v>932</v>
      </c>
      <c r="C65" s="322" t="s">
        <v>933</v>
      </c>
      <c r="D65" s="324">
        <f t="shared" si="47"/>
        <v>4462</v>
      </c>
      <c r="E65" s="324">
        <f t="shared" si="48"/>
        <v>4048</v>
      </c>
      <c r="F65" s="324">
        <f t="shared" si="49"/>
        <v>3638</v>
      </c>
      <c r="G65" s="324">
        <v>0</v>
      </c>
      <c r="H65" s="324">
        <v>3638</v>
      </c>
      <c r="I65" s="324">
        <v>0</v>
      </c>
      <c r="J65" s="324">
        <v>0</v>
      </c>
      <c r="K65" s="324">
        <v>0</v>
      </c>
      <c r="L65" s="324">
        <v>0</v>
      </c>
      <c r="M65" s="324">
        <f t="shared" si="50"/>
        <v>410</v>
      </c>
      <c r="N65" s="324">
        <v>0</v>
      </c>
      <c r="O65" s="324">
        <v>410</v>
      </c>
      <c r="P65" s="324">
        <v>0</v>
      </c>
      <c r="Q65" s="324">
        <v>0</v>
      </c>
      <c r="R65" s="324">
        <v>0</v>
      </c>
      <c r="S65" s="324">
        <v>0</v>
      </c>
      <c r="T65" s="324">
        <f t="shared" si="51"/>
        <v>375</v>
      </c>
      <c r="U65" s="324">
        <f t="shared" si="52"/>
        <v>272</v>
      </c>
      <c r="V65" s="324">
        <v>0</v>
      </c>
      <c r="W65" s="324">
        <v>0</v>
      </c>
      <c r="X65" s="324">
        <v>260</v>
      </c>
      <c r="Y65" s="324">
        <v>0</v>
      </c>
      <c r="Z65" s="324">
        <v>0</v>
      </c>
      <c r="AA65" s="324">
        <v>12</v>
      </c>
      <c r="AB65" s="324">
        <f t="shared" si="53"/>
        <v>103</v>
      </c>
      <c r="AC65" s="324">
        <v>0</v>
      </c>
      <c r="AD65" s="324">
        <v>0</v>
      </c>
      <c r="AE65" s="324">
        <v>38</v>
      </c>
      <c r="AF65" s="324">
        <v>0</v>
      </c>
      <c r="AG65" s="324">
        <v>0</v>
      </c>
      <c r="AH65" s="324">
        <v>65</v>
      </c>
      <c r="AI65" s="324">
        <f t="shared" si="54"/>
        <v>0</v>
      </c>
      <c r="AJ65" s="324">
        <f t="shared" si="55"/>
        <v>0</v>
      </c>
      <c r="AK65" s="324">
        <v>0</v>
      </c>
      <c r="AL65" s="324">
        <v>0</v>
      </c>
      <c r="AM65" s="324">
        <v>0</v>
      </c>
      <c r="AN65" s="324">
        <v>0</v>
      </c>
      <c r="AO65" s="324">
        <v>0</v>
      </c>
      <c r="AP65" s="324">
        <v>0</v>
      </c>
      <c r="AQ65" s="324">
        <f t="shared" si="56"/>
        <v>0</v>
      </c>
      <c r="AR65" s="324">
        <v>0</v>
      </c>
      <c r="AS65" s="324">
        <v>0</v>
      </c>
      <c r="AT65" s="324">
        <v>0</v>
      </c>
      <c r="AU65" s="324">
        <v>0</v>
      </c>
      <c r="AV65" s="324">
        <v>0</v>
      </c>
      <c r="AW65" s="324">
        <v>0</v>
      </c>
      <c r="AX65" s="324">
        <f t="shared" si="57"/>
        <v>0</v>
      </c>
      <c r="AY65" s="324">
        <f t="shared" si="58"/>
        <v>0</v>
      </c>
      <c r="AZ65" s="324">
        <v>0</v>
      </c>
      <c r="BA65" s="324">
        <v>0</v>
      </c>
      <c r="BB65" s="324">
        <v>0</v>
      </c>
      <c r="BC65" s="324">
        <v>0</v>
      </c>
      <c r="BD65" s="324">
        <v>0</v>
      </c>
      <c r="BE65" s="324">
        <v>0</v>
      </c>
      <c r="BF65" s="324">
        <f t="shared" si="59"/>
        <v>0</v>
      </c>
      <c r="BG65" s="324">
        <v>0</v>
      </c>
      <c r="BH65" s="324">
        <v>0</v>
      </c>
      <c r="BI65" s="324">
        <v>0</v>
      </c>
      <c r="BJ65" s="324">
        <v>0</v>
      </c>
      <c r="BK65" s="324">
        <v>0</v>
      </c>
      <c r="BL65" s="324">
        <v>0</v>
      </c>
      <c r="BM65" s="324">
        <f t="shared" si="60"/>
        <v>0</v>
      </c>
      <c r="BN65" s="324">
        <f t="shared" si="61"/>
        <v>0</v>
      </c>
      <c r="BO65" s="324">
        <v>0</v>
      </c>
      <c r="BP65" s="324">
        <v>0</v>
      </c>
      <c r="BQ65" s="324">
        <v>0</v>
      </c>
      <c r="BR65" s="324">
        <v>0</v>
      </c>
      <c r="BS65" s="324">
        <v>0</v>
      </c>
      <c r="BT65" s="324">
        <v>0</v>
      </c>
      <c r="BU65" s="324">
        <f t="shared" si="62"/>
        <v>0</v>
      </c>
      <c r="BV65" s="324">
        <v>0</v>
      </c>
      <c r="BW65" s="324">
        <v>0</v>
      </c>
      <c r="BX65" s="324">
        <v>0</v>
      </c>
      <c r="BY65" s="324">
        <v>0</v>
      </c>
      <c r="BZ65" s="324">
        <v>0</v>
      </c>
      <c r="CA65" s="324">
        <v>0</v>
      </c>
      <c r="CB65" s="324">
        <f t="shared" si="63"/>
        <v>0</v>
      </c>
      <c r="CC65" s="324">
        <f t="shared" si="64"/>
        <v>0</v>
      </c>
      <c r="CD65" s="324">
        <v>0</v>
      </c>
      <c r="CE65" s="324">
        <v>0</v>
      </c>
      <c r="CF65" s="324">
        <v>0</v>
      </c>
      <c r="CG65" s="324">
        <v>0</v>
      </c>
      <c r="CH65" s="324">
        <v>0</v>
      </c>
      <c r="CI65" s="324">
        <v>0</v>
      </c>
      <c r="CJ65" s="324">
        <f t="shared" si="65"/>
        <v>0</v>
      </c>
      <c r="CK65" s="324">
        <v>0</v>
      </c>
      <c r="CL65" s="324">
        <v>0</v>
      </c>
      <c r="CM65" s="324">
        <v>0</v>
      </c>
      <c r="CN65" s="324">
        <v>0</v>
      </c>
      <c r="CO65" s="324">
        <v>0</v>
      </c>
      <c r="CP65" s="324">
        <v>0</v>
      </c>
      <c r="CQ65" s="324">
        <f t="shared" si="66"/>
        <v>39</v>
      </c>
      <c r="CR65" s="324">
        <f t="shared" si="67"/>
        <v>39</v>
      </c>
      <c r="CS65" s="324">
        <v>0</v>
      </c>
      <c r="CT65" s="324">
        <v>0</v>
      </c>
      <c r="CU65" s="324">
        <v>0</v>
      </c>
      <c r="CV65" s="324">
        <v>35</v>
      </c>
      <c r="CW65" s="324">
        <v>4</v>
      </c>
      <c r="CX65" s="324">
        <v>0</v>
      </c>
      <c r="CY65" s="324">
        <f t="shared" si="68"/>
        <v>0</v>
      </c>
      <c r="CZ65" s="324">
        <v>0</v>
      </c>
      <c r="DA65" s="324">
        <v>0</v>
      </c>
      <c r="DB65" s="324">
        <v>0</v>
      </c>
      <c r="DC65" s="324">
        <v>0</v>
      </c>
      <c r="DD65" s="324">
        <v>0</v>
      </c>
      <c r="DE65" s="324">
        <v>0</v>
      </c>
      <c r="DF65" s="324">
        <f t="shared" si="69"/>
        <v>0</v>
      </c>
      <c r="DG65" s="324">
        <f t="shared" si="70"/>
        <v>0</v>
      </c>
      <c r="DH65" s="324">
        <v>0</v>
      </c>
      <c r="DI65" s="324">
        <v>0</v>
      </c>
      <c r="DJ65" s="324">
        <v>0</v>
      </c>
      <c r="DK65" s="324">
        <v>0</v>
      </c>
      <c r="DL65" s="324">
        <v>0</v>
      </c>
      <c r="DM65" s="324">
        <v>0</v>
      </c>
      <c r="DN65" s="324">
        <f t="shared" si="71"/>
        <v>0</v>
      </c>
      <c r="DO65" s="324">
        <v>0</v>
      </c>
      <c r="DP65" s="324">
        <v>0</v>
      </c>
      <c r="DQ65" s="324">
        <v>0</v>
      </c>
      <c r="DR65" s="324">
        <v>0</v>
      </c>
      <c r="DS65" s="324">
        <v>0</v>
      </c>
      <c r="DT65" s="324">
        <v>0</v>
      </c>
      <c r="DU65" s="324">
        <f t="shared" si="72"/>
        <v>0</v>
      </c>
      <c r="DV65" s="324">
        <v>0</v>
      </c>
      <c r="DW65" s="324">
        <v>0</v>
      </c>
      <c r="DX65" s="324">
        <v>0</v>
      </c>
      <c r="DY65" s="324">
        <v>0</v>
      </c>
      <c r="DZ65" s="324">
        <f t="shared" si="73"/>
        <v>0</v>
      </c>
      <c r="EA65" s="324">
        <f t="shared" si="74"/>
        <v>0</v>
      </c>
      <c r="EB65" s="324">
        <v>0</v>
      </c>
      <c r="EC65" s="324">
        <v>0</v>
      </c>
      <c r="ED65" s="324">
        <v>0</v>
      </c>
      <c r="EE65" s="324">
        <v>0</v>
      </c>
      <c r="EF65" s="324">
        <v>0</v>
      </c>
      <c r="EG65" s="324">
        <v>0</v>
      </c>
      <c r="EH65" s="324">
        <f t="shared" si="75"/>
        <v>0</v>
      </c>
      <c r="EI65" s="324">
        <v>0</v>
      </c>
      <c r="EJ65" s="324">
        <v>0</v>
      </c>
      <c r="EK65" s="324">
        <v>0</v>
      </c>
      <c r="EL65" s="324">
        <v>0</v>
      </c>
      <c r="EM65" s="324">
        <v>0</v>
      </c>
      <c r="EN65" s="324">
        <v>0</v>
      </c>
    </row>
    <row r="66" spans="1:144" s="300" customFormat="1" ht="13.5" customHeight="1">
      <c r="A66" s="322" t="s">
        <v>745</v>
      </c>
      <c r="B66" s="323" t="s">
        <v>935</v>
      </c>
      <c r="C66" s="322" t="s">
        <v>936</v>
      </c>
      <c r="D66" s="324">
        <f t="shared" si="47"/>
        <v>10492</v>
      </c>
      <c r="E66" s="324">
        <f t="shared" si="48"/>
        <v>9567</v>
      </c>
      <c r="F66" s="324">
        <f t="shared" si="49"/>
        <v>8674</v>
      </c>
      <c r="G66" s="324">
        <v>0</v>
      </c>
      <c r="H66" s="324">
        <v>8674</v>
      </c>
      <c r="I66" s="324">
        <v>0</v>
      </c>
      <c r="J66" s="324">
        <v>0</v>
      </c>
      <c r="K66" s="324">
        <v>0</v>
      </c>
      <c r="L66" s="324">
        <v>0</v>
      </c>
      <c r="M66" s="324">
        <f t="shared" si="50"/>
        <v>893</v>
      </c>
      <c r="N66" s="324">
        <v>0</v>
      </c>
      <c r="O66" s="324">
        <v>893</v>
      </c>
      <c r="P66" s="324">
        <v>0</v>
      </c>
      <c r="Q66" s="324">
        <v>0</v>
      </c>
      <c r="R66" s="324">
        <v>0</v>
      </c>
      <c r="S66" s="324">
        <v>0</v>
      </c>
      <c r="T66" s="324">
        <f t="shared" si="51"/>
        <v>775</v>
      </c>
      <c r="U66" s="324">
        <f t="shared" si="52"/>
        <v>502</v>
      </c>
      <c r="V66" s="324">
        <v>0</v>
      </c>
      <c r="W66" s="324">
        <v>0</v>
      </c>
      <c r="X66" s="324">
        <v>410</v>
      </c>
      <c r="Y66" s="324">
        <v>0</v>
      </c>
      <c r="Z66" s="324">
        <v>0</v>
      </c>
      <c r="AA66" s="324">
        <v>92</v>
      </c>
      <c r="AB66" s="324">
        <f t="shared" si="53"/>
        <v>273</v>
      </c>
      <c r="AC66" s="324">
        <v>0</v>
      </c>
      <c r="AD66" s="324">
        <v>0</v>
      </c>
      <c r="AE66" s="324">
        <v>129</v>
      </c>
      <c r="AF66" s="324">
        <v>0</v>
      </c>
      <c r="AG66" s="324">
        <v>0</v>
      </c>
      <c r="AH66" s="324">
        <v>144</v>
      </c>
      <c r="AI66" s="324">
        <f t="shared" si="54"/>
        <v>0</v>
      </c>
      <c r="AJ66" s="324">
        <f t="shared" si="55"/>
        <v>0</v>
      </c>
      <c r="AK66" s="324">
        <v>0</v>
      </c>
      <c r="AL66" s="324">
        <v>0</v>
      </c>
      <c r="AM66" s="324">
        <v>0</v>
      </c>
      <c r="AN66" s="324">
        <v>0</v>
      </c>
      <c r="AO66" s="324">
        <v>0</v>
      </c>
      <c r="AP66" s="324">
        <v>0</v>
      </c>
      <c r="AQ66" s="324">
        <f t="shared" si="56"/>
        <v>0</v>
      </c>
      <c r="AR66" s="324">
        <v>0</v>
      </c>
      <c r="AS66" s="324">
        <v>0</v>
      </c>
      <c r="AT66" s="324">
        <v>0</v>
      </c>
      <c r="AU66" s="324">
        <v>0</v>
      </c>
      <c r="AV66" s="324">
        <v>0</v>
      </c>
      <c r="AW66" s="324">
        <v>0</v>
      </c>
      <c r="AX66" s="324">
        <f t="shared" si="57"/>
        <v>0</v>
      </c>
      <c r="AY66" s="324">
        <f t="shared" si="58"/>
        <v>0</v>
      </c>
      <c r="AZ66" s="324">
        <v>0</v>
      </c>
      <c r="BA66" s="324">
        <v>0</v>
      </c>
      <c r="BB66" s="324">
        <v>0</v>
      </c>
      <c r="BC66" s="324">
        <v>0</v>
      </c>
      <c r="BD66" s="324">
        <v>0</v>
      </c>
      <c r="BE66" s="324">
        <v>0</v>
      </c>
      <c r="BF66" s="324">
        <f t="shared" si="59"/>
        <v>0</v>
      </c>
      <c r="BG66" s="324">
        <v>0</v>
      </c>
      <c r="BH66" s="324">
        <v>0</v>
      </c>
      <c r="BI66" s="324">
        <v>0</v>
      </c>
      <c r="BJ66" s="324">
        <v>0</v>
      </c>
      <c r="BK66" s="324">
        <v>0</v>
      </c>
      <c r="BL66" s="324">
        <v>0</v>
      </c>
      <c r="BM66" s="324">
        <f t="shared" si="60"/>
        <v>0</v>
      </c>
      <c r="BN66" s="324">
        <f t="shared" si="61"/>
        <v>0</v>
      </c>
      <c r="BO66" s="324">
        <v>0</v>
      </c>
      <c r="BP66" s="324">
        <v>0</v>
      </c>
      <c r="BQ66" s="324">
        <v>0</v>
      </c>
      <c r="BR66" s="324">
        <v>0</v>
      </c>
      <c r="BS66" s="324">
        <v>0</v>
      </c>
      <c r="BT66" s="324">
        <v>0</v>
      </c>
      <c r="BU66" s="324">
        <f t="shared" si="62"/>
        <v>0</v>
      </c>
      <c r="BV66" s="324">
        <v>0</v>
      </c>
      <c r="BW66" s="324">
        <v>0</v>
      </c>
      <c r="BX66" s="324">
        <v>0</v>
      </c>
      <c r="BY66" s="324">
        <v>0</v>
      </c>
      <c r="BZ66" s="324">
        <v>0</v>
      </c>
      <c r="CA66" s="324">
        <v>0</v>
      </c>
      <c r="CB66" s="324">
        <f t="shared" si="63"/>
        <v>0</v>
      </c>
      <c r="CC66" s="324">
        <f t="shared" si="64"/>
        <v>0</v>
      </c>
      <c r="CD66" s="324">
        <v>0</v>
      </c>
      <c r="CE66" s="324">
        <v>0</v>
      </c>
      <c r="CF66" s="324">
        <v>0</v>
      </c>
      <c r="CG66" s="324">
        <v>0</v>
      </c>
      <c r="CH66" s="324">
        <v>0</v>
      </c>
      <c r="CI66" s="324">
        <v>0</v>
      </c>
      <c r="CJ66" s="324">
        <f t="shared" si="65"/>
        <v>0</v>
      </c>
      <c r="CK66" s="324">
        <v>0</v>
      </c>
      <c r="CL66" s="324">
        <v>0</v>
      </c>
      <c r="CM66" s="324">
        <v>0</v>
      </c>
      <c r="CN66" s="324">
        <v>0</v>
      </c>
      <c r="CO66" s="324">
        <v>0</v>
      </c>
      <c r="CP66" s="324">
        <v>0</v>
      </c>
      <c r="CQ66" s="324">
        <f t="shared" si="66"/>
        <v>129</v>
      </c>
      <c r="CR66" s="324">
        <f t="shared" si="67"/>
        <v>129</v>
      </c>
      <c r="CS66" s="324">
        <v>0</v>
      </c>
      <c r="CT66" s="324">
        <v>0</v>
      </c>
      <c r="CU66" s="324">
        <v>0</v>
      </c>
      <c r="CV66" s="324">
        <v>123</v>
      </c>
      <c r="CW66" s="324">
        <v>6</v>
      </c>
      <c r="CX66" s="324">
        <v>0</v>
      </c>
      <c r="CY66" s="324">
        <f t="shared" si="68"/>
        <v>0</v>
      </c>
      <c r="CZ66" s="324">
        <v>0</v>
      </c>
      <c r="DA66" s="324">
        <v>0</v>
      </c>
      <c r="DB66" s="324">
        <v>0</v>
      </c>
      <c r="DC66" s="324">
        <v>0</v>
      </c>
      <c r="DD66" s="324">
        <v>0</v>
      </c>
      <c r="DE66" s="324">
        <v>0</v>
      </c>
      <c r="DF66" s="324">
        <f t="shared" si="69"/>
        <v>0</v>
      </c>
      <c r="DG66" s="324">
        <f t="shared" si="70"/>
        <v>0</v>
      </c>
      <c r="DH66" s="324">
        <v>0</v>
      </c>
      <c r="DI66" s="324">
        <v>0</v>
      </c>
      <c r="DJ66" s="324">
        <v>0</v>
      </c>
      <c r="DK66" s="324">
        <v>0</v>
      </c>
      <c r="DL66" s="324">
        <v>0</v>
      </c>
      <c r="DM66" s="324">
        <v>0</v>
      </c>
      <c r="DN66" s="324">
        <f t="shared" si="71"/>
        <v>0</v>
      </c>
      <c r="DO66" s="324">
        <v>0</v>
      </c>
      <c r="DP66" s="324">
        <v>0</v>
      </c>
      <c r="DQ66" s="324">
        <v>0</v>
      </c>
      <c r="DR66" s="324">
        <v>0</v>
      </c>
      <c r="DS66" s="324">
        <v>0</v>
      </c>
      <c r="DT66" s="324">
        <v>0</v>
      </c>
      <c r="DU66" s="324">
        <f t="shared" si="72"/>
        <v>21</v>
      </c>
      <c r="DV66" s="324">
        <v>0</v>
      </c>
      <c r="DW66" s="324">
        <v>21</v>
      </c>
      <c r="DX66" s="324">
        <v>0</v>
      </c>
      <c r="DY66" s="324">
        <v>0</v>
      </c>
      <c r="DZ66" s="324">
        <f t="shared" si="73"/>
        <v>0</v>
      </c>
      <c r="EA66" s="324">
        <f t="shared" si="74"/>
        <v>0</v>
      </c>
      <c r="EB66" s="324">
        <v>0</v>
      </c>
      <c r="EC66" s="324">
        <v>0</v>
      </c>
      <c r="ED66" s="324">
        <v>0</v>
      </c>
      <c r="EE66" s="324">
        <v>0</v>
      </c>
      <c r="EF66" s="324">
        <v>0</v>
      </c>
      <c r="EG66" s="324">
        <v>0</v>
      </c>
      <c r="EH66" s="324">
        <f t="shared" si="75"/>
        <v>0</v>
      </c>
      <c r="EI66" s="324">
        <v>0</v>
      </c>
      <c r="EJ66" s="324">
        <v>0</v>
      </c>
      <c r="EK66" s="324">
        <v>0</v>
      </c>
      <c r="EL66" s="324">
        <v>0</v>
      </c>
      <c r="EM66" s="324">
        <v>0</v>
      </c>
      <c r="EN66" s="324">
        <v>0</v>
      </c>
    </row>
    <row r="67" spans="1:144" s="300" customFormat="1" ht="13.5" customHeight="1">
      <c r="A67" s="322" t="s">
        <v>745</v>
      </c>
      <c r="B67" s="323" t="s">
        <v>938</v>
      </c>
      <c r="C67" s="322" t="s">
        <v>939</v>
      </c>
      <c r="D67" s="324">
        <f t="shared" si="47"/>
        <v>10012</v>
      </c>
      <c r="E67" s="324">
        <f t="shared" si="48"/>
        <v>8941</v>
      </c>
      <c r="F67" s="324">
        <f t="shared" si="49"/>
        <v>8505</v>
      </c>
      <c r="G67" s="324">
        <v>0</v>
      </c>
      <c r="H67" s="324">
        <v>8505</v>
      </c>
      <c r="I67" s="324">
        <v>0</v>
      </c>
      <c r="J67" s="324">
        <v>0</v>
      </c>
      <c r="K67" s="324">
        <v>0</v>
      </c>
      <c r="L67" s="324">
        <v>0</v>
      </c>
      <c r="M67" s="324">
        <f t="shared" si="50"/>
        <v>436</v>
      </c>
      <c r="N67" s="324">
        <v>0</v>
      </c>
      <c r="O67" s="324">
        <v>436</v>
      </c>
      <c r="P67" s="324">
        <v>0</v>
      </c>
      <c r="Q67" s="324">
        <v>0</v>
      </c>
      <c r="R67" s="324">
        <v>0</v>
      </c>
      <c r="S67" s="324">
        <v>0</v>
      </c>
      <c r="T67" s="324">
        <f t="shared" si="51"/>
        <v>0</v>
      </c>
      <c r="U67" s="324">
        <f t="shared" si="52"/>
        <v>0</v>
      </c>
      <c r="V67" s="324">
        <v>0</v>
      </c>
      <c r="W67" s="324">
        <v>0</v>
      </c>
      <c r="X67" s="324">
        <v>0</v>
      </c>
      <c r="Y67" s="324">
        <v>0</v>
      </c>
      <c r="Z67" s="324">
        <v>0</v>
      </c>
      <c r="AA67" s="324">
        <v>0</v>
      </c>
      <c r="AB67" s="324">
        <f t="shared" si="53"/>
        <v>0</v>
      </c>
      <c r="AC67" s="324">
        <v>0</v>
      </c>
      <c r="AD67" s="324">
        <v>0</v>
      </c>
      <c r="AE67" s="324">
        <v>0</v>
      </c>
      <c r="AF67" s="324">
        <v>0</v>
      </c>
      <c r="AG67" s="324">
        <v>0</v>
      </c>
      <c r="AH67" s="324">
        <v>0</v>
      </c>
      <c r="AI67" s="324">
        <f t="shared" si="54"/>
        <v>0</v>
      </c>
      <c r="AJ67" s="324">
        <f t="shared" si="55"/>
        <v>0</v>
      </c>
      <c r="AK67" s="324">
        <v>0</v>
      </c>
      <c r="AL67" s="324">
        <v>0</v>
      </c>
      <c r="AM67" s="324">
        <v>0</v>
      </c>
      <c r="AN67" s="324">
        <v>0</v>
      </c>
      <c r="AO67" s="324">
        <v>0</v>
      </c>
      <c r="AP67" s="324">
        <v>0</v>
      </c>
      <c r="AQ67" s="324">
        <f t="shared" si="56"/>
        <v>0</v>
      </c>
      <c r="AR67" s="324">
        <v>0</v>
      </c>
      <c r="AS67" s="324">
        <v>0</v>
      </c>
      <c r="AT67" s="324">
        <v>0</v>
      </c>
      <c r="AU67" s="324">
        <v>0</v>
      </c>
      <c r="AV67" s="324">
        <v>0</v>
      </c>
      <c r="AW67" s="324">
        <v>0</v>
      </c>
      <c r="AX67" s="324">
        <f t="shared" si="57"/>
        <v>0</v>
      </c>
      <c r="AY67" s="324">
        <f t="shared" si="58"/>
        <v>0</v>
      </c>
      <c r="AZ67" s="324">
        <v>0</v>
      </c>
      <c r="BA67" s="324">
        <v>0</v>
      </c>
      <c r="BB67" s="324">
        <v>0</v>
      </c>
      <c r="BC67" s="324">
        <v>0</v>
      </c>
      <c r="BD67" s="324">
        <v>0</v>
      </c>
      <c r="BE67" s="324">
        <v>0</v>
      </c>
      <c r="BF67" s="324">
        <f t="shared" si="59"/>
        <v>0</v>
      </c>
      <c r="BG67" s="324">
        <v>0</v>
      </c>
      <c r="BH67" s="324">
        <v>0</v>
      </c>
      <c r="BI67" s="324">
        <v>0</v>
      </c>
      <c r="BJ67" s="324">
        <v>0</v>
      </c>
      <c r="BK67" s="324">
        <v>0</v>
      </c>
      <c r="BL67" s="324">
        <v>0</v>
      </c>
      <c r="BM67" s="324">
        <f t="shared" si="60"/>
        <v>0</v>
      </c>
      <c r="BN67" s="324">
        <f t="shared" si="61"/>
        <v>0</v>
      </c>
      <c r="BO67" s="324">
        <v>0</v>
      </c>
      <c r="BP67" s="324">
        <v>0</v>
      </c>
      <c r="BQ67" s="324">
        <v>0</v>
      </c>
      <c r="BR67" s="324">
        <v>0</v>
      </c>
      <c r="BS67" s="324">
        <v>0</v>
      </c>
      <c r="BT67" s="324">
        <v>0</v>
      </c>
      <c r="BU67" s="324">
        <f t="shared" si="62"/>
        <v>0</v>
      </c>
      <c r="BV67" s="324">
        <v>0</v>
      </c>
      <c r="BW67" s="324">
        <v>0</v>
      </c>
      <c r="BX67" s="324">
        <v>0</v>
      </c>
      <c r="BY67" s="324">
        <v>0</v>
      </c>
      <c r="BZ67" s="324">
        <v>0</v>
      </c>
      <c r="CA67" s="324">
        <v>0</v>
      </c>
      <c r="CB67" s="324">
        <f t="shared" si="63"/>
        <v>0</v>
      </c>
      <c r="CC67" s="324">
        <f t="shared" si="64"/>
        <v>0</v>
      </c>
      <c r="CD67" s="324">
        <v>0</v>
      </c>
      <c r="CE67" s="324">
        <v>0</v>
      </c>
      <c r="CF67" s="324">
        <v>0</v>
      </c>
      <c r="CG67" s="324">
        <v>0</v>
      </c>
      <c r="CH67" s="324">
        <v>0</v>
      </c>
      <c r="CI67" s="324">
        <v>0</v>
      </c>
      <c r="CJ67" s="324">
        <f t="shared" si="65"/>
        <v>0</v>
      </c>
      <c r="CK67" s="324">
        <v>0</v>
      </c>
      <c r="CL67" s="324">
        <v>0</v>
      </c>
      <c r="CM67" s="324">
        <v>0</v>
      </c>
      <c r="CN67" s="324">
        <v>0</v>
      </c>
      <c r="CO67" s="324">
        <v>0</v>
      </c>
      <c r="CP67" s="324">
        <v>0</v>
      </c>
      <c r="CQ67" s="324">
        <f t="shared" si="66"/>
        <v>770</v>
      </c>
      <c r="CR67" s="324">
        <f t="shared" si="67"/>
        <v>770</v>
      </c>
      <c r="CS67" s="324">
        <v>0</v>
      </c>
      <c r="CT67" s="324">
        <v>0</v>
      </c>
      <c r="CU67" s="324">
        <v>770</v>
      </c>
      <c r="CV67" s="324">
        <v>0</v>
      </c>
      <c r="CW67" s="324">
        <v>0</v>
      </c>
      <c r="CX67" s="324">
        <v>0</v>
      </c>
      <c r="CY67" s="324">
        <f t="shared" si="68"/>
        <v>0</v>
      </c>
      <c r="CZ67" s="324">
        <v>0</v>
      </c>
      <c r="DA67" s="324">
        <v>0</v>
      </c>
      <c r="DB67" s="324">
        <v>0</v>
      </c>
      <c r="DC67" s="324">
        <v>0</v>
      </c>
      <c r="DD67" s="324">
        <v>0</v>
      </c>
      <c r="DE67" s="324">
        <v>0</v>
      </c>
      <c r="DF67" s="324">
        <f t="shared" si="69"/>
        <v>0</v>
      </c>
      <c r="DG67" s="324">
        <f t="shared" si="70"/>
        <v>0</v>
      </c>
      <c r="DH67" s="324">
        <v>0</v>
      </c>
      <c r="DI67" s="324">
        <v>0</v>
      </c>
      <c r="DJ67" s="324">
        <v>0</v>
      </c>
      <c r="DK67" s="324">
        <v>0</v>
      </c>
      <c r="DL67" s="324">
        <v>0</v>
      </c>
      <c r="DM67" s="324">
        <v>0</v>
      </c>
      <c r="DN67" s="324">
        <f t="shared" si="71"/>
        <v>0</v>
      </c>
      <c r="DO67" s="324">
        <v>0</v>
      </c>
      <c r="DP67" s="324">
        <v>0</v>
      </c>
      <c r="DQ67" s="324">
        <v>0</v>
      </c>
      <c r="DR67" s="324">
        <v>0</v>
      </c>
      <c r="DS67" s="324">
        <v>0</v>
      </c>
      <c r="DT67" s="324">
        <v>0</v>
      </c>
      <c r="DU67" s="324">
        <f t="shared" si="72"/>
        <v>301</v>
      </c>
      <c r="DV67" s="324">
        <v>287</v>
      </c>
      <c r="DW67" s="324">
        <v>14</v>
      </c>
      <c r="DX67" s="324">
        <v>0</v>
      </c>
      <c r="DY67" s="324">
        <v>0</v>
      </c>
      <c r="DZ67" s="324">
        <f t="shared" si="73"/>
        <v>0</v>
      </c>
      <c r="EA67" s="324">
        <f t="shared" si="74"/>
        <v>0</v>
      </c>
      <c r="EB67" s="324">
        <v>0</v>
      </c>
      <c r="EC67" s="324">
        <v>0</v>
      </c>
      <c r="ED67" s="324">
        <v>0</v>
      </c>
      <c r="EE67" s="324">
        <v>0</v>
      </c>
      <c r="EF67" s="324">
        <v>0</v>
      </c>
      <c r="EG67" s="324">
        <v>0</v>
      </c>
      <c r="EH67" s="324">
        <f t="shared" si="75"/>
        <v>0</v>
      </c>
      <c r="EI67" s="324">
        <v>0</v>
      </c>
      <c r="EJ67" s="324">
        <v>0</v>
      </c>
      <c r="EK67" s="324">
        <v>0</v>
      </c>
      <c r="EL67" s="324">
        <v>0</v>
      </c>
      <c r="EM67" s="324">
        <v>0</v>
      </c>
      <c r="EN67" s="324">
        <v>0</v>
      </c>
    </row>
    <row r="68" spans="1:144" s="300" customFormat="1" ht="13.5" customHeight="1">
      <c r="A68" s="322" t="s">
        <v>745</v>
      </c>
      <c r="B68" s="323" t="s">
        <v>941</v>
      </c>
      <c r="C68" s="322" t="s">
        <v>942</v>
      </c>
      <c r="D68" s="324">
        <f t="shared" si="47"/>
        <v>9273</v>
      </c>
      <c r="E68" s="324">
        <f t="shared" si="48"/>
        <v>6316</v>
      </c>
      <c r="F68" s="324">
        <f t="shared" si="49"/>
        <v>5676</v>
      </c>
      <c r="G68" s="324">
        <v>0</v>
      </c>
      <c r="H68" s="324">
        <v>5430</v>
      </c>
      <c r="I68" s="324">
        <v>0</v>
      </c>
      <c r="J68" s="324">
        <v>246</v>
      </c>
      <c r="K68" s="324">
        <v>0</v>
      </c>
      <c r="L68" s="324">
        <v>0</v>
      </c>
      <c r="M68" s="324">
        <f t="shared" si="50"/>
        <v>640</v>
      </c>
      <c r="N68" s="324">
        <v>0</v>
      </c>
      <c r="O68" s="324">
        <v>581</v>
      </c>
      <c r="P68" s="324">
        <v>0</v>
      </c>
      <c r="Q68" s="324">
        <v>59</v>
      </c>
      <c r="R68" s="324">
        <v>0</v>
      </c>
      <c r="S68" s="324">
        <v>0</v>
      </c>
      <c r="T68" s="324">
        <f t="shared" si="51"/>
        <v>447</v>
      </c>
      <c r="U68" s="324">
        <f t="shared" si="52"/>
        <v>416</v>
      </c>
      <c r="V68" s="324">
        <v>0</v>
      </c>
      <c r="W68" s="324">
        <v>0</v>
      </c>
      <c r="X68" s="324">
        <v>291</v>
      </c>
      <c r="Y68" s="324">
        <v>0</v>
      </c>
      <c r="Z68" s="324">
        <v>14</v>
      </c>
      <c r="AA68" s="324">
        <v>111</v>
      </c>
      <c r="AB68" s="324">
        <f t="shared" si="53"/>
        <v>31</v>
      </c>
      <c r="AC68" s="324">
        <v>0</v>
      </c>
      <c r="AD68" s="324">
        <v>0</v>
      </c>
      <c r="AE68" s="324">
        <v>14</v>
      </c>
      <c r="AF68" s="324">
        <v>0</v>
      </c>
      <c r="AG68" s="324">
        <v>1</v>
      </c>
      <c r="AH68" s="324">
        <v>16</v>
      </c>
      <c r="AI68" s="324">
        <f t="shared" si="54"/>
        <v>199</v>
      </c>
      <c r="AJ68" s="324">
        <f t="shared" si="55"/>
        <v>199</v>
      </c>
      <c r="AK68" s="324">
        <v>0</v>
      </c>
      <c r="AL68" s="324">
        <v>0</v>
      </c>
      <c r="AM68" s="324">
        <v>0</v>
      </c>
      <c r="AN68" s="324">
        <v>199</v>
      </c>
      <c r="AO68" s="324">
        <v>0</v>
      </c>
      <c r="AP68" s="324">
        <v>0</v>
      </c>
      <c r="AQ68" s="324">
        <f t="shared" si="56"/>
        <v>0</v>
      </c>
      <c r="AR68" s="324">
        <v>0</v>
      </c>
      <c r="AS68" s="324">
        <v>0</v>
      </c>
      <c r="AT68" s="324">
        <v>0</v>
      </c>
      <c r="AU68" s="324">
        <v>0</v>
      </c>
      <c r="AV68" s="324">
        <v>0</v>
      </c>
      <c r="AW68" s="324">
        <v>0</v>
      </c>
      <c r="AX68" s="324">
        <f t="shared" si="57"/>
        <v>0</v>
      </c>
      <c r="AY68" s="324">
        <f t="shared" si="58"/>
        <v>0</v>
      </c>
      <c r="AZ68" s="324">
        <v>0</v>
      </c>
      <c r="BA68" s="324">
        <v>0</v>
      </c>
      <c r="BB68" s="324">
        <v>0</v>
      </c>
      <c r="BC68" s="324">
        <v>0</v>
      </c>
      <c r="BD68" s="324">
        <v>0</v>
      </c>
      <c r="BE68" s="324">
        <v>0</v>
      </c>
      <c r="BF68" s="324">
        <f t="shared" si="59"/>
        <v>0</v>
      </c>
      <c r="BG68" s="324">
        <v>0</v>
      </c>
      <c r="BH68" s="324">
        <v>0</v>
      </c>
      <c r="BI68" s="324">
        <v>0</v>
      </c>
      <c r="BJ68" s="324">
        <v>0</v>
      </c>
      <c r="BK68" s="324">
        <v>0</v>
      </c>
      <c r="BL68" s="324">
        <v>0</v>
      </c>
      <c r="BM68" s="324">
        <f t="shared" si="60"/>
        <v>0</v>
      </c>
      <c r="BN68" s="324">
        <f t="shared" si="61"/>
        <v>0</v>
      </c>
      <c r="BO68" s="324">
        <v>0</v>
      </c>
      <c r="BP68" s="324">
        <v>0</v>
      </c>
      <c r="BQ68" s="324">
        <v>0</v>
      </c>
      <c r="BR68" s="324">
        <v>0</v>
      </c>
      <c r="BS68" s="324">
        <v>0</v>
      </c>
      <c r="BT68" s="324">
        <v>0</v>
      </c>
      <c r="BU68" s="324">
        <f t="shared" si="62"/>
        <v>0</v>
      </c>
      <c r="BV68" s="324">
        <v>0</v>
      </c>
      <c r="BW68" s="324">
        <v>0</v>
      </c>
      <c r="BX68" s="324">
        <v>0</v>
      </c>
      <c r="BY68" s="324">
        <v>0</v>
      </c>
      <c r="BZ68" s="324">
        <v>0</v>
      </c>
      <c r="CA68" s="324">
        <v>0</v>
      </c>
      <c r="CB68" s="324">
        <f t="shared" si="63"/>
        <v>0</v>
      </c>
      <c r="CC68" s="324">
        <f t="shared" si="64"/>
        <v>0</v>
      </c>
      <c r="CD68" s="324">
        <v>0</v>
      </c>
      <c r="CE68" s="324">
        <v>0</v>
      </c>
      <c r="CF68" s="324">
        <v>0</v>
      </c>
      <c r="CG68" s="324">
        <v>0</v>
      </c>
      <c r="CH68" s="324">
        <v>0</v>
      </c>
      <c r="CI68" s="324">
        <v>0</v>
      </c>
      <c r="CJ68" s="324">
        <f t="shared" si="65"/>
        <v>0</v>
      </c>
      <c r="CK68" s="324">
        <v>0</v>
      </c>
      <c r="CL68" s="324">
        <v>0</v>
      </c>
      <c r="CM68" s="324">
        <v>0</v>
      </c>
      <c r="CN68" s="324">
        <v>0</v>
      </c>
      <c r="CO68" s="324">
        <v>0</v>
      </c>
      <c r="CP68" s="324">
        <v>0</v>
      </c>
      <c r="CQ68" s="324">
        <f t="shared" si="66"/>
        <v>70</v>
      </c>
      <c r="CR68" s="324">
        <f t="shared" si="67"/>
        <v>53</v>
      </c>
      <c r="CS68" s="324">
        <v>0</v>
      </c>
      <c r="CT68" s="324">
        <v>0</v>
      </c>
      <c r="CU68" s="324">
        <v>0</v>
      </c>
      <c r="CV68" s="324">
        <v>42</v>
      </c>
      <c r="CW68" s="324">
        <v>11</v>
      </c>
      <c r="CX68" s="324">
        <v>0</v>
      </c>
      <c r="CY68" s="324">
        <f t="shared" si="68"/>
        <v>17</v>
      </c>
      <c r="CZ68" s="324">
        <v>0</v>
      </c>
      <c r="DA68" s="324">
        <v>16</v>
      </c>
      <c r="DB68" s="324">
        <v>0</v>
      </c>
      <c r="DC68" s="324">
        <v>1</v>
      </c>
      <c r="DD68" s="324">
        <v>0</v>
      </c>
      <c r="DE68" s="324">
        <v>0</v>
      </c>
      <c r="DF68" s="324">
        <f t="shared" si="69"/>
        <v>0</v>
      </c>
      <c r="DG68" s="324">
        <f t="shared" si="70"/>
        <v>0</v>
      </c>
      <c r="DH68" s="324">
        <v>0</v>
      </c>
      <c r="DI68" s="324">
        <v>0</v>
      </c>
      <c r="DJ68" s="324">
        <v>0</v>
      </c>
      <c r="DK68" s="324">
        <v>0</v>
      </c>
      <c r="DL68" s="324">
        <v>0</v>
      </c>
      <c r="DM68" s="324">
        <v>0</v>
      </c>
      <c r="DN68" s="324">
        <f t="shared" si="71"/>
        <v>0</v>
      </c>
      <c r="DO68" s="324">
        <v>0</v>
      </c>
      <c r="DP68" s="324">
        <v>0</v>
      </c>
      <c r="DQ68" s="324">
        <v>0</v>
      </c>
      <c r="DR68" s="324">
        <v>0</v>
      </c>
      <c r="DS68" s="324">
        <v>0</v>
      </c>
      <c r="DT68" s="324">
        <v>0</v>
      </c>
      <c r="DU68" s="324">
        <f t="shared" si="72"/>
        <v>2241</v>
      </c>
      <c r="DV68" s="324">
        <v>2202</v>
      </c>
      <c r="DW68" s="324">
        <v>0</v>
      </c>
      <c r="DX68" s="324">
        <v>39</v>
      </c>
      <c r="DY68" s="324">
        <v>0</v>
      </c>
      <c r="DZ68" s="324">
        <f t="shared" si="73"/>
        <v>0</v>
      </c>
      <c r="EA68" s="324">
        <f t="shared" si="74"/>
        <v>0</v>
      </c>
      <c r="EB68" s="324">
        <v>0</v>
      </c>
      <c r="EC68" s="324">
        <v>0</v>
      </c>
      <c r="ED68" s="324">
        <v>0</v>
      </c>
      <c r="EE68" s="324">
        <v>0</v>
      </c>
      <c r="EF68" s="324">
        <v>0</v>
      </c>
      <c r="EG68" s="324">
        <v>0</v>
      </c>
      <c r="EH68" s="324">
        <f t="shared" si="75"/>
        <v>0</v>
      </c>
      <c r="EI68" s="324">
        <v>0</v>
      </c>
      <c r="EJ68" s="324">
        <v>0</v>
      </c>
      <c r="EK68" s="324">
        <v>0</v>
      </c>
      <c r="EL68" s="324">
        <v>0</v>
      </c>
      <c r="EM68" s="324">
        <v>0</v>
      </c>
      <c r="EN68" s="324">
        <v>0</v>
      </c>
    </row>
    <row r="69" spans="1:144" s="300" customFormat="1" ht="13.5" customHeight="1">
      <c r="A69" s="322" t="s">
        <v>745</v>
      </c>
      <c r="B69" s="323" t="s">
        <v>944</v>
      </c>
      <c r="C69" s="322" t="s">
        <v>945</v>
      </c>
      <c r="D69" s="324">
        <f t="shared" si="47"/>
        <v>11827</v>
      </c>
      <c r="E69" s="324">
        <f t="shared" si="48"/>
        <v>8840</v>
      </c>
      <c r="F69" s="324">
        <f t="shared" si="49"/>
        <v>8487</v>
      </c>
      <c r="G69" s="324">
        <v>0</v>
      </c>
      <c r="H69" s="324">
        <v>8487</v>
      </c>
      <c r="I69" s="324">
        <v>0</v>
      </c>
      <c r="J69" s="324">
        <v>0</v>
      </c>
      <c r="K69" s="324">
        <v>0</v>
      </c>
      <c r="L69" s="324">
        <v>0</v>
      </c>
      <c r="M69" s="324">
        <f t="shared" si="50"/>
        <v>353</v>
      </c>
      <c r="N69" s="324">
        <v>0</v>
      </c>
      <c r="O69" s="324">
        <v>353</v>
      </c>
      <c r="P69" s="324">
        <v>0</v>
      </c>
      <c r="Q69" s="324">
        <v>0</v>
      </c>
      <c r="R69" s="324">
        <v>0</v>
      </c>
      <c r="S69" s="324">
        <v>0</v>
      </c>
      <c r="T69" s="324">
        <f t="shared" si="51"/>
        <v>0</v>
      </c>
      <c r="U69" s="324">
        <f t="shared" si="52"/>
        <v>0</v>
      </c>
      <c r="V69" s="324">
        <v>0</v>
      </c>
      <c r="W69" s="324">
        <v>0</v>
      </c>
      <c r="X69" s="324">
        <v>0</v>
      </c>
      <c r="Y69" s="324">
        <v>0</v>
      </c>
      <c r="Z69" s="324">
        <v>0</v>
      </c>
      <c r="AA69" s="324">
        <v>0</v>
      </c>
      <c r="AB69" s="324">
        <f t="shared" si="53"/>
        <v>0</v>
      </c>
      <c r="AC69" s="324">
        <v>0</v>
      </c>
      <c r="AD69" s="324">
        <v>0</v>
      </c>
      <c r="AE69" s="324">
        <v>0</v>
      </c>
      <c r="AF69" s="324">
        <v>0</v>
      </c>
      <c r="AG69" s="324">
        <v>0</v>
      </c>
      <c r="AH69" s="324">
        <v>0</v>
      </c>
      <c r="AI69" s="324">
        <f t="shared" si="54"/>
        <v>0</v>
      </c>
      <c r="AJ69" s="324">
        <f t="shared" si="55"/>
        <v>0</v>
      </c>
      <c r="AK69" s="324">
        <v>0</v>
      </c>
      <c r="AL69" s="324">
        <v>0</v>
      </c>
      <c r="AM69" s="324">
        <v>0</v>
      </c>
      <c r="AN69" s="324">
        <v>0</v>
      </c>
      <c r="AO69" s="324">
        <v>0</v>
      </c>
      <c r="AP69" s="324">
        <v>0</v>
      </c>
      <c r="AQ69" s="324">
        <f t="shared" si="56"/>
        <v>0</v>
      </c>
      <c r="AR69" s="324">
        <v>0</v>
      </c>
      <c r="AS69" s="324">
        <v>0</v>
      </c>
      <c r="AT69" s="324">
        <v>0</v>
      </c>
      <c r="AU69" s="324">
        <v>0</v>
      </c>
      <c r="AV69" s="324">
        <v>0</v>
      </c>
      <c r="AW69" s="324">
        <v>0</v>
      </c>
      <c r="AX69" s="324">
        <f t="shared" si="57"/>
        <v>0</v>
      </c>
      <c r="AY69" s="324">
        <f t="shared" si="58"/>
        <v>0</v>
      </c>
      <c r="AZ69" s="324">
        <v>0</v>
      </c>
      <c r="BA69" s="324">
        <v>0</v>
      </c>
      <c r="BB69" s="324">
        <v>0</v>
      </c>
      <c r="BC69" s="324">
        <v>0</v>
      </c>
      <c r="BD69" s="324">
        <v>0</v>
      </c>
      <c r="BE69" s="324">
        <v>0</v>
      </c>
      <c r="BF69" s="324">
        <f t="shared" si="59"/>
        <v>0</v>
      </c>
      <c r="BG69" s="324">
        <v>0</v>
      </c>
      <c r="BH69" s="324">
        <v>0</v>
      </c>
      <c r="BI69" s="324">
        <v>0</v>
      </c>
      <c r="BJ69" s="324">
        <v>0</v>
      </c>
      <c r="BK69" s="324">
        <v>0</v>
      </c>
      <c r="BL69" s="324">
        <v>0</v>
      </c>
      <c r="BM69" s="324">
        <f t="shared" si="60"/>
        <v>0</v>
      </c>
      <c r="BN69" s="324">
        <f t="shared" si="61"/>
        <v>0</v>
      </c>
      <c r="BO69" s="324">
        <v>0</v>
      </c>
      <c r="BP69" s="324">
        <v>0</v>
      </c>
      <c r="BQ69" s="324">
        <v>0</v>
      </c>
      <c r="BR69" s="324">
        <v>0</v>
      </c>
      <c r="BS69" s="324">
        <v>0</v>
      </c>
      <c r="BT69" s="324">
        <v>0</v>
      </c>
      <c r="BU69" s="324">
        <f t="shared" si="62"/>
        <v>0</v>
      </c>
      <c r="BV69" s="324">
        <v>0</v>
      </c>
      <c r="BW69" s="324">
        <v>0</v>
      </c>
      <c r="BX69" s="324">
        <v>0</v>
      </c>
      <c r="BY69" s="324">
        <v>0</v>
      </c>
      <c r="BZ69" s="324">
        <v>0</v>
      </c>
      <c r="CA69" s="324">
        <v>0</v>
      </c>
      <c r="CB69" s="324">
        <f t="shared" si="63"/>
        <v>0</v>
      </c>
      <c r="CC69" s="324">
        <f t="shared" si="64"/>
        <v>0</v>
      </c>
      <c r="CD69" s="324">
        <v>0</v>
      </c>
      <c r="CE69" s="324">
        <v>0</v>
      </c>
      <c r="CF69" s="324">
        <v>0</v>
      </c>
      <c r="CG69" s="324">
        <v>0</v>
      </c>
      <c r="CH69" s="324">
        <v>0</v>
      </c>
      <c r="CI69" s="324">
        <v>0</v>
      </c>
      <c r="CJ69" s="324">
        <f t="shared" si="65"/>
        <v>0</v>
      </c>
      <c r="CK69" s="324">
        <v>0</v>
      </c>
      <c r="CL69" s="324">
        <v>0</v>
      </c>
      <c r="CM69" s="324">
        <v>0</v>
      </c>
      <c r="CN69" s="324">
        <v>0</v>
      </c>
      <c r="CO69" s="324">
        <v>0</v>
      </c>
      <c r="CP69" s="324">
        <v>0</v>
      </c>
      <c r="CQ69" s="324">
        <f t="shared" si="66"/>
        <v>1806</v>
      </c>
      <c r="CR69" s="324">
        <f t="shared" si="67"/>
        <v>1806</v>
      </c>
      <c r="CS69" s="324">
        <v>0</v>
      </c>
      <c r="CT69" s="324">
        <v>0</v>
      </c>
      <c r="CU69" s="324">
        <v>0</v>
      </c>
      <c r="CV69" s="324">
        <v>1806</v>
      </c>
      <c r="CW69" s="324">
        <v>0</v>
      </c>
      <c r="CX69" s="324">
        <v>0</v>
      </c>
      <c r="CY69" s="324">
        <f t="shared" si="68"/>
        <v>0</v>
      </c>
      <c r="CZ69" s="324">
        <v>0</v>
      </c>
      <c r="DA69" s="324">
        <v>0</v>
      </c>
      <c r="DB69" s="324">
        <v>0</v>
      </c>
      <c r="DC69" s="324">
        <v>0</v>
      </c>
      <c r="DD69" s="324">
        <v>0</v>
      </c>
      <c r="DE69" s="324">
        <v>0</v>
      </c>
      <c r="DF69" s="324">
        <f t="shared" si="69"/>
        <v>1181</v>
      </c>
      <c r="DG69" s="324">
        <f t="shared" si="70"/>
        <v>1181</v>
      </c>
      <c r="DH69" s="324">
        <v>0</v>
      </c>
      <c r="DI69" s="324">
        <v>0</v>
      </c>
      <c r="DJ69" s="324">
        <v>626</v>
      </c>
      <c r="DK69" s="324">
        <v>0</v>
      </c>
      <c r="DL69" s="324">
        <v>13</v>
      </c>
      <c r="DM69" s="324">
        <v>542</v>
      </c>
      <c r="DN69" s="324">
        <f t="shared" si="71"/>
        <v>0</v>
      </c>
      <c r="DO69" s="324">
        <v>0</v>
      </c>
      <c r="DP69" s="324">
        <v>0</v>
      </c>
      <c r="DQ69" s="324">
        <v>0</v>
      </c>
      <c r="DR69" s="324">
        <v>0</v>
      </c>
      <c r="DS69" s="324">
        <v>0</v>
      </c>
      <c r="DT69" s="324">
        <v>0</v>
      </c>
      <c r="DU69" s="324">
        <f t="shared" si="72"/>
        <v>0</v>
      </c>
      <c r="DV69" s="324">
        <v>0</v>
      </c>
      <c r="DW69" s="324">
        <v>0</v>
      </c>
      <c r="DX69" s="324">
        <v>0</v>
      </c>
      <c r="DY69" s="324">
        <v>0</v>
      </c>
      <c r="DZ69" s="324">
        <f t="shared" si="73"/>
        <v>0</v>
      </c>
      <c r="EA69" s="324">
        <f t="shared" si="74"/>
        <v>0</v>
      </c>
      <c r="EB69" s="324">
        <v>0</v>
      </c>
      <c r="EC69" s="324">
        <v>0</v>
      </c>
      <c r="ED69" s="324">
        <v>0</v>
      </c>
      <c r="EE69" s="324">
        <v>0</v>
      </c>
      <c r="EF69" s="324">
        <v>0</v>
      </c>
      <c r="EG69" s="324">
        <v>0</v>
      </c>
      <c r="EH69" s="324">
        <f t="shared" si="75"/>
        <v>0</v>
      </c>
      <c r="EI69" s="324">
        <v>0</v>
      </c>
      <c r="EJ69" s="324">
        <v>0</v>
      </c>
      <c r="EK69" s="324">
        <v>0</v>
      </c>
      <c r="EL69" s="324">
        <v>0</v>
      </c>
      <c r="EM69" s="324">
        <v>0</v>
      </c>
      <c r="EN69" s="324">
        <v>0</v>
      </c>
    </row>
    <row r="70" spans="1:144" s="300" customFormat="1" ht="13.5" customHeight="1">
      <c r="A70" s="322" t="s">
        <v>745</v>
      </c>
      <c r="B70" s="323" t="s">
        <v>947</v>
      </c>
      <c r="C70" s="322" t="s">
        <v>948</v>
      </c>
      <c r="D70" s="324">
        <f t="shared" si="47"/>
        <v>9046</v>
      </c>
      <c r="E70" s="324">
        <f t="shared" si="48"/>
        <v>8030</v>
      </c>
      <c r="F70" s="324">
        <f t="shared" si="49"/>
        <v>7830</v>
      </c>
      <c r="G70" s="324">
        <v>0</v>
      </c>
      <c r="H70" s="324">
        <v>7763</v>
      </c>
      <c r="I70" s="324">
        <v>36</v>
      </c>
      <c r="J70" s="324">
        <v>12</v>
      </c>
      <c r="K70" s="324">
        <v>1</v>
      </c>
      <c r="L70" s="324">
        <v>18</v>
      </c>
      <c r="M70" s="324">
        <f t="shared" si="50"/>
        <v>200</v>
      </c>
      <c r="N70" s="324">
        <v>0</v>
      </c>
      <c r="O70" s="324">
        <v>140</v>
      </c>
      <c r="P70" s="324">
        <v>0</v>
      </c>
      <c r="Q70" s="324">
        <v>0</v>
      </c>
      <c r="R70" s="324">
        <v>6</v>
      </c>
      <c r="S70" s="324">
        <v>54</v>
      </c>
      <c r="T70" s="324">
        <f t="shared" si="51"/>
        <v>0</v>
      </c>
      <c r="U70" s="324">
        <f t="shared" si="52"/>
        <v>0</v>
      </c>
      <c r="V70" s="324">
        <v>0</v>
      </c>
      <c r="W70" s="324">
        <v>0</v>
      </c>
      <c r="X70" s="324">
        <v>0</v>
      </c>
      <c r="Y70" s="324">
        <v>0</v>
      </c>
      <c r="Z70" s="324">
        <v>0</v>
      </c>
      <c r="AA70" s="324">
        <v>0</v>
      </c>
      <c r="AB70" s="324">
        <f t="shared" si="53"/>
        <v>0</v>
      </c>
      <c r="AC70" s="324">
        <v>0</v>
      </c>
      <c r="AD70" s="324">
        <v>0</v>
      </c>
      <c r="AE70" s="324">
        <v>0</v>
      </c>
      <c r="AF70" s="324">
        <v>0</v>
      </c>
      <c r="AG70" s="324">
        <v>0</v>
      </c>
      <c r="AH70" s="324">
        <v>0</v>
      </c>
      <c r="AI70" s="324">
        <f t="shared" si="54"/>
        <v>100</v>
      </c>
      <c r="AJ70" s="324">
        <f t="shared" si="55"/>
        <v>0</v>
      </c>
      <c r="AK70" s="324">
        <v>0</v>
      </c>
      <c r="AL70" s="324">
        <v>0</v>
      </c>
      <c r="AM70" s="324">
        <v>0</v>
      </c>
      <c r="AN70" s="324">
        <v>0</v>
      </c>
      <c r="AO70" s="324">
        <v>0</v>
      </c>
      <c r="AP70" s="324">
        <v>0</v>
      </c>
      <c r="AQ70" s="324">
        <f t="shared" si="56"/>
        <v>100</v>
      </c>
      <c r="AR70" s="324">
        <v>0</v>
      </c>
      <c r="AS70" s="324">
        <v>0</v>
      </c>
      <c r="AT70" s="324">
        <v>0</v>
      </c>
      <c r="AU70" s="324">
        <v>100</v>
      </c>
      <c r="AV70" s="324">
        <v>0</v>
      </c>
      <c r="AW70" s="324">
        <v>0</v>
      </c>
      <c r="AX70" s="324">
        <f t="shared" si="57"/>
        <v>0</v>
      </c>
      <c r="AY70" s="324">
        <f t="shared" si="58"/>
        <v>0</v>
      </c>
      <c r="AZ70" s="324">
        <v>0</v>
      </c>
      <c r="BA70" s="324">
        <v>0</v>
      </c>
      <c r="BB70" s="324">
        <v>0</v>
      </c>
      <c r="BC70" s="324">
        <v>0</v>
      </c>
      <c r="BD70" s="324">
        <v>0</v>
      </c>
      <c r="BE70" s="324">
        <v>0</v>
      </c>
      <c r="BF70" s="324">
        <f t="shared" si="59"/>
        <v>0</v>
      </c>
      <c r="BG70" s="324">
        <v>0</v>
      </c>
      <c r="BH70" s="324">
        <v>0</v>
      </c>
      <c r="BI70" s="324">
        <v>0</v>
      </c>
      <c r="BJ70" s="324">
        <v>0</v>
      </c>
      <c r="BK70" s="324">
        <v>0</v>
      </c>
      <c r="BL70" s="324">
        <v>0</v>
      </c>
      <c r="BM70" s="324">
        <f t="shared" si="60"/>
        <v>0</v>
      </c>
      <c r="BN70" s="324">
        <f t="shared" si="61"/>
        <v>0</v>
      </c>
      <c r="BO70" s="324">
        <v>0</v>
      </c>
      <c r="BP70" s="324">
        <v>0</v>
      </c>
      <c r="BQ70" s="324">
        <v>0</v>
      </c>
      <c r="BR70" s="324">
        <v>0</v>
      </c>
      <c r="BS70" s="324">
        <v>0</v>
      </c>
      <c r="BT70" s="324">
        <v>0</v>
      </c>
      <c r="BU70" s="324">
        <f t="shared" si="62"/>
        <v>0</v>
      </c>
      <c r="BV70" s="324">
        <v>0</v>
      </c>
      <c r="BW70" s="324">
        <v>0</v>
      </c>
      <c r="BX70" s="324">
        <v>0</v>
      </c>
      <c r="BY70" s="324">
        <v>0</v>
      </c>
      <c r="BZ70" s="324">
        <v>0</v>
      </c>
      <c r="CA70" s="324">
        <v>0</v>
      </c>
      <c r="CB70" s="324">
        <f t="shared" si="63"/>
        <v>0</v>
      </c>
      <c r="CC70" s="324">
        <f t="shared" si="64"/>
        <v>0</v>
      </c>
      <c r="CD70" s="324">
        <v>0</v>
      </c>
      <c r="CE70" s="324">
        <v>0</v>
      </c>
      <c r="CF70" s="324">
        <v>0</v>
      </c>
      <c r="CG70" s="324">
        <v>0</v>
      </c>
      <c r="CH70" s="324">
        <v>0</v>
      </c>
      <c r="CI70" s="324">
        <v>0</v>
      </c>
      <c r="CJ70" s="324">
        <f t="shared" si="65"/>
        <v>0</v>
      </c>
      <c r="CK70" s="324">
        <v>0</v>
      </c>
      <c r="CL70" s="324">
        <v>0</v>
      </c>
      <c r="CM70" s="324">
        <v>0</v>
      </c>
      <c r="CN70" s="324">
        <v>0</v>
      </c>
      <c r="CO70" s="324">
        <v>0</v>
      </c>
      <c r="CP70" s="324">
        <v>0</v>
      </c>
      <c r="CQ70" s="324">
        <f t="shared" si="66"/>
        <v>423</v>
      </c>
      <c r="CR70" s="324">
        <f t="shared" si="67"/>
        <v>386</v>
      </c>
      <c r="CS70" s="324">
        <v>0</v>
      </c>
      <c r="CT70" s="324">
        <v>0</v>
      </c>
      <c r="CU70" s="324">
        <v>60</v>
      </c>
      <c r="CV70" s="324">
        <v>297</v>
      </c>
      <c r="CW70" s="324">
        <v>12</v>
      </c>
      <c r="CX70" s="324">
        <v>17</v>
      </c>
      <c r="CY70" s="324">
        <f t="shared" si="68"/>
        <v>37</v>
      </c>
      <c r="CZ70" s="324">
        <v>0</v>
      </c>
      <c r="DA70" s="324">
        <v>0</v>
      </c>
      <c r="DB70" s="324">
        <v>0</v>
      </c>
      <c r="DC70" s="324">
        <v>0</v>
      </c>
      <c r="DD70" s="324">
        <v>0</v>
      </c>
      <c r="DE70" s="324">
        <v>37</v>
      </c>
      <c r="DF70" s="324">
        <f t="shared" si="69"/>
        <v>125</v>
      </c>
      <c r="DG70" s="324">
        <f t="shared" si="70"/>
        <v>93</v>
      </c>
      <c r="DH70" s="324">
        <v>0</v>
      </c>
      <c r="DI70" s="324">
        <v>0</v>
      </c>
      <c r="DJ70" s="324">
        <v>61</v>
      </c>
      <c r="DK70" s="324">
        <v>31</v>
      </c>
      <c r="DL70" s="324">
        <v>1</v>
      </c>
      <c r="DM70" s="324">
        <v>0</v>
      </c>
      <c r="DN70" s="324">
        <f t="shared" si="71"/>
        <v>32</v>
      </c>
      <c r="DO70" s="324">
        <v>0</v>
      </c>
      <c r="DP70" s="324">
        <v>0</v>
      </c>
      <c r="DQ70" s="324">
        <v>0</v>
      </c>
      <c r="DR70" s="324">
        <v>0</v>
      </c>
      <c r="DS70" s="324">
        <v>4</v>
      </c>
      <c r="DT70" s="324">
        <v>28</v>
      </c>
      <c r="DU70" s="324">
        <f t="shared" si="72"/>
        <v>368</v>
      </c>
      <c r="DV70" s="324">
        <v>368</v>
      </c>
      <c r="DW70" s="324">
        <v>0</v>
      </c>
      <c r="DX70" s="324">
        <v>0</v>
      </c>
      <c r="DY70" s="324">
        <v>0</v>
      </c>
      <c r="DZ70" s="324">
        <f t="shared" si="73"/>
        <v>0</v>
      </c>
      <c r="EA70" s="324">
        <f t="shared" si="74"/>
        <v>0</v>
      </c>
      <c r="EB70" s="324">
        <v>0</v>
      </c>
      <c r="EC70" s="324">
        <v>0</v>
      </c>
      <c r="ED70" s="324">
        <v>0</v>
      </c>
      <c r="EE70" s="324">
        <v>0</v>
      </c>
      <c r="EF70" s="324">
        <v>0</v>
      </c>
      <c r="EG70" s="324">
        <v>0</v>
      </c>
      <c r="EH70" s="324">
        <f t="shared" si="75"/>
        <v>0</v>
      </c>
      <c r="EI70" s="324">
        <v>0</v>
      </c>
      <c r="EJ70" s="324">
        <v>0</v>
      </c>
      <c r="EK70" s="324">
        <v>0</v>
      </c>
      <c r="EL70" s="324">
        <v>0</v>
      </c>
      <c r="EM70" s="324">
        <v>0</v>
      </c>
      <c r="EN70" s="324">
        <v>0</v>
      </c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70">
    <sortCondition ref="A8:A70"/>
    <sortCondition ref="B8:B70"/>
    <sortCondition ref="C8:C7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&amp;L処理施設別ごみ搬入量の状況（平成29年度実績）</oddHeader>
  </headerFooter>
  <colBreaks count="8" manualBreakCount="8">
    <brk id="19" min="1" max="69" man="1"/>
    <brk id="34" min="1" max="69" man="1"/>
    <brk id="49" min="1" max="69" man="1"/>
    <brk id="64" min="1" max="69" man="1"/>
    <brk id="79" min="1" max="69" man="1"/>
    <brk id="94" min="1" max="69" man="1"/>
    <brk id="109" min="1" max="69" man="1"/>
    <brk id="124" min="1" max="6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30" t="s">
        <v>665</v>
      </c>
      <c r="B2" s="330" t="s">
        <v>666</v>
      </c>
      <c r="C2" s="332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31"/>
      <c r="B3" s="331"/>
      <c r="C3" s="333"/>
      <c r="D3" s="357" t="s">
        <v>684</v>
      </c>
      <c r="E3" s="332" t="s">
        <v>685</v>
      </c>
      <c r="F3" s="358" t="s">
        <v>709</v>
      </c>
      <c r="G3" s="361"/>
      <c r="H3" s="361"/>
      <c r="I3" s="361"/>
      <c r="J3" s="361"/>
      <c r="K3" s="361"/>
      <c r="L3" s="361"/>
      <c r="M3" s="362"/>
      <c r="N3" s="332" t="s">
        <v>710</v>
      </c>
      <c r="O3" s="332" t="s">
        <v>711</v>
      </c>
      <c r="P3" s="357" t="s">
        <v>684</v>
      </c>
      <c r="Q3" s="332" t="s">
        <v>685</v>
      </c>
      <c r="R3" s="363" t="s">
        <v>712</v>
      </c>
      <c r="S3" s="364"/>
      <c r="T3" s="364"/>
      <c r="U3" s="364"/>
      <c r="V3" s="364"/>
      <c r="W3" s="364"/>
      <c r="X3" s="364"/>
      <c r="Y3" s="365"/>
      <c r="Z3" s="357" t="s">
        <v>684</v>
      </c>
      <c r="AA3" s="332" t="s">
        <v>686</v>
      </c>
      <c r="AB3" s="332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57" t="s">
        <v>684</v>
      </c>
      <c r="AL3" s="330" t="s">
        <v>714</v>
      </c>
      <c r="AM3" s="330" t="s">
        <v>690</v>
      </c>
      <c r="AN3" s="330" t="s">
        <v>691</v>
      </c>
      <c r="AO3" s="330" t="s">
        <v>692</v>
      </c>
      <c r="AP3" s="330" t="s">
        <v>693</v>
      </c>
      <c r="AQ3" s="330" t="s">
        <v>699</v>
      </c>
      <c r="AR3" s="330" t="s">
        <v>695</v>
      </c>
      <c r="AS3" s="330" t="s">
        <v>700</v>
      </c>
    </row>
    <row r="4" spans="1:45" s="175" customFormat="1" ht="25.5" customHeight="1">
      <c r="A4" s="331"/>
      <c r="B4" s="331"/>
      <c r="C4" s="333"/>
      <c r="D4" s="357"/>
      <c r="E4" s="333"/>
      <c r="F4" s="357" t="s">
        <v>684</v>
      </c>
      <c r="G4" s="332" t="s">
        <v>690</v>
      </c>
      <c r="H4" s="330" t="s">
        <v>691</v>
      </c>
      <c r="I4" s="330" t="s">
        <v>692</v>
      </c>
      <c r="J4" s="330" t="s">
        <v>693</v>
      </c>
      <c r="K4" s="330" t="s">
        <v>699</v>
      </c>
      <c r="L4" s="330" t="s">
        <v>695</v>
      </c>
      <c r="M4" s="332" t="s">
        <v>700</v>
      </c>
      <c r="N4" s="333"/>
      <c r="O4" s="366"/>
      <c r="P4" s="357"/>
      <c r="Q4" s="333"/>
      <c r="R4" s="331" t="s">
        <v>684</v>
      </c>
      <c r="S4" s="332" t="s">
        <v>690</v>
      </c>
      <c r="T4" s="330" t="s">
        <v>691</v>
      </c>
      <c r="U4" s="330" t="s">
        <v>692</v>
      </c>
      <c r="V4" s="330" t="s">
        <v>693</v>
      </c>
      <c r="W4" s="330" t="s">
        <v>699</v>
      </c>
      <c r="X4" s="330" t="s">
        <v>695</v>
      </c>
      <c r="Y4" s="332" t="s">
        <v>700</v>
      </c>
      <c r="Z4" s="357"/>
      <c r="AA4" s="333"/>
      <c r="AB4" s="333"/>
      <c r="AC4" s="357" t="s">
        <v>684</v>
      </c>
      <c r="AD4" s="332" t="s">
        <v>690</v>
      </c>
      <c r="AE4" s="330" t="s">
        <v>691</v>
      </c>
      <c r="AF4" s="330" t="s">
        <v>692</v>
      </c>
      <c r="AG4" s="330" t="s">
        <v>693</v>
      </c>
      <c r="AH4" s="330" t="s">
        <v>699</v>
      </c>
      <c r="AI4" s="330" t="s">
        <v>695</v>
      </c>
      <c r="AJ4" s="332" t="s">
        <v>700</v>
      </c>
      <c r="AK4" s="357"/>
      <c r="AL4" s="331"/>
      <c r="AM4" s="331"/>
      <c r="AN4" s="331"/>
      <c r="AO4" s="331"/>
      <c r="AP4" s="331"/>
      <c r="AQ4" s="331"/>
      <c r="AR4" s="331"/>
      <c r="AS4" s="331"/>
    </row>
    <row r="5" spans="1:45" s="175" customFormat="1" ht="22.5" customHeight="1">
      <c r="A5" s="331"/>
      <c r="B5" s="331"/>
      <c r="C5" s="333"/>
      <c r="D5" s="357"/>
      <c r="E5" s="333"/>
      <c r="F5" s="357"/>
      <c r="G5" s="333"/>
      <c r="H5" s="331"/>
      <c r="I5" s="331"/>
      <c r="J5" s="331"/>
      <c r="K5" s="331"/>
      <c r="L5" s="331"/>
      <c r="M5" s="333"/>
      <c r="N5" s="331"/>
      <c r="O5" s="366"/>
      <c r="P5" s="357"/>
      <c r="Q5" s="331"/>
      <c r="R5" s="333"/>
      <c r="S5" s="333"/>
      <c r="T5" s="331"/>
      <c r="U5" s="331"/>
      <c r="V5" s="331"/>
      <c r="W5" s="331"/>
      <c r="X5" s="331"/>
      <c r="Y5" s="333"/>
      <c r="Z5" s="357"/>
      <c r="AA5" s="331"/>
      <c r="AB5" s="331"/>
      <c r="AC5" s="357"/>
      <c r="AD5" s="333"/>
      <c r="AE5" s="331"/>
      <c r="AF5" s="331"/>
      <c r="AG5" s="331"/>
      <c r="AH5" s="331"/>
      <c r="AI5" s="331"/>
      <c r="AJ5" s="333"/>
      <c r="AK5" s="357"/>
      <c r="AL5" s="331"/>
      <c r="AM5" s="331"/>
      <c r="AN5" s="331"/>
      <c r="AO5" s="331"/>
      <c r="AP5" s="331"/>
      <c r="AQ5" s="331"/>
      <c r="AR5" s="331"/>
      <c r="AS5" s="331"/>
    </row>
    <row r="6" spans="1:45" s="176" customFormat="1" ht="13.5" customHeight="1">
      <c r="A6" s="331"/>
      <c r="B6" s="331"/>
      <c r="C6" s="333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埼玉県</v>
      </c>
      <c r="B7" s="303" t="str">
        <f>ごみ処理概要!B7</f>
        <v>11000</v>
      </c>
      <c r="C7" s="304" t="s">
        <v>3</v>
      </c>
      <c r="D7" s="305">
        <f t="shared" ref="D7:D38" si="0">SUM(E7,F7,N7,O7)</f>
        <v>2188746</v>
      </c>
      <c r="E7" s="305">
        <f t="shared" ref="E7:E38" si="1">+Q7</f>
        <v>1784547</v>
      </c>
      <c r="F7" s="305">
        <f t="shared" ref="F7:F38" si="2">SUM(G7:M7)</f>
        <v>267703</v>
      </c>
      <c r="G7" s="305">
        <f t="shared" ref="G7:M7" si="3">SUM(G$8:G$207)</f>
        <v>87938</v>
      </c>
      <c r="H7" s="305">
        <f t="shared" si="3"/>
        <v>2731</v>
      </c>
      <c r="I7" s="305">
        <f t="shared" si="3"/>
        <v>0</v>
      </c>
      <c r="J7" s="305">
        <f t="shared" si="3"/>
        <v>0</v>
      </c>
      <c r="K7" s="305">
        <f t="shared" si="3"/>
        <v>1299</v>
      </c>
      <c r="L7" s="305">
        <f t="shared" si="3"/>
        <v>171229</v>
      </c>
      <c r="M7" s="305">
        <f t="shared" si="3"/>
        <v>4506</v>
      </c>
      <c r="N7" s="305">
        <f t="shared" ref="N7:N38" si="4">+AA7</f>
        <v>1361</v>
      </c>
      <c r="O7" s="305">
        <f>+資源化量内訳!Y7</f>
        <v>135135</v>
      </c>
      <c r="P7" s="305">
        <f t="shared" ref="P7:P38" si="5">+SUM(Q7,R7)</f>
        <v>1859656</v>
      </c>
      <c r="Q7" s="305">
        <f>SUM(Q$8:Q$207)</f>
        <v>1784547</v>
      </c>
      <c r="R7" s="305">
        <f t="shared" ref="R7:R38" si="6">+SUM(S7,T7,U7,V7,W7,X7,Y7)</f>
        <v>75109</v>
      </c>
      <c r="S7" s="305">
        <f t="shared" ref="S7:Y7" si="7">SUM(S$8:S$207)</f>
        <v>52480</v>
      </c>
      <c r="T7" s="305">
        <f t="shared" si="7"/>
        <v>244</v>
      </c>
      <c r="U7" s="305">
        <f t="shared" si="7"/>
        <v>0</v>
      </c>
      <c r="V7" s="305">
        <f t="shared" si="7"/>
        <v>0</v>
      </c>
      <c r="W7" s="305">
        <f t="shared" si="7"/>
        <v>0</v>
      </c>
      <c r="X7" s="305">
        <f t="shared" si="7"/>
        <v>18737</v>
      </c>
      <c r="Y7" s="305">
        <f t="shared" si="7"/>
        <v>3648</v>
      </c>
      <c r="Z7" s="305">
        <f t="shared" ref="Z7:Z38" si="8">SUM(AA7:AC7)</f>
        <v>99772</v>
      </c>
      <c r="AA7" s="305">
        <f>SUM(AA$8:AA$207)</f>
        <v>1361</v>
      </c>
      <c r="AB7" s="305">
        <f>SUM(AB$8:AB$207)</f>
        <v>80370</v>
      </c>
      <c r="AC7" s="305">
        <f t="shared" ref="AC7:AC38" si="9">SUM(AD7:AJ7)</f>
        <v>18041</v>
      </c>
      <c r="AD7" s="305">
        <f t="shared" ref="AD7:AJ7" si="10">SUM(AD$8:AD$207)</f>
        <v>8608</v>
      </c>
      <c r="AE7" s="305">
        <f t="shared" si="10"/>
        <v>0</v>
      </c>
      <c r="AF7" s="305">
        <f t="shared" si="10"/>
        <v>0</v>
      </c>
      <c r="AG7" s="305">
        <f t="shared" si="10"/>
        <v>0</v>
      </c>
      <c r="AH7" s="305">
        <f t="shared" si="10"/>
        <v>29</v>
      </c>
      <c r="AI7" s="305">
        <f t="shared" si="10"/>
        <v>9108</v>
      </c>
      <c r="AJ7" s="305">
        <f t="shared" si="10"/>
        <v>296</v>
      </c>
      <c r="AK7" s="305">
        <f t="shared" ref="AK7:AK38" si="11">SUM(AL7:AS7)</f>
        <v>0</v>
      </c>
      <c r="AL7" s="305">
        <f t="shared" ref="AL7:AS7" si="12">SUM(AL$8:AL$207)</f>
        <v>0</v>
      </c>
      <c r="AM7" s="305">
        <f t="shared" si="12"/>
        <v>0</v>
      </c>
      <c r="AN7" s="305">
        <f t="shared" si="12"/>
        <v>0</v>
      </c>
      <c r="AO7" s="305">
        <f t="shared" si="12"/>
        <v>0</v>
      </c>
      <c r="AP7" s="305">
        <f t="shared" si="12"/>
        <v>0</v>
      </c>
      <c r="AQ7" s="305">
        <f t="shared" si="12"/>
        <v>0</v>
      </c>
      <c r="AR7" s="305">
        <f t="shared" si="12"/>
        <v>0</v>
      </c>
      <c r="AS7" s="305">
        <f t="shared" si="12"/>
        <v>0</v>
      </c>
    </row>
    <row r="8" spans="1:45" s="300" customFormat="1" ht="13.5" customHeight="1">
      <c r="A8" s="322" t="s">
        <v>745</v>
      </c>
      <c r="B8" s="323" t="s">
        <v>759</v>
      </c>
      <c r="C8" s="322" t="s">
        <v>760</v>
      </c>
      <c r="D8" s="324">
        <f t="shared" si="0"/>
        <v>400305</v>
      </c>
      <c r="E8" s="324">
        <f t="shared" si="1"/>
        <v>330172</v>
      </c>
      <c r="F8" s="324">
        <f t="shared" si="2"/>
        <v>40649</v>
      </c>
      <c r="G8" s="324">
        <v>20196</v>
      </c>
      <c r="H8" s="324">
        <v>0</v>
      </c>
      <c r="I8" s="324">
        <v>0</v>
      </c>
      <c r="J8" s="324">
        <v>0</v>
      </c>
      <c r="K8" s="324">
        <v>0</v>
      </c>
      <c r="L8" s="324">
        <v>20453</v>
      </c>
      <c r="M8" s="324">
        <v>0</v>
      </c>
      <c r="N8" s="324">
        <f t="shared" si="4"/>
        <v>0</v>
      </c>
      <c r="O8" s="324">
        <f>+資源化量内訳!Y8</f>
        <v>29484</v>
      </c>
      <c r="P8" s="324">
        <f t="shared" si="5"/>
        <v>351908</v>
      </c>
      <c r="Q8" s="324">
        <v>330172</v>
      </c>
      <c r="R8" s="324">
        <f t="shared" si="6"/>
        <v>21736</v>
      </c>
      <c r="S8" s="324">
        <v>17205</v>
      </c>
      <c r="T8" s="324">
        <v>0</v>
      </c>
      <c r="U8" s="324">
        <v>0</v>
      </c>
      <c r="V8" s="324">
        <v>0</v>
      </c>
      <c r="W8" s="324">
        <v>0</v>
      </c>
      <c r="X8" s="324">
        <v>4531</v>
      </c>
      <c r="Y8" s="324">
        <v>0</v>
      </c>
      <c r="Z8" s="324">
        <f t="shared" si="8"/>
        <v>15490</v>
      </c>
      <c r="AA8" s="324">
        <v>0</v>
      </c>
      <c r="AB8" s="324">
        <v>15490</v>
      </c>
      <c r="AC8" s="324">
        <f t="shared" si="9"/>
        <v>0</v>
      </c>
      <c r="AD8" s="324">
        <v>0</v>
      </c>
      <c r="AE8" s="324">
        <v>0</v>
      </c>
      <c r="AF8" s="324">
        <v>0</v>
      </c>
      <c r="AG8" s="324">
        <v>0</v>
      </c>
      <c r="AH8" s="324">
        <v>0</v>
      </c>
      <c r="AI8" s="324">
        <v>0</v>
      </c>
      <c r="AJ8" s="324">
        <v>0</v>
      </c>
      <c r="AK8" s="322">
        <f t="shared" si="11"/>
        <v>0</v>
      </c>
      <c r="AL8" s="322">
        <v>0</v>
      </c>
      <c r="AM8" s="322">
        <v>0</v>
      </c>
      <c r="AN8" s="322">
        <v>0</v>
      </c>
      <c r="AO8" s="322">
        <v>0</v>
      </c>
      <c r="AP8" s="322">
        <v>0</v>
      </c>
      <c r="AQ8" s="322">
        <v>0</v>
      </c>
      <c r="AR8" s="322">
        <v>0</v>
      </c>
      <c r="AS8" s="322">
        <v>0</v>
      </c>
    </row>
    <row r="9" spans="1:45" s="300" customFormat="1" ht="13.5" customHeight="1">
      <c r="A9" s="322" t="s">
        <v>745</v>
      </c>
      <c r="B9" s="323" t="s">
        <v>763</v>
      </c>
      <c r="C9" s="322" t="s">
        <v>764</v>
      </c>
      <c r="D9" s="324">
        <f t="shared" si="0"/>
        <v>104958</v>
      </c>
      <c r="E9" s="324">
        <f t="shared" si="1"/>
        <v>88444</v>
      </c>
      <c r="F9" s="324">
        <f t="shared" si="2"/>
        <v>12764</v>
      </c>
      <c r="G9" s="324">
        <v>0</v>
      </c>
      <c r="H9" s="324">
        <v>0</v>
      </c>
      <c r="I9" s="324">
        <v>0</v>
      </c>
      <c r="J9" s="324">
        <v>0</v>
      </c>
      <c r="K9" s="324">
        <v>0</v>
      </c>
      <c r="L9" s="324">
        <v>12764</v>
      </c>
      <c r="M9" s="324">
        <v>0</v>
      </c>
      <c r="N9" s="324">
        <f t="shared" si="4"/>
        <v>0</v>
      </c>
      <c r="O9" s="324">
        <f>+資源化量内訳!Y9</f>
        <v>3750</v>
      </c>
      <c r="P9" s="324">
        <f t="shared" si="5"/>
        <v>92846</v>
      </c>
      <c r="Q9" s="324">
        <v>88444</v>
      </c>
      <c r="R9" s="324">
        <f t="shared" si="6"/>
        <v>4402</v>
      </c>
      <c r="S9" s="324">
        <v>0</v>
      </c>
      <c r="T9" s="324">
        <v>0</v>
      </c>
      <c r="U9" s="324">
        <v>0</v>
      </c>
      <c r="V9" s="324">
        <v>0</v>
      </c>
      <c r="W9" s="324">
        <v>0</v>
      </c>
      <c r="X9" s="324">
        <v>4402</v>
      </c>
      <c r="Y9" s="324">
        <v>0</v>
      </c>
      <c r="Z9" s="324">
        <f t="shared" si="8"/>
        <v>3057</v>
      </c>
      <c r="AA9" s="324">
        <v>0</v>
      </c>
      <c r="AB9" s="324">
        <v>3057</v>
      </c>
      <c r="AC9" s="324">
        <f t="shared" si="9"/>
        <v>0</v>
      </c>
      <c r="AD9" s="324">
        <v>0</v>
      </c>
      <c r="AE9" s="324">
        <v>0</v>
      </c>
      <c r="AF9" s="324">
        <v>0</v>
      </c>
      <c r="AG9" s="324">
        <v>0</v>
      </c>
      <c r="AH9" s="324">
        <v>0</v>
      </c>
      <c r="AI9" s="324">
        <v>0</v>
      </c>
      <c r="AJ9" s="324">
        <v>0</v>
      </c>
      <c r="AK9" s="322">
        <f t="shared" si="11"/>
        <v>0</v>
      </c>
      <c r="AL9" s="322">
        <v>0</v>
      </c>
      <c r="AM9" s="322">
        <v>0</v>
      </c>
      <c r="AN9" s="322">
        <v>0</v>
      </c>
      <c r="AO9" s="322">
        <v>0</v>
      </c>
      <c r="AP9" s="322">
        <v>0</v>
      </c>
      <c r="AQ9" s="322">
        <v>0</v>
      </c>
      <c r="AR9" s="322">
        <v>0</v>
      </c>
      <c r="AS9" s="322">
        <v>0</v>
      </c>
    </row>
    <row r="10" spans="1:45" s="300" customFormat="1" ht="13.5" customHeight="1">
      <c r="A10" s="322" t="s">
        <v>745</v>
      </c>
      <c r="B10" s="323" t="s">
        <v>766</v>
      </c>
      <c r="C10" s="322" t="s">
        <v>767</v>
      </c>
      <c r="D10" s="324">
        <f t="shared" si="0"/>
        <v>77919</v>
      </c>
      <c r="E10" s="324">
        <f t="shared" si="1"/>
        <v>70770</v>
      </c>
      <c r="F10" s="324">
        <f t="shared" si="2"/>
        <v>4279</v>
      </c>
      <c r="G10" s="324">
        <v>0</v>
      </c>
      <c r="H10" s="324">
        <v>0</v>
      </c>
      <c r="I10" s="324">
        <v>0</v>
      </c>
      <c r="J10" s="324">
        <v>0</v>
      </c>
      <c r="K10" s="324">
        <v>0</v>
      </c>
      <c r="L10" s="324">
        <v>4279</v>
      </c>
      <c r="M10" s="324">
        <v>0</v>
      </c>
      <c r="N10" s="324">
        <f t="shared" si="4"/>
        <v>221</v>
      </c>
      <c r="O10" s="324">
        <f>+資源化量内訳!Y10</f>
        <v>2649</v>
      </c>
      <c r="P10" s="324">
        <f t="shared" si="5"/>
        <v>70991</v>
      </c>
      <c r="Q10" s="324">
        <v>70770</v>
      </c>
      <c r="R10" s="324">
        <f t="shared" si="6"/>
        <v>221</v>
      </c>
      <c r="S10" s="324">
        <v>0</v>
      </c>
      <c r="T10" s="324">
        <v>0</v>
      </c>
      <c r="U10" s="324">
        <v>0</v>
      </c>
      <c r="V10" s="324">
        <v>0</v>
      </c>
      <c r="W10" s="324">
        <v>0</v>
      </c>
      <c r="X10" s="324">
        <v>221</v>
      </c>
      <c r="Y10" s="324">
        <v>0</v>
      </c>
      <c r="Z10" s="324">
        <f t="shared" si="8"/>
        <v>1547</v>
      </c>
      <c r="AA10" s="324">
        <v>221</v>
      </c>
      <c r="AB10" s="324">
        <v>19</v>
      </c>
      <c r="AC10" s="324">
        <f t="shared" si="9"/>
        <v>1307</v>
      </c>
      <c r="AD10" s="324">
        <v>0</v>
      </c>
      <c r="AE10" s="324">
        <v>0</v>
      </c>
      <c r="AF10" s="324">
        <v>0</v>
      </c>
      <c r="AG10" s="324">
        <v>0</v>
      </c>
      <c r="AH10" s="324">
        <v>0</v>
      </c>
      <c r="AI10" s="324">
        <v>1307</v>
      </c>
      <c r="AJ10" s="324">
        <v>0</v>
      </c>
      <c r="AK10" s="322">
        <f t="shared" si="11"/>
        <v>0</v>
      </c>
      <c r="AL10" s="322">
        <v>0</v>
      </c>
      <c r="AM10" s="322">
        <v>0</v>
      </c>
      <c r="AN10" s="322">
        <v>0</v>
      </c>
      <c r="AO10" s="322">
        <v>0</v>
      </c>
      <c r="AP10" s="322">
        <v>0</v>
      </c>
      <c r="AQ10" s="322">
        <v>0</v>
      </c>
      <c r="AR10" s="322">
        <v>0</v>
      </c>
      <c r="AS10" s="322">
        <v>0</v>
      </c>
    </row>
    <row r="11" spans="1:45" s="300" customFormat="1" ht="13.5" customHeight="1">
      <c r="A11" s="322" t="s">
        <v>745</v>
      </c>
      <c r="B11" s="323" t="s">
        <v>769</v>
      </c>
      <c r="C11" s="322" t="s">
        <v>770</v>
      </c>
      <c r="D11" s="324">
        <f t="shared" si="0"/>
        <v>169584</v>
      </c>
      <c r="E11" s="324">
        <f t="shared" si="1"/>
        <v>145984</v>
      </c>
      <c r="F11" s="324">
        <f t="shared" si="2"/>
        <v>23600</v>
      </c>
      <c r="G11" s="324">
        <v>4897</v>
      </c>
      <c r="H11" s="324">
        <v>0</v>
      </c>
      <c r="I11" s="324">
        <v>0</v>
      </c>
      <c r="J11" s="324">
        <v>0</v>
      </c>
      <c r="K11" s="324">
        <v>0</v>
      </c>
      <c r="L11" s="324">
        <v>18703</v>
      </c>
      <c r="M11" s="324">
        <v>0</v>
      </c>
      <c r="N11" s="324">
        <f t="shared" si="4"/>
        <v>0</v>
      </c>
      <c r="O11" s="324">
        <f>+資源化量内訳!Y11</f>
        <v>0</v>
      </c>
      <c r="P11" s="324">
        <f t="shared" si="5"/>
        <v>151499</v>
      </c>
      <c r="Q11" s="324">
        <v>145984</v>
      </c>
      <c r="R11" s="324">
        <f t="shared" si="6"/>
        <v>5515</v>
      </c>
      <c r="S11" s="324">
        <v>3818</v>
      </c>
      <c r="T11" s="324">
        <v>0</v>
      </c>
      <c r="U11" s="324">
        <v>0</v>
      </c>
      <c r="V11" s="324">
        <v>0</v>
      </c>
      <c r="W11" s="324">
        <v>0</v>
      </c>
      <c r="X11" s="324">
        <v>1697</v>
      </c>
      <c r="Y11" s="324">
        <v>0</v>
      </c>
      <c r="Z11" s="324">
        <f t="shared" si="8"/>
        <v>6819</v>
      </c>
      <c r="AA11" s="324">
        <v>0</v>
      </c>
      <c r="AB11" s="324">
        <v>6819</v>
      </c>
      <c r="AC11" s="324">
        <f t="shared" si="9"/>
        <v>0</v>
      </c>
      <c r="AD11" s="324">
        <v>0</v>
      </c>
      <c r="AE11" s="324">
        <v>0</v>
      </c>
      <c r="AF11" s="324">
        <v>0</v>
      </c>
      <c r="AG11" s="324">
        <v>0</v>
      </c>
      <c r="AH11" s="324">
        <v>0</v>
      </c>
      <c r="AI11" s="324">
        <v>0</v>
      </c>
      <c r="AJ11" s="324">
        <v>0</v>
      </c>
      <c r="AK11" s="322">
        <f t="shared" si="11"/>
        <v>0</v>
      </c>
      <c r="AL11" s="322">
        <v>0</v>
      </c>
      <c r="AM11" s="322">
        <v>0</v>
      </c>
      <c r="AN11" s="322">
        <v>0</v>
      </c>
      <c r="AO11" s="322">
        <v>0</v>
      </c>
      <c r="AP11" s="322">
        <v>0</v>
      </c>
      <c r="AQ11" s="322">
        <v>0</v>
      </c>
      <c r="AR11" s="322">
        <v>0</v>
      </c>
      <c r="AS11" s="322">
        <v>0</v>
      </c>
    </row>
    <row r="12" spans="1:45" s="300" customFormat="1" ht="13.5" customHeight="1">
      <c r="A12" s="322" t="s">
        <v>745</v>
      </c>
      <c r="B12" s="323" t="s">
        <v>772</v>
      </c>
      <c r="C12" s="322" t="s">
        <v>773</v>
      </c>
      <c r="D12" s="324">
        <f t="shared" si="0"/>
        <v>28051</v>
      </c>
      <c r="E12" s="324">
        <f t="shared" si="1"/>
        <v>21487</v>
      </c>
      <c r="F12" s="324">
        <f t="shared" si="2"/>
        <v>4880</v>
      </c>
      <c r="G12" s="324">
        <v>4859</v>
      </c>
      <c r="H12" s="324">
        <v>0</v>
      </c>
      <c r="I12" s="324">
        <v>0</v>
      </c>
      <c r="J12" s="324">
        <v>0</v>
      </c>
      <c r="K12" s="324">
        <v>0</v>
      </c>
      <c r="L12" s="324">
        <v>21</v>
      </c>
      <c r="M12" s="324">
        <v>0</v>
      </c>
      <c r="N12" s="324">
        <f t="shared" si="4"/>
        <v>0</v>
      </c>
      <c r="O12" s="324">
        <f>+資源化量内訳!Y12</f>
        <v>1684</v>
      </c>
      <c r="P12" s="324">
        <f t="shared" si="5"/>
        <v>25604</v>
      </c>
      <c r="Q12" s="324">
        <v>21487</v>
      </c>
      <c r="R12" s="324">
        <f t="shared" si="6"/>
        <v>4117</v>
      </c>
      <c r="S12" s="324">
        <v>4117</v>
      </c>
      <c r="T12" s="324">
        <v>0</v>
      </c>
      <c r="U12" s="324">
        <v>0</v>
      </c>
      <c r="V12" s="324">
        <v>0</v>
      </c>
      <c r="W12" s="324">
        <v>0</v>
      </c>
      <c r="X12" s="324">
        <v>0</v>
      </c>
      <c r="Y12" s="324">
        <v>0</v>
      </c>
      <c r="Z12" s="324">
        <f t="shared" si="8"/>
        <v>394</v>
      </c>
      <c r="AA12" s="324">
        <v>0</v>
      </c>
      <c r="AB12" s="324">
        <v>0</v>
      </c>
      <c r="AC12" s="324">
        <f t="shared" si="9"/>
        <v>394</v>
      </c>
      <c r="AD12" s="324">
        <v>394</v>
      </c>
      <c r="AE12" s="324">
        <v>0</v>
      </c>
      <c r="AF12" s="324">
        <v>0</v>
      </c>
      <c r="AG12" s="324">
        <v>0</v>
      </c>
      <c r="AH12" s="324">
        <v>0</v>
      </c>
      <c r="AI12" s="324">
        <v>0</v>
      </c>
      <c r="AJ12" s="324">
        <v>0</v>
      </c>
      <c r="AK12" s="322">
        <f t="shared" si="11"/>
        <v>0</v>
      </c>
      <c r="AL12" s="322">
        <v>0</v>
      </c>
      <c r="AM12" s="322">
        <v>0</v>
      </c>
      <c r="AN12" s="322">
        <v>0</v>
      </c>
      <c r="AO12" s="322">
        <v>0</v>
      </c>
      <c r="AP12" s="322">
        <v>0</v>
      </c>
      <c r="AQ12" s="322">
        <v>0</v>
      </c>
      <c r="AR12" s="322">
        <v>0</v>
      </c>
      <c r="AS12" s="322">
        <v>0</v>
      </c>
    </row>
    <row r="13" spans="1:45" s="300" customFormat="1" ht="13.5" customHeight="1">
      <c r="A13" s="322" t="s">
        <v>745</v>
      </c>
      <c r="B13" s="323" t="s">
        <v>775</v>
      </c>
      <c r="C13" s="322" t="s">
        <v>776</v>
      </c>
      <c r="D13" s="324">
        <f t="shared" si="0"/>
        <v>22451</v>
      </c>
      <c r="E13" s="324">
        <f t="shared" si="1"/>
        <v>19256</v>
      </c>
      <c r="F13" s="324">
        <f t="shared" si="2"/>
        <v>1754</v>
      </c>
      <c r="G13" s="324">
        <v>0</v>
      </c>
      <c r="H13" s="324">
        <v>0</v>
      </c>
      <c r="I13" s="324">
        <v>0</v>
      </c>
      <c r="J13" s="324">
        <v>0</v>
      </c>
      <c r="K13" s="324">
        <v>0</v>
      </c>
      <c r="L13" s="324">
        <v>1754</v>
      </c>
      <c r="M13" s="324">
        <v>0</v>
      </c>
      <c r="N13" s="324">
        <f t="shared" si="4"/>
        <v>465</v>
      </c>
      <c r="O13" s="324">
        <f>+資源化量内訳!Y13</f>
        <v>976</v>
      </c>
      <c r="P13" s="324">
        <f t="shared" si="5"/>
        <v>19256</v>
      </c>
      <c r="Q13" s="324">
        <v>19256</v>
      </c>
      <c r="R13" s="324">
        <f t="shared" si="6"/>
        <v>0</v>
      </c>
      <c r="S13" s="324">
        <v>0</v>
      </c>
      <c r="T13" s="324">
        <v>0</v>
      </c>
      <c r="U13" s="324">
        <v>0</v>
      </c>
      <c r="V13" s="324">
        <v>0</v>
      </c>
      <c r="W13" s="324">
        <v>0</v>
      </c>
      <c r="X13" s="324">
        <v>0</v>
      </c>
      <c r="Y13" s="324">
        <v>0</v>
      </c>
      <c r="Z13" s="324">
        <f t="shared" si="8"/>
        <v>647</v>
      </c>
      <c r="AA13" s="324">
        <v>465</v>
      </c>
      <c r="AB13" s="324">
        <v>0</v>
      </c>
      <c r="AC13" s="324">
        <f t="shared" si="9"/>
        <v>182</v>
      </c>
      <c r="AD13" s="324">
        <v>0</v>
      </c>
      <c r="AE13" s="324">
        <v>0</v>
      </c>
      <c r="AF13" s="324">
        <v>0</v>
      </c>
      <c r="AG13" s="324">
        <v>0</v>
      </c>
      <c r="AH13" s="324">
        <v>0</v>
      </c>
      <c r="AI13" s="324">
        <v>182</v>
      </c>
      <c r="AJ13" s="324">
        <v>0</v>
      </c>
      <c r="AK13" s="322">
        <f t="shared" si="11"/>
        <v>0</v>
      </c>
      <c r="AL13" s="322">
        <v>0</v>
      </c>
      <c r="AM13" s="322">
        <v>0</v>
      </c>
      <c r="AN13" s="322">
        <v>0</v>
      </c>
      <c r="AO13" s="322">
        <v>0</v>
      </c>
      <c r="AP13" s="322">
        <v>0</v>
      </c>
      <c r="AQ13" s="322">
        <v>0</v>
      </c>
      <c r="AR13" s="322">
        <v>0</v>
      </c>
      <c r="AS13" s="322">
        <v>0</v>
      </c>
    </row>
    <row r="14" spans="1:45" s="300" customFormat="1" ht="13.5" customHeight="1">
      <c r="A14" s="322" t="s">
        <v>745</v>
      </c>
      <c r="B14" s="323" t="s">
        <v>778</v>
      </c>
      <c r="C14" s="322" t="s">
        <v>779</v>
      </c>
      <c r="D14" s="324">
        <f t="shared" si="0"/>
        <v>90895</v>
      </c>
      <c r="E14" s="324">
        <f t="shared" si="1"/>
        <v>70059</v>
      </c>
      <c r="F14" s="324">
        <f t="shared" si="2"/>
        <v>16473</v>
      </c>
      <c r="G14" s="324">
        <v>6267</v>
      </c>
      <c r="H14" s="324">
        <v>0</v>
      </c>
      <c r="I14" s="324">
        <v>0</v>
      </c>
      <c r="J14" s="324">
        <v>0</v>
      </c>
      <c r="K14" s="324">
        <v>0</v>
      </c>
      <c r="L14" s="324">
        <v>10206</v>
      </c>
      <c r="M14" s="324">
        <v>0</v>
      </c>
      <c r="N14" s="324">
        <f t="shared" si="4"/>
        <v>0</v>
      </c>
      <c r="O14" s="324">
        <f>+資源化量内訳!Y14</f>
        <v>4363</v>
      </c>
      <c r="P14" s="324">
        <f t="shared" si="5"/>
        <v>76324</v>
      </c>
      <c r="Q14" s="324">
        <v>70059</v>
      </c>
      <c r="R14" s="324">
        <f t="shared" si="6"/>
        <v>6265</v>
      </c>
      <c r="S14" s="324">
        <v>4684</v>
      </c>
      <c r="T14" s="324">
        <v>0</v>
      </c>
      <c r="U14" s="324">
        <v>0</v>
      </c>
      <c r="V14" s="324">
        <v>0</v>
      </c>
      <c r="W14" s="324">
        <v>0</v>
      </c>
      <c r="X14" s="324">
        <v>1581</v>
      </c>
      <c r="Y14" s="324">
        <v>0</v>
      </c>
      <c r="Z14" s="324">
        <f t="shared" si="8"/>
        <v>3387</v>
      </c>
      <c r="AA14" s="324">
        <v>0</v>
      </c>
      <c r="AB14" s="324">
        <v>2486</v>
      </c>
      <c r="AC14" s="324">
        <f t="shared" si="9"/>
        <v>901</v>
      </c>
      <c r="AD14" s="324">
        <v>901</v>
      </c>
      <c r="AE14" s="324">
        <v>0</v>
      </c>
      <c r="AF14" s="324">
        <v>0</v>
      </c>
      <c r="AG14" s="324">
        <v>0</v>
      </c>
      <c r="AH14" s="324">
        <v>0</v>
      </c>
      <c r="AI14" s="324">
        <v>0</v>
      </c>
      <c r="AJ14" s="324">
        <v>0</v>
      </c>
      <c r="AK14" s="322">
        <f t="shared" si="11"/>
        <v>0</v>
      </c>
      <c r="AL14" s="322">
        <v>0</v>
      </c>
      <c r="AM14" s="322">
        <v>0</v>
      </c>
      <c r="AN14" s="322">
        <v>0</v>
      </c>
      <c r="AO14" s="322">
        <v>0</v>
      </c>
      <c r="AP14" s="322">
        <v>0</v>
      </c>
      <c r="AQ14" s="322">
        <v>0</v>
      </c>
      <c r="AR14" s="322">
        <v>0</v>
      </c>
      <c r="AS14" s="322">
        <v>0</v>
      </c>
    </row>
    <row r="15" spans="1:45" s="300" customFormat="1" ht="13.5" customHeight="1">
      <c r="A15" s="322" t="s">
        <v>745</v>
      </c>
      <c r="B15" s="323" t="s">
        <v>781</v>
      </c>
      <c r="C15" s="322" t="s">
        <v>782</v>
      </c>
      <c r="D15" s="324">
        <f t="shared" si="0"/>
        <v>23478</v>
      </c>
      <c r="E15" s="324">
        <f t="shared" si="1"/>
        <v>17631</v>
      </c>
      <c r="F15" s="324">
        <f t="shared" si="2"/>
        <v>1874</v>
      </c>
      <c r="G15" s="324">
        <v>1189</v>
      </c>
      <c r="H15" s="324">
        <v>0</v>
      </c>
      <c r="I15" s="324">
        <v>0</v>
      </c>
      <c r="J15" s="324">
        <v>0</v>
      </c>
      <c r="K15" s="324">
        <v>0</v>
      </c>
      <c r="L15" s="324">
        <v>685</v>
      </c>
      <c r="M15" s="324">
        <v>0</v>
      </c>
      <c r="N15" s="324">
        <f t="shared" si="4"/>
        <v>0</v>
      </c>
      <c r="O15" s="324">
        <f>+資源化量内訳!Y15</f>
        <v>3973</v>
      </c>
      <c r="P15" s="324">
        <f t="shared" si="5"/>
        <v>18319</v>
      </c>
      <c r="Q15" s="324">
        <v>17631</v>
      </c>
      <c r="R15" s="324">
        <f t="shared" si="6"/>
        <v>688</v>
      </c>
      <c r="S15" s="324">
        <v>688</v>
      </c>
      <c r="T15" s="324">
        <v>0</v>
      </c>
      <c r="U15" s="324">
        <v>0</v>
      </c>
      <c r="V15" s="324">
        <v>0</v>
      </c>
      <c r="W15" s="324">
        <v>0</v>
      </c>
      <c r="X15" s="324">
        <v>0</v>
      </c>
      <c r="Y15" s="324">
        <v>0</v>
      </c>
      <c r="Z15" s="324">
        <f t="shared" si="8"/>
        <v>136</v>
      </c>
      <c r="AA15" s="324">
        <v>0</v>
      </c>
      <c r="AB15" s="324">
        <v>24</v>
      </c>
      <c r="AC15" s="324">
        <f t="shared" si="9"/>
        <v>112</v>
      </c>
      <c r="AD15" s="324">
        <v>112</v>
      </c>
      <c r="AE15" s="324">
        <v>0</v>
      </c>
      <c r="AF15" s="324">
        <v>0</v>
      </c>
      <c r="AG15" s="324">
        <v>0</v>
      </c>
      <c r="AH15" s="324">
        <v>0</v>
      </c>
      <c r="AI15" s="324">
        <v>0</v>
      </c>
      <c r="AJ15" s="324">
        <v>0</v>
      </c>
      <c r="AK15" s="322">
        <f t="shared" si="11"/>
        <v>0</v>
      </c>
      <c r="AL15" s="322">
        <v>0</v>
      </c>
      <c r="AM15" s="322">
        <v>0</v>
      </c>
      <c r="AN15" s="322">
        <v>0</v>
      </c>
      <c r="AO15" s="322">
        <v>0</v>
      </c>
      <c r="AP15" s="322">
        <v>0</v>
      </c>
      <c r="AQ15" s="322">
        <v>0</v>
      </c>
      <c r="AR15" s="322">
        <v>0</v>
      </c>
      <c r="AS15" s="322">
        <v>0</v>
      </c>
    </row>
    <row r="16" spans="1:45" s="300" customFormat="1" ht="13.5" customHeight="1">
      <c r="A16" s="322" t="s">
        <v>745</v>
      </c>
      <c r="B16" s="323" t="s">
        <v>784</v>
      </c>
      <c r="C16" s="322" t="s">
        <v>785</v>
      </c>
      <c r="D16" s="324">
        <f t="shared" si="0"/>
        <v>39803</v>
      </c>
      <c r="E16" s="324">
        <f t="shared" si="1"/>
        <v>26898</v>
      </c>
      <c r="F16" s="324">
        <f t="shared" si="2"/>
        <v>10090</v>
      </c>
      <c r="G16" s="324">
        <v>1072</v>
      </c>
      <c r="H16" s="324">
        <v>33</v>
      </c>
      <c r="I16" s="324">
        <v>0</v>
      </c>
      <c r="J16" s="324">
        <v>0</v>
      </c>
      <c r="K16" s="324">
        <v>0</v>
      </c>
      <c r="L16" s="324">
        <v>8983</v>
      </c>
      <c r="M16" s="324">
        <v>2</v>
      </c>
      <c r="N16" s="324">
        <f t="shared" si="4"/>
        <v>0</v>
      </c>
      <c r="O16" s="324">
        <f>+資源化量内訳!Y16</f>
        <v>2815</v>
      </c>
      <c r="P16" s="324">
        <f t="shared" si="5"/>
        <v>27268</v>
      </c>
      <c r="Q16" s="324">
        <v>26898</v>
      </c>
      <c r="R16" s="324">
        <f t="shared" si="6"/>
        <v>370</v>
      </c>
      <c r="S16" s="324">
        <v>370</v>
      </c>
      <c r="T16" s="324">
        <v>0</v>
      </c>
      <c r="U16" s="324">
        <v>0</v>
      </c>
      <c r="V16" s="324">
        <v>0</v>
      </c>
      <c r="W16" s="324">
        <v>0</v>
      </c>
      <c r="X16" s="324">
        <v>0</v>
      </c>
      <c r="Y16" s="324">
        <v>0</v>
      </c>
      <c r="Z16" s="324">
        <f t="shared" si="8"/>
        <v>1201</v>
      </c>
      <c r="AA16" s="324">
        <v>0</v>
      </c>
      <c r="AB16" s="324">
        <v>934</v>
      </c>
      <c r="AC16" s="324">
        <f t="shared" si="9"/>
        <v>267</v>
      </c>
      <c r="AD16" s="324">
        <v>265</v>
      </c>
      <c r="AE16" s="324">
        <v>0</v>
      </c>
      <c r="AF16" s="324">
        <v>0</v>
      </c>
      <c r="AG16" s="324">
        <v>0</v>
      </c>
      <c r="AH16" s="324">
        <v>0</v>
      </c>
      <c r="AI16" s="324">
        <v>0</v>
      </c>
      <c r="AJ16" s="324">
        <v>2</v>
      </c>
      <c r="AK16" s="322">
        <f t="shared" si="11"/>
        <v>0</v>
      </c>
      <c r="AL16" s="322">
        <v>0</v>
      </c>
      <c r="AM16" s="322">
        <v>0</v>
      </c>
      <c r="AN16" s="322">
        <v>0</v>
      </c>
      <c r="AO16" s="322">
        <v>0</v>
      </c>
      <c r="AP16" s="322">
        <v>0</v>
      </c>
      <c r="AQ16" s="322">
        <v>0</v>
      </c>
      <c r="AR16" s="322">
        <v>0</v>
      </c>
      <c r="AS16" s="322">
        <v>0</v>
      </c>
    </row>
    <row r="17" spans="1:45" s="300" customFormat="1" ht="13.5" customHeight="1">
      <c r="A17" s="322" t="s">
        <v>745</v>
      </c>
      <c r="B17" s="323" t="s">
        <v>787</v>
      </c>
      <c r="C17" s="322" t="s">
        <v>788</v>
      </c>
      <c r="D17" s="324">
        <f t="shared" si="0"/>
        <v>30680</v>
      </c>
      <c r="E17" s="324">
        <f t="shared" si="1"/>
        <v>28212</v>
      </c>
      <c r="F17" s="324">
        <f t="shared" si="2"/>
        <v>2398</v>
      </c>
      <c r="G17" s="324">
        <v>2071</v>
      </c>
      <c r="H17" s="324">
        <v>0</v>
      </c>
      <c r="I17" s="324">
        <v>0</v>
      </c>
      <c r="J17" s="324">
        <v>0</v>
      </c>
      <c r="K17" s="324">
        <v>0</v>
      </c>
      <c r="L17" s="324">
        <v>327</v>
      </c>
      <c r="M17" s="324">
        <v>0</v>
      </c>
      <c r="N17" s="324">
        <f t="shared" si="4"/>
        <v>0</v>
      </c>
      <c r="O17" s="324">
        <f>+資源化量内訳!Y17</f>
        <v>70</v>
      </c>
      <c r="P17" s="324">
        <f t="shared" si="5"/>
        <v>29804</v>
      </c>
      <c r="Q17" s="324">
        <v>28212</v>
      </c>
      <c r="R17" s="324">
        <f t="shared" si="6"/>
        <v>1592</v>
      </c>
      <c r="S17" s="324">
        <v>1545</v>
      </c>
      <c r="T17" s="324">
        <v>0</v>
      </c>
      <c r="U17" s="324">
        <v>0</v>
      </c>
      <c r="V17" s="324">
        <v>0</v>
      </c>
      <c r="W17" s="324">
        <v>0</v>
      </c>
      <c r="X17" s="324">
        <v>47</v>
      </c>
      <c r="Y17" s="324">
        <v>0</v>
      </c>
      <c r="Z17" s="324">
        <f t="shared" si="8"/>
        <v>1061</v>
      </c>
      <c r="AA17" s="324">
        <v>0</v>
      </c>
      <c r="AB17" s="324">
        <v>1061</v>
      </c>
      <c r="AC17" s="324">
        <f t="shared" si="9"/>
        <v>0</v>
      </c>
      <c r="AD17" s="324">
        <v>0</v>
      </c>
      <c r="AE17" s="324">
        <v>0</v>
      </c>
      <c r="AF17" s="324">
        <v>0</v>
      </c>
      <c r="AG17" s="324">
        <v>0</v>
      </c>
      <c r="AH17" s="324">
        <v>0</v>
      </c>
      <c r="AI17" s="324">
        <v>0</v>
      </c>
      <c r="AJ17" s="324">
        <v>0</v>
      </c>
      <c r="AK17" s="322">
        <f t="shared" si="11"/>
        <v>0</v>
      </c>
      <c r="AL17" s="322">
        <v>0</v>
      </c>
      <c r="AM17" s="322">
        <v>0</v>
      </c>
      <c r="AN17" s="322">
        <v>0</v>
      </c>
      <c r="AO17" s="322">
        <v>0</v>
      </c>
      <c r="AP17" s="322">
        <v>0</v>
      </c>
      <c r="AQ17" s="322">
        <v>0</v>
      </c>
      <c r="AR17" s="322">
        <v>0</v>
      </c>
      <c r="AS17" s="322">
        <v>0</v>
      </c>
    </row>
    <row r="18" spans="1:45" s="300" customFormat="1" ht="13.5" customHeight="1">
      <c r="A18" s="322" t="s">
        <v>745</v>
      </c>
      <c r="B18" s="323" t="s">
        <v>790</v>
      </c>
      <c r="C18" s="322" t="s">
        <v>791</v>
      </c>
      <c r="D18" s="324">
        <f t="shared" si="0"/>
        <v>29595</v>
      </c>
      <c r="E18" s="324">
        <f t="shared" si="1"/>
        <v>23115</v>
      </c>
      <c r="F18" s="324">
        <f t="shared" si="2"/>
        <v>4538</v>
      </c>
      <c r="G18" s="324">
        <v>0</v>
      </c>
      <c r="H18" s="324">
        <v>0</v>
      </c>
      <c r="I18" s="324">
        <v>0</v>
      </c>
      <c r="J18" s="324">
        <v>0</v>
      </c>
      <c r="K18" s="324">
        <v>0</v>
      </c>
      <c r="L18" s="324">
        <v>4538</v>
      </c>
      <c r="M18" s="324">
        <v>0</v>
      </c>
      <c r="N18" s="324">
        <f t="shared" si="4"/>
        <v>87</v>
      </c>
      <c r="O18" s="324">
        <f>+資源化量内訳!Y18</f>
        <v>1855</v>
      </c>
      <c r="P18" s="324">
        <f t="shared" si="5"/>
        <v>24140</v>
      </c>
      <c r="Q18" s="324">
        <v>23115</v>
      </c>
      <c r="R18" s="324">
        <f t="shared" si="6"/>
        <v>1025</v>
      </c>
      <c r="S18" s="324">
        <v>0</v>
      </c>
      <c r="T18" s="324">
        <v>0</v>
      </c>
      <c r="U18" s="324">
        <v>0</v>
      </c>
      <c r="V18" s="324">
        <v>0</v>
      </c>
      <c r="W18" s="324">
        <v>0</v>
      </c>
      <c r="X18" s="324">
        <v>1025</v>
      </c>
      <c r="Y18" s="324">
        <v>0</v>
      </c>
      <c r="Z18" s="324">
        <f t="shared" si="8"/>
        <v>2568</v>
      </c>
      <c r="AA18" s="324">
        <v>87</v>
      </c>
      <c r="AB18" s="324">
        <v>1648</v>
      </c>
      <c r="AC18" s="324">
        <f t="shared" si="9"/>
        <v>833</v>
      </c>
      <c r="AD18" s="324">
        <v>0</v>
      </c>
      <c r="AE18" s="324">
        <v>0</v>
      </c>
      <c r="AF18" s="324">
        <v>0</v>
      </c>
      <c r="AG18" s="324">
        <v>0</v>
      </c>
      <c r="AH18" s="324">
        <v>0</v>
      </c>
      <c r="AI18" s="324">
        <v>833</v>
      </c>
      <c r="AJ18" s="324">
        <v>0</v>
      </c>
      <c r="AK18" s="322">
        <f t="shared" si="11"/>
        <v>0</v>
      </c>
      <c r="AL18" s="322">
        <v>0</v>
      </c>
      <c r="AM18" s="322">
        <v>0</v>
      </c>
      <c r="AN18" s="322">
        <v>0</v>
      </c>
      <c r="AO18" s="322">
        <v>0</v>
      </c>
      <c r="AP18" s="322">
        <v>0</v>
      </c>
      <c r="AQ18" s="322">
        <v>0</v>
      </c>
      <c r="AR18" s="322">
        <v>0</v>
      </c>
      <c r="AS18" s="322">
        <v>0</v>
      </c>
    </row>
    <row r="19" spans="1:45" s="300" customFormat="1" ht="13.5" customHeight="1">
      <c r="A19" s="322" t="s">
        <v>745</v>
      </c>
      <c r="B19" s="323" t="s">
        <v>793</v>
      </c>
      <c r="C19" s="322" t="s">
        <v>794</v>
      </c>
      <c r="D19" s="324">
        <f t="shared" si="0"/>
        <v>75576</v>
      </c>
      <c r="E19" s="324">
        <f t="shared" si="1"/>
        <v>65619</v>
      </c>
      <c r="F19" s="324">
        <f t="shared" si="2"/>
        <v>7366</v>
      </c>
      <c r="G19" s="324">
        <v>4192</v>
      </c>
      <c r="H19" s="324">
        <v>570</v>
      </c>
      <c r="I19" s="324">
        <v>0</v>
      </c>
      <c r="J19" s="324">
        <v>0</v>
      </c>
      <c r="K19" s="324">
        <v>0</v>
      </c>
      <c r="L19" s="324">
        <v>2604</v>
      </c>
      <c r="M19" s="324">
        <v>0</v>
      </c>
      <c r="N19" s="324">
        <f t="shared" si="4"/>
        <v>0</v>
      </c>
      <c r="O19" s="324">
        <f>+資源化量内訳!Y19</f>
        <v>2591</v>
      </c>
      <c r="P19" s="324">
        <f t="shared" si="5"/>
        <v>67860</v>
      </c>
      <c r="Q19" s="324">
        <v>65619</v>
      </c>
      <c r="R19" s="324">
        <f t="shared" si="6"/>
        <v>2241</v>
      </c>
      <c r="S19" s="324">
        <v>2241</v>
      </c>
      <c r="T19" s="324">
        <v>0</v>
      </c>
      <c r="U19" s="324">
        <v>0</v>
      </c>
      <c r="V19" s="324">
        <v>0</v>
      </c>
      <c r="W19" s="324">
        <v>0</v>
      </c>
      <c r="X19" s="324">
        <v>0</v>
      </c>
      <c r="Y19" s="324">
        <v>0</v>
      </c>
      <c r="Z19" s="324">
        <f t="shared" si="8"/>
        <v>3589</v>
      </c>
      <c r="AA19" s="324">
        <v>0</v>
      </c>
      <c r="AB19" s="324">
        <v>2655</v>
      </c>
      <c r="AC19" s="324">
        <f t="shared" si="9"/>
        <v>934</v>
      </c>
      <c r="AD19" s="324">
        <v>934</v>
      </c>
      <c r="AE19" s="324">
        <v>0</v>
      </c>
      <c r="AF19" s="324">
        <v>0</v>
      </c>
      <c r="AG19" s="324">
        <v>0</v>
      </c>
      <c r="AH19" s="324">
        <v>0</v>
      </c>
      <c r="AI19" s="324">
        <v>0</v>
      </c>
      <c r="AJ19" s="324">
        <v>0</v>
      </c>
      <c r="AK19" s="322">
        <f t="shared" si="11"/>
        <v>0</v>
      </c>
      <c r="AL19" s="322">
        <v>0</v>
      </c>
      <c r="AM19" s="322">
        <v>0</v>
      </c>
      <c r="AN19" s="322">
        <v>0</v>
      </c>
      <c r="AO19" s="322">
        <v>0</v>
      </c>
      <c r="AP19" s="322">
        <v>0</v>
      </c>
      <c r="AQ19" s="322">
        <v>0</v>
      </c>
      <c r="AR19" s="322">
        <v>0</v>
      </c>
      <c r="AS19" s="322">
        <v>0</v>
      </c>
    </row>
    <row r="20" spans="1:45" s="300" customFormat="1" ht="13.5" customHeight="1">
      <c r="A20" s="322" t="s">
        <v>745</v>
      </c>
      <c r="B20" s="323" t="s">
        <v>796</v>
      </c>
      <c r="C20" s="322" t="s">
        <v>797</v>
      </c>
      <c r="D20" s="324">
        <f t="shared" si="0"/>
        <v>41861</v>
      </c>
      <c r="E20" s="324">
        <f t="shared" si="1"/>
        <v>30639</v>
      </c>
      <c r="F20" s="324">
        <f t="shared" si="2"/>
        <v>6782</v>
      </c>
      <c r="G20" s="324">
        <v>5363</v>
      </c>
      <c r="H20" s="324">
        <v>0</v>
      </c>
      <c r="I20" s="324">
        <v>0</v>
      </c>
      <c r="J20" s="324">
        <v>0</v>
      </c>
      <c r="K20" s="324">
        <v>0</v>
      </c>
      <c r="L20" s="324">
        <v>1419</v>
      </c>
      <c r="M20" s="324">
        <v>0</v>
      </c>
      <c r="N20" s="324">
        <f t="shared" si="4"/>
        <v>0</v>
      </c>
      <c r="O20" s="324">
        <f>+資源化量内訳!Y20</f>
        <v>4440</v>
      </c>
      <c r="P20" s="324">
        <f t="shared" si="5"/>
        <v>33227</v>
      </c>
      <c r="Q20" s="324">
        <v>30639</v>
      </c>
      <c r="R20" s="324">
        <f t="shared" si="6"/>
        <v>2588</v>
      </c>
      <c r="S20" s="324">
        <v>2588</v>
      </c>
      <c r="T20" s="324">
        <v>0</v>
      </c>
      <c r="U20" s="324">
        <v>0</v>
      </c>
      <c r="V20" s="324">
        <v>0</v>
      </c>
      <c r="W20" s="324">
        <v>0</v>
      </c>
      <c r="X20" s="324">
        <v>0</v>
      </c>
      <c r="Y20" s="324">
        <v>0</v>
      </c>
      <c r="Z20" s="324">
        <f t="shared" si="8"/>
        <v>317</v>
      </c>
      <c r="AA20" s="324">
        <v>0</v>
      </c>
      <c r="AB20" s="324">
        <v>0</v>
      </c>
      <c r="AC20" s="324">
        <f t="shared" si="9"/>
        <v>317</v>
      </c>
      <c r="AD20" s="324">
        <v>317</v>
      </c>
      <c r="AE20" s="324">
        <v>0</v>
      </c>
      <c r="AF20" s="324">
        <v>0</v>
      </c>
      <c r="AG20" s="324">
        <v>0</v>
      </c>
      <c r="AH20" s="324">
        <v>0</v>
      </c>
      <c r="AI20" s="324">
        <v>0</v>
      </c>
      <c r="AJ20" s="324">
        <v>0</v>
      </c>
      <c r="AK20" s="322">
        <f t="shared" si="11"/>
        <v>0</v>
      </c>
      <c r="AL20" s="322">
        <v>0</v>
      </c>
      <c r="AM20" s="322">
        <v>0</v>
      </c>
      <c r="AN20" s="322">
        <v>0</v>
      </c>
      <c r="AO20" s="322">
        <v>0</v>
      </c>
      <c r="AP20" s="322">
        <v>0</v>
      </c>
      <c r="AQ20" s="322">
        <v>0</v>
      </c>
      <c r="AR20" s="322">
        <v>0</v>
      </c>
      <c r="AS20" s="322">
        <v>0</v>
      </c>
    </row>
    <row r="21" spans="1:45" s="300" customFormat="1" ht="13.5" customHeight="1">
      <c r="A21" s="322" t="s">
        <v>745</v>
      </c>
      <c r="B21" s="323" t="s">
        <v>799</v>
      </c>
      <c r="C21" s="322" t="s">
        <v>800</v>
      </c>
      <c r="D21" s="324">
        <f t="shared" si="0"/>
        <v>18097</v>
      </c>
      <c r="E21" s="324">
        <f t="shared" si="1"/>
        <v>13768</v>
      </c>
      <c r="F21" s="324">
        <f t="shared" si="2"/>
        <v>2543</v>
      </c>
      <c r="G21" s="324">
        <v>2543</v>
      </c>
      <c r="H21" s="324">
        <v>0</v>
      </c>
      <c r="I21" s="324">
        <v>0</v>
      </c>
      <c r="J21" s="324">
        <v>0</v>
      </c>
      <c r="K21" s="324">
        <v>0</v>
      </c>
      <c r="L21" s="324">
        <v>0</v>
      </c>
      <c r="M21" s="324">
        <v>0</v>
      </c>
      <c r="N21" s="324">
        <f t="shared" si="4"/>
        <v>0</v>
      </c>
      <c r="O21" s="324">
        <f>+資源化量内訳!Y21</f>
        <v>1786</v>
      </c>
      <c r="P21" s="324">
        <f t="shared" si="5"/>
        <v>15252</v>
      </c>
      <c r="Q21" s="324">
        <v>13768</v>
      </c>
      <c r="R21" s="324">
        <f t="shared" si="6"/>
        <v>1484</v>
      </c>
      <c r="S21" s="324">
        <v>1484</v>
      </c>
      <c r="T21" s="324">
        <v>0</v>
      </c>
      <c r="U21" s="324">
        <v>0</v>
      </c>
      <c r="V21" s="324">
        <v>0</v>
      </c>
      <c r="W21" s="324">
        <v>0</v>
      </c>
      <c r="X21" s="324">
        <v>0</v>
      </c>
      <c r="Y21" s="324">
        <v>0</v>
      </c>
      <c r="Z21" s="324">
        <f t="shared" si="8"/>
        <v>685</v>
      </c>
      <c r="AA21" s="324">
        <v>0</v>
      </c>
      <c r="AB21" s="324">
        <v>0</v>
      </c>
      <c r="AC21" s="324">
        <f t="shared" si="9"/>
        <v>685</v>
      </c>
      <c r="AD21" s="324">
        <v>685</v>
      </c>
      <c r="AE21" s="324">
        <v>0</v>
      </c>
      <c r="AF21" s="324">
        <v>0</v>
      </c>
      <c r="AG21" s="324">
        <v>0</v>
      </c>
      <c r="AH21" s="324">
        <v>0</v>
      </c>
      <c r="AI21" s="324">
        <v>0</v>
      </c>
      <c r="AJ21" s="324">
        <v>0</v>
      </c>
      <c r="AK21" s="322">
        <f t="shared" si="11"/>
        <v>0</v>
      </c>
      <c r="AL21" s="322">
        <v>0</v>
      </c>
      <c r="AM21" s="322">
        <v>0</v>
      </c>
      <c r="AN21" s="322">
        <v>0</v>
      </c>
      <c r="AO21" s="322">
        <v>0</v>
      </c>
      <c r="AP21" s="322">
        <v>0</v>
      </c>
      <c r="AQ21" s="322">
        <v>0</v>
      </c>
      <c r="AR21" s="322">
        <v>0</v>
      </c>
      <c r="AS21" s="322">
        <v>0</v>
      </c>
    </row>
    <row r="22" spans="1:45" s="300" customFormat="1" ht="13.5" customHeight="1">
      <c r="A22" s="322" t="s">
        <v>745</v>
      </c>
      <c r="B22" s="323" t="s">
        <v>802</v>
      </c>
      <c r="C22" s="322" t="s">
        <v>803</v>
      </c>
      <c r="D22" s="324">
        <f t="shared" si="0"/>
        <v>31802</v>
      </c>
      <c r="E22" s="324">
        <f t="shared" si="1"/>
        <v>23960</v>
      </c>
      <c r="F22" s="324">
        <f t="shared" si="2"/>
        <v>4205</v>
      </c>
      <c r="G22" s="324">
        <v>633</v>
      </c>
      <c r="H22" s="324">
        <v>0</v>
      </c>
      <c r="I22" s="324">
        <v>0</v>
      </c>
      <c r="J22" s="324">
        <v>0</v>
      </c>
      <c r="K22" s="324">
        <v>0</v>
      </c>
      <c r="L22" s="324">
        <v>1743</v>
      </c>
      <c r="M22" s="324">
        <v>1829</v>
      </c>
      <c r="N22" s="324">
        <f t="shared" si="4"/>
        <v>0</v>
      </c>
      <c r="O22" s="324">
        <f>+資源化量内訳!Y22</f>
        <v>3637</v>
      </c>
      <c r="P22" s="324">
        <f t="shared" si="5"/>
        <v>26297</v>
      </c>
      <c r="Q22" s="324">
        <v>23960</v>
      </c>
      <c r="R22" s="324">
        <f t="shared" si="6"/>
        <v>2337</v>
      </c>
      <c r="S22" s="324">
        <v>522</v>
      </c>
      <c r="T22" s="324">
        <v>0</v>
      </c>
      <c r="U22" s="324">
        <v>0</v>
      </c>
      <c r="V22" s="324">
        <v>0</v>
      </c>
      <c r="W22" s="324">
        <v>0</v>
      </c>
      <c r="X22" s="324">
        <v>0</v>
      </c>
      <c r="Y22" s="324">
        <v>1815</v>
      </c>
      <c r="Z22" s="324">
        <f t="shared" si="8"/>
        <v>83</v>
      </c>
      <c r="AA22" s="324">
        <v>0</v>
      </c>
      <c r="AB22" s="324">
        <v>69</v>
      </c>
      <c r="AC22" s="324">
        <f t="shared" si="9"/>
        <v>14</v>
      </c>
      <c r="AD22" s="324">
        <v>0</v>
      </c>
      <c r="AE22" s="324">
        <v>0</v>
      </c>
      <c r="AF22" s="324">
        <v>0</v>
      </c>
      <c r="AG22" s="324">
        <v>0</v>
      </c>
      <c r="AH22" s="324">
        <v>0</v>
      </c>
      <c r="AI22" s="324">
        <v>0</v>
      </c>
      <c r="AJ22" s="324">
        <v>14</v>
      </c>
      <c r="AK22" s="322">
        <f t="shared" si="11"/>
        <v>0</v>
      </c>
      <c r="AL22" s="322">
        <v>0</v>
      </c>
      <c r="AM22" s="322">
        <v>0</v>
      </c>
      <c r="AN22" s="322">
        <v>0</v>
      </c>
      <c r="AO22" s="322">
        <v>0</v>
      </c>
      <c r="AP22" s="322">
        <v>0</v>
      </c>
      <c r="AQ22" s="322">
        <v>0</v>
      </c>
      <c r="AR22" s="322">
        <v>0</v>
      </c>
      <c r="AS22" s="322">
        <v>0</v>
      </c>
    </row>
    <row r="23" spans="1:45" s="300" customFormat="1" ht="13.5" customHeight="1">
      <c r="A23" s="322" t="s">
        <v>745</v>
      </c>
      <c r="B23" s="323" t="s">
        <v>805</v>
      </c>
      <c r="C23" s="322" t="s">
        <v>806</v>
      </c>
      <c r="D23" s="324">
        <f t="shared" si="0"/>
        <v>53240</v>
      </c>
      <c r="E23" s="324">
        <f t="shared" si="1"/>
        <v>47405</v>
      </c>
      <c r="F23" s="324">
        <f t="shared" si="2"/>
        <v>3859</v>
      </c>
      <c r="G23" s="324">
        <v>0</v>
      </c>
      <c r="H23" s="324">
        <v>0</v>
      </c>
      <c r="I23" s="324">
        <v>0</v>
      </c>
      <c r="J23" s="324">
        <v>0</v>
      </c>
      <c r="K23" s="324">
        <v>0</v>
      </c>
      <c r="L23" s="324">
        <v>3859</v>
      </c>
      <c r="M23" s="324">
        <v>0</v>
      </c>
      <c r="N23" s="324">
        <f t="shared" si="4"/>
        <v>0</v>
      </c>
      <c r="O23" s="324">
        <f>+資源化量内訳!Y23</f>
        <v>1976</v>
      </c>
      <c r="P23" s="324">
        <f t="shared" si="5"/>
        <v>47599</v>
      </c>
      <c r="Q23" s="324">
        <v>47405</v>
      </c>
      <c r="R23" s="324">
        <f t="shared" si="6"/>
        <v>194</v>
      </c>
      <c r="S23" s="324">
        <v>0</v>
      </c>
      <c r="T23" s="324">
        <v>0</v>
      </c>
      <c r="U23" s="324">
        <v>0</v>
      </c>
      <c r="V23" s="324">
        <v>0</v>
      </c>
      <c r="W23" s="324">
        <v>0</v>
      </c>
      <c r="X23" s="324">
        <v>194</v>
      </c>
      <c r="Y23" s="324">
        <v>0</v>
      </c>
      <c r="Z23" s="324">
        <f t="shared" si="8"/>
        <v>1117</v>
      </c>
      <c r="AA23" s="324">
        <v>0</v>
      </c>
      <c r="AB23" s="324">
        <v>0</v>
      </c>
      <c r="AC23" s="324">
        <f t="shared" si="9"/>
        <v>1117</v>
      </c>
      <c r="AD23" s="324">
        <v>0</v>
      </c>
      <c r="AE23" s="324">
        <v>0</v>
      </c>
      <c r="AF23" s="324">
        <v>0</v>
      </c>
      <c r="AG23" s="324">
        <v>0</v>
      </c>
      <c r="AH23" s="324">
        <v>0</v>
      </c>
      <c r="AI23" s="324">
        <v>1117</v>
      </c>
      <c r="AJ23" s="324">
        <v>0</v>
      </c>
      <c r="AK23" s="322">
        <f t="shared" si="11"/>
        <v>0</v>
      </c>
      <c r="AL23" s="322">
        <v>0</v>
      </c>
      <c r="AM23" s="322">
        <v>0</v>
      </c>
      <c r="AN23" s="322">
        <v>0</v>
      </c>
      <c r="AO23" s="322">
        <v>0</v>
      </c>
      <c r="AP23" s="322">
        <v>0</v>
      </c>
      <c r="AQ23" s="322">
        <v>0</v>
      </c>
      <c r="AR23" s="322">
        <v>0</v>
      </c>
      <c r="AS23" s="322">
        <v>0</v>
      </c>
    </row>
    <row r="24" spans="1:45" s="300" customFormat="1" ht="13.5" customHeight="1">
      <c r="A24" s="322" t="s">
        <v>745</v>
      </c>
      <c r="B24" s="323" t="s">
        <v>808</v>
      </c>
      <c r="C24" s="322" t="s">
        <v>809</v>
      </c>
      <c r="D24" s="324">
        <f t="shared" si="0"/>
        <v>53999</v>
      </c>
      <c r="E24" s="324">
        <f t="shared" si="1"/>
        <v>47409</v>
      </c>
      <c r="F24" s="324">
        <f t="shared" si="2"/>
        <v>2902</v>
      </c>
      <c r="G24" s="324">
        <v>2148</v>
      </c>
      <c r="H24" s="324">
        <v>0</v>
      </c>
      <c r="I24" s="324">
        <v>0</v>
      </c>
      <c r="J24" s="324">
        <v>0</v>
      </c>
      <c r="K24" s="324">
        <v>0</v>
      </c>
      <c r="L24" s="324">
        <v>754</v>
      </c>
      <c r="M24" s="324">
        <v>0</v>
      </c>
      <c r="N24" s="324">
        <f t="shared" si="4"/>
        <v>0</v>
      </c>
      <c r="O24" s="324">
        <f>+資源化量内訳!Y24</f>
        <v>3688</v>
      </c>
      <c r="P24" s="324">
        <f t="shared" si="5"/>
        <v>48069</v>
      </c>
      <c r="Q24" s="324">
        <v>47409</v>
      </c>
      <c r="R24" s="324">
        <f t="shared" si="6"/>
        <v>660</v>
      </c>
      <c r="S24" s="324">
        <v>660</v>
      </c>
      <c r="T24" s="324">
        <v>0</v>
      </c>
      <c r="U24" s="324">
        <v>0</v>
      </c>
      <c r="V24" s="324">
        <v>0</v>
      </c>
      <c r="W24" s="324">
        <v>0</v>
      </c>
      <c r="X24" s="324">
        <v>0</v>
      </c>
      <c r="Y24" s="324">
        <v>0</v>
      </c>
      <c r="Z24" s="324">
        <f t="shared" si="8"/>
        <v>5126</v>
      </c>
      <c r="AA24" s="324">
        <v>0</v>
      </c>
      <c r="AB24" s="324">
        <v>4493</v>
      </c>
      <c r="AC24" s="324">
        <f t="shared" si="9"/>
        <v>633</v>
      </c>
      <c r="AD24" s="324">
        <v>633</v>
      </c>
      <c r="AE24" s="324">
        <v>0</v>
      </c>
      <c r="AF24" s="324">
        <v>0</v>
      </c>
      <c r="AG24" s="324">
        <v>0</v>
      </c>
      <c r="AH24" s="324">
        <v>0</v>
      </c>
      <c r="AI24" s="324">
        <v>0</v>
      </c>
      <c r="AJ24" s="324">
        <v>0</v>
      </c>
      <c r="AK24" s="322">
        <f t="shared" si="11"/>
        <v>0</v>
      </c>
      <c r="AL24" s="322">
        <v>0</v>
      </c>
      <c r="AM24" s="322">
        <v>0</v>
      </c>
      <c r="AN24" s="322">
        <v>0</v>
      </c>
      <c r="AO24" s="322">
        <v>0</v>
      </c>
      <c r="AP24" s="322">
        <v>0</v>
      </c>
      <c r="AQ24" s="322">
        <v>0</v>
      </c>
      <c r="AR24" s="322">
        <v>0</v>
      </c>
      <c r="AS24" s="322">
        <v>0</v>
      </c>
    </row>
    <row r="25" spans="1:45" s="300" customFormat="1" ht="13.5" customHeight="1">
      <c r="A25" s="322" t="s">
        <v>745</v>
      </c>
      <c r="B25" s="323" t="s">
        <v>811</v>
      </c>
      <c r="C25" s="322" t="s">
        <v>812</v>
      </c>
      <c r="D25" s="324">
        <f t="shared" si="0"/>
        <v>69428</v>
      </c>
      <c r="E25" s="324">
        <f t="shared" si="1"/>
        <v>61008</v>
      </c>
      <c r="F25" s="324">
        <f t="shared" si="2"/>
        <v>4936</v>
      </c>
      <c r="G25" s="324">
        <v>0</v>
      </c>
      <c r="H25" s="324">
        <v>32</v>
      </c>
      <c r="I25" s="324">
        <v>0</v>
      </c>
      <c r="J25" s="324">
        <v>0</v>
      </c>
      <c r="K25" s="324">
        <v>0</v>
      </c>
      <c r="L25" s="324">
        <v>4904</v>
      </c>
      <c r="M25" s="324">
        <v>0</v>
      </c>
      <c r="N25" s="324">
        <f t="shared" si="4"/>
        <v>0</v>
      </c>
      <c r="O25" s="324">
        <f>+資源化量内訳!Y25</f>
        <v>3484</v>
      </c>
      <c r="P25" s="324">
        <f t="shared" si="5"/>
        <v>61701</v>
      </c>
      <c r="Q25" s="324">
        <v>61008</v>
      </c>
      <c r="R25" s="324">
        <f t="shared" si="6"/>
        <v>693</v>
      </c>
      <c r="S25" s="324">
        <v>0</v>
      </c>
      <c r="T25" s="324">
        <v>0</v>
      </c>
      <c r="U25" s="324">
        <v>0</v>
      </c>
      <c r="V25" s="324">
        <v>0</v>
      </c>
      <c r="W25" s="324">
        <v>0</v>
      </c>
      <c r="X25" s="324">
        <v>693</v>
      </c>
      <c r="Y25" s="324">
        <v>0</v>
      </c>
      <c r="Z25" s="324">
        <f t="shared" si="8"/>
        <v>4032</v>
      </c>
      <c r="AA25" s="324">
        <v>0</v>
      </c>
      <c r="AB25" s="324">
        <v>3016</v>
      </c>
      <c r="AC25" s="324">
        <f t="shared" si="9"/>
        <v>1016</v>
      </c>
      <c r="AD25" s="324">
        <v>0</v>
      </c>
      <c r="AE25" s="324">
        <v>0</v>
      </c>
      <c r="AF25" s="324">
        <v>0</v>
      </c>
      <c r="AG25" s="324">
        <v>0</v>
      </c>
      <c r="AH25" s="324">
        <v>0</v>
      </c>
      <c r="AI25" s="324">
        <v>1016</v>
      </c>
      <c r="AJ25" s="324">
        <v>0</v>
      </c>
      <c r="AK25" s="322">
        <f t="shared" si="11"/>
        <v>0</v>
      </c>
      <c r="AL25" s="322">
        <v>0</v>
      </c>
      <c r="AM25" s="322">
        <v>0</v>
      </c>
      <c r="AN25" s="322">
        <v>0</v>
      </c>
      <c r="AO25" s="322">
        <v>0</v>
      </c>
      <c r="AP25" s="322">
        <v>0</v>
      </c>
      <c r="AQ25" s="322">
        <v>0</v>
      </c>
      <c r="AR25" s="322">
        <v>0</v>
      </c>
      <c r="AS25" s="322">
        <v>0</v>
      </c>
    </row>
    <row r="26" spans="1:45" s="300" customFormat="1" ht="13.5" customHeight="1">
      <c r="A26" s="322" t="s">
        <v>745</v>
      </c>
      <c r="B26" s="323" t="s">
        <v>814</v>
      </c>
      <c r="C26" s="322" t="s">
        <v>815</v>
      </c>
      <c r="D26" s="324">
        <f t="shared" si="0"/>
        <v>97804</v>
      </c>
      <c r="E26" s="324">
        <f t="shared" si="1"/>
        <v>86892</v>
      </c>
      <c r="F26" s="324">
        <f t="shared" si="2"/>
        <v>6813</v>
      </c>
      <c r="G26" s="324">
        <v>0</v>
      </c>
      <c r="H26" s="324">
        <v>466</v>
      </c>
      <c r="I26" s="324">
        <v>0</v>
      </c>
      <c r="J26" s="324">
        <v>0</v>
      </c>
      <c r="K26" s="324">
        <v>0</v>
      </c>
      <c r="L26" s="324">
        <v>6347</v>
      </c>
      <c r="M26" s="324">
        <v>0</v>
      </c>
      <c r="N26" s="324">
        <f t="shared" si="4"/>
        <v>0</v>
      </c>
      <c r="O26" s="324">
        <f>+資源化量内訳!Y26</f>
        <v>4099</v>
      </c>
      <c r="P26" s="324">
        <f t="shared" si="5"/>
        <v>88295</v>
      </c>
      <c r="Q26" s="324">
        <v>86892</v>
      </c>
      <c r="R26" s="324">
        <f t="shared" si="6"/>
        <v>1403</v>
      </c>
      <c r="S26" s="324">
        <v>0</v>
      </c>
      <c r="T26" s="324">
        <v>0</v>
      </c>
      <c r="U26" s="324">
        <v>0</v>
      </c>
      <c r="V26" s="324">
        <v>0</v>
      </c>
      <c r="W26" s="324">
        <v>0</v>
      </c>
      <c r="X26" s="324">
        <v>1403</v>
      </c>
      <c r="Y26" s="324">
        <v>0</v>
      </c>
      <c r="Z26" s="324">
        <f t="shared" si="8"/>
        <v>9622</v>
      </c>
      <c r="AA26" s="324">
        <v>0</v>
      </c>
      <c r="AB26" s="324">
        <v>8723</v>
      </c>
      <c r="AC26" s="324">
        <f t="shared" si="9"/>
        <v>899</v>
      </c>
      <c r="AD26" s="324">
        <v>0</v>
      </c>
      <c r="AE26" s="324">
        <v>0</v>
      </c>
      <c r="AF26" s="324">
        <v>0</v>
      </c>
      <c r="AG26" s="324">
        <v>0</v>
      </c>
      <c r="AH26" s="324">
        <v>0</v>
      </c>
      <c r="AI26" s="324">
        <v>899</v>
      </c>
      <c r="AJ26" s="324">
        <v>0</v>
      </c>
      <c r="AK26" s="322">
        <f t="shared" si="11"/>
        <v>0</v>
      </c>
      <c r="AL26" s="322">
        <v>0</v>
      </c>
      <c r="AM26" s="322">
        <v>0</v>
      </c>
      <c r="AN26" s="322">
        <v>0</v>
      </c>
      <c r="AO26" s="322">
        <v>0</v>
      </c>
      <c r="AP26" s="322">
        <v>0</v>
      </c>
      <c r="AQ26" s="322">
        <v>0</v>
      </c>
      <c r="AR26" s="322">
        <v>0</v>
      </c>
      <c r="AS26" s="322">
        <v>0</v>
      </c>
    </row>
    <row r="27" spans="1:45" s="300" customFormat="1" ht="13.5" customHeight="1">
      <c r="A27" s="322" t="s">
        <v>745</v>
      </c>
      <c r="B27" s="323" t="s">
        <v>817</v>
      </c>
      <c r="C27" s="322" t="s">
        <v>818</v>
      </c>
      <c r="D27" s="324">
        <f t="shared" si="0"/>
        <v>21217</v>
      </c>
      <c r="E27" s="324">
        <f t="shared" si="1"/>
        <v>16186</v>
      </c>
      <c r="F27" s="324">
        <f t="shared" si="2"/>
        <v>3238</v>
      </c>
      <c r="G27" s="324">
        <v>1209</v>
      </c>
      <c r="H27" s="324">
        <v>4</v>
      </c>
      <c r="I27" s="324">
        <v>0</v>
      </c>
      <c r="J27" s="324">
        <v>0</v>
      </c>
      <c r="K27" s="324">
        <v>0</v>
      </c>
      <c r="L27" s="324">
        <v>2025</v>
      </c>
      <c r="M27" s="324">
        <v>0</v>
      </c>
      <c r="N27" s="324">
        <f t="shared" si="4"/>
        <v>0</v>
      </c>
      <c r="O27" s="324">
        <f>+資源化量内訳!Y27</f>
        <v>1793</v>
      </c>
      <c r="P27" s="324">
        <f t="shared" si="5"/>
        <v>17414</v>
      </c>
      <c r="Q27" s="324">
        <v>16186</v>
      </c>
      <c r="R27" s="324">
        <f t="shared" si="6"/>
        <v>1228</v>
      </c>
      <c r="S27" s="324">
        <v>1037</v>
      </c>
      <c r="T27" s="324">
        <v>0</v>
      </c>
      <c r="U27" s="324">
        <v>0</v>
      </c>
      <c r="V27" s="324">
        <v>0</v>
      </c>
      <c r="W27" s="324">
        <v>0</v>
      </c>
      <c r="X27" s="324">
        <v>191</v>
      </c>
      <c r="Y27" s="324">
        <v>0</v>
      </c>
      <c r="Z27" s="324">
        <f t="shared" si="8"/>
        <v>2014</v>
      </c>
      <c r="AA27" s="324">
        <v>0</v>
      </c>
      <c r="AB27" s="324">
        <v>2014</v>
      </c>
      <c r="AC27" s="324">
        <f t="shared" si="9"/>
        <v>0</v>
      </c>
      <c r="AD27" s="324">
        <v>0</v>
      </c>
      <c r="AE27" s="324">
        <v>0</v>
      </c>
      <c r="AF27" s="324">
        <v>0</v>
      </c>
      <c r="AG27" s="324">
        <v>0</v>
      </c>
      <c r="AH27" s="324">
        <v>0</v>
      </c>
      <c r="AI27" s="324">
        <v>0</v>
      </c>
      <c r="AJ27" s="324">
        <v>0</v>
      </c>
      <c r="AK27" s="322">
        <f t="shared" si="11"/>
        <v>0</v>
      </c>
      <c r="AL27" s="322">
        <v>0</v>
      </c>
      <c r="AM27" s="322">
        <v>0</v>
      </c>
      <c r="AN27" s="322">
        <v>0</v>
      </c>
      <c r="AO27" s="322">
        <v>0</v>
      </c>
      <c r="AP27" s="322">
        <v>0</v>
      </c>
      <c r="AQ27" s="322">
        <v>0</v>
      </c>
      <c r="AR27" s="322">
        <v>0</v>
      </c>
      <c r="AS27" s="322">
        <v>0</v>
      </c>
    </row>
    <row r="28" spans="1:45" s="300" customFormat="1" ht="13.5" customHeight="1">
      <c r="A28" s="322" t="s">
        <v>745</v>
      </c>
      <c r="B28" s="323" t="s">
        <v>820</v>
      </c>
      <c r="C28" s="322" t="s">
        <v>821</v>
      </c>
      <c r="D28" s="324">
        <f t="shared" si="0"/>
        <v>44705</v>
      </c>
      <c r="E28" s="324">
        <f t="shared" si="1"/>
        <v>35317</v>
      </c>
      <c r="F28" s="324">
        <f t="shared" si="2"/>
        <v>5874</v>
      </c>
      <c r="G28" s="324">
        <v>2298</v>
      </c>
      <c r="H28" s="324">
        <v>63</v>
      </c>
      <c r="I28" s="324">
        <v>0</v>
      </c>
      <c r="J28" s="324">
        <v>0</v>
      </c>
      <c r="K28" s="324">
        <v>0</v>
      </c>
      <c r="L28" s="324">
        <v>3513</v>
      </c>
      <c r="M28" s="324">
        <v>0</v>
      </c>
      <c r="N28" s="324">
        <f t="shared" si="4"/>
        <v>0</v>
      </c>
      <c r="O28" s="324">
        <f>+資源化量内訳!Y28</f>
        <v>3514</v>
      </c>
      <c r="P28" s="324">
        <f t="shared" si="5"/>
        <v>37842</v>
      </c>
      <c r="Q28" s="324">
        <v>35317</v>
      </c>
      <c r="R28" s="324">
        <f t="shared" si="6"/>
        <v>2525</v>
      </c>
      <c r="S28" s="324">
        <v>1955</v>
      </c>
      <c r="T28" s="324">
        <v>0</v>
      </c>
      <c r="U28" s="324">
        <v>0</v>
      </c>
      <c r="V28" s="324">
        <v>0</v>
      </c>
      <c r="W28" s="324">
        <v>0</v>
      </c>
      <c r="X28" s="324">
        <v>570</v>
      </c>
      <c r="Y28" s="324">
        <v>0</v>
      </c>
      <c r="Z28" s="324">
        <f t="shared" si="8"/>
        <v>2640</v>
      </c>
      <c r="AA28" s="324">
        <v>0</v>
      </c>
      <c r="AB28" s="324">
        <v>2640</v>
      </c>
      <c r="AC28" s="324">
        <f t="shared" si="9"/>
        <v>0</v>
      </c>
      <c r="AD28" s="324">
        <v>0</v>
      </c>
      <c r="AE28" s="324">
        <v>0</v>
      </c>
      <c r="AF28" s="324">
        <v>0</v>
      </c>
      <c r="AG28" s="324">
        <v>0</v>
      </c>
      <c r="AH28" s="324">
        <v>0</v>
      </c>
      <c r="AI28" s="324">
        <v>0</v>
      </c>
      <c r="AJ28" s="324">
        <v>0</v>
      </c>
      <c r="AK28" s="322">
        <f t="shared" si="11"/>
        <v>0</v>
      </c>
      <c r="AL28" s="322">
        <v>0</v>
      </c>
      <c r="AM28" s="322">
        <v>0</v>
      </c>
      <c r="AN28" s="322">
        <v>0</v>
      </c>
      <c r="AO28" s="322">
        <v>0</v>
      </c>
      <c r="AP28" s="322">
        <v>0</v>
      </c>
      <c r="AQ28" s="322">
        <v>0</v>
      </c>
      <c r="AR28" s="322">
        <v>0</v>
      </c>
      <c r="AS28" s="322">
        <v>0</v>
      </c>
    </row>
    <row r="29" spans="1:45" s="300" customFormat="1" ht="13.5" customHeight="1">
      <c r="A29" s="322" t="s">
        <v>745</v>
      </c>
      <c r="B29" s="323" t="s">
        <v>824</v>
      </c>
      <c r="C29" s="322" t="s">
        <v>825</v>
      </c>
      <c r="D29" s="324">
        <f t="shared" si="0"/>
        <v>43386</v>
      </c>
      <c r="E29" s="324">
        <f t="shared" si="1"/>
        <v>34008</v>
      </c>
      <c r="F29" s="324">
        <f t="shared" si="2"/>
        <v>4296</v>
      </c>
      <c r="G29" s="324">
        <v>3459</v>
      </c>
      <c r="H29" s="324">
        <v>0</v>
      </c>
      <c r="I29" s="324">
        <v>0</v>
      </c>
      <c r="J29" s="324">
        <v>0</v>
      </c>
      <c r="K29" s="324">
        <v>0</v>
      </c>
      <c r="L29" s="324">
        <v>837</v>
      </c>
      <c r="M29" s="324">
        <v>0</v>
      </c>
      <c r="N29" s="324">
        <f t="shared" si="4"/>
        <v>0</v>
      </c>
      <c r="O29" s="324">
        <f>+資源化量内訳!Y29</f>
        <v>5082</v>
      </c>
      <c r="P29" s="324">
        <f t="shared" si="5"/>
        <v>36315</v>
      </c>
      <c r="Q29" s="324">
        <v>34008</v>
      </c>
      <c r="R29" s="324">
        <f t="shared" si="6"/>
        <v>2307</v>
      </c>
      <c r="S29" s="324">
        <v>2307</v>
      </c>
      <c r="T29" s="324">
        <v>0</v>
      </c>
      <c r="U29" s="324">
        <v>0</v>
      </c>
      <c r="V29" s="324">
        <v>0</v>
      </c>
      <c r="W29" s="324">
        <v>0</v>
      </c>
      <c r="X29" s="324">
        <v>0</v>
      </c>
      <c r="Y29" s="324">
        <v>0</v>
      </c>
      <c r="Z29" s="324">
        <f t="shared" si="8"/>
        <v>3097</v>
      </c>
      <c r="AA29" s="324">
        <v>0</v>
      </c>
      <c r="AB29" s="324">
        <v>2600</v>
      </c>
      <c r="AC29" s="324">
        <f t="shared" si="9"/>
        <v>497</v>
      </c>
      <c r="AD29" s="324">
        <v>447</v>
      </c>
      <c r="AE29" s="324">
        <v>0</v>
      </c>
      <c r="AF29" s="324">
        <v>0</v>
      </c>
      <c r="AG29" s="324">
        <v>0</v>
      </c>
      <c r="AH29" s="324">
        <v>0</v>
      </c>
      <c r="AI29" s="324">
        <v>50</v>
      </c>
      <c r="AJ29" s="324">
        <v>0</v>
      </c>
      <c r="AK29" s="322">
        <f t="shared" si="11"/>
        <v>0</v>
      </c>
      <c r="AL29" s="322">
        <v>0</v>
      </c>
      <c r="AM29" s="322">
        <v>0</v>
      </c>
      <c r="AN29" s="322">
        <v>0</v>
      </c>
      <c r="AO29" s="322">
        <v>0</v>
      </c>
      <c r="AP29" s="322">
        <v>0</v>
      </c>
      <c r="AQ29" s="322">
        <v>0</v>
      </c>
      <c r="AR29" s="322">
        <v>0</v>
      </c>
      <c r="AS29" s="322">
        <v>0</v>
      </c>
    </row>
    <row r="30" spans="1:45" s="300" customFormat="1" ht="13.5" customHeight="1">
      <c r="A30" s="322" t="s">
        <v>745</v>
      </c>
      <c r="B30" s="323" t="s">
        <v>827</v>
      </c>
      <c r="C30" s="322" t="s">
        <v>828</v>
      </c>
      <c r="D30" s="324">
        <f t="shared" si="0"/>
        <v>35881</v>
      </c>
      <c r="E30" s="324">
        <f t="shared" si="1"/>
        <v>26503</v>
      </c>
      <c r="F30" s="324">
        <f t="shared" si="2"/>
        <v>5857</v>
      </c>
      <c r="G30" s="324">
        <v>2373</v>
      </c>
      <c r="H30" s="324">
        <v>0</v>
      </c>
      <c r="I30" s="324">
        <v>0</v>
      </c>
      <c r="J30" s="324">
        <v>0</v>
      </c>
      <c r="K30" s="324">
        <v>0</v>
      </c>
      <c r="L30" s="324">
        <v>3484</v>
      </c>
      <c r="M30" s="324">
        <v>0</v>
      </c>
      <c r="N30" s="324">
        <f t="shared" si="4"/>
        <v>0</v>
      </c>
      <c r="O30" s="324">
        <f>+資源化量内訳!Y30</f>
        <v>3521</v>
      </c>
      <c r="P30" s="324">
        <f t="shared" si="5"/>
        <v>26503</v>
      </c>
      <c r="Q30" s="324">
        <v>26503</v>
      </c>
      <c r="R30" s="324">
        <f t="shared" si="6"/>
        <v>0</v>
      </c>
      <c r="S30" s="324">
        <v>0</v>
      </c>
      <c r="T30" s="324">
        <v>0</v>
      </c>
      <c r="U30" s="324">
        <v>0</v>
      </c>
      <c r="V30" s="324">
        <v>0</v>
      </c>
      <c r="W30" s="324">
        <v>0</v>
      </c>
      <c r="X30" s="324">
        <v>0</v>
      </c>
      <c r="Y30" s="324">
        <v>0</v>
      </c>
      <c r="Z30" s="324">
        <f t="shared" si="8"/>
        <v>1100</v>
      </c>
      <c r="AA30" s="324">
        <v>0</v>
      </c>
      <c r="AB30" s="324">
        <v>957</v>
      </c>
      <c r="AC30" s="324">
        <f t="shared" si="9"/>
        <v>143</v>
      </c>
      <c r="AD30" s="324">
        <v>143</v>
      </c>
      <c r="AE30" s="324">
        <v>0</v>
      </c>
      <c r="AF30" s="324">
        <v>0</v>
      </c>
      <c r="AG30" s="324">
        <v>0</v>
      </c>
      <c r="AH30" s="324">
        <v>0</v>
      </c>
      <c r="AI30" s="324">
        <v>0</v>
      </c>
      <c r="AJ30" s="324">
        <v>0</v>
      </c>
      <c r="AK30" s="322">
        <f t="shared" si="11"/>
        <v>0</v>
      </c>
      <c r="AL30" s="322">
        <v>0</v>
      </c>
      <c r="AM30" s="322">
        <v>0</v>
      </c>
      <c r="AN30" s="322">
        <v>0</v>
      </c>
      <c r="AO30" s="322">
        <v>0</v>
      </c>
      <c r="AP30" s="322">
        <v>0</v>
      </c>
      <c r="AQ30" s="322">
        <v>0</v>
      </c>
      <c r="AR30" s="322">
        <v>0</v>
      </c>
      <c r="AS30" s="322">
        <v>0</v>
      </c>
    </row>
    <row r="31" spans="1:45" s="300" customFormat="1" ht="13.5" customHeight="1">
      <c r="A31" s="322" t="s">
        <v>745</v>
      </c>
      <c r="B31" s="323" t="s">
        <v>830</v>
      </c>
      <c r="C31" s="322" t="s">
        <v>831</v>
      </c>
      <c r="D31" s="324">
        <f t="shared" si="0"/>
        <v>20949</v>
      </c>
      <c r="E31" s="324">
        <f t="shared" si="1"/>
        <v>15437</v>
      </c>
      <c r="F31" s="324">
        <f t="shared" si="2"/>
        <v>2455</v>
      </c>
      <c r="G31" s="324">
        <v>986</v>
      </c>
      <c r="H31" s="324">
        <v>0</v>
      </c>
      <c r="I31" s="324">
        <v>0</v>
      </c>
      <c r="J31" s="324">
        <v>0</v>
      </c>
      <c r="K31" s="324">
        <v>0</v>
      </c>
      <c r="L31" s="324">
        <v>1469</v>
      </c>
      <c r="M31" s="324">
        <v>0</v>
      </c>
      <c r="N31" s="324">
        <f t="shared" si="4"/>
        <v>0</v>
      </c>
      <c r="O31" s="324">
        <f>+資源化量内訳!Y31</f>
        <v>3057</v>
      </c>
      <c r="P31" s="324">
        <f t="shared" si="5"/>
        <v>16055</v>
      </c>
      <c r="Q31" s="324">
        <v>15437</v>
      </c>
      <c r="R31" s="324">
        <f t="shared" si="6"/>
        <v>618</v>
      </c>
      <c r="S31" s="324">
        <v>473</v>
      </c>
      <c r="T31" s="324">
        <v>0</v>
      </c>
      <c r="U31" s="324">
        <v>0</v>
      </c>
      <c r="V31" s="324">
        <v>0</v>
      </c>
      <c r="W31" s="324">
        <v>0</v>
      </c>
      <c r="X31" s="324">
        <v>145</v>
      </c>
      <c r="Y31" s="324">
        <v>0</v>
      </c>
      <c r="Z31" s="324">
        <f t="shared" si="8"/>
        <v>974</v>
      </c>
      <c r="AA31" s="324">
        <v>0</v>
      </c>
      <c r="AB31" s="324">
        <v>827</v>
      </c>
      <c r="AC31" s="324">
        <f t="shared" si="9"/>
        <v>147</v>
      </c>
      <c r="AD31" s="324">
        <v>147</v>
      </c>
      <c r="AE31" s="324">
        <v>0</v>
      </c>
      <c r="AF31" s="324">
        <v>0</v>
      </c>
      <c r="AG31" s="324">
        <v>0</v>
      </c>
      <c r="AH31" s="324">
        <v>0</v>
      </c>
      <c r="AI31" s="324">
        <v>0</v>
      </c>
      <c r="AJ31" s="324">
        <v>0</v>
      </c>
      <c r="AK31" s="322">
        <f t="shared" si="11"/>
        <v>0</v>
      </c>
      <c r="AL31" s="322">
        <v>0</v>
      </c>
      <c r="AM31" s="322">
        <v>0</v>
      </c>
      <c r="AN31" s="322">
        <v>0</v>
      </c>
      <c r="AO31" s="322">
        <v>0</v>
      </c>
      <c r="AP31" s="322">
        <v>0</v>
      </c>
      <c r="AQ31" s="322">
        <v>0</v>
      </c>
      <c r="AR31" s="322">
        <v>0</v>
      </c>
      <c r="AS31" s="322">
        <v>0</v>
      </c>
    </row>
    <row r="32" spans="1:45" s="300" customFormat="1" ht="13.5" customHeight="1">
      <c r="A32" s="322" t="s">
        <v>745</v>
      </c>
      <c r="B32" s="323" t="s">
        <v>833</v>
      </c>
      <c r="C32" s="322" t="s">
        <v>834</v>
      </c>
      <c r="D32" s="324">
        <f t="shared" si="0"/>
        <v>21588</v>
      </c>
      <c r="E32" s="324">
        <f t="shared" si="1"/>
        <v>16838</v>
      </c>
      <c r="F32" s="324">
        <f t="shared" si="2"/>
        <v>3310</v>
      </c>
      <c r="G32" s="324">
        <v>2275</v>
      </c>
      <c r="H32" s="324">
        <v>0</v>
      </c>
      <c r="I32" s="324">
        <v>0</v>
      </c>
      <c r="J32" s="324">
        <v>0</v>
      </c>
      <c r="K32" s="324">
        <v>0</v>
      </c>
      <c r="L32" s="324">
        <v>1035</v>
      </c>
      <c r="M32" s="324">
        <v>0</v>
      </c>
      <c r="N32" s="324">
        <f t="shared" si="4"/>
        <v>0</v>
      </c>
      <c r="O32" s="324">
        <f>+資源化量内訳!Y32</f>
        <v>1440</v>
      </c>
      <c r="P32" s="324">
        <f t="shared" si="5"/>
        <v>17513</v>
      </c>
      <c r="Q32" s="324">
        <v>16838</v>
      </c>
      <c r="R32" s="324">
        <f t="shared" si="6"/>
        <v>675</v>
      </c>
      <c r="S32" s="324">
        <v>675</v>
      </c>
      <c r="T32" s="324">
        <v>0</v>
      </c>
      <c r="U32" s="324">
        <v>0</v>
      </c>
      <c r="V32" s="324">
        <v>0</v>
      </c>
      <c r="W32" s="324">
        <v>0</v>
      </c>
      <c r="X32" s="324">
        <v>0</v>
      </c>
      <c r="Y32" s="324">
        <v>0</v>
      </c>
      <c r="Z32" s="324">
        <f t="shared" si="8"/>
        <v>871</v>
      </c>
      <c r="AA32" s="324">
        <v>0</v>
      </c>
      <c r="AB32" s="324">
        <v>871</v>
      </c>
      <c r="AC32" s="324">
        <f t="shared" si="9"/>
        <v>0</v>
      </c>
      <c r="AD32" s="324">
        <v>0</v>
      </c>
      <c r="AE32" s="324">
        <v>0</v>
      </c>
      <c r="AF32" s="324">
        <v>0</v>
      </c>
      <c r="AG32" s="324">
        <v>0</v>
      </c>
      <c r="AH32" s="324">
        <v>0</v>
      </c>
      <c r="AI32" s="324">
        <v>0</v>
      </c>
      <c r="AJ32" s="324">
        <v>0</v>
      </c>
      <c r="AK32" s="322">
        <f t="shared" si="11"/>
        <v>0</v>
      </c>
      <c r="AL32" s="322">
        <v>0</v>
      </c>
      <c r="AM32" s="322">
        <v>0</v>
      </c>
      <c r="AN32" s="322">
        <v>0</v>
      </c>
      <c r="AO32" s="322">
        <v>0</v>
      </c>
      <c r="AP32" s="322">
        <v>0</v>
      </c>
      <c r="AQ32" s="322">
        <v>0</v>
      </c>
      <c r="AR32" s="322">
        <v>0</v>
      </c>
      <c r="AS32" s="322">
        <v>0</v>
      </c>
    </row>
    <row r="33" spans="1:45" s="300" customFormat="1" ht="13.5" customHeight="1">
      <c r="A33" s="322" t="s">
        <v>745</v>
      </c>
      <c r="B33" s="323" t="s">
        <v>836</v>
      </c>
      <c r="C33" s="322" t="s">
        <v>837</v>
      </c>
      <c r="D33" s="324">
        <f t="shared" si="0"/>
        <v>40575</v>
      </c>
      <c r="E33" s="324">
        <f t="shared" si="1"/>
        <v>34738</v>
      </c>
      <c r="F33" s="324">
        <f t="shared" si="2"/>
        <v>5502</v>
      </c>
      <c r="G33" s="324">
        <v>2370</v>
      </c>
      <c r="H33" s="324">
        <v>0</v>
      </c>
      <c r="I33" s="324">
        <v>0</v>
      </c>
      <c r="J33" s="324">
        <v>0</v>
      </c>
      <c r="K33" s="324">
        <v>0</v>
      </c>
      <c r="L33" s="324">
        <v>3132</v>
      </c>
      <c r="M33" s="324">
        <v>0</v>
      </c>
      <c r="N33" s="324">
        <f t="shared" si="4"/>
        <v>0</v>
      </c>
      <c r="O33" s="324">
        <f>+資源化量内訳!Y33</f>
        <v>335</v>
      </c>
      <c r="P33" s="324">
        <f t="shared" si="5"/>
        <v>36060</v>
      </c>
      <c r="Q33" s="324">
        <v>34738</v>
      </c>
      <c r="R33" s="324">
        <f t="shared" si="6"/>
        <v>1322</v>
      </c>
      <c r="S33" s="324">
        <v>1235</v>
      </c>
      <c r="T33" s="324">
        <v>0</v>
      </c>
      <c r="U33" s="324">
        <v>0</v>
      </c>
      <c r="V33" s="324">
        <v>0</v>
      </c>
      <c r="W33" s="324">
        <v>0</v>
      </c>
      <c r="X33" s="324">
        <v>87</v>
      </c>
      <c r="Y33" s="324">
        <v>0</v>
      </c>
      <c r="Z33" s="324">
        <f t="shared" si="8"/>
        <v>2239</v>
      </c>
      <c r="AA33" s="324">
        <v>0</v>
      </c>
      <c r="AB33" s="324">
        <v>1859</v>
      </c>
      <c r="AC33" s="324">
        <f t="shared" si="9"/>
        <v>380</v>
      </c>
      <c r="AD33" s="324">
        <v>380</v>
      </c>
      <c r="AE33" s="324">
        <v>0</v>
      </c>
      <c r="AF33" s="324">
        <v>0</v>
      </c>
      <c r="AG33" s="324">
        <v>0</v>
      </c>
      <c r="AH33" s="324">
        <v>0</v>
      </c>
      <c r="AI33" s="324">
        <v>0</v>
      </c>
      <c r="AJ33" s="324">
        <v>0</v>
      </c>
      <c r="AK33" s="322">
        <f t="shared" si="11"/>
        <v>0</v>
      </c>
      <c r="AL33" s="322">
        <v>0</v>
      </c>
      <c r="AM33" s="322">
        <v>0</v>
      </c>
      <c r="AN33" s="322">
        <v>0</v>
      </c>
      <c r="AO33" s="322">
        <v>0</v>
      </c>
      <c r="AP33" s="322">
        <v>0</v>
      </c>
      <c r="AQ33" s="322">
        <v>0</v>
      </c>
      <c r="AR33" s="322">
        <v>0</v>
      </c>
      <c r="AS33" s="322">
        <v>0</v>
      </c>
    </row>
    <row r="34" spans="1:45" s="300" customFormat="1" ht="13.5" customHeight="1">
      <c r="A34" s="322" t="s">
        <v>745</v>
      </c>
      <c r="B34" s="323" t="s">
        <v>839</v>
      </c>
      <c r="C34" s="322" t="s">
        <v>840</v>
      </c>
      <c r="D34" s="324">
        <f t="shared" si="0"/>
        <v>20587</v>
      </c>
      <c r="E34" s="324">
        <f t="shared" si="1"/>
        <v>14081</v>
      </c>
      <c r="F34" s="324">
        <f t="shared" si="2"/>
        <v>4641</v>
      </c>
      <c r="G34" s="324">
        <v>652</v>
      </c>
      <c r="H34" s="324">
        <v>0</v>
      </c>
      <c r="I34" s="324">
        <v>0</v>
      </c>
      <c r="J34" s="324">
        <v>0</v>
      </c>
      <c r="K34" s="324">
        <v>1299</v>
      </c>
      <c r="L34" s="324">
        <v>2690</v>
      </c>
      <c r="M34" s="324">
        <v>0</v>
      </c>
      <c r="N34" s="324">
        <f t="shared" si="4"/>
        <v>395</v>
      </c>
      <c r="O34" s="324">
        <f>+資源化量内訳!Y34</f>
        <v>1470</v>
      </c>
      <c r="P34" s="324">
        <f t="shared" si="5"/>
        <v>14081</v>
      </c>
      <c r="Q34" s="324">
        <v>14081</v>
      </c>
      <c r="R34" s="324">
        <f t="shared" si="6"/>
        <v>0</v>
      </c>
      <c r="S34" s="324">
        <v>0</v>
      </c>
      <c r="T34" s="324">
        <v>0</v>
      </c>
      <c r="U34" s="324">
        <v>0</v>
      </c>
      <c r="V34" s="324">
        <v>0</v>
      </c>
      <c r="W34" s="324">
        <v>0</v>
      </c>
      <c r="X34" s="324">
        <v>0</v>
      </c>
      <c r="Y34" s="324">
        <v>0</v>
      </c>
      <c r="Z34" s="324">
        <f t="shared" si="8"/>
        <v>1523</v>
      </c>
      <c r="AA34" s="324">
        <v>395</v>
      </c>
      <c r="AB34" s="324">
        <v>564</v>
      </c>
      <c r="AC34" s="324">
        <f t="shared" si="9"/>
        <v>564</v>
      </c>
      <c r="AD34" s="324">
        <v>509</v>
      </c>
      <c r="AE34" s="324">
        <v>0</v>
      </c>
      <c r="AF34" s="324">
        <v>0</v>
      </c>
      <c r="AG34" s="324">
        <v>0</v>
      </c>
      <c r="AH34" s="324">
        <v>29</v>
      </c>
      <c r="AI34" s="324">
        <v>26</v>
      </c>
      <c r="AJ34" s="324">
        <v>0</v>
      </c>
      <c r="AK34" s="322">
        <f t="shared" si="11"/>
        <v>0</v>
      </c>
      <c r="AL34" s="322">
        <v>0</v>
      </c>
      <c r="AM34" s="322">
        <v>0</v>
      </c>
      <c r="AN34" s="322">
        <v>0</v>
      </c>
      <c r="AO34" s="322">
        <v>0</v>
      </c>
      <c r="AP34" s="322">
        <v>0</v>
      </c>
      <c r="AQ34" s="322">
        <v>0</v>
      </c>
      <c r="AR34" s="322">
        <v>0</v>
      </c>
      <c r="AS34" s="322">
        <v>0</v>
      </c>
    </row>
    <row r="35" spans="1:45" s="300" customFormat="1" ht="13.5" customHeight="1">
      <c r="A35" s="322" t="s">
        <v>745</v>
      </c>
      <c r="B35" s="323" t="s">
        <v>842</v>
      </c>
      <c r="C35" s="322" t="s">
        <v>843</v>
      </c>
      <c r="D35" s="324">
        <f t="shared" si="0"/>
        <v>44739</v>
      </c>
      <c r="E35" s="324">
        <f t="shared" si="1"/>
        <v>33702</v>
      </c>
      <c r="F35" s="324">
        <f t="shared" si="2"/>
        <v>3447</v>
      </c>
      <c r="G35" s="324">
        <v>2707</v>
      </c>
      <c r="H35" s="324">
        <v>542</v>
      </c>
      <c r="I35" s="324">
        <v>0</v>
      </c>
      <c r="J35" s="324">
        <v>0</v>
      </c>
      <c r="K35" s="324">
        <v>0</v>
      </c>
      <c r="L35" s="324">
        <v>198</v>
      </c>
      <c r="M35" s="324">
        <v>0</v>
      </c>
      <c r="N35" s="324">
        <f t="shared" si="4"/>
        <v>0</v>
      </c>
      <c r="O35" s="324">
        <f>+資源化量内訳!Y35</f>
        <v>7590</v>
      </c>
      <c r="P35" s="324">
        <f t="shared" si="5"/>
        <v>34556</v>
      </c>
      <c r="Q35" s="324">
        <v>33702</v>
      </c>
      <c r="R35" s="324">
        <f t="shared" si="6"/>
        <v>854</v>
      </c>
      <c r="S35" s="324">
        <v>644</v>
      </c>
      <c r="T35" s="324">
        <v>210</v>
      </c>
      <c r="U35" s="324">
        <v>0</v>
      </c>
      <c r="V35" s="324">
        <v>0</v>
      </c>
      <c r="W35" s="324">
        <v>0</v>
      </c>
      <c r="X35" s="324">
        <v>0</v>
      </c>
      <c r="Y35" s="324">
        <v>0</v>
      </c>
      <c r="Z35" s="324">
        <f t="shared" si="8"/>
        <v>941</v>
      </c>
      <c r="AA35" s="324">
        <v>0</v>
      </c>
      <c r="AB35" s="324">
        <v>183</v>
      </c>
      <c r="AC35" s="324">
        <f t="shared" si="9"/>
        <v>758</v>
      </c>
      <c r="AD35" s="324">
        <v>758</v>
      </c>
      <c r="AE35" s="324">
        <v>0</v>
      </c>
      <c r="AF35" s="324">
        <v>0</v>
      </c>
      <c r="AG35" s="324">
        <v>0</v>
      </c>
      <c r="AH35" s="324">
        <v>0</v>
      </c>
      <c r="AI35" s="324">
        <v>0</v>
      </c>
      <c r="AJ35" s="324">
        <v>0</v>
      </c>
      <c r="AK35" s="322">
        <f t="shared" si="11"/>
        <v>0</v>
      </c>
      <c r="AL35" s="322">
        <v>0</v>
      </c>
      <c r="AM35" s="322">
        <v>0</v>
      </c>
      <c r="AN35" s="322">
        <v>0</v>
      </c>
      <c r="AO35" s="322">
        <v>0</v>
      </c>
      <c r="AP35" s="322">
        <v>0</v>
      </c>
      <c r="AQ35" s="322">
        <v>0</v>
      </c>
      <c r="AR35" s="322">
        <v>0</v>
      </c>
      <c r="AS35" s="322">
        <v>0</v>
      </c>
    </row>
    <row r="36" spans="1:45" s="300" customFormat="1" ht="13.5" customHeight="1">
      <c r="A36" s="322" t="s">
        <v>745</v>
      </c>
      <c r="B36" s="323" t="s">
        <v>845</v>
      </c>
      <c r="C36" s="322" t="s">
        <v>846</v>
      </c>
      <c r="D36" s="324">
        <f t="shared" si="0"/>
        <v>18905</v>
      </c>
      <c r="E36" s="324">
        <f t="shared" si="1"/>
        <v>13910</v>
      </c>
      <c r="F36" s="324">
        <f t="shared" si="2"/>
        <v>2130</v>
      </c>
      <c r="G36" s="324">
        <v>509</v>
      </c>
      <c r="H36" s="324">
        <v>0</v>
      </c>
      <c r="I36" s="324">
        <v>0</v>
      </c>
      <c r="J36" s="324">
        <v>0</v>
      </c>
      <c r="K36" s="324">
        <v>0</v>
      </c>
      <c r="L36" s="324">
        <v>252</v>
      </c>
      <c r="M36" s="324">
        <v>1369</v>
      </c>
      <c r="N36" s="324">
        <f t="shared" si="4"/>
        <v>0</v>
      </c>
      <c r="O36" s="324">
        <f>+資源化量内訳!Y36</f>
        <v>2865</v>
      </c>
      <c r="P36" s="324">
        <f t="shared" si="5"/>
        <v>15361</v>
      </c>
      <c r="Q36" s="324">
        <v>13910</v>
      </c>
      <c r="R36" s="324">
        <f t="shared" si="6"/>
        <v>1451</v>
      </c>
      <c r="S36" s="324">
        <v>312</v>
      </c>
      <c r="T36" s="324">
        <v>0</v>
      </c>
      <c r="U36" s="324">
        <v>0</v>
      </c>
      <c r="V36" s="324">
        <v>0</v>
      </c>
      <c r="W36" s="324">
        <v>0</v>
      </c>
      <c r="X36" s="324">
        <v>0</v>
      </c>
      <c r="Y36" s="324">
        <v>1139</v>
      </c>
      <c r="Z36" s="324">
        <f t="shared" si="8"/>
        <v>0</v>
      </c>
      <c r="AA36" s="324">
        <v>0</v>
      </c>
      <c r="AB36" s="324">
        <v>0</v>
      </c>
      <c r="AC36" s="324">
        <f t="shared" si="9"/>
        <v>0</v>
      </c>
      <c r="AD36" s="324">
        <v>0</v>
      </c>
      <c r="AE36" s="324">
        <v>0</v>
      </c>
      <c r="AF36" s="324">
        <v>0</v>
      </c>
      <c r="AG36" s="324">
        <v>0</v>
      </c>
      <c r="AH36" s="324">
        <v>0</v>
      </c>
      <c r="AI36" s="324">
        <v>0</v>
      </c>
      <c r="AJ36" s="324">
        <v>0</v>
      </c>
      <c r="AK36" s="322">
        <f t="shared" si="11"/>
        <v>0</v>
      </c>
      <c r="AL36" s="322">
        <v>0</v>
      </c>
      <c r="AM36" s="322">
        <v>0</v>
      </c>
      <c r="AN36" s="322">
        <v>0</v>
      </c>
      <c r="AO36" s="322">
        <v>0</v>
      </c>
      <c r="AP36" s="322">
        <v>0</v>
      </c>
      <c r="AQ36" s="322">
        <v>0</v>
      </c>
      <c r="AR36" s="322">
        <v>0</v>
      </c>
      <c r="AS36" s="322">
        <v>0</v>
      </c>
    </row>
    <row r="37" spans="1:45" s="300" customFormat="1" ht="13.5" customHeight="1">
      <c r="A37" s="322" t="s">
        <v>745</v>
      </c>
      <c r="B37" s="323" t="s">
        <v>848</v>
      </c>
      <c r="C37" s="322" t="s">
        <v>849</v>
      </c>
      <c r="D37" s="324">
        <f t="shared" si="0"/>
        <v>30883</v>
      </c>
      <c r="E37" s="324">
        <f t="shared" si="1"/>
        <v>27791</v>
      </c>
      <c r="F37" s="324">
        <f t="shared" si="2"/>
        <v>3092</v>
      </c>
      <c r="G37" s="324">
        <v>0</v>
      </c>
      <c r="H37" s="324">
        <v>126</v>
      </c>
      <c r="I37" s="324">
        <v>0</v>
      </c>
      <c r="J37" s="324">
        <v>0</v>
      </c>
      <c r="K37" s="324">
        <v>0</v>
      </c>
      <c r="L37" s="324">
        <v>2966</v>
      </c>
      <c r="M37" s="324">
        <v>0</v>
      </c>
      <c r="N37" s="324">
        <f t="shared" si="4"/>
        <v>0</v>
      </c>
      <c r="O37" s="324">
        <f>+資源化量内訳!Y37</f>
        <v>0</v>
      </c>
      <c r="P37" s="324">
        <f t="shared" si="5"/>
        <v>27791</v>
      </c>
      <c r="Q37" s="324">
        <v>27791</v>
      </c>
      <c r="R37" s="324">
        <f t="shared" si="6"/>
        <v>0</v>
      </c>
      <c r="S37" s="324">
        <v>0</v>
      </c>
      <c r="T37" s="324">
        <v>0</v>
      </c>
      <c r="U37" s="324">
        <v>0</v>
      </c>
      <c r="V37" s="324">
        <v>0</v>
      </c>
      <c r="W37" s="324">
        <v>0</v>
      </c>
      <c r="X37" s="324">
        <v>0</v>
      </c>
      <c r="Y37" s="324">
        <v>0</v>
      </c>
      <c r="Z37" s="324">
        <f t="shared" si="8"/>
        <v>1622</v>
      </c>
      <c r="AA37" s="324">
        <v>0</v>
      </c>
      <c r="AB37" s="324">
        <v>1292</v>
      </c>
      <c r="AC37" s="324">
        <f t="shared" si="9"/>
        <v>330</v>
      </c>
      <c r="AD37" s="324">
        <v>0</v>
      </c>
      <c r="AE37" s="324">
        <v>0</v>
      </c>
      <c r="AF37" s="324">
        <v>0</v>
      </c>
      <c r="AG37" s="324">
        <v>0</v>
      </c>
      <c r="AH37" s="324">
        <v>0</v>
      </c>
      <c r="AI37" s="324">
        <v>330</v>
      </c>
      <c r="AJ37" s="324">
        <v>0</v>
      </c>
      <c r="AK37" s="322">
        <f t="shared" si="11"/>
        <v>0</v>
      </c>
      <c r="AL37" s="322">
        <v>0</v>
      </c>
      <c r="AM37" s="322">
        <v>0</v>
      </c>
      <c r="AN37" s="322">
        <v>0</v>
      </c>
      <c r="AO37" s="322">
        <v>0</v>
      </c>
      <c r="AP37" s="322">
        <v>0</v>
      </c>
      <c r="AQ37" s="322">
        <v>0</v>
      </c>
      <c r="AR37" s="322">
        <v>0</v>
      </c>
      <c r="AS37" s="322">
        <v>0</v>
      </c>
    </row>
    <row r="38" spans="1:45" s="300" customFormat="1" ht="13.5" customHeight="1">
      <c r="A38" s="322" t="s">
        <v>745</v>
      </c>
      <c r="B38" s="323" t="s">
        <v>851</v>
      </c>
      <c r="C38" s="322" t="s">
        <v>852</v>
      </c>
      <c r="D38" s="324">
        <f t="shared" si="0"/>
        <v>28305</v>
      </c>
      <c r="E38" s="324">
        <f t="shared" si="1"/>
        <v>22567</v>
      </c>
      <c r="F38" s="324">
        <f t="shared" si="2"/>
        <v>3455</v>
      </c>
      <c r="G38" s="324">
        <v>1386</v>
      </c>
      <c r="H38" s="324">
        <v>0</v>
      </c>
      <c r="I38" s="324">
        <v>0</v>
      </c>
      <c r="J38" s="324">
        <v>0</v>
      </c>
      <c r="K38" s="324">
        <v>0</v>
      </c>
      <c r="L38" s="324">
        <v>2069</v>
      </c>
      <c r="M38" s="324">
        <v>0</v>
      </c>
      <c r="N38" s="324">
        <f t="shared" si="4"/>
        <v>0</v>
      </c>
      <c r="O38" s="324">
        <f>+資源化量内訳!Y38</f>
        <v>2283</v>
      </c>
      <c r="P38" s="324">
        <f t="shared" si="5"/>
        <v>23342</v>
      </c>
      <c r="Q38" s="324">
        <v>22567</v>
      </c>
      <c r="R38" s="324">
        <f t="shared" si="6"/>
        <v>775</v>
      </c>
      <c r="S38" s="324">
        <v>694</v>
      </c>
      <c r="T38" s="324">
        <v>0</v>
      </c>
      <c r="U38" s="324">
        <v>0</v>
      </c>
      <c r="V38" s="324">
        <v>0</v>
      </c>
      <c r="W38" s="324">
        <v>0</v>
      </c>
      <c r="X38" s="324">
        <v>81</v>
      </c>
      <c r="Y38" s="324">
        <v>0</v>
      </c>
      <c r="Z38" s="324">
        <f t="shared" si="8"/>
        <v>1430</v>
      </c>
      <c r="AA38" s="324">
        <v>0</v>
      </c>
      <c r="AB38" s="324">
        <v>1198</v>
      </c>
      <c r="AC38" s="324">
        <f t="shared" si="9"/>
        <v>232</v>
      </c>
      <c r="AD38" s="324">
        <v>232</v>
      </c>
      <c r="AE38" s="324">
        <v>0</v>
      </c>
      <c r="AF38" s="324">
        <v>0</v>
      </c>
      <c r="AG38" s="324">
        <v>0</v>
      </c>
      <c r="AH38" s="324">
        <v>0</v>
      </c>
      <c r="AI38" s="324">
        <v>0</v>
      </c>
      <c r="AJ38" s="324">
        <v>0</v>
      </c>
      <c r="AK38" s="322">
        <f t="shared" si="11"/>
        <v>0</v>
      </c>
      <c r="AL38" s="322">
        <v>0</v>
      </c>
      <c r="AM38" s="322">
        <v>0</v>
      </c>
      <c r="AN38" s="322">
        <v>0</v>
      </c>
      <c r="AO38" s="322">
        <v>0</v>
      </c>
      <c r="AP38" s="322">
        <v>0</v>
      </c>
      <c r="AQ38" s="322">
        <v>0</v>
      </c>
      <c r="AR38" s="322">
        <v>0</v>
      </c>
      <c r="AS38" s="322">
        <v>0</v>
      </c>
    </row>
    <row r="39" spans="1:45" s="300" customFormat="1" ht="13.5" customHeight="1">
      <c r="A39" s="322" t="s">
        <v>745</v>
      </c>
      <c r="B39" s="323" t="s">
        <v>854</v>
      </c>
      <c r="C39" s="322" t="s">
        <v>855</v>
      </c>
      <c r="D39" s="324">
        <f t="shared" ref="D39:D70" si="13">SUM(E39,F39,N39,O39)</f>
        <v>44584</v>
      </c>
      <c r="E39" s="324">
        <f t="shared" ref="E39:E70" si="14">+Q39</f>
        <v>39153</v>
      </c>
      <c r="F39" s="324">
        <f t="shared" ref="F39:F70" si="15">SUM(G39:M39)</f>
        <v>3554</v>
      </c>
      <c r="G39" s="324">
        <v>0</v>
      </c>
      <c r="H39" s="324">
        <v>83</v>
      </c>
      <c r="I39" s="324">
        <v>0</v>
      </c>
      <c r="J39" s="324">
        <v>0</v>
      </c>
      <c r="K39" s="324">
        <v>0</v>
      </c>
      <c r="L39" s="324">
        <v>3471</v>
      </c>
      <c r="M39" s="324">
        <v>0</v>
      </c>
      <c r="N39" s="324">
        <f t="shared" ref="N39:N70" si="16">+AA39</f>
        <v>0</v>
      </c>
      <c r="O39" s="324">
        <f>+資源化量内訳!Y39</f>
        <v>1877</v>
      </c>
      <c r="P39" s="324">
        <f t="shared" ref="P39:P70" si="17">+SUM(Q39,R39)</f>
        <v>39801</v>
      </c>
      <c r="Q39" s="324">
        <v>39153</v>
      </c>
      <c r="R39" s="324">
        <f t="shared" ref="R39:R70" si="18">+SUM(S39,T39,U39,V39,W39,X39,Y39)</f>
        <v>648</v>
      </c>
      <c r="S39" s="324">
        <v>0</v>
      </c>
      <c r="T39" s="324">
        <v>0</v>
      </c>
      <c r="U39" s="324">
        <v>0</v>
      </c>
      <c r="V39" s="324">
        <v>0</v>
      </c>
      <c r="W39" s="324">
        <v>0</v>
      </c>
      <c r="X39" s="324">
        <v>648</v>
      </c>
      <c r="Y39" s="324">
        <v>0</v>
      </c>
      <c r="Z39" s="324">
        <f t="shared" ref="Z39:Z70" si="19">SUM(AA39:AC39)</f>
        <v>5117</v>
      </c>
      <c r="AA39" s="324">
        <v>0</v>
      </c>
      <c r="AB39" s="324">
        <v>4231</v>
      </c>
      <c r="AC39" s="324">
        <f t="shared" ref="AC39:AC70" si="20">SUM(AD39:AJ39)</f>
        <v>886</v>
      </c>
      <c r="AD39" s="324">
        <v>0</v>
      </c>
      <c r="AE39" s="324">
        <v>0</v>
      </c>
      <c r="AF39" s="324">
        <v>0</v>
      </c>
      <c r="AG39" s="324">
        <v>0</v>
      </c>
      <c r="AH39" s="324">
        <v>0</v>
      </c>
      <c r="AI39" s="324">
        <v>886</v>
      </c>
      <c r="AJ39" s="324">
        <v>0</v>
      </c>
      <c r="AK39" s="322">
        <f t="shared" ref="AK39:AK70" si="21">SUM(AL39:AS39)</f>
        <v>0</v>
      </c>
      <c r="AL39" s="322">
        <v>0</v>
      </c>
      <c r="AM39" s="322">
        <v>0</v>
      </c>
      <c r="AN39" s="322">
        <v>0</v>
      </c>
      <c r="AO39" s="322">
        <v>0</v>
      </c>
      <c r="AP39" s="322">
        <v>0</v>
      </c>
      <c r="AQ39" s="322">
        <v>0</v>
      </c>
      <c r="AR39" s="322">
        <v>0</v>
      </c>
      <c r="AS39" s="322">
        <v>0</v>
      </c>
    </row>
    <row r="40" spans="1:45" s="300" customFormat="1" ht="13.5" customHeight="1">
      <c r="A40" s="322" t="s">
        <v>745</v>
      </c>
      <c r="B40" s="323" t="s">
        <v>857</v>
      </c>
      <c r="C40" s="322" t="s">
        <v>858</v>
      </c>
      <c r="D40" s="324">
        <f t="shared" si="13"/>
        <v>17123</v>
      </c>
      <c r="E40" s="324">
        <f t="shared" si="14"/>
        <v>13921</v>
      </c>
      <c r="F40" s="324">
        <f t="shared" si="15"/>
        <v>1749</v>
      </c>
      <c r="G40" s="324">
        <v>998</v>
      </c>
      <c r="H40" s="324">
        <v>0</v>
      </c>
      <c r="I40" s="324">
        <v>0</v>
      </c>
      <c r="J40" s="324">
        <v>0</v>
      </c>
      <c r="K40" s="324">
        <v>0</v>
      </c>
      <c r="L40" s="324">
        <v>751</v>
      </c>
      <c r="M40" s="324">
        <v>0</v>
      </c>
      <c r="N40" s="324">
        <f t="shared" si="16"/>
        <v>0</v>
      </c>
      <c r="O40" s="324">
        <f>+資源化量内訳!Y40</f>
        <v>1453</v>
      </c>
      <c r="P40" s="324">
        <f t="shared" si="17"/>
        <v>13921</v>
      </c>
      <c r="Q40" s="324">
        <v>13921</v>
      </c>
      <c r="R40" s="324">
        <f t="shared" si="18"/>
        <v>0</v>
      </c>
      <c r="S40" s="324">
        <v>0</v>
      </c>
      <c r="T40" s="324">
        <v>0</v>
      </c>
      <c r="U40" s="324">
        <v>0</v>
      </c>
      <c r="V40" s="324">
        <v>0</v>
      </c>
      <c r="W40" s="324">
        <v>0</v>
      </c>
      <c r="X40" s="324">
        <v>0</v>
      </c>
      <c r="Y40" s="324">
        <v>0</v>
      </c>
      <c r="Z40" s="324">
        <f t="shared" si="19"/>
        <v>482</v>
      </c>
      <c r="AA40" s="324">
        <v>0</v>
      </c>
      <c r="AB40" s="324">
        <v>429</v>
      </c>
      <c r="AC40" s="324">
        <f t="shared" si="20"/>
        <v>53</v>
      </c>
      <c r="AD40" s="324">
        <v>38</v>
      </c>
      <c r="AE40" s="324">
        <v>0</v>
      </c>
      <c r="AF40" s="324">
        <v>0</v>
      </c>
      <c r="AG40" s="324">
        <v>0</v>
      </c>
      <c r="AH40" s="324">
        <v>0</v>
      </c>
      <c r="AI40" s="324">
        <v>15</v>
      </c>
      <c r="AJ40" s="324">
        <v>0</v>
      </c>
      <c r="AK40" s="322">
        <f t="shared" si="21"/>
        <v>0</v>
      </c>
      <c r="AL40" s="322">
        <v>0</v>
      </c>
      <c r="AM40" s="322">
        <v>0</v>
      </c>
      <c r="AN40" s="322">
        <v>0</v>
      </c>
      <c r="AO40" s="322">
        <v>0</v>
      </c>
      <c r="AP40" s="322">
        <v>0</v>
      </c>
      <c r="AQ40" s="322">
        <v>0</v>
      </c>
      <c r="AR40" s="322">
        <v>0</v>
      </c>
      <c r="AS40" s="322">
        <v>0</v>
      </c>
    </row>
    <row r="41" spans="1:45" s="300" customFormat="1" ht="13.5" customHeight="1">
      <c r="A41" s="322" t="s">
        <v>745</v>
      </c>
      <c r="B41" s="323" t="s">
        <v>860</v>
      </c>
      <c r="C41" s="322" t="s">
        <v>861</v>
      </c>
      <c r="D41" s="324">
        <f t="shared" si="13"/>
        <v>27818</v>
      </c>
      <c r="E41" s="324">
        <f t="shared" si="14"/>
        <v>20339</v>
      </c>
      <c r="F41" s="324">
        <f t="shared" si="15"/>
        <v>5528</v>
      </c>
      <c r="G41" s="324">
        <v>2669</v>
      </c>
      <c r="H41" s="324">
        <v>0</v>
      </c>
      <c r="I41" s="324">
        <v>0</v>
      </c>
      <c r="J41" s="324">
        <v>0</v>
      </c>
      <c r="K41" s="324">
        <v>0</v>
      </c>
      <c r="L41" s="324">
        <v>2859</v>
      </c>
      <c r="M41" s="324">
        <v>0</v>
      </c>
      <c r="N41" s="324">
        <f t="shared" si="16"/>
        <v>0</v>
      </c>
      <c r="O41" s="324">
        <f>+資源化量内訳!Y41</f>
        <v>1951</v>
      </c>
      <c r="P41" s="324">
        <f t="shared" si="17"/>
        <v>21445</v>
      </c>
      <c r="Q41" s="324">
        <v>20339</v>
      </c>
      <c r="R41" s="324">
        <f t="shared" si="18"/>
        <v>1106</v>
      </c>
      <c r="S41" s="324">
        <v>1051</v>
      </c>
      <c r="T41" s="324">
        <v>0</v>
      </c>
      <c r="U41" s="324">
        <v>0</v>
      </c>
      <c r="V41" s="324">
        <v>0</v>
      </c>
      <c r="W41" s="324">
        <v>0</v>
      </c>
      <c r="X41" s="324">
        <v>55</v>
      </c>
      <c r="Y41" s="324">
        <v>0</v>
      </c>
      <c r="Z41" s="324">
        <f t="shared" si="19"/>
        <v>717</v>
      </c>
      <c r="AA41" s="324">
        <v>0</v>
      </c>
      <c r="AB41" s="324">
        <v>0</v>
      </c>
      <c r="AC41" s="324">
        <f t="shared" si="20"/>
        <v>717</v>
      </c>
      <c r="AD41" s="324">
        <v>569</v>
      </c>
      <c r="AE41" s="324">
        <v>0</v>
      </c>
      <c r="AF41" s="324">
        <v>0</v>
      </c>
      <c r="AG41" s="324">
        <v>0</v>
      </c>
      <c r="AH41" s="324">
        <v>0</v>
      </c>
      <c r="AI41" s="324">
        <v>148</v>
      </c>
      <c r="AJ41" s="324">
        <v>0</v>
      </c>
      <c r="AK41" s="322">
        <f t="shared" si="21"/>
        <v>0</v>
      </c>
      <c r="AL41" s="322">
        <v>0</v>
      </c>
      <c r="AM41" s="322">
        <v>0</v>
      </c>
      <c r="AN41" s="322">
        <v>0</v>
      </c>
      <c r="AO41" s="322">
        <v>0</v>
      </c>
      <c r="AP41" s="322">
        <v>0</v>
      </c>
      <c r="AQ41" s="322">
        <v>0</v>
      </c>
      <c r="AR41" s="322">
        <v>0</v>
      </c>
      <c r="AS41" s="322">
        <v>0</v>
      </c>
    </row>
    <row r="42" spans="1:45" s="300" customFormat="1" ht="13.5" customHeight="1">
      <c r="A42" s="322" t="s">
        <v>745</v>
      </c>
      <c r="B42" s="323" t="s">
        <v>863</v>
      </c>
      <c r="C42" s="322" t="s">
        <v>864</v>
      </c>
      <c r="D42" s="324">
        <f t="shared" si="13"/>
        <v>15089</v>
      </c>
      <c r="E42" s="324">
        <f t="shared" si="14"/>
        <v>10912</v>
      </c>
      <c r="F42" s="324">
        <f t="shared" si="15"/>
        <v>2717</v>
      </c>
      <c r="G42" s="324">
        <v>1029</v>
      </c>
      <c r="H42" s="324">
        <v>0</v>
      </c>
      <c r="I42" s="324">
        <v>0</v>
      </c>
      <c r="J42" s="324">
        <v>0</v>
      </c>
      <c r="K42" s="324">
        <v>0</v>
      </c>
      <c r="L42" s="324">
        <v>1688</v>
      </c>
      <c r="M42" s="324">
        <v>0</v>
      </c>
      <c r="N42" s="324">
        <f t="shared" si="16"/>
        <v>0</v>
      </c>
      <c r="O42" s="324">
        <f>+資源化量内訳!Y42</f>
        <v>1460</v>
      </c>
      <c r="P42" s="324">
        <f t="shared" si="17"/>
        <v>10912</v>
      </c>
      <c r="Q42" s="324">
        <v>10912</v>
      </c>
      <c r="R42" s="324">
        <f t="shared" si="18"/>
        <v>0</v>
      </c>
      <c r="S42" s="324">
        <v>0</v>
      </c>
      <c r="T42" s="324">
        <v>0</v>
      </c>
      <c r="U42" s="324">
        <v>0</v>
      </c>
      <c r="V42" s="324">
        <v>0</v>
      </c>
      <c r="W42" s="324">
        <v>0</v>
      </c>
      <c r="X42" s="324">
        <v>0</v>
      </c>
      <c r="Y42" s="324">
        <v>0</v>
      </c>
      <c r="Z42" s="324">
        <f t="shared" si="19"/>
        <v>1351</v>
      </c>
      <c r="AA42" s="324">
        <v>0</v>
      </c>
      <c r="AB42" s="324">
        <v>1003</v>
      </c>
      <c r="AC42" s="324">
        <f t="shared" si="20"/>
        <v>348</v>
      </c>
      <c r="AD42" s="324">
        <v>348</v>
      </c>
      <c r="AE42" s="324">
        <v>0</v>
      </c>
      <c r="AF42" s="324">
        <v>0</v>
      </c>
      <c r="AG42" s="324">
        <v>0</v>
      </c>
      <c r="AH42" s="324">
        <v>0</v>
      </c>
      <c r="AI42" s="324">
        <v>0</v>
      </c>
      <c r="AJ42" s="324">
        <v>0</v>
      </c>
      <c r="AK42" s="322">
        <f t="shared" si="21"/>
        <v>0</v>
      </c>
      <c r="AL42" s="322">
        <v>0</v>
      </c>
      <c r="AM42" s="322">
        <v>0</v>
      </c>
      <c r="AN42" s="322">
        <v>0</v>
      </c>
      <c r="AO42" s="322">
        <v>0</v>
      </c>
      <c r="AP42" s="322">
        <v>0</v>
      </c>
      <c r="AQ42" s="322">
        <v>0</v>
      </c>
      <c r="AR42" s="322">
        <v>0</v>
      </c>
      <c r="AS42" s="322">
        <v>0</v>
      </c>
    </row>
    <row r="43" spans="1:45" s="300" customFormat="1" ht="13.5" customHeight="1">
      <c r="A43" s="322" t="s">
        <v>745</v>
      </c>
      <c r="B43" s="323" t="s">
        <v>866</v>
      </c>
      <c r="C43" s="322" t="s">
        <v>867</v>
      </c>
      <c r="D43" s="324">
        <f t="shared" si="13"/>
        <v>20504</v>
      </c>
      <c r="E43" s="324">
        <f t="shared" si="14"/>
        <v>17128</v>
      </c>
      <c r="F43" s="324">
        <f t="shared" si="15"/>
        <v>2071</v>
      </c>
      <c r="G43" s="324">
        <v>0</v>
      </c>
      <c r="H43" s="324">
        <v>0</v>
      </c>
      <c r="I43" s="324">
        <v>0</v>
      </c>
      <c r="J43" s="324">
        <v>0</v>
      </c>
      <c r="K43" s="324">
        <v>0</v>
      </c>
      <c r="L43" s="324">
        <v>2071</v>
      </c>
      <c r="M43" s="324">
        <v>0</v>
      </c>
      <c r="N43" s="324">
        <f t="shared" si="16"/>
        <v>0</v>
      </c>
      <c r="O43" s="324">
        <f>+資源化量内訳!Y43</f>
        <v>1305</v>
      </c>
      <c r="P43" s="324">
        <f t="shared" si="17"/>
        <v>17434</v>
      </c>
      <c r="Q43" s="324">
        <v>17128</v>
      </c>
      <c r="R43" s="324">
        <f t="shared" si="18"/>
        <v>306</v>
      </c>
      <c r="S43" s="324">
        <v>0</v>
      </c>
      <c r="T43" s="324">
        <v>0</v>
      </c>
      <c r="U43" s="324">
        <v>0</v>
      </c>
      <c r="V43" s="324">
        <v>0</v>
      </c>
      <c r="W43" s="324">
        <v>0</v>
      </c>
      <c r="X43" s="324">
        <v>306</v>
      </c>
      <c r="Y43" s="324">
        <v>0</v>
      </c>
      <c r="Z43" s="324">
        <f t="shared" si="19"/>
        <v>2059</v>
      </c>
      <c r="AA43" s="324">
        <v>0</v>
      </c>
      <c r="AB43" s="324">
        <v>1695</v>
      </c>
      <c r="AC43" s="324">
        <f t="shared" si="20"/>
        <v>364</v>
      </c>
      <c r="AD43" s="324">
        <v>0</v>
      </c>
      <c r="AE43" s="324">
        <v>0</v>
      </c>
      <c r="AF43" s="324">
        <v>0</v>
      </c>
      <c r="AG43" s="324">
        <v>0</v>
      </c>
      <c r="AH43" s="324">
        <v>0</v>
      </c>
      <c r="AI43" s="324">
        <v>364</v>
      </c>
      <c r="AJ43" s="324">
        <v>0</v>
      </c>
      <c r="AK43" s="322">
        <f t="shared" si="21"/>
        <v>0</v>
      </c>
      <c r="AL43" s="322">
        <v>0</v>
      </c>
      <c r="AM43" s="322">
        <v>0</v>
      </c>
      <c r="AN43" s="322">
        <v>0</v>
      </c>
      <c r="AO43" s="322">
        <v>0</v>
      </c>
      <c r="AP43" s="322">
        <v>0</v>
      </c>
      <c r="AQ43" s="322">
        <v>0</v>
      </c>
      <c r="AR43" s="322">
        <v>0</v>
      </c>
      <c r="AS43" s="322">
        <v>0</v>
      </c>
    </row>
    <row r="44" spans="1:45" s="300" customFormat="1" ht="13.5" customHeight="1">
      <c r="A44" s="322" t="s">
        <v>745</v>
      </c>
      <c r="B44" s="323" t="s">
        <v>869</v>
      </c>
      <c r="C44" s="322" t="s">
        <v>870</v>
      </c>
      <c r="D44" s="324">
        <f t="shared" si="13"/>
        <v>16145</v>
      </c>
      <c r="E44" s="324">
        <f t="shared" si="14"/>
        <v>0</v>
      </c>
      <c r="F44" s="324">
        <f t="shared" si="15"/>
        <v>15694</v>
      </c>
      <c r="G44" s="324">
        <v>388</v>
      </c>
      <c r="H44" s="324">
        <v>0</v>
      </c>
      <c r="I44" s="324">
        <v>0</v>
      </c>
      <c r="J44" s="324">
        <v>0</v>
      </c>
      <c r="K44" s="324">
        <v>0</v>
      </c>
      <c r="L44" s="324">
        <v>15306</v>
      </c>
      <c r="M44" s="324">
        <v>0</v>
      </c>
      <c r="N44" s="324">
        <f t="shared" si="16"/>
        <v>0</v>
      </c>
      <c r="O44" s="324">
        <f>+資源化量内訳!Y44</f>
        <v>451</v>
      </c>
      <c r="P44" s="324">
        <f t="shared" si="17"/>
        <v>0</v>
      </c>
      <c r="Q44" s="324">
        <v>0</v>
      </c>
      <c r="R44" s="324">
        <f t="shared" si="18"/>
        <v>0</v>
      </c>
      <c r="S44" s="324">
        <v>0</v>
      </c>
      <c r="T44" s="324">
        <v>0</v>
      </c>
      <c r="U44" s="324">
        <v>0</v>
      </c>
      <c r="V44" s="324">
        <v>0</v>
      </c>
      <c r="W44" s="324">
        <v>0</v>
      </c>
      <c r="X44" s="324">
        <v>0</v>
      </c>
      <c r="Y44" s="324">
        <v>0</v>
      </c>
      <c r="Z44" s="324">
        <f t="shared" si="19"/>
        <v>44</v>
      </c>
      <c r="AA44" s="324">
        <v>0</v>
      </c>
      <c r="AB44" s="324">
        <v>0</v>
      </c>
      <c r="AC44" s="324">
        <f t="shared" si="20"/>
        <v>44</v>
      </c>
      <c r="AD44" s="324">
        <v>0</v>
      </c>
      <c r="AE44" s="324">
        <v>0</v>
      </c>
      <c r="AF44" s="324">
        <v>0</v>
      </c>
      <c r="AG44" s="324">
        <v>0</v>
      </c>
      <c r="AH44" s="324">
        <v>0</v>
      </c>
      <c r="AI44" s="324">
        <v>44</v>
      </c>
      <c r="AJ44" s="324">
        <v>0</v>
      </c>
      <c r="AK44" s="322">
        <f t="shared" si="21"/>
        <v>0</v>
      </c>
      <c r="AL44" s="322">
        <v>0</v>
      </c>
      <c r="AM44" s="322">
        <v>0</v>
      </c>
      <c r="AN44" s="322">
        <v>0</v>
      </c>
      <c r="AO44" s="322">
        <v>0</v>
      </c>
      <c r="AP44" s="322">
        <v>0</v>
      </c>
      <c r="AQ44" s="322">
        <v>0</v>
      </c>
      <c r="AR44" s="322">
        <v>0</v>
      </c>
      <c r="AS44" s="322">
        <v>0</v>
      </c>
    </row>
    <row r="45" spans="1:45" s="300" customFormat="1" ht="13.5" customHeight="1">
      <c r="A45" s="322" t="s">
        <v>745</v>
      </c>
      <c r="B45" s="323" t="s">
        <v>872</v>
      </c>
      <c r="C45" s="322" t="s">
        <v>873</v>
      </c>
      <c r="D45" s="324">
        <f t="shared" si="13"/>
        <v>20954</v>
      </c>
      <c r="E45" s="324">
        <f t="shared" si="14"/>
        <v>17178</v>
      </c>
      <c r="F45" s="324">
        <f t="shared" si="15"/>
        <v>2396</v>
      </c>
      <c r="G45" s="324">
        <v>1820</v>
      </c>
      <c r="H45" s="324">
        <v>513</v>
      </c>
      <c r="I45" s="324">
        <v>0</v>
      </c>
      <c r="J45" s="324">
        <v>0</v>
      </c>
      <c r="K45" s="324">
        <v>0</v>
      </c>
      <c r="L45" s="324">
        <v>63</v>
      </c>
      <c r="M45" s="324">
        <v>0</v>
      </c>
      <c r="N45" s="324">
        <f t="shared" si="16"/>
        <v>0</v>
      </c>
      <c r="O45" s="324">
        <f>+資源化量内訳!Y45</f>
        <v>1380</v>
      </c>
      <c r="P45" s="324">
        <f t="shared" si="17"/>
        <v>17777</v>
      </c>
      <c r="Q45" s="324">
        <v>17178</v>
      </c>
      <c r="R45" s="324">
        <f t="shared" si="18"/>
        <v>599</v>
      </c>
      <c r="S45" s="324">
        <v>599</v>
      </c>
      <c r="T45" s="324">
        <v>0</v>
      </c>
      <c r="U45" s="324">
        <v>0</v>
      </c>
      <c r="V45" s="324">
        <v>0</v>
      </c>
      <c r="W45" s="324">
        <v>0</v>
      </c>
      <c r="X45" s="324">
        <v>0</v>
      </c>
      <c r="Y45" s="324">
        <v>0</v>
      </c>
      <c r="Z45" s="324">
        <f t="shared" si="19"/>
        <v>2086</v>
      </c>
      <c r="AA45" s="324">
        <v>0</v>
      </c>
      <c r="AB45" s="324">
        <v>1757</v>
      </c>
      <c r="AC45" s="324">
        <f t="shared" si="20"/>
        <v>329</v>
      </c>
      <c r="AD45" s="324">
        <v>329</v>
      </c>
      <c r="AE45" s="324">
        <v>0</v>
      </c>
      <c r="AF45" s="324">
        <v>0</v>
      </c>
      <c r="AG45" s="324">
        <v>0</v>
      </c>
      <c r="AH45" s="324">
        <v>0</v>
      </c>
      <c r="AI45" s="324">
        <v>0</v>
      </c>
      <c r="AJ45" s="324">
        <v>0</v>
      </c>
      <c r="AK45" s="322">
        <f t="shared" si="21"/>
        <v>0</v>
      </c>
      <c r="AL45" s="322">
        <v>0</v>
      </c>
      <c r="AM45" s="322">
        <v>0</v>
      </c>
      <c r="AN45" s="322">
        <v>0</v>
      </c>
      <c r="AO45" s="322">
        <v>0</v>
      </c>
      <c r="AP45" s="322">
        <v>0</v>
      </c>
      <c r="AQ45" s="322">
        <v>0</v>
      </c>
      <c r="AR45" s="322">
        <v>0</v>
      </c>
      <c r="AS45" s="322">
        <v>0</v>
      </c>
    </row>
    <row r="46" spans="1:45" s="300" customFormat="1" ht="13.5" customHeight="1">
      <c r="A46" s="322" t="s">
        <v>745</v>
      </c>
      <c r="B46" s="323" t="s">
        <v>875</v>
      </c>
      <c r="C46" s="322" t="s">
        <v>876</v>
      </c>
      <c r="D46" s="324">
        <f t="shared" si="13"/>
        <v>31410</v>
      </c>
      <c r="E46" s="324">
        <f t="shared" si="14"/>
        <v>23659</v>
      </c>
      <c r="F46" s="324">
        <f t="shared" si="15"/>
        <v>3990</v>
      </c>
      <c r="G46" s="324">
        <v>1877</v>
      </c>
      <c r="H46" s="324">
        <v>0</v>
      </c>
      <c r="I46" s="324">
        <v>0</v>
      </c>
      <c r="J46" s="324">
        <v>0</v>
      </c>
      <c r="K46" s="324">
        <v>0</v>
      </c>
      <c r="L46" s="324">
        <v>2113</v>
      </c>
      <c r="M46" s="324">
        <v>0</v>
      </c>
      <c r="N46" s="324">
        <f t="shared" si="16"/>
        <v>0</v>
      </c>
      <c r="O46" s="324">
        <f>+資源化量内訳!Y46</f>
        <v>3761</v>
      </c>
      <c r="P46" s="324">
        <f t="shared" si="17"/>
        <v>23659</v>
      </c>
      <c r="Q46" s="324">
        <v>23659</v>
      </c>
      <c r="R46" s="324">
        <f t="shared" si="18"/>
        <v>0</v>
      </c>
      <c r="S46" s="324">
        <v>0</v>
      </c>
      <c r="T46" s="324">
        <v>0</v>
      </c>
      <c r="U46" s="324">
        <v>0</v>
      </c>
      <c r="V46" s="324">
        <v>0</v>
      </c>
      <c r="W46" s="324">
        <v>0</v>
      </c>
      <c r="X46" s="324">
        <v>0</v>
      </c>
      <c r="Y46" s="324">
        <v>0</v>
      </c>
      <c r="Z46" s="324">
        <f t="shared" si="19"/>
        <v>354</v>
      </c>
      <c r="AA46" s="324">
        <v>0</v>
      </c>
      <c r="AB46" s="324">
        <v>97</v>
      </c>
      <c r="AC46" s="324">
        <f t="shared" si="20"/>
        <v>257</v>
      </c>
      <c r="AD46" s="324">
        <v>257</v>
      </c>
      <c r="AE46" s="324">
        <v>0</v>
      </c>
      <c r="AF46" s="324">
        <v>0</v>
      </c>
      <c r="AG46" s="324">
        <v>0</v>
      </c>
      <c r="AH46" s="324">
        <v>0</v>
      </c>
      <c r="AI46" s="324">
        <v>0</v>
      </c>
      <c r="AJ46" s="324">
        <v>0</v>
      </c>
      <c r="AK46" s="322">
        <f t="shared" si="21"/>
        <v>0</v>
      </c>
      <c r="AL46" s="322">
        <v>0</v>
      </c>
      <c r="AM46" s="322">
        <v>0</v>
      </c>
      <c r="AN46" s="322">
        <v>0</v>
      </c>
      <c r="AO46" s="322">
        <v>0</v>
      </c>
      <c r="AP46" s="322">
        <v>0</v>
      </c>
      <c r="AQ46" s="322">
        <v>0</v>
      </c>
      <c r="AR46" s="322">
        <v>0</v>
      </c>
      <c r="AS46" s="322">
        <v>0</v>
      </c>
    </row>
    <row r="47" spans="1:45" s="300" customFormat="1" ht="13.5" customHeight="1">
      <c r="A47" s="322" t="s">
        <v>745</v>
      </c>
      <c r="B47" s="323" t="s">
        <v>878</v>
      </c>
      <c r="C47" s="322" t="s">
        <v>879</v>
      </c>
      <c r="D47" s="324">
        <f t="shared" si="13"/>
        <v>14631</v>
      </c>
      <c r="E47" s="324">
        <f t="shared" si="14"/>
        <v>12043</v>
      </c>
      <c r="F47" s="324">
        <f t="shared" si="15"/>
        <v>1445</v>
      </c>
      <c r="G47" s="324">
        <v>853</v>
      </c>
      <c r="H47" s="324">
        <v>0</v>
      </c>
      <c r="I47" s="324">
        <v>0</v>
      </c>
      <c r="J47" s="324">
        <v>0</v>
      </c>
      <c r="K47" s="324">
        <v>0</v>
      </c>
      <c r="L47" s="324">
        <v>592</v>
      </c>
      <c r="M47" s="324">
        <v>0</v>
      </c>
      <c r="N47" s="324">
        <f t="shared" si="16"/>
        <v>0</v>
      </c>
      <c r="O47" s="324">
        <f>+資源化量内訳!Y47</f>
        <v>1143</v>
      </c>
      <c r="P47" s="324">
        <f t="shared" si="17"/>
        <v>12043</v>
      </c>
      <c r="Q47" s="324">
        <v>12043</v>
      </c>
      <c r="R47" s="324">
        <f t="shared" si="18"/>
        <v>0</v>
      </c>
      <c r="S47" s="324">
        <v>0</v>
      </c>
      <c r="T47" s="324">
        <v>0</v>
      </c>
      <c r="U47" s="324">
        <v>0</v>
      </c>
      <c r="V47" s="324">
        <v>0</v>
      </c>
      <c r="W47" s="324">
        <v>0</v>
      </c>
      <c r="X47" s="324">
        <v>0</v>
      </c>
      <c r="Y47" s="324">
        <v>0</v>
      </c>
      <c r="Z47" s="324">
        <f t="shared" si="19"/>
        <v>408</v>
      </c>
      <c r="AA47" s="324">
        <v>0</v>
      </c>
      <c r="AB47" s="324">
        <v>365</v>
      </c>
      <c r="AC47" s="324">
        <f t="shared" si="20"/>
        <v>43</v>
      </c>
      <c r="AD47" s="324">
        <v>32</v>
      </c>
      <c r="AE47" s="324">
        <v>0</v>
      </c>
      <c r="AF47" s="324">
        <v>0</v>
      </c>
      <c r="AG47" s="324">
        <v>0</v>
      </c>
      <c r="AH47" s="324">
        <v>0</v>
      </c>
      <c r="AI47" s="324">
        <v>11</v>
      </c>
      <c r="AJ47" s="324">
        <v>0</v>
      </c>
      <c r="AK47" s="322">
        <f t="shared" si="21"/>
        <v>0</v>
      </c>
      <c r="AL47" s="322">
        <v>0</v>
      </c>
      <c r="AM47" s="322">
        <v>0</v>
      </c>
      <c r="AN47" s="322">
        <v>0</v>
      </c>
      <c r="AO47" s="322">
        <v>0</v>
      </c>
      <c r="AP47" s="322">
        <v>0</v>
      </c>
      <c r="AQ47" s="322">
        <v>0</v>
      </c>
      <c r="AR47" s="322">
        <v>0</v>
      </c>
      <c r="AS47" s="322">
        <v>0</v>
      </c>
    </row>
    <row r="48" spans="1:45" s="300" customFormat="1" ht="13.5" customHeight="1">
      <c r="A48" s="322" t="s">
        <v>745</v>
      </c>
      <c r="B48" s="323" t="s">
        <v>881</v>
      </c>
      <c r="C48" s="322" t="s">
        <v>882</v>
      </c>
      <c r="D48" s="324">
        <f t="shared" si="13"/>
        <v>13316</v>
      </c>
      <c r="E48" s="324">
        <f t="shared" si="14"/>
        <v>9966</v>
      </c>
      <c r="F48" s="324">
        <f t="shared" si="15"/>
        <v>2504</v>
      </c>
      <c r="G48" s="324">
        <v>0</v>
      </c>
      <c r="H48" s="324">
        <v>0</v>
      </c>
      <c r="I48" s="324">
        <v>0</v>
      </c>
      <c r="J48" s="324">
        <v>0</v>
      </c>
      <c r="K48" s="324">
        <v>0</v>
      </c>
      <c r="L48" s="324">
        <v>2504</v>
      </c>
      <c r="M48" s="324">
        <v>0</v>
      </c>
      <c r="N48" s="324">
        <f t="shared" si="16"/>
        <v>0</v>
      </c>
      <c r="O48" s="324">
        <f>+資源化量内訳!Y48</f>
        <v>846</v>
      </c>
      <c r="P48" s="324">
        <f t="shared" si="17"/>
        <v>10400</v>
      </c>
      <c r="Q48" s="324">
        <v>9966</v>
      </c>
      <c r="R48" s="324">
        <f t="shared" si="18"/>
        <v>434</v>
      </c>
      <c r="S48" s="324">
        <v>0</v>
      </c>
      <c r="T48" s="324">
        <v>0</v>
      </c>
      <c r="U48" s="324">
        <v>0</v>
      </c>
      <c r="V48" s="324">
        <v>0</v>
      </c>
      <c r="W48" s="324">
        <v>0</v>
      </c>
      <c r="X48" s="324">
        <v>434</v>
      </c>
      <c r="Y48" s="324">
        <v>0</v>
      </c>
      <c r="Z48" s="324">
        <f t="shared" si="19"/>
        <v>1627</v>
      </c>
      <c r="AA48" s="324">
        <v>0</v>
      </c>
      <c r="AB48" s="324">
        <v>964</v>
      </c>
      <c r="AC48" s="324">
        <f t="shared" si="20"/>
        <v>663</v>
      </c>
      <c r="AD48" s="324">
        <v>0</v>
      </c>
      <c r="AE48" s="324">
        <v>0</v>
      </c>
      <c r="AF48" s="324">
        <v>0</v>
      </c>
      <c r="AG48" s="324">
        <v>0</v>
      </c>
      <c r="AH48" s="324">
        <v>0</v>
      </c>
      <c r="AI48" s="324">
        <v>663</v>
      </c>
      <c r="AJ48" s="324">
        <v>0</v>
      </c>
      <c r="AK48" s="322">
        <f t="shared" si="21"/>
        <v>0</v>
      </c>
      <c r="AL48" s="322">
        <v>0</v>
      </c>
      <c r="AM48" s="322">
        <v>0</v>
      </c>
      <c r="AN48" s="322">
        <v>0</v>
      </c>
      <c r="AO48" s="322">
        <v>0</v>
      </c>
      <c r="AP48" s="322">
        <v>0</v>
      </c>
      <c r="AQ48" s="322">
        <v>0</v>
      </c>
      <c r="AR48" s="322">
        <v>0</v>
      </c>
      <c r="AS48" s="322">
        <v>0</v>
      </c>
    </row>
    <row r="49" spans="1:45" s="300" customFormat="1" ht="13.5" customHeight="1">
      <c r="A49" s="322" t="s">
        <v>745</v>
      </c>
      <c r="B49" s="323" t="s">
        <v>884</v>
      </c>
      <c r="C49" s="322" t="s">
        <v>885</v>
      </c>
      <c r="D49" s="324">
        <f t="shared" si="13"/>
        <v>12573</v>
      </c>
      <c r="E49" s="324">
        <f t="shared" si="14"/>
        <v>10121</v>
      </c>
      <c r="F49" s="324">
        <f t="shared" si="15"/>
        <v>649</v>
      </c>
      <c r="G49" s="324">
        <v>567</v>
      </c>
      <c r="H49" s="324">
        <v>0</v>
      </c>
      <c r="I49" s="324">
        <v>0</v>
      </c>
      <c r="J49" s="324">
        <v>0</v>
      </c>
      <c r="K49" s="324">
        <v>0</v>
      </c>
      <c r="L49" s="324">
        <v>82</v>
      </c>
      <c r="M49" s="324">
        <v>0</v>
      </c>
      <c r="N49" s="324">
        <f t="shared" si="16"/>
        <v>0</v>
      </c>
      <c r="O49" s="324">
        <f>+資源化量内訳!Y49</f>
        <v>1803</v>
      </c>
      <c r="P49" s="324">
        <f t="shared" si="17"/>
        <v>10409</v>
      </c>
      <c r="Q49" s="324">
        <v>10121</v>
      </c>
      <c r="R49" s="324">
        <f t="shared" si="18"/>
        <v>288</v>
      </c>
      <c r="S49" s="324">
        <v>288</v>
      </c>
      <c r="T49" s="324">
        <v>0</v>
      </c>
      <c r="U49" s="324">
        <v>0</v>
      </c>
      <c r="V49" s="324">
        <v>0</v>
      </c>
      <c r="W49" s="324">
        <v>0</v>
      </c>
      <c r="X49" s="324">
        <v>0</v>
      </c>
      <c r="Y49" s="324">
        <v>0</v>
      </c>
      <c r="Z49" s="324">
        <f t="shared" si="19"/>
        <v>128</v>
      </c>
      <c r="AA49" s="324">
        <v>0</v>
      </c>
      <c r="AB49" s="324">
        <v>40</v>
      </c>
      <c r="AC49" s="324">
        <f t="shared" si="20"/>
        <v>88</v>
      </c>
      <c r="AD49" s="324">
        <v>88</v>
      </c>
      <c r="AE49" s="324">
        <v>0</v>
      </c>
      <c r="AF49" s="324">
        <v>0</v>
      </c>
      <c r="AG49" s="324">
        <v>0</v>
      </c>
      <c r="AH49" s="324">
        <v>0</v>
      </c>
      <c r="AI49" s="324">
        <v>0</v>
      </c>
      <c r="AJ49" s="324">
        <v>0</v>
      </c>
      <c r="AK49" s="322">
        <f t="shared" si="21"/>
        <v>0</v>
      </c>
      <c r="AL49" s="322">
        <v>0</v>
      </c>
      <c r="AM49" s="322">
        <v>0</v>
      </c>
      <c r="AN49" s="322">
        <v>0</v>
      </c>
      <c r="AO49" s="322">
        <v>0</v>
      </c>
      <c r="AP49" s="322">
        <v>0</v>
      </c>
      <c r="AQ49" s="322">
        <v>0</v>
      </c>
      <c r="AR49" s="322">
        <v>0</v>
      </c>
      <c r="AS49" s="322">
        <v>0</v>
      </c>
    </row>
    <row r="50" spans="1:45" s="300" customFormat="1" ht="13.5" customHeight="1">
      <c r="A50" s="322" t="s">
        <v>745</v>
      </c>
      <c r="B50" s="323" t="s">
        <v>887</v>
      </c>
      <c r="C50" s="322" t="s">
        <v>888</v>
      </c>
      <c r="D50" s="324">
        <f t="shared" si="13"/>
        <v>10767</v>
      </c>
      <c r="E50" s="324">
        <f t="shared" si="14"/>
        <v>9165</v>
      </c>
      <c r="F50" s="324">
        <f t="shared" si="15"/>
        <v>984</v>
      </c>
      <c r="G50" s="324">
        <v>0</v>
      </c>
      <c r="H50" s="324">
        <v>0</v>
      </c>
      <c r="I50" s="324">
        <v>0</v>
      </c>
      <c r="J50" s="324">
        <v>0</v>
      </c>
      <c r="K50" s="324">
        <v>0</v>
      </c>
      <c r="L50" s="324">
        <v>984</v>
      </c>
      <c r="M50" s="324">
        <v>0</v>
      </c>
      <c r="N50" s="324">
        <f t="shared" si="16"/>
        <v>0</v>
      </c>
      <c r="O50" s="324">
        <f>+資源化量内訳!Y50</f>
        <v>618</v>
      </c>
      <c r="P50" s="324">
        <f t="shared" si="17"/>
        <v>9310</v>
      </c>
      <c r="Q50" s="324">
        <v>9165</v>
      </c>
      <c r="R50" s="324">
        <f t="shared" si="18"/>
        <v>145</v>
      </c>
      <c r="S50" s="324">
        <v>0</v>
      </c>
      <c r="T50" s="324">
        <v>0</v>
      </c>
      <c r="U50" s="324">
        <v>0</v>
      </c>
      <c r="V50" s="324">
        <v>0</v>
      </c>
      <c r="W50" s="324">
        <v>0</v>
      </c>
      <c r="X50" s="324">
        <v>145</v>
      </c>
      <c r="Y50" s="324">
        <v>0</v>
      </c>
      <c r="Z50" s="324">
        <f t="shared" si="19"/>
        <v>1076</v>
      </c>
      <c r="AA50" s="324">
        <v>0</v>
      </c>
      <c r="AB50" s="324">
        <v>903</v>
      </c>
      <c r="AC50" s="324">
        <f t="shared" si="20"/>
        <v>173</v>
      </c>
      <c r="AD50" s="324">
        <v>0</v>
      </c>
      <c r="AE50" s="324">
        <v>0</v>
      </c>
      <c r="AF50" s="324">
        <v>0</v>
      </c>
      <c r="AG50" s="324">
        <v>0</v>
      </c>
      <c r="AH50" s="324">
        <v>0</v>
      </c>
      <c r="AI50" s="324">
        <v>173</v>
      </c>
      <c r="AJ50" s="324">
        <v>0</v>
      </c>
      <c r="AK50" s="322">
        <f t="shared" si="21"/>
        <v>0</v>
      </c>
      <c r="AL50" s="322">
        <v>0</v>
      </c>
      <c r="AM50" s="322">
        <v>0</v>
      </c>
      <c r="AN50" s="322">
        <v>0</v>
      </c>
      <c r="AO50" s="322">
        <v>0</v>
      </c>
      <c r="AP50" s="322">
        <v>0</v>
      </c>
      <c r="AQ50" s="322">
        <v>0</v>
      </c>
      <c r="AR50" s="322">
        <v>0</v>
      </c>
      <c r="AS50" s="322">
        <v>0</v>
      </c>
    </row>
    <row r="51" spans="1:45" s="300" customFormat="1" ht="13.5" customHeight="1">
      <c r="A51" s="322" t="s">
        <v>745</v>
      </c>
      <c r="B51" s="323" t="s">
        <v>890</v>
      </c>
      <c r="C51" s="322" t="s">
        <v>891</v>
      </c>
      <c r="D51" s="324">
        <f t="shared" si="13"/>
        <v>3194</v>
      </c>
      <c r="E51" s="324">
        <f t="shared" si="14"/>
        <v>2636</v>
      </c>
      <c r="F51" s="324">
        <f t="shared" si="15"/>
        <v>370</v>
      </c>
      <c r="G51" s="324">
        <v>0</v>
      </c>
      <c r="H51" s="324">
        <v>0</v>
      </c>
      <c r="I51" s="324">
        <v>0</v>
      </c>
      <c r="J51" s="324">
        <v>0</v>
      </c>
      <c r="K51" s="324">
        <v>0</v>
      </c>
      <c r="L51" s="324">
        <v>370</v>
      </c>
      <c r="M51" s="324">
        <v>0</v>
      </c>
      <c r="N51" s="324">
        <f t="shared" si="16"/>
        <v>0</v>
      </c>
      <c r="O51" s="324">
        <f>+資源化量内訳!Y51</f>
        <v>188</v>
      </c>
      <c r="P51" s="324">
        <f t="shared" si="17"/>
        <v>2691</v>
      </c>
      <c r="Q51" s="324">
        <v>2636</v>
      </c>
      <c r="R51" s="324">
        <f t="shared" si="18"/>
        <v>55</v>
      </c>
      <c r="S51" s="324">
        <v>0</v>
      </c>
      <c r="T51" s="324">
        <v>0</v>
      </c>
      <c r="U51" s="324">
        <v>0</v>
      </c>
      <c r="V51" s="324">
        <v>0</v>
      </c>
      <c r="W51" s="324">
        <v>0</v>
      </c>
      <c r="X51" s="324">
        <v>55</v>
      </c>
      <c r="Y51" s="324">
        <v>0</v>
      </c>
      <c r="Z51" s="324">
        <f t="shared" si="19"/>
        <v>327</v>
      </c>
      <c r="AA51" s="324">
        <v>0</v>
      </c>
      <c r="AB51" s="324">
        <v>262</v>
      </c>
      <c r="AC51" s="324">
        <f t="shared" si="20"/>
        <v>65</v>
      </c>
      <c r="AD51" s="324">
        <v>0</v>
      </c>
      <c r="AE51" s="324">
        <v>0</v>
      </c>
      <c r="AF51" s="324">
        <v>0</v>
      </c>
      <c r="AG51" s="324">
        <v>0</v>
      </c>
      <c r="AH51" s="324">
        <v>0</v>
      </c>
      <c r="AI51" s="324">
        <v>65</v>
      </c>
      <c r="AJ51" s="324">
        <v>0</v>
      </c>
      <c r="AK51" s="322">
        <f t="shared" si="21"/>
        <v>0</v>
      </c>
      <c r="AL51" s="322">
        <v>0</v>
      </c>
      <c r="AM51" s="322">
        <v>0</v>
      </c>
      <c r="AN51" s="322">
        <v>0</v>
      </c>
      <c r="AO51" s="322">
        <v>0</v>
      </c>
      <c r="AP51" s="322">
        <v>0</v>
      </c>
      <c r="AQ51" s="322">
        <v>0</v>
      </c>
      <c r="AR51" s="322">
        <v>0</v>
      </c>
      <c r="AS51" s="322">
        <v>0</v>
      </c>
    </row>
    <row r="52" spans="1:45" s="300" customFormat="1" ht="13.5" customHeight="1">
      <c r="A52" s="322" t="s">
        <v>745</v>
      </c>
      <c r="B52" s="323" t="s">
        <v>893</v>
      </c>
      <c r="C52" s="322" t="s">
        <v>894</v>
      </c>
      <c r="D52" s="324">
        <f t="shared" si="13"/>
        <v>4940</v>
      </c>
      <c r="E52" s="324">
        <f t="shared" si="14"/>
        <v>3800</v>
      </c>
      <c r="F52" s="324">
        <f t="shared" si="15"/>
        <v>851</v>
      </c>
      <c r="G52" s="324">
        <v>0</v>
      </c>
      <c r="H52" s="324">
        <v>0</v>
      </c>
      <c r="I52" s="324">
        <v>0</v>
      </c>
      <c r="J52" s="324">
        <v>0</v>
      </c>
      <c r="K52" s="324">
        <v>0</v>
      </c>
      <c r="L52" s="324">
        <v>851</v>
      </c>
      <c r="M52" s="324">
        <v>0</v>
      </c>
      <c r="N52" s="324">
        <f t="shared" si="16"/>
        <v>0</v>
      </c>
      <c r="O52" s="324">
        <f>+資源化量内訳!Y52</f>
        <v>289</v>
      </c>
      <c r="P52" s="324">
        <f t="shared" si="17"/>
        <v>3800</v>
      </c>
      <c r="Q52" s="324">
        <v>3800</v>
      </c>
      <c r="R52" s="324">
        <f t="shared" si="18"/>
        <v>0</v>
      </c>
      <c r="S52" s="324">
        <v>0</v>
      </c>
      <c r="T52" s="324">
        <v>0</v>
      </c>
      <c r="U52" s="324">
        <v>0</v>
      </c>
      <c r="V52" s="324">
        <v>0</v>
      </c>
      <c r="W52" s="324">
        <v>0</v>
      </c>
      <c r="X52" s="324">
        <v>0</v>
      </c>
      <c r="Y52" s="324">
        <v>0</v>
      </c>
      <c r="Z52" s="324">
        <f t="shared" si="19"/>
        <v>207</v>
      </c>
      <c r="AA52" s="324">
        <v>0</v>
      </c>
      <c r="AB52" s="324">
        <v>91</v>
      </c>
      <c r="AC52" s="324">
        <f t="shared" si="20"/>
        <v>116</v>
      </c>
      <c r="AD52" s="324">
        <v>0</v>
      </c>
      <c r="AE52" s="324">
        <v>0</v>
      </c>
      <c r="AF52" s="324">
        <v>0</v>
      </c>
      <c r="AG52" s="324">
        <v>0</v>
      </c>
      <c r="AH52" s="324">
        <v>0</v>
      </c>
      <c r="AI52" s="324">
        <v>116</v>
      </c>
      <c r="AJ52" s="324">
        <v>0</v>
      </c>
      <c r="AK52" s="322">
        <f t="shared" si="21"/>
        <v>0</v>
      </c>
      <c r="AL52" s="322">
        <v>0</v>
      </c>
      <c r="AM52" s="322">
        <v>0</v>
      </c>
      <c r="AN52" s="322">
        <v>0</v>
      </c>
      <c r="AO52" s="322">
        <v>0</v>
      </c>
      <c r="AP52" s="322">
        <v>0</v>
      </c>
      <c r="AQ52" s="322">
        <v>0</v>
      </c>
      <c r="AR52" s="322">
        <v>0</v>
      </c>
      <c r="AS52" s="322">
        <v>0</v>
      </c>
    </row>
    <row r="53" spans="1:45" s="300" customFormat="1" ht="13.5" customHeight="1">
      <c r="A53" s="322" t="s">
        <v>745</v>
      </c>
      <c r="B53" s="323" t="s">
        <v>896</v>
      </c>
      <c r="C53" s="322" t="s">
        <v>897</v>
      </c>
      <c r="D53" s="324">
        <f t="shared" si="13"/>
        <v>5551</v>
      </c>
      <c r="E53" s="324">
        <f t="shared" si="14"/>
        <v>4230</v>
      </c>
      <c r="F53" s="324">
        <f t="shared" si="15"/>
        <v>827</v>
      </c>
      <c r="G53" s="324">
        <v>0</v>
      </c>
      <c r="H53" s="324">
        <v>0</v>
      </c>
      <c r="I53" s="324">
        <v>0</v>
      </c>
      <c r="J53" s="324">
        <v>0</v>
      </c>
      <c r="K53" s="324">
        <v>0</v>
      </c>
      <c r="L53" s="324">
        <v>827</v>
      </c>
      <c r="M53" s="324">
        <v>0</v>
      </c>
      <c r="N53" s="324">
        <f t="shared" si="16"/>
        <v>0</v>
      </c>
      <c r="O53" s="324">
        <f>+資源化量内訳!Y53</f>
        <v>494</v>
      </c>
      <c r="P53" s="324">
        <f t="shared" si="17"/>
        <v>4230</v>
      </c>
      <c r="Q53" s="324">
        <v>4230</v>
      </c>
      <c r="R53" s="324">
        <f t="shared" si="18"/>
        <v>0</v>
      </c>
      <c r="S53" s="324">
        <v>0</v>
      </c>
      <c r="T53" s="324">
        <v>0</v>
      </c>
      <c r="U53" s="324">
        <v>0</v>
      </c>
      <c r="V53" s="324">
        <v>0</v>
      </c>
      <c r="W53" s="324">
        <v>0</v>
      </c>
      <c r="X53" s="324">
        <v>0</v>
      </c>
      <c r="Y53" s="324">
        <v>0</v>
      </c>
      <c r="Z53" s="324">
        <f t="shared" si="19"/>
        <v>225</v>
      </c>
      <c r="AA53" s="324">
        <v>0</v>
      </c>
      <c r="AB53" s="324">
        <v>99</v>
      </c>
      <c r="AC53" s="324">
        <f t="shared" si="20"/>
        <v>126</v>
      </c>
      <c r="AD53" s="324">
        <v>0</v>
      </c>
      <c r="AE53" s="324">
        <v>0</v>
      </c>
      <c r="AF53" s="324">
        <v>0</v>
      </c>
      <c r="AG53" s="324">
        <v>0</v>
      </c>
      <c r="AH53" s="324">
        <v>0</v>
      </c>
      <c r="AI53" s="324">
        <v>126</v>
      </c>
      <c r="AJ53" s="324">
        <v>0</v>
      </c>
      <c r="AK53" s="322">
        <f t="shared" si="21"/>
        <v>0</v>
      </c>
      <c r="AL53" s="322">
        <v>0</v>
      </c>
      <c r="AM53" s="322">
        <v>0</v>
      </c>
      <c r="AN53" s="322">
        <v>0</v>
      </c>
      <c r="AO53" s="322">
        <v>0</v>
      </c>
      <c r="AP53" s="322">
        <v>0</v>
      </c>
      <c r="AQ53" s="322">
        <v>0</v>
      </c>
      <c r="AR53" s="322">
        <v>0</v>
      </c>
      <c r="AS53" s="322">
        <v>0</v>
      </c>
    </row>
    <row r="54" spans="1:45" s="300" customFormat="1" ht="13.5" customHeight="1">
      <c r="A54" s="322" t="s">
        <v>745</v>
      </c>
      <c r="B54" s="323" t="s">
        <v>899</v>
      </c>
      <c r="C54" s="322" t="s">
        <v>900</v>
      </c>
      <c r="D54" s="324">
        <f t="shared" si="13"/>
        <v>8345</v>
      </c>
      <c r="E54" s="324">
        <f t="shared" si="14"/>
        <v>6442</v>
      </c>
      <c r="F54" s="324">
        <f t="shared" si="15"/>
        <v>1504</v>
      </c>
      <c r="G54" s="324">
        <v>0</v>
      </c>
      <c r="H54" s="324">
        <v>0</v>
      </c>
      <c r="I54" s="324">
        <v>0</v>
      </c>
      <c r="J54" s="324">
        <v>0</v>
      </c>
      <c r="K54" s="324">
        <v>0</v>
      </c>
      <c r="L54" s="324">
        <v>1504</v>
      </c>
      <c r="M54" s="324">
        <v>0</v>
      </c>
      <c r="N54" s="324">
        <f t="shared" si="16"/>
        <v>0</v>
      </c>
      <c r="O54" s="324">
        <f>+資源化量内訳!Y54</f>
        <v>399</v>
      </c>
      <c r="P54" s="324">
        <f t="shared" si="17"/>
        <v>6442</v>
      </c>
      <c r="Q54" s="324">
        <v>6442</v>
      </c>
      <c r="R54" s="324">
        <f t="shared" si="18"/>
        <v>0</v>
      </c>
      <c r="S54" s="324">
        <v>0</v>
      </c>
      <c r="T54" s="324">
        <v>0</v>
      </c>
      <c r="U54" s="324">
        <v>0</v>
      </c>
      <c r="V54" s="324">
        <v>0</v>
      </c>
      <c r="W54" s="324">
        <v>0</v>
      </c>
      <c r="X54" s="324">
        <v>0</v>
      </c>
      <c r="Y54" s="324">
        <v>0</v>
      </c>
      <c r="Z54" s="324">
        <f t="shared" si="19"/>
        <v>357</v>
      </c>
      <c r="AA54" s="324">
        <v>0</v>
      </c>
      <c r="AB54" s="324">
        <v>157</v>
      </c>
      <c r="AC54" s="324">
        <f t="shared" si="20"/>
        <v>200</v>
      </c>
      <c r="AD54" s="324">
        <v>0</v>
      </c>
      <c r="AE54" s="324">
        <v>0</v>
      </c>
      <c r="AF54" s="324">
        <v>0</v>
      </c>
      <c r="AG54" s="324">
        <v>0</v>
      </c>
      <c r="AH54" s="324">
        <v>0</v>
      </c>
      <c r="AI54" s="324">
        <v>200</v>
      </c>
      <c r="AJ54" s="324">
        <v>0</v>
      </c>
      <c r="AK54" s="322">
        <f t="shared" si="21"/>
        <v>0</v>
      </c>
      <c r="AL54" s="322">
        <v>0</v>
      </c>
      <c r="AM54" s="322">
        <v>0</v>
      </c>
      <c r="AN54" s="322">
        <v>0</v>
      </c>
      <c r="AO54" s="322">
        <v>0</v>
      </c>
      <c r="AP54" s="322">
        <v>0</v>
      </c>
      <c r="AQ54" s="322">
        <v>0</v>
      </c>
      <c r="AR54" s="322">
        <v>0</v>
      </c>
      <c r="AS54" s="322">
        <v>0</v>
      </c>
    </row>
    <row r="55" spans="1:45" s="300" customFormat="1" ht="13.5" customHeight="1">
      <c r="A55" s="322" t="s">
        <v>745</v>
      </c>
      <c r="B55" s="323" t="s">
        <v>902</v>
      </c>
      <c r="C55" s="322" t="s">
        <v>903</v>
      </c>
      <c r="D55" s="324">
        <f t="shared" si="13"/>
        <v>7066</v>
      </c>
      <c r="E55" s="324">
        <f t="shared" si="14"/>
        <v>5807</v>
      </c>
      <c r="F55" s="324">
        <f t="shared" si="15"/>
        <v>594</v>
      </c>
      <c r="G55" s="324">
        <v>0</v>
      </c>
      <c r="H55" s="324">
        <v>0</v>
      </c>
      <c r="I55" s="324">
        <v>0</v>
      </c>
      <c r="J55" s="324">
        <v>0</v>
      </c>
      <c r="K55" s="324">
        <v>0</v>
      </c>
      <c r="L55" s="324">
        <v>594</v>
      </c>
      <c r="M55" s="324">
        <v>0</v>
      </c>
      <c r="N55" s="324">
        <f t="shared" si="16"/>
        <v>0</v>
      </c>
      <c r="O55" s="324">
        <f>+資源化量内訳!Y55</f>
        <v>665</v>
      </c>
      <c r="P55" s="324">
        <f t="shared" si="17"/>
        <v>5807</v>
      </c>
      <c r="Q55" s="324">
        <v>5807</v>
      </c>
      <c r="R55" s="324">
        <f t="shared" si="18"/>
        <v>0</v>
      </c>
      <c r="S55" s="324">
        <v>0</v>
      </c>
      <c r="T55" s="324">
        <v>0</v>
      </c>
      <c r="U55" s="324">
        <v>0</v>
      </c>
      <c r="V55" s="324">
        <v>0</v>
      </c>
      <c r="W55" s="324">
        <v>0</v>
      </c>
      <c r="X55" s="324">
        <v>0</v>
      </c>
      <c r="Y55" s="324">
        <v>0</v>
      </c>
      <c r="Z55" s="324">
        <f t="shared" si="19"/>
        <v>0</v>
      </c>
      <c r="AA55" s="324">
        <v>0</v>
      </c>
      <c r="AB55" s="324">
        <v>0</v>
      </c>
      <c r="AC55" s="324">
        <f t="shared" si="20"/>
        <v>0</v>
      </c>
      <c r="AD55" s="324">
        <v>0</v>
      </c>
      <c r="AE55" s="324">
        <v>0</v>
      </c>
      <c r="AF55" s="324">
        <v>0</v>
      </c>
      <c r="AG55" s="324">
        <v>0</v>
      </c>
      <c r="AH55" s="324">
        <v>0</v>
      </c>
      <c r="AI55" s="324">
        <v>0</v>
      </c>
      <c r="AJ55" s="324">
        <v>0</v>
      </c>
      <c r="AK55" s="322">
        <f t="shared" si="21"/>
        <v>0</v>
      </c>
      <c r="AL55" s="322">
        <v>0</v>
      </c>
      <c r="AM55" s="322">
        <v>0</v>
      </c>
      <c r="AN55" s="322">
        <v>0</v>
      </c>
      <c r="AO55" s="322">
        <v>0</v>
      </c>
      <c r="AP55" s="322">
        <v>0</v>
      </c>
      <c r="AQ55" s="322">
        <v>0</v>
      </c>
      <c r="AR55" s="322">
        <v>0</v>
      </c>
      <c r="AS55" s="322">
        <v>0</v>
      </c>
    </row>
    <row r="56" spans="1:45" s="300" customFormat="1" ht="13.5" customHeight="1">
      <c r="A56" s="322" t="s">
        <v>745</v>
      </c>
      <c r="B56" s="323" t="s">
        <v>905</v>
      </c>
      <c r="C56" s="322" t="s">
        <v>906</v>
      </c>
      <c r="D56" s="324">
        <f t="shared" si="13"/>
        <v>5144</v>
      </c>
      <c r="E56" s="324">
        <f t="shared" si="14"/>
        <v>3728</v>
      </c>
      <c r="F56" s="324">
        <f t="shared" si="15"/>
        <v>1004</v>
      </c>
      <c r="G56" s="324">
        <v>133</v>
      </c>
      <c r="H56" s="324">
        <v>0</v>
      </c>
      <c r="I56" s="324">
        <v>0</v>
      </c>
      <c r="J56" s="324">
        <v>0</v>
      </c>
      <c r="K56" s="324">
        <v>0</v>
      </c>
      <c r="L56" s="324">
        <v>871</v>
      </c>
      <c r="M56" s="324">
        <v>0</v>
      </c>
      <c r="N56" s="324">
        <f t="shared" si="16"/>
        <v>0</v>
      </c>
      <c r="O56" s="324">
        <f>+資源化量内訳!Y56</f>
        <v>412</v>
      </c>
      <c r="P56" s="324">
        <f t="shared" si="17"/>
        <v>3785</v>
      </c>
      <c r="Q56" s="324">
        <v>3728</v>
      </c>
      <c r="R56" s="324">
        <f t="shared" si="18"/>
        <v>57</v>
      </c>
      <c r="S56" s="324">
        <v>0</v>
      </c>
      <c r="T56" s="324">
        <v>0</v>
      </c>
      <c r="U56" s="324">
        <v>0</v>
      </c>
      <c r="V56" s="324">
        <v>0</v>
      </c>
      <c r="W56" s="324">
        <v>0</v>
      </c>
      <c r="X56" s="324">
        <v>57</v>
      </c>
      <c r="Y56" s="324">
        <v>0</v>
      </c>
      <c r="Z56" s="324">
        <f t="shared" si="19"/>
        <v>0</v>
      </c>
      <c r="AA56" s="324">
        <v>0</v>
      </c>
      <c r="AB56" s="324">
        <v>0</v>
      </c>
      <c r="AC56" s="324">
        <f t="shared" si="20"/>
        <v>0</v>
      </c>
      <c r="AD56" s="324">
        <v>0</v>
      </c>
      <c r="AE56" s="324">
        <v>0</v>
      </c>
      <c r="AF56" s="324">
        <v>0</v>
      </c>
      <c r="AG56" s="324">
        <v>0</v>
      </c>
      <c r="AH56" s="324">
        <v>0</v>
      </c>
      <c r="AI56" s="324">
        <v>0</v>
      </c>
      <c r="AJ56" s="324">
        <v>0</v>
      </c>
      <c r="AK56" s="322">
        <f t="shared" si="21"/>
        <v>0</v>
      </c>
      <c r="AL56" s="322">
        <v>0</v>
      </c>
      <c r="AM56" s="322">
        <v>0</v>
      </c>
      <c r="AN56" s="322">
        <v>0</v>
      </c>
      <c r="AO56" s="322">
        <v>0</v>
      </c>
      <c r="AP56" s="322">
        <v>0</v>
      </c>
      <c r="AQ56" s="322">
        <v>0</v>
      </c>
      <c r="AR56" s="322">
        <v>0</v>
      </c>
      <c r="AS56" s="322">
        <v>0</v>
      </c>
    </row>
    <row r="57" spans="1:45" s="300" customFormat="1" ht="13.5" customHeight="1">
      <c r="A57" s="322" t="s">
        <v>745</v>
      </c>
      <c r="B57" s="323" t="s">
        <v>908</v>
      </c>
      <c r="C57" s="322" t="s">
        <v>909</v>
      </c>
      <c r="D57" s="324">
        <f t="shared" si="13"/>
        <v>4283</v>
      </c>
      <c r="E57" s="324">
        <f t="shared" si="14"/>
        <v>3397</v>
      </c>
      <c r="F57" s="324">
        <f t="shared" si="15"/>
        <v>505</v>
      </c>
      <c r="G57" s="324">
        <v>0</v>
      </c>
      <c r="H57" s="324">
        <v>0</v>
      </c>
      <c r="I57" s="324">
        <v>0</v>
      </c>
      <c r="J57" s="324">
        <v>0</v>
      </c>
      <c r="K57" s="324">
        <v>0</v>
      </c>
      <c r="L57" s="324">
        <v>505</v>
      </c>
      <c r="M57" s="324">
        <v>0</v>
      </c>
      <c r="N57" s="324">
        <f t="shared" si="16"/>
        <v>0</v>
      </c>
      <c r="O57" s="324">
        <f>+資源化量内訳!Y57</f>
        <v>381</v>
      </c>
      <c r="P57" s="324">
        <f t="shared" si="17"/>
        <v>3471</v>
      </c>
      <c r="Q57" s="324">
        <v>3397</v>
      </c>
      <c r="R57" s="324">
        <f t="shared" si="18"/>
        <v>74</v>
      </c>
      <c r="S57" s="324">
        <v>0</v>
      </c>
      <c r="T57" s="324">
        <v>0</v>
      </c>
      <c r="U57" s="324">
        <v>0</v>
      </c>
      <c r="V57" s="324">
        <v>0</v>
      </c>
      <c r="W57" s="324">
        <v>0</v>
      </c>
      <c r="X57" s="324">
        <v>74</v>
      </c>
      <c r="Y57" s="324">
        <v>0</v>
      </c>
      <c r="Z57" s="324">
        <f t="shared" si="19"/>
        <v>428</v>
      </c>
      <c r="AA57" s="324">
        <v>0</v>
      </c>
      <c r="AB57" s="324">
        <v>339</v>
      </c>
      <c r="AC57" s="324">
        <f t="shared" si="20"/>
        <v>89</v>
      </c>
      <c r="AD57" s="324">
        <v>0</v>
      </c>
      <c r="AE57" s="324">
        <v>0</v>
      </c>
      <c r="AF57" s="324">
        <v>0</v>
      </c>
      <c r="AG57" s="324">
        <v>0</v>
      </c>
      <c r="AH57" s="324">
        <v>0</v>
      </c>
      <c r="AI57" s="324">
        <v>89</v>
      </c>
      <c r="AJ57" s="324">
        <v>0</v>
      </c>
      <c r="AK57" s="322">
        <f t="shared" si="21"/>
        <v>0</v>
      </c>
      <c r="AL57" s="322">
        <v>0</v>
      </c>
      <c r="AM57" s="322">
        <v>0</v>
      </c>
      <c r="AN57" s="322">
        <v>0</v>
      </c>
      <c r="AO57" s="322">
        <v>0</v>
      </c>
      <c r="AP57" s="322">
        <v>0</v>
      </c>
      <c r="AQ57" s="322">
        <v>0</v>
      </c>
      <c r="AR57" s="322">
        <v>0</v>
      </c>
      <c r="AS57" s="322">
        <v>0</v>
      </c>
    </row>
    <row r="58" spans="1:45" s="300" customFormat="1" ht="13.5" customHeight="1">
      <c r="A58" s="322" t="s">
        <v>745</v>
      </c>
      <c r="B58" s="323" t="s">
        <v>911</v>
      </c>
      <c r="C58" s="322" t="s">
        <v>912</v>
      </c>
      <c r="D58" s="324">
        <f t="shared" si="13"/>
        <v>3322</v>
      </c>
      <c r="E58" s="324">
        <f t="shared" si="14"/>
        <v>2340</v>
      </c>
      <c r="F58" s="324">
        <f t="shared" si="15"/>
        <v>676</v>
      </c>
      <c r="G58" s="324">
        <v>0</v>
      </c>
      <c r="H58" s="324">
        <v>0</v>
      </c>
      <c r="I58" s="324">
        <v>0</v>
      </c>
      <c r="J58" s="324">
        <v>0</v>
      </c>
      <c r="K58" s="324">
        <v>0</v>
      </c>
      <c r="L58" s="324">
        <v>676</v>
      </c>
      <c r="M58" s="324">
        <v>0</v>
      </c>
      <c r="N58" s="324">
        <f t="shared" si="16"/>
        <v>0</v>
      </c>
      <c r="O58" s="324">
        <f>+資源化量内訳!Y58</f>
        <v>306</v>
      </c>
      <c r="P58" s="324">
        <f t="shared" si="17"/>
        <v>2340</v>
      </c>
      <c r="Q58" s="324">
        <v>2340</v>
      </c>
      <c r="R58" s="324">
        <f t="shared" si="18"/>
        <v>0</v>
      </c>
      <c r="S58" s="324">
        <v>0</v>
      </c>
      <c r="T58" s="324">
        <v>0</v>
      </c>
      <c r="U58" s="324">
        <v>0</v>
      </c>
      <c r="V58" s="324">
        <v>0</v>
      </c>
      <c r="W58" s="324">
        <v>0</v>
      </c>
      <c r="X58" s="324">
        <v>0</v>
      </c>
      <c r="Y58" s="324">
        <v>0</v>
      </c>
      <c r="Z58" s="324">
        <f t="shared" si="19"/>
        <v>132</v>
      </c>
      <c r="AA58" s="324">
        <v>0</v>
      </c>
      <c r="AB58" s="324">
        <v>58</v>
      </c>
      <c r="AC58" s="324">
        <f t="shared" si="20"/>
        <v>74</v>
      </c>
      <c r="AD58" s="324">
        <v>0</v>
      </c>
      <c r="AE58" s="324">
        <v>0</v>
      </c>
      <c r="AF58" s="324">
        <v>0</v>
      </c>
      <c r="AG58" s="324">
        <v>0</v>
      </c>
      <c r="AH58" s="324">
        <v>0</v>
      </c>
      <c r="AI58" s="324">
        <v>74</v>
      </c>
      <c r="AJ58" s="324">
        <v>0</v>
      </c>
      <c r="AK58" s="322">
        <f t="shared" si="21"/>
        <v>0</v>
      </c>
      <c r="AL58" s="322">
        <v>0</v>
      </c>
      <c r="AM58" s="322">
        <v>0</v>
      </c>
      <c r="AN58" s="322">
        <v>0</v>
      </c>
      <c r="AO58" s="322">
        <v>0</v>
      </c>
      <c r="AP58" s="322">
        <v>0</v>
      </c>
      <c r="AQ58" s="322">
        <v>0</v>
      </c>
      <c r="AR58" s="322">
        <v>0</v>
      </c>
      <c r="AS58" s="322">
        <v>0</v>
      </c>
    </row>
    <row r="59" spans="1:45" s="300" customFormat="1" ht="13.5" customHeight="1">
      <c r="A59" s="322" t="s">
        <v>745</v>
      </c>
      <c r="B59" s="323" t="s">
        <v>914</v>
      </c>
      <c r="C59" s="322" t="s">
        <v>915</v>
      </c>
      <c r="D59" s="324">
        <f t="shared" si="13"/>
        <v>2173</v>
      </c>
      <c r="E59" s="324">
        <f t="shared" si="14"/>
        <v>1756</v>
      </c>
      <c r="F59" s="324">
        <f t="shared" si="15"/>
        <v>228</v>
      </c>
      <c r="G59" s="324">
        <v>0</v>
      </c>
      <c r="H59" s="324">
        <v>0</v>
      </c>
      <c r="I59" s="324">
        <v>0</v>
      </c>
      <c r="J59" s="324">
        <v>0</v>
      </c>
      <c r="K59" s="324">
        <v>0</v>
      </c>
      <c r="L59" s="324">
        <v>228</v>
      </c>
      <c r="M59" s="324">
        <v>0</v>
      </c>
      <c r="N59" s="324">
        <f t="shared" si="16"/>
        <v>51</v>
      </c>
      <c r="O59" s="324">
        <f>+資源化量内訳!Y59</f>
        <v>138</v>
      </c>
      <c r="P59" s="324">
        <f t="shared" si="17"/>
        <v>1756</v>
      </c>
      <c r="Q59" s="324">
        <v>1756</v>
      </c>
      <c r="R59" s="324">
        <f t="shared" si="18"/>
        <v>0</v>
      </c>
      <c r="S59" s="324">
        <v>0</v>
      </c>
      <c r="T59" s="324">
        <v>0</v>
      </c>
      <c r="U59" s="324">
        <v>0</v>
      </c>
      <c r="V59" s="324">
        <v>0</v>
      </c>
      <c r="W59" s="324">
        <v>0</v>
      </c>
      <c r="X59" s="324">
        <v>0</v>
      </c>
      <c r="Y59" s="324">
        <v>0</v>
      </c>
      <c r="Z59" s="324">
        <f t="shared" si="19"/>
        <v>71</v>
      </c>
      <c r="AA59" s="324">
        <v>51</v>
      </c>
      <c r="AB59" s="324">
        <v>0</v>
      </c>
      <c r="AC59" s="324">
        <f t="shared" si="20"/>
        <v>20</v>
      </c>
      <c r="AD59" s="324">
        <v>0</v>
      </c>
      <c r="AE59" s="324">
        <v>0</v>
      </c>
      <c r="AF59" s="324">
        <v>0</v>
      </c>
      <c r="AG59" s="324">
        <v>0</v>
      </c>
      <c r="AH59" s="324">
        <v>0</v>
      </c>
      <c r="AI59" s="324">
        <v>20</v>
      </c>
      <c r="AJ59" s="324">
        <v>0</v>
      </c>
      <c r="AK59" s="322">
        <f t="shared" si="21"/>
        <v>0</v>
      </c>
      <c r="AL59" s="322">
        <v>0</v>
      </c>
      <c r="AM59" s="322">
        <v>0</v>
      </c>
      <c r="AN59" s="322">
        <v>0</v>
      </c>
      <c r="AO59" s="322">
        <v>0</v>
      </c>
      <c r="AP59" s="322">
        <v>0</v>
      </c>
      <c r="AQ59" s="322">
        <v>0</v>
      </c>
      <c r="AR59" s="322">
        <v>0</v>
      </c>
      <c r="AS59" s="322">
        <v>0</v>
      </c>
    </row>
    <row r="60" spans="1:45" s="300" customFormat="1" ht="13.5" customHeight="1">
      <c r="A60" s="322" t="s">
        <v>745</v>
      </c>
      <c r="B60" s="323" t="s">
        <v>917</v>
      </c>
      <c r="C60" s="322" t="s">
        <v>918</v>
      </c>
      <c r="D60" s="324">
        <f t="shared" si="13"/>
        <v>2634</v>
      </c>
      <c r="E60" s="324">
        <f t="shared" si="14"/>
        <v>2153</v>
      </c>
      <c r="F60" s="324">
        <f t="shared" si="15"/>
        <v>283</v>
      </c>
      <c r="G60" s="324">
        <v>0</v>
      </c>
      <c r="H60" s="324">
        <v>0</v>
      </c>
      <c r="I60" s="324">
        <v>0</v>
      </c>
      <c r="J60" s="324">
        <v>0</v>
      </c>
      <c r="K60" s="324">
        <v>0</v>
      </c>
      <c r="L60" s="324">
        <v>283</v>
      </c>
      <c r="M60" s="324">
        <v>0</v>
      </c>
      <c r="N60" s="324">
        <f t="shared" si="16"/>
        <v>24</v>
      </c>
      <c r="O60" s="324">
        <f>+資源化量内訳!Y60</f>
        <v>174</v>
      </c>
      <c r="P60" s="324">
        <f t="shared" si="17"/>
        <v>2153</v>
      </c>
      <c r="Q60" s="324">
        <v>2153</v>
      </c>
      <c r="R60" s="324">
        <f t="shared" si="18"/>
        <v>0</v>
      </c>
      <c r="S60" s="324">
        <v>0</v>
      </c>
      <c r="T60" s="324">
        <v>0</v>
      </c>
      <c r="U60" s="324">
        <v>0</v>
      </c>
      <c r="V60" s="324">
        <v>0</v>
      </c>
      <c r="W60" s="324">
        <v>0</v>
      </c>
      <c r="X60" s="324">
        <v>0</v>
      </c>
      <c r="Y60" s="324">
        <v>0</v>
      </c>
      <c r="Z60" s="324">
        <f t="shared" si="19"/>
        <v>84</v>
      </c>
      <c r="AA60" s="324">
        <v>24</v>
      </c>
      <c r="AB60" s="324">
        <v>0</v>
      </c>
      <c r="AC60" s="324">
        <f t="shared" si="20"/>
        <v>60</v>
      </c>
      <c r="AD60" s="324">
        <v>0</v>
      </c>
      <c r="AE60" s="324">
        <v>0</v>
      </c>
      <c r="AF60" s="324">
        <v>0</v>
      </c>
      <c r="AG60" s="324">
        <v>0</v>
      </c>
      <c r="AH60" s="324">
        <v>0</v>
      </c>
      <c r="AI60" s="324">
        <v>60</v>
      </c>
      <c r="AJ60" s="324">
        <v>0</v>
      </c>
      <c r="AK60" s="322">
        <f t="shared" si="21"/>
        <v>0</v>
      </c>
      <c r="AL60" s="322">
        <v>0</v>
      </c>
      <c r="AM60" s="322">
        <v>0</v>
      </c>
      <c r="AN60" s="322">
        <v>0</v>
      </c>
      <c r="AO60" s="322">
        <v>0</v>
      </c>
      <c r="AP60" s="322">
        <v>0</v>
      </c>
      <c r="AQ60" s="322">
        <v>0</v>
      </c>
      <c r="AR60" s="322">
        <v>0</v>
      </c>
      <c r="AS60" s="322">
        <v>0</v>
      </c>
    </row>
    <row r="61" spans="1:45" s="300" customFormat="1" ht="13.5" customHeight="1">
      <c r="A61" s="322" t="s">
        <v>745</v>
      </c>
      <c r="B61" s="323" t="s">
        <v>920</v>
      </c>
      <c r="C61" s="322" t="s">
        <v>921</v>
      </c>
      <c r="D61" s="324">
        <f t="shared" si="13"/>
        <v>2157</v>
      </c>
      <c r="E61" s="324">
        <f t="shared" si="14"/>
        <v>1750</v>
      </c>
      <c r="F61" s="324">
        <f t="shared" si="15"/>
        <v>219</v>
      </c>
      <c r="G61" s="324">
        <v>0</v>
      </c>
      <c r="H61" s="324">
        <v>0</v>
      </c>
      <c r="I61" s="324">
        <v>0</v>
      </c>
      <c r="J61" s="324">
        <v>0</v>
      </c>
      <c r="K61" s="324">
        <v>0</v>
      </c>
      <c r="L61" s="324">
        <v>219</v>
      </c>
      <c r="M61" s="324">
        <v>0</v>
      </c>
      <c r="N61" s="324">
        <f t="shared" si="16"/>
        <v>47</v>
      </c>
      <c r="O61" s="324">
        <f>+資源化量内訳!Y61</f>
        <v>141</v>
      </c>
      <c r="P61" s="324">
        <f t="shared" si="17"/>
        <v>1750</v>
      </c>
      <c r="Q61" s="324">
        <v>1750</v>
      </c>
      <c r="R61" s="324">
        <f t="shared" si="18"/>
        <v>0</v>
      </c>
      <c r="S61" s="324">
        <v>0</v>
      </c>
      <c r="T61" s="324">
        <v>0</v>
      </c>
      <c r="U61" s="324">
        <v>0</v>
      </c>
      <c r="V61" s="324">
        <v>0</v>
      </c>
      <c r="W61" s="324">
        <v>0</v>
      </c>
      <c r="X61" s="324">
        <v>0</v>
      </c>
      <c r="Y61" s="324">
        <v>0</v>
      </c>
      <c r="Z61" s="324">
        <f t="shared" si="19"/>
        <v>65</v>
      </c>
      <c r="AA61" s="324">
        <v>47</v>
      </c>
      <c r="AB61" s="324">
        <v>0</v>
      </c>
      <c r="AC61" s="324">
        <f t="shared" si="20"/>
        <v>18</v>
      </c>
      <c r="AD61" s="324">
        <v>0</v>
      </c>
      <c r="AE61" s="324">
        <v>0</v>
      </c>
      <c r="AF61" s="324">
        <v>0</v>
      </c>
      <c r="AG61" s="324">
        <v>0</v>
      </c>
      <c r="AH61" s="324">
        <v>0</v>
      </c>
      <c r="AI61" s="324">
        <v>18</v>
      </c>
      <c r="AJ61" s="324">
        <v>0</v>
      </c>
      <c r="AK61" s="322">
        <f t="shared" si="21"/>
        <v>0</v>
      </c>
      <c r="AL61" s="322">
        <v>0</v>
      </c>
      <c r="AM61" s="322">
        <v>0</v>
      </c>
      <c r="AN61" s="322">
        <v>0</v>
      </c>
      <c r="AO61" s="322">
        <v>0</v>
      </c>
      <c r="AP61" s="322">
        <v>0</v>
      </c>
      <c r="AQ61" s="322">
        <v>0</v>
      </c>
      <c r="AR61" s="322">
        <v>0</v>
      </c>
      <c r="AS61" s="322">
        <v>0</v>
      </c>
    </row>
    <row r="62" spans="1:45" s="300" customFormat="1" ht="13.5" customHeight="1">
      <c r="A62" s="322" t="s">
        <v>745</v>
      </c>
      <c r="B62" s="323" t="s">
        <v>923</v>
      </c>
      <c r="C62" s="322" t="s">
        <v>924</v>
      </c>
      <c r="D62" s="324">
        <f t="shared" si="13"/>
        <v>3518</v>
      </c>
      <c r="E62" s="324">
        <f t="shared" si="14"/>
        <v>2908</v>
      </c>
      <c r="F62" s="324">
        <f t="shared" si="15"/>
        <v>325</v>
      </c>
      <c r="G62" s="324">
        <v>0</v>
      </c>
      <c r="H62" s="324">
        <v>0</v>
      </c>
      <c r="I62" s="324">
        <v>0</v>
      </c>
      <c r="J62" s="324">
        <v>0</v>
      </c>
      <c r="K62" s="324">
        <v>0</v>
      </c>
      <c r="L62" s="324">
        <v>325</v>
      </c>
      <c r="M62" s="324">
        <v>0</v>
      </c>
      <c r="N62" s="324">
        <f t="shared" si="16"/>
        <v>71</v>
      </c>
      <c r="O62" s="324">
        <f>+資源化量内訳!Y62</f>
        <v>214</v>
      </c>
      <c r="P62" s="324">
        <f t="shared" si="17"/>
        <v>2908</v>
      </c>
      <c r="Q62" s="324">
        <v>2908</v>
      </c>
      <c r="R62" s="324">
        <f t="shared" si="18"/>
        <v>0</v>
      </c>
      <c r="S62" s="324">
        <v>0</v>
      </c>
      <c r="T62" s="324">
        <v>0</v>
      </c>
      <c r="U62" s="324">
        <v>0</v>
      </c>
      <c r="V62" s="324">
        <v>0</v>
      </c>
      <c r="W62" s="324">
        <v>0</v>
      </c>
      <c r="X62" s="324">
        <v>0</v>
      </c>
      <c r="Y62" s="324">
        <v>0</v>
      </c>
      <c r="Z62" s="324">
        <f t="shared" si="19"/>
        <v>99</v>
      </c>
      <c r="AA62" s="324">
        <v>71</v>
      </c>
      <c r="AB62" s="324">
        <v>0</v>
      </c>
      <c r="AC62" s="324">
        <f t="shared" si="20"/>
        <v>28</v>
      </c>
      <c r="AD62" s="324">
        <v>0</v>
      </c>
      <c r="AE62" s="324">
        <v>0</v>
      </c>
      <c r="AF62" s="324">
        <v>0</v>
      </c>
      <c r="AG62" s="324">
        <v>0</v>
      </c>
      <c r="AH62" s="324">
        <v>0</v>
      </c>
      <c r="AI62" s="324">
        <v>28</v>
      </c>
      <c r="AJ62" s="324">
        <v>0</v>
      </c>
      <c r="AK62" s="322">
        <f t="shared" si="21"/>
        <v>0</v>
      </c>
      <c r="AL62" s="322">
        <v>0</v>
      </c>
      <c r="AM62" s="322">
        <v>0</v>
      </c>
      <c r="AN62" s="322">
        <v>0</v>
      </c>
      <c r="AO62" s="322">
        <v>0</v>
      </c>
      <c r="AP62" s="322">
        <v>0</v>
      </c>
      <c r="AQ62" s="322">
        <v>0</v>
      </c>
      <c r="AR62" s="322">
        <v>0</v>
      </c>
      <c r="AS62" s="322">
        <v>0</v>
      </c>
    </row>
    <row r="63" spans="1:45" s="300" customFormat="1" ht="13.5" customHeight="1">
      <c r="A63" s="322" t="s">
        <v>745</v>
      </c>
      <c r="B63" s="323" t="s">
        <v>926</v>
      </c>
      <c r="C63" s="322" t="s">
        <v>927</v>
      </c>
      <c r="D63" s="324">
        <f t="shared" si="13"/>
        <v>765</v>
      </c>
      <c r="E63" s="324">
        <f t="shared" si="14"/>
        <v>490</v>
      </c>
      <c r="F63" s="324">
        <f t="shared" si="15"/>
        <v>188</v>
      </c>
      <c r="G63" s="324">
        <v>0</v>
      </c>
      <c r="H63" s="324">
        <v>0</v>
      </c>
      <c r="I63" s="324">
        <v>0</v>
      </c>
      <c r="J63" s="324">
        <v>0</v>
      </c>
      <c r="K63" s="324">
        <v>0</v>
      </c>
      <c r="L63" s="324">
        <v>188</v>
      </c>
      <c r="M63" s="324">
        <v>0</v>
      </c>
      <c r="N63" s="324">
        <f t="shared" si="16"/>
        <v>0</v>
      </c>
      <c r="O63" s="324">
        <f>+資源化量内訳!Y63</f>
        <v>87</v>
      </c>
      <c r="P63" s="324">
        <f t="shared" si="17"/>
        <v>490</v>
      </c>
      <c r="Q63" s="324">
        <v>490</v>
      </c>
      <c r="R63" s="324">
        <f t="shared" si="18"/>
        <v>0</v>
      </c>
      <c r="S63" s="324">
        <v>0</v>
      </c>
      <c r="T63" s="324">
        <v>0</v>
      </c>
      <c r="U63" s="324">
        <v>0</v>
      </c>
      <c r="V63" s="324">
        <v>0</v>
      </c>
      <c r="W63" s="324">
        <v>0</v>
      </c>
      <c r="X63" s="324">
        <v>0</v>
      </c>
      <c r="Y63" s="324">
        <v>0</v>
      </c>
      <c r="Z63" s="324">
        <f t="shared" si="19"/>
        <v>28</v>
      </c>
      <c r="AA63" s="324">
        <v>0</v>
      </c>
      <c r="AB63" s="324">
        <v>12</v>
      </c>
      <c r="AC63" s="324">
        <f t="shared" si="20"/>
        <v>16</v>
      </c>
      <c r="AD63" s="324">
        <v>0</v>
      </c>
      <c r="AE63" s="324">
        <v>0</v>
      </c>
      <c r="AF63" s="324">
        <v>0</v>
      </c>
      <c r="AG63" s="324">
        <v>0</v>
      </c>
      <c r="AH63" s="324">
        <v>0</v>
      </c>
      <c r="AI63" s="324">
        <v>16</v>
      </c>
      <c r="AJ63" s="324">
        <v>0</v>
      </c>
      <c r="AK63" s="322">
        <f t="shared" si="21"/>
        <v>0</v>
      </c>
      <c r="AL63" s="322">
        <v>0</v>
      </c>
      <c r="AM63" s="322">
        <v>0</v>
      </c>
      <c r="AN63" s="322">
        <v>0</v>
      </c>
      <c r="AO63" s="322">
        <v>0</v>
      </c>
      <c r="AP63" s="322">
        <v>0</v>
      </c>
      <c r="AQ63" s="322">
        <v>0</v>
      </c>
      <c r="AR63" s="322">
        <v>0</v>
      </c>
      <c r="AS63" s="322">
        <v>0</v>
      </c>
    </row>
    <row r="64" spans="1:45" s="300" customFormat="1" ht="13.5" customHeight="1">
      <c r="A64" s="322" t="s">
        <v>745</v>
      </c>
      <c r="B64" s="323" t="s">
        <v>929</v>
      </c>
      <c r="C64" s="322" t="s">
        <v>930</v>
      </c>
      <c r="D64" s="324">
        <f t="shared" si="13"/>
        <v>4424</v>
      </c>
      <c r="E64" s="324">
        <f t="shared" si="14"/>
        <v>4015</v>
      </c>
      <c r="F64" s="324">
        <f t="shared" si="15"/>
        <v>407</v>
      </c>
      <c r="G64" s="324">
        <v>353</v>
      </c>
      <c r="H64" s="324">
        <v>0</v>
      </c>
      <c r="I64" s="324">
        <v>0</v>
      </c>
      <c r="J64" s="324">
        <v>0</v>
      </c>
      <c r="K64" s="324">
        <v>0</v>
      </c>
      <c r="L64" s="324">
        <v>54</v>
      </c>
      <c r="M64" s="324">
        <v>0</v>
      </c>
      <c r="N64" s="324">
        <f t="shared" si="16"/>
        <v>0</v>
      </c>
      <c r="O64" s="324">
        <f>+資源化量内訳!Y64</f>
        <v>2</v>
      </c>
      <c r="P64" s="324">
        <f t="shared" si="17"/>
        <v>4288</v>
      </c>
      <c r="Q64" s="324">
        <v>4015</v>
      </c>
      <c r="R64" s="324">
        <f t="shared" si="18"/>
        <v>273</v>
      </c>
      <c r="S64" s="324">
        <v>265</v>
      </c>
      <c r="T64" s="324">
        <v>0</v>
      </c>
      <c r="U64" s="324">
        <v>0</v>
      </c>
      <c r="V64" s="324">
        <v>0</v>
      </c>
      <c r="W64" s="324">
        <v>0</v>
      </c>
      <c r="X64" s="324">
        <v>8</v>
      </c>
      <c r="Y64" s="324">
        <v>0</v>
      </c>
      <c r="Z64" s="324">
        <f t="shared" si="19"/>
        <v>151</v>
      </c>
      <c r="AA64" s="324">
        <v>0</v>
      </c>
      <c r="AB64" s="324">
        <v>151</v>
      </c>
      <c r="AC64" s="324">
        <f t="shared" si="20"/>
        <v>0</v>
      </c>
      <c r="AD64" s="324">
        <v>0</v>
      </c>
      <c r="AE64" s="324">
        <v>0</v>
      </c>
      <c r="AF64" s="324">
        <v>0</v>
      </c>
      <c r="AG64" s="324">
        <v>0</v>
      </c>
      <c r="AH64" s="324">
        <v>0</v>
      </c>
      <c r="AI64" s="324">
        <v>0</v>
      </c>
      <c r="AJ64" s="324">
        <v>0</v>
      </c>
      <c r="AK64" s="322">
        <f t="shared" si="21"/>
        <v>0</v>
      </c>
      <c r="AL64" s="322">
        <v>0</v>
      </c>
      <c r="AM64" s="322">
        <v>0</v>
      </c>
      <c r="AN64" s="322">
        <v>0</v>
      </c>
      <c r="AO64" s="322">
        <v>0</v>
      </c>
      <c r="AP64" s="322">
        <v>0</v>
      </c>
      <c r="AQ64" s="322">
        <v>0</v>
      </c>
      <c r="AR64" s="322">
        <v>0</v>
      </c>
      <c r="AS64" s="322">
        <v>0</v>
      </c>
    </row>
    <row r="65" spans="1:45" s="300" customFormat="1" ht="13.5" customHeight="1">
      <c r="A65" s="322" t="s">
        <v>745</v>
      </c>
      <c r="B65" s="323" t="s">
        <v>932</v>
      </c>
      <c r="C65" s="322" t="s">
        <v>933</v>
      </c>
      <c r="D65" s="324">
        <f t="shared" si="13"/>
        <v>4450</v>
      </c>
      <c r="E65" s="324">
        <f t="shared" si="14"/>
        <v>4036</v>
      </c>
      <c r="F65" s="324">
        <f t="shared" si="15"/>
        <v>414</v>
      </c>
      <c r="G65" s="324">
        <v>375</v>
      </c>
      <c r="H65" s="324">
        <v>0</v>
      </c>
      <c r="I65" s="324">
        <v>0</v>
      </c>
      <c r="J65" s="324">
        <v>0</v>
      </c>
      <c r="K65" s="324">
        <v>0</v>
      </c>
      <c r="L65" s="324">
        <v>39</v>
      </c>
      <c r="M65" s="324">
        <v>0</v>
      </c>
      <c r="N65" s="324">
        <f t="shared" si="16"/>
        <v>0</v>
      </c>
      <c r="O65" s="324">
        <f>+資源化量内訳!Y65</f>
        <v>0</v>
      </c>
      <c r="P65" s="324">
        <f t="shared" si="17"/>
        <v>4323</v>
      </c>
      <c r="Q65" s="324">
        <v>4036</v>
      </c>
      <c r="R65" s="324">
        <f t="shared" si="18"/>
        <v>287</v>
      </c>
      <c r="S65" s="324">
        <v>281</v>
      </c>
      <c r="T65" s="324">
        <v>0</v>
      </c>
      <c r="U65" s="324">
        <v>0</v>
      </c>
      <c r="V65" s="324">
        <v>0</v>
      </c>
      <c r="W65" s="324">
        <v>0</v>
      </c>
      <c r="X65" s="324">
        <v>6</v>
      </c>
      <c r="Y65" s="324">
        <v>0</v>
      </c>
      <c r="Z65" s="324">
        <f t="shared" si="19"/>
        <v>152</v>
      </c>
      <c r="AA65" s="324">
        <v>0</v>
      </c>
      <c r="AB65" s="324">
        <v>152</v>
      </c>
      <c r="AC65" s="324">
        <f t="shared" si="20"/>
        <v>0</v>
      </c>
      <c r="AD65" s="324">
        <v>0</v>
      </c>
      <c r="AE65" s="324">
        <v>0</v>
      </c>
      <c r="AF65" s="324">
        <v>0</v>
      </c>
      <c r="AG65" s="324">
        <v>0</v>
      </c>
      <c r="AH65" s="324">
        <v>0</v>
      </c>
      <c r="AI65" s="324">
        <v>0</v>
      </c>
      <c r="AJ65" s="324">
        <v>0</v>
      </c>
      <c r="AK65" s="322">
        <f t="shared" si="21"/>
        <v>0</v>
      </c>
      <c r="AL65" s="322">
        <v>0</v>
      </c>
      <c r="AM65" s="322">
        <v>0</v>
      </c>
      <c r="AN65" s="322">
        <v>0</v>
      </c>
      <c r="AO65" s="322">
        <v>0</v>
      </c>
      <c r="AP65" s="322">
        <v>0</v>
      </c>
      <c r="AQ65" s="322">
        <v>0</v>
      </c>
      <c r="AR65" s="322">
        <v>0</v>
      </c>
      <c r="AS65" s="322">
        <v>0</v>
      </c>
    </row>
    <row r="66" spans="1:45" s="300" customFormat="1" ht="13.5" customHeight="1">
      <c r="A66" s="322" t="s">
        <v>745</v>
      </c>
      <c r="B66" s="323" t="s">
        <v>935</v>
      </c>
      <c r="C66" s="322" t="s">
        <v>936</v>
      </c>
      <c r="D66" s="324">
        <f t="shared" si="13"/>
        <v>10466</v>
      </c>
      <c r="E66" s="324">
        <f t="shared" si="14"/>
        <v>9541</v>
      </c>
      <c r="F66" s="324">
        <f t="shared" si="15"/>
        <v>904</v>
      </c>
      <c r="G66" s="324">
        <v>775</v>
      </c>
      <c r="H66" s="324">
        <v>0</v>
      </c>
      <c r="I66" s="324">
        <v>0</v>
      </c>
      <c r="J66" s="324">
        <v>0</v>
      </c>
      <c r="K66" s="324">
        <v>0</v>
      </c>
      <c r="L66" s="324">
        <v>129</v>
      </c>
      <c r="M66" s="324">
        <v>0</v>
      </c>
      <c r="N66" s="324">
        <f t="shared" si="16"/>
        <v>0</v>
      </c>
      <c r="O66" s="324">
        <f>+資源化量内訳!Y66</f>
        <v>21</v>
      </c>
      <c r="P66" s="324">
        <f t="shared" si="17"/>
        <v>10139</v>
      </c>
      <c r="Q66" s="324">
        <v>9541</v>
      </c>
      <c r="R66" s="324">
        <f t="shared" si="18"/>
        <v>598</v>
      </c>
      <c r="S66" s="324">
        <v>578</v>
      </c>
      <c r="T66" s="324">
        <v>0</v>
      </c>
      <c r="U66" s="324">
        <v>0</v>
      </c>
      <c r="V66" s="324">
        <v>0</v>
      </c>
      <c r="W66" s="324">
        <v>0</v>
      </c>
      <c r="X66" s="324">
        <v>20</v>
      </c>
      <c r="Y66" s="324">
        <v>0</v>
      </c>
      <c r="Z66" s="324">
        <f t="shared" si="19"/>
        <v>359</v>
      </c>
      <c r="AA66" s="324">
        <v>0</v>
      </c>
      <c r="AB66" s="324">
        <v>359</v>
      </c>
      <c r="AC66" s="324">
        <f t="shared" si="20"/>
        <v>0</v>
      </c>
      <c r="AD66" s="324">
        <v>0</v>
      </c>
      <c r="AE66" s="324">
        <v>0</v>
      </c>
      <c r="AF66" s="324">
        <v>0</v>
      </c>
      <c r="AG66" s="324">
        <v>0</v>
      </c>
      <c r="AH66" s="324">
        <v>0</v>
      </c>
      <c r="AI66" s="324">
        <v>0</v>
      </c>
      <c r="AJ66" s="324">
        <v>0</v>
      </c>
      <c r="AK66" s="322">
        <f t="shared" si="21"/>
        <v>0</v>
      </c>
      <c r="AL66" s="322">
        <v>0</v>
      </c>
      <c r="AM66" s="322">
        <v>0</v>
      </c>
      <c r="AN66" s="322">
        <v>0</v>
      </c>
      <c r="AO66" s="322">
        <v>0</v>
      </c>
      <c r="AP66" s="322">
        <v>0</v>
      </c>
      <c r="AQ66" s="322">
        <v>0</v>
      </c>
      <c r="AR66" s="322">
        <v>0</v>
      </c>
      <c r="AS66" s="322">
        <v>0</v>
      </c>
    </row>
    <row r="67" spans="1:45" s="300" customFormat="1" ht="13.5" customHeight="1">
      <c r="A67" s="322" t="s">
        <v>745</v>
      </c>
      <c r="B67" s="323" t="s">
        <v>938</v>
      </c>
      <c r="C67" s="322" t="s">
        <v>939</v>
      </c>
      <c r="D67" s="324">
        <f t="shared" si="13"/>
        <v>10012</v>
      </c>
      <c r="E67" s="324">
        <f t="shared" si="14"/>
        <v>8941</v>
      </c>
      <c r="F67" s="324">
        <f t="shared" si="15"/>
        <v>770</v>
      </c>
      <c r="G67" s="324">
        <v>0</v>
      </c>
      <c r="H67" s="324">
        <v>0</v>
      </c>
      <c r="I67" s="324">
        <v>0</v>
      </c>
      <c r="J67" s="324">
        <v>0</v>
      </c>
      <c r="K67" s="324">
        <v>0</v>
      </c>
      <c r="L67" s="324">
        <v>770</v>
      </c>
      <c r="M67" s="324">
        <v>0</v>
      </c>
      <c r="N67" s="324">
        <f t="shared" si="16"/>
        <v>0</v>
      </c>
      <c r="O67" s="324">
        <f>+資源化量内訳!Y67</f>
        <v>301</v>
      </c>
      <c r="P67" s="324">
        <f t="shared" si="17"/>
        <v>8978</v>
      </c>
      <c r="Q67" s="324">
        <v>8941</v>
      </c>
      <c r="R67" s="324">
        <f t="shared" si="18"/>
        <v>37</v>
      </c>
      <c r="S67" s="324">
        <v>0</v>
      </c>
      <c r="T67" s="324">
        <v>0</v>
      </c>
      <c r="U67" s="324">
        <v>0</v>
      </c>
      <c r="V67" s="324">
        <v>0</v>
      </c>
      <c r="W67" s="324">
        <v>0</v>
      </c>
      <c r="X67" s="324">
        <v>37</v>
      </c>
      <c r="Y67" s="324">
        <v>0</v>
      </c>
      <c r="Z67" s="324">
        <f t="shared" si="19"/>
        <v>228</v>
      </c>
      <c r="AA67" s="324">
        <v>0</v>
      </c>
      <c r="AB67" s="324">
        <v>0</v>
      </c>
      <c r="AC67" s="324">
        <f t="shared" si="20"/>
        <v>228</v>
      </c>
      <c r="AD67" s="324">
        <v>0</v>
      </c>
      <c r="AE67" s="324">
        <v>0</v>
      </c>
      <c r="AF67" s="324">
        <v>0</v>
      </c>
      <c r="AG67" s="324">
        <v>0</v>
      </c>
      <c r="AH67" s="324">
        <v>0</v>
      </c>
      <c r="AI67" s="324">
        <v>228</v>
      </c>
      <c r="AJ67" s="324">
        <v>0</v>
      </c>
      <c r="AK67" s="322">
        <f t="shared" si="21"/>
        <v>0</v>
      </c>
      <c r="AL67" s="322">
        <v>0</v>
      </c>
      <c r="AM67" s="322">
        <v>0</v>
      </c>
      <c r="AN67" s="322">
        <v>0</v>
      </c>
      <c r="AO67" s="322">
        <v>0</v>
      </c>
      <c r="AP67" s="322">
        <v>0</v>
      </c>
      <c r="AQ67" s="322">
        <v>0</v>
      </c>
      <c r="AR67" s="322">
        <v>0</v>
      </c>
      <c r="AS67" s="322">
        <v>0</v>
      </c>
    </row>
    <row r="68" spans="1:45" s="300" customFormat="1" ht="13.5" customHeight="1">
      <c r="A68" s="322" t="s">
        <v>745</v>
      </c>
      <c r="B68" s="323" t="s">
        <v>941</v>
      </c>
      <c r="C68" s="322" t="s">
        <v>942</v>
      </c>
      <c r="D68" s="324">
        <f t="shared" si="13"/>
        <v>9269</v>
      </c>
      <c r="E68" s="324">
        <f t="shared" si="14"/>
        <v>6316</v>
      </c>
      <c r="F68" s="324">
        <f t="shared" si="15"/>
        <v>716</v>
      </c>
      <c r="G68" s="324">
        <v>447</v>
      </c>
      <c r="H68" s="324">
        <v>199</v>
      </c>
      <c r="I68" s="324">
        <v>0</v>
      </c>
      <c r="J68" s="324">
        <v>0</v>
      </c>
      <c r="K68" s="324">
        <v>0</v>
      </c>
      <c r="L68" s="324">
        <v>70</v>
      </c>
      <c r="M68" s="324">
        <v>0</v>
      </c>
      <c r="N68" s="324">
        <f t="shared" si="16"/>
        <v>0</v>
      </c>
      <c r="O68" s="324">
        <f>+資源化量内訳!Y68</f>
        <v>2237</v>
      </c>
      <c r="P68" s="324">
        <f t="shared" si="17"/>
        <v>6514</v>
      </c>
      <c r="Q68" s="324">
        <v>6316</v>
      </c>
      <c r="R68" s="324">
        <f t="shared" si="18"/>
        <v>198</v>
      </c>
      <c r="S68" s="324">
        <v>164</v>
      </c>
      <c r="T68" s="324">
        <v>34</v>
      </c>
      <c r="U68" s="324">
        <v>0</v>
      </c>
      <c r="V68" s="324">
        <v>0</v>
      </c>
      <c r="W68" s="324">
        <v>0</v>
      </c>
      <c r="X68" s="324">
        <v>0</v>
      </c>
      <c r="Y68" s="324">
        <v>0</v>
      </c>
      <c r="Z68" s="324">
        <f t="shared" si="19"/>
        <v>90</v>
      </c>
      <c r="AA68" s="324">
        <v>0</v>
      </c>
      <c r="AB68" s="324">
        <v>0</v>
      </c>
      <c r="AC68" s="324">
        <f t="shared" si="20"/>
        <v>90</v>
      </c>
      <c r="AD68" s="324">
        <v>90</v>
      </c>
      <c r="AE68" s="324">
        <v>0</v>
      </c>
      <c r="AF68" s="324">
        <v>0</v>
      </c>
      <c r="AG68" s="324">
        <v>0</v>
      </c>
      <c r="AH68" s="324">
        <v>0</v>
      </c>
      <c r="AI68" s="324">
        <v>0</v>
      </c>
      <c r="AJ68" s="324">
        <v>0</v>
      </c>
      <c r="AK68" s="322">
        <f t="shared" si="21"/>
        <v>0</v>
      </c>
      <c r="AL68" s="322">
        <v>0</v>
      </c>
      <c r="AM68" s="322">
        <v>0</v>
      </c>
      <c r="AN68" s="322">
        <v>0</v>
      </c>
      <c r="AO68" s="322">
        <v>0</v>
      </c>
      <c r="AP68" s="322">
        <v>0</v>
      </c>
      <c r="AQ68" s="322">
        <v>0</v>
      </c>
      <c r="AR68" s="322">
        <v>0</v>
      </c>
      <c r="AS68" s="322">
        <v>0</v>
      </c>
    </row>
    <row r="69" spans="1:45" s="300" customFormat="1" ht="13.5" customHeight="1">
      <c r="A69" s="322" t="s">
        <v>745</v>
      </c>
      <c r="B69" s="323" t="s">
        <v>944</v>
      </c>
      <c r="C69" s="322" t="s">
        <v>945</v>
      </c>
      <c r="D69" s="324">
        <f t="shared" si="13"/>
        <v>11827</v>
      </c>
      <c r="E69" s="324">
        <f t="shared" si="14"/>
        <v>8840</v>
      </c>
      <c r="F69" s="324">
        <f t="shared" si="15"/>
        <v>2987</v>
      </c>
      <c r="G69" s="324">
        <v>0</v>
      </c>
      <c r="H69" s="324">
        <v>0</v>
      </c>
      <c r="I69" s="324">
        <v>0</v>
      </c>
      <c r="J69" s="324">
        <v>0</v>
      </c>
      <c r="K69" s="324">
        <v>0</v>
      </c>
      <c r="L69" s="324">
        <v>1806</v>
      </c>
      <c r="M69" s="324">
        <v>1181</v>
      </c>
      <c r="N69" s="324">
        <f t="shared" si="16"/>
        <v>0</v>
      </c>
      <c r="O69" s="324">
        <f>+資源化量内訳!Y69</f>
        <v>0</v>
      </c>
      <c r="P69" s="324">
        <f t="shared" si="17"/>
        <v>9534</v>
      </c>
      <c r="Q69" s="324">
        <v>8840</v>
      </c>
      <c r="R69" s="324">
        <f t="shared" si="18"/>
        <v>694</v>
      </c>
      <c r="S69" s="324">
        <v>0</v>
      </c>
      <c r="T69" s="324">
        <v>0</v>
      </c>
      <c r="U69" s="324">
        <v>0</v>
      </c>
      <c r="V69" s="324">
        <v>0</v>
      </c>
      <c r="W69" s="324">
        <v>0</v>
      </c>
      <c r="X69" s="324">
        <v>0</v>
      </c>
      <c r="Y69" s="324">
        <v>694</v>
      </c>
      <c r="Z69" s="324">
        <f t="shared" si="19"/>
        <v>1107</v>
      </c>
      <c r="AA69" s="324">
        <v>0</v>
      </c>
      <c r="AB69" s="324">
        <v>917</v>
      </c>
      <c r="AC69" s="324">
        <f t="shared" si="20"/>
        <v>190</v>
      </c>
      <c r="AD69" s="324">
        <v>0</v>
      </c>
      <c r="AE69" s="324">
        <v>0</v>
      </c>
      <c r="AF69" s="324">
        <v>0</v>
      </c>
      <c r="AG69" s="324">
        <v>0</v>
      </c>
      <c r="AH69" s="324">
        <v>0</v>
      </c>
      <c r="AI69" s="324">
        <v>0</v>
      </c>
      <c r="AJ69" s="324">
        <v>190</v>
      </c>
      <c r="AK69" s="322">
        <f t="shared" si="21"/>
        <v>0</v>
      </c>
      <c r="AL69" s="322">
        <v>0</v>
      </c>
      <c r="AM69" s="322">
        <v>0</v>
      </c>
      <c r="AN69" s="322">
        <v>0</v>
      </c>
      <c r="AO69" s="322">
        <v>0</v>
      </c>
      <c r="AP69" s="322">
        <v>0</v>
      </c>
      <c r="AQ69" s="322">
        <v>0</v>
      </c>
      <c r="AR69" s="322">
        <v>0</v>
      </c>
      <c r="AS69" s="322">
        <v>0</v>
      </c>
    </row>
    <row r="70" spans="1:45" s="300" customFormat="1" ht="13.5" customHeight="1">
      <c r="A70" s="322" t="s">
        <v>745</v>
      </c>
      <c r="B70" s="323" t="s">
        <v>947</v>
      </c>
      <c r="C70" s="322" t="s">
        <v>948</v>
      </c>
      <c r="D70" s="324">
        <f t="shared" si="13"/>
        <v>9046</v>
      </c>
      <c r="E70" s="324">
        <f t="shared" si="14"/>
        <v>8030</v>
      </c>
      <c r="F70" s="324">
        <f t="shared" si="15"/>
        <v>648</v>
      </c>
      <c r="G70" s="324">
        <v>0</v>
      </c>
      <c r="H70" s="324">
        <v>100</v>
      </c>
      <c r="I70" s="324">
        <v>0</v>
      </c>
      <c r="J70" s="324">
        <v>0</v>
      </c>
      <c r="K70" s="324">
        <v>0</v>
      </c>
      <c r="L70" s="324">
        <v>423</v>
      </c>
      <c r="M70" s="324">
        <v>125</v>
      </c>
      <c r="N70" s="324">
        <f t="shared" si="16"/>
        <v>0</v>
      </c>
      <c r="O70" s="324">
        <f>+資源化量内訳!Y70</f>
        <v>368</v>
      </c>
      <c r="P70" s="324">
        <f t="shared" si="17"/>
        <v>8054</v>
      </c>
      <c r="Q70" s="324">
        <v>8030</v>
      </c>
      <c r="R70" s="324">
        <f t="shared" si="18"/>
        <v>24</v>
      </c>
      <c r="S70" s="324">
        <v>0</v>
      </c>
      <c r="T70" s="324">
        <v>0</v>
      </c>
      <c r="U70" s="324">
        <v>0</v>
      </c>
      <c r="V70" s="324">
        <v>0</v>
      </c>
      <c r="W70" s="324">
        <v>0</v>
      </c>
      <c r="X70" s="324">
        <v>24</v>
      </c>
      <c r="Y70" s="324">
        <v>0</v>
      </c>
      <c r="Z70" s="324">
        <f t="shared" si="19"/>
        <v>884</v>
      </c>
      <c r="AA70" s="324">
        <v>0</v>
      </c>
      <c r="AB70" s="324">
        <v>790</v>
      </c>
      <c r="AC70" s="324">
        <f t="shared" si="20"/>
        <v>94</v>
      </c>
      <c r="AD70" s="324">
        <v>0</v>
      </c>
      <c r="AE70" s="324">
        <v>0</v>
      </c>
      <c r="AF70" s="324">
        <v>0</v>
      </c>
      <c r="AG70" s="324">
        <v>0</v>
      </c>
      <c r="AH70" s="324">
        <v>0</v>
      </c>
      <c r="AI70" s="324">
        <v>4</v>
      </c>
      <c r="AJ70" s="324">
        <v>90</v>
      </c>
      <c r="AK70" s="322">
        <f t="shared" si="21"/>
        <v>0</v>
      </c>
      <c r="AL70" s="322">
        <v>0</v>
      </c>
      <c r="AM70" s="322">
        <v>0</v>
      </c>
      <c r="AN70" s="322">
        <v>0</v>
      </c>
      <c r="AO70" s="322">
        <v>0</v>
      </c>
      <c r="AP70" s="322">
        <v>0</v>
      </c>
      <c r="AQ70" s="322">
        <v>0</v>
      </c>
      <c r="AR70" s="322">
        <v>0</v>
      </c>
      <c r="AS70" s="322">
        <v>0</v>
      </c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70">
    <sortCondition ref="A8:A70"/>
    <sortCondition ref="B8:B70"/>
    <sortCondition ref="C8:C70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&amp;Lごみ処理の状況（平成29年度実績）</oddHeader>
  </headerFooter>
  <colBreaks count="3" manualBreakCount="3">
    <brk id="15" min="1" max="69" man="1"/>
    <brk id="25" min="1" max="69" man="1"/>
    <brk id="36" min="1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30" t="s">
        <v>665</v>
      </c>
      <c r="B2" s="330" t="s">
        <v>666</v>
      </c>
      <c r="C2" s="332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42" t="s">
        <v>719</v>
      </c>
    </row>
    <row r="3" spans="1:88" s="228" customFormat="1" ht="25.5" customHeight="1">
      <c r="A3" s="331"/>
      <c r="B3" s="331"/>
      <c r="C3" s="333"/>
      <c r="D3" s="341" t="s">
        <v>684</v>
      </c>
      <c r="E3" s="336" t="s">
        <v>720</v>
      </c>
      <c r="F3" s="336" t="s">
        <v>721</v>
      </c>
      <c r="G3" s="336" t="s">
        <v>722</v>
      </c>
      <c r="H3" s="336" t="s">
        <v>723</v>
      </c>
      <c r="I3" s="336" t="s">
        <v>724</v>
      </c>
      <c r="J3" s="342" t="s">
        <v>725</v>
      </c>
      <c r="K3" s="336" t="s">
        <v>726</v>
      </c>
      <c r="L3" s="342" t="s">
        <v>727</v>
      </c>
      <c r="M3" s="342" t="s">
        <v>728</v>
      </c>
      <c r="N3" s="336" t="s">
        <v>729</v>
      </c>
      <c r="O3" s="336" t="s">
        <v>730</v>
      </c>
      <c r="P3" s="336" t="s">
        <v>731</v>
      </c>
      <c r="Q3" s="336" t="s">
        <v>732</v>
      </c>
      <c r="R3" s="342" t="s">
        <v>733</v>
      </c>
      <c r="S3" s="336" t="s">
        <v>740</v>
      </c>
      <c r="T3" s="336" t="s">
        <v>734</v>
      </c>
      <c r="U3" s="342" t="s">
        <v>735</v>
      </c>
      <c r="V3" s="342" t="s">
        <v>736</v>
      </c>
      <c r="W3" s="342" t="s">
        <v>737</v>
      </c>
      <c r="X3" s="342" t="s">
        <v>738</v>
      </c>
      <c r="Y3" s="341" t="s">
        <v>684</v>
      </c>
      <c r="Z3" s="336" t="s">
        <v>720</v>
      </c>
      <c r="AA3" s="336" t="s">
        <v>721</v>
      </c>
      <c r="AB3" s="336" t="s">
        <v>722</v>
      </c>
      <c r="AC3" s="336" t="s">
        <v>723</v>
      </c>
      <c r="AD3" s="336" t="s">
        <v>724</v>
      </c>
      <c r="AE3" s="342" t="s">
        <v>725</v>
      </c>
      <c r="AF3" s="336" t="s">
        <v>726</v>
      </c>
      <c r="AG3" s="342" t="s">
        <v>727</v>
      </c>
      <c r="AH3" s="342" t="s">
        <v>728</v>
      </c>
      <c r="AI3" s="336" t="s">
        <v>729</v>
      </c>
      <c r="AJ3" s="336" t="s">
        <v>730</v>
      </c>
      <c r="AK3" s="336" t="s">
        <v>731</v>
      </c>
      <c r="AL3" s="336" t="s">
        <v>732</v>
      </c>
      <c r="AM3" s="342" t="s">
        <v>733</v>
      </c>
      <c r="AN3" s="336" t="s">
        <v>91</v>
      </c>
      <c r="AO3" s="336" t="s">
        <v>734</v>
      </c>
      <c r="AP3" s="342" t="s">
        <v>735</v>
      </c>
      <c r="AQ3" s="342" t="s">
        <v>736</v>
      </c>
      <c r="AR3" s="342" t="s">
        <v>737</v>
      </c>
      <c r="AS3" s="342" t="s">
        <v>738</v>
      </c>
      <c r="AT3" s="341" t="s">
        <v>684</v>
      </c>
      <c r="AU3" s="336" t="s">
        <v>720</v>
      </c>
      <c r="AV3" s="336" t="s">
        <v>721</v>
      </c>
      <c r="AW3" s="336" t="s">
        <v>722</v>
      </c>
      <c r="AX3" s="336" t="s">
        <v>723</v>
      </c>
      <c r="AY3" s="336" t="s">
        <v>724</v>
      </c>
      <c r="AZ3" s="342" t="s">
        <v>725</v>
      </c>
      <c r="BA3" s="336" t="s">
        <v>726</v>
      </c>
      <c r="BB3" s="342" t="s">
        <v>727</v>
      </c>
      <c r="BC3" s="342" t="s">
        <v>728</v>
      </c>
      <c r="BD3" s="336" t="s">
        <v>729</v>
      </c>
      <c r="BE3" s="336" t="s">
        <v>730</v>
      </c>
      <c r="BF3" s="336" t="s">
        <v>731</v>
      </c>
      <c r="BG3" s="336" t="s">
        <v>732</v>
      </c>
      <c r="BH3" s="342" t="s">
        <v>733</v>
      </c>
      <c r="BI3" s="336" t="s">
        <v>741</v>
      </c>
      <c r="BJ3" s="336" t="s">
        <v>734</v>
      </c>
      <c r="BK3" s="342" t="s">
        <v>735</v>
      </c>
      <c r="BL3" s="342" t="s">
        <v>736</v>
      </c>
      <c r="BM3" s="342" t="s">
        <v>737</v>
      </c>
      <c r="BN3" s="342" t="s">
        <v>738</v>
      </c>
      <c r="BO3" s="341" t="s">
        <v>684</v>
      </c>
      <c r="BP3" s="336" t="s">
        <v>720</v>
      </c>
      <c r="BQ3" s="336" t="s">
        <v>721</v>
      </c>
      <c r="BR3" s="336" t="s">
        <v>722</v>
      </c>
      <c r="BS3" s="336" t="s">
        <v>723</v>
      </c>
      <c r="BT3" s="336" t="s">
        <v>724</v>
      </c>
      <c r="BU3" s="342" t="s">
        <v>725</v>
      </c>
      <c r="BV3" s="336" t="s">
        <v>726</v>
      </c>
      <c r="BW3" s="342" t="s">
        <v>727</v>
      </c>
      <c r="BX3" s="342" t="s">
        <v>728</v>
      </c>
      <c r="BY3" s="336" t="s">
        <v>729</v>
      </c>
      <c r="BZ3" s="336" t="s">
        <v>730</v>
      </c>
      <c r="CA3" s="336" t="s">
        <v>731</v>
      </c>
      <c r="CB3" s="336" t="s">
        <v>732</v>
      </c>
      <c r="CC3" s="342" t="s">
        <v>733</v>
      </c>
      <c r="CD3" s="336" t="s">
        <v>741</v>
      </c>
      <c r="CE3" s="336" t="s">
        <v>734</v>
      </c>
      <c r="CF3" s="342" t="s">
        <v>735</v>
      </c>
      <c r="CG3" s="342" t="s">
        <v>736</v>
      </c>
      <c r="CH3" s="342" t="s">
        <v>737</v>
      </c>
      <c r="CI3" s="342" t="s">
        <v>738</v>
      </c>
      <c r="CJ3" s="337"/>
    </row>
    <row r="4" spans="1:88" s="228" customFormat="1" ht="25.5" customHeight="1">
      <c r="A4" s="331"/>
      <c r="B4" s="331"/>
      <c r="C4" s="333"/>
      <c r="D4" s="341"/>
      <c r="E4" s="343"/>
      <c r="F4" s="343"/>
      <c r="G4" s="343"/>
      <c r="H4" s="343"/>
      <c r="I4" s="343"/>
      <c r="J4" s="343"/>
      <c r="K4" s="343"/>
      <c r="L4" s="343"/>
      <c r="M4" s="337"/>
      <c r="N4" s="343"/>
      <c r="O4" s="343"/>
      <c r="P4" s="343"/>
      <c r="Q4" s="343"/>
      <c r="R4" s="343"/>
      <c r="S4" s="343"/>
      <c r="T4" s="343"/>
      <c r="U4" s="343"/>
      <c r="V4" s="337"/>
      <c r="W4" s="337"/>
      <c r="X4" s="337"/>
      <c r="Y4" s="341"/>
      <c r="Z4" s="343"/>
      <c r="AA4" s="343"/>
      <c r="AB4" s="343"/>
      <c r="AC4" s="343"/>
      <c r="AD4" s="343"/>
      <c r="AE4" s="343"/>
      <c r="AF4" s="343"/>
      <c r="AG4" s="343"/>
      <c r="AH4" s="337"/>
      <c r="AI4" s="343"/>
      <c r="AJ4" s="343"/>
      <c r="AK4" s="343"/>
      <c r="AL4" s="343"/>
      <c r="AM4" s="343"/>
      <c r="AN4" s="343"/>
      <c r="AO4" s="343"/>
      <c r="AP4" s="343"/>
      <c r="AQ4" s="337"/>
      <c r="AR4" s="337"/>
      <c r="AS4" s="337"/>
      <c r="AT4" s="341"/>
      <c r="AU4" s="343"/>
      <c r="AV4" s="343"/>
      <c r="AW4" s="343"/>
      <c r="AX4" s="343"/>
      <c r="AY4" s="343"/>
      <c r="AZ4" s="343"/>
      <c r="BA4" s="343"/>
      <c r="BB4" s="343"/>
      <c r="BC4" s="337"/>
      <c r="BD4" s="343"/>
      <c r="BE4" s="343"/>
      <c r="BF4" s="343"/>
      <c r="BG4" s="343"/>
      <c r="BH4" s="343"/>
      <c r="BI4" s="343"/>
      <c r="BJ4" s="343"/>
      <c r="BK4" s="343"/>
      <c r="BL4" s="337"/>
      <c r="BM4" s="337"/>
      <c r="BN4" s="337"/>
      <c r="BO4" s="341"/>
      <c r="BP4" s="343"/>
      <c r="BQ4" s="343"/>
      <c r="BR4" s="343"/>
      <c r="BS4" s="343"/>
      <c r="BT4" s="343"/>
      <c r="BU4" s="343"/>
      <c r="BV4" s="343"/>
      <c r="BW4" s="343"/>
      <c r="BX4" s="337"/>
      <c r="BY4" s="343"/>
      <c r="BZ4" s="343"/>
      <c r="CA4" s="343"/>
      <c r="CB4" s="343"/>
      <c r="CC4" s="343"/>
      <c r="CD4" s="343"/>
      <c r="CE4" s="343"/>
      <c r="CF4" s="343"/>
      <c r="CG4" s="337"/>
      <c r="CH4" s="337"/>
      <c r="CI4" s="337"/>
      <c r="CJ4" s="337"/>
    </row>
    <row r="5" spans="1:88" s="228" customFormat="1" ht="22.5" customHeight="1">
      <c r="A5" s="331"/>
      <c r="B5" s="331"/>
      <c r="C5" s="333"/>
      <c r="D5" s="341"/>
      <c r="E5" s="343"/>
      <c r="F5" s="343"/>
      <c r="G5" s="343"/>
      <c r="H5" s="343"/>
      <c r="I5" s="343"/>
      <c r="J5" s="343"/>
      <c r="K5" s="343"/>
      <c r="L5" s="343"/>
      <c r="M5" s="337"/>
      <c r="N5" s="343"/>
      <c r="O5" s="343"/>
      <c r="P5" s="343"/>
      <c r="Q5" s="343"/>
      <c r="R5" s="343"/>
      <c r="S5" s="343"/>
      <c r="T5" s="343"/>
      <c r="U5" s="343"/>
      <c r="V5" s="337"/>
      <c r="W5" s="337"/>
      <c r="X5" s="337"/>
      <c r="Y5" s="341"/>
      <c r="Z5" s="343"/>
      <c r="AA5" s="343"/>
      <c r="AB5" s="343"/>
      <c r="AC5" s="343"/>
      <c r="AD5" s="343"/>
      <c r="AE5" s="343"/>
      <c r="AF5" s="343"/>
      <c r="AG5" s="343"/>
      <c r="AH5" s="337"/>
      <c r="AI5" s="343"/>
      <c r="AJ5" s="343"/>
      <c r="AK5" s="343"/>
      <c r="AL5" s="343"/>
      <c r="AM5" s="343"/>
      <c r="AN5" s="343"/>
      <c r="AO5" s="343"/>
      <c r="AP5" s="343"/>
      <c r="AQ5" s="337"/>
      <c r="AR5" s="337"/>
      <c r="AS5" s="337"/>
      <c r="AT5" s="341"/>
      <c r="AU5" s="343"/>
      <c r="AV5" s="343"/>
      <c r="AW5" s="343"/>
      <c r="AX5" s="343"/>
      <c r="AY5" s="343"/>
      <c r="AZ5" s="343"/>
      <c r="BA5" s="343"/>
      <c r="BB5" s="343"/>
      <c r="BC5" s="337"/>
      <c r="BD5" s="343"/>
      <c r="BE5" s="343"/>
      <c r="BF5" s="343"/>
      <c r="BG5" s="343"/>
      <c r="BH5" s="343"/>
      <c r="BI5" s="343"/>
      <c r="BJ5" s="343"/>
      <c r="BK5" s="343"/>
      <c r="BL5" s="337"/>
      <c r="BM5" s="337"/>
      <c r="BN5" s="337"/>
      <c r="BO5" s="341"/>
      <c r="BP5" s="343"/>
      <c r="BQ5" s="343"/>
      <c r="BR5" s="343"/>
      <c r="BS5" s="343"/>
      <c r="BT5" s="343"/>
      <c r="BU5" s="343"/>
      <c r="BV5" s="343"/>
      <c r="BW5" s="343"/>
      <c r="BX5" s="337"/>
      <c r="BY5" s="343"/>
      <c r="BZ5" s="343"/>
      <c r="CA5" s="343"/>
      <c r="CB5" s="343"/>
      <c r="CC5" s="343"/>
      <c r="CD5" s="343"/>
      <c r="CE5" s="343"/>
      <c r="CF5" s="343"/>
      <c r="CG5" s="337"/>
      <c r="CH5" s="337"/>
      <c r="CI5" s="337"/>
      <c r="CJ5" s="337"/>
    </row>
    <row r="6" spans="1:88" s="230" customFormat="1" ht="13.5" customHeight="1">
      <c r="A6" s="331"/>
      <c r="B6" s="331"/>
      <c r="C6" s="333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37"/>
    </row>
    <row r="7" spans="1:88" s="299" customFormat="1" ht="13.5" customHeight="1">
      <c r="A7" s="302" t="str">
        <f>ごみ処理概要!A7</f>
        <v>埼玉県</v>
      </c>
      <c r="B7" s="303" t="str">
        <f>ごみ処理概要!B7</f>
        <v>11000</v>
      </c>
      <c r="C7" s="304" t="s">
        <v>3</v>
      </c>
      <c r="D7" s="306">
        <f t="shared" ref="D7:X7" si="0">SUM(Y7,AT7,BO7)</f>
        <v>551821</v>
      </c>
      <c r="E7" s="306">
        <f t="shared" si="0"/>
        <v>191241</v>
      </c>
      <c r="F7" s="306">
        <f t="shared" si="0"/>
        <v>1494</v>
      </c>
      <c r="G7" s="306">
        <f t="shared" si="0"/>
        <v>18705</v>
      </c>
      <c r="H7" s="306">
        <f t="shared" si="0"/>
        <v>53957</v>
      </c>
      <c r="I7" s="306">
        <f t="shared" si="0"/>
        <v>37887</v>
      </c>
      <c r="J7" s="306">
        <f t="shared" si="0"/>
        <v>19837</v>
      </c>
      <c r="K7" s="306">
        <f t="shared" si="0"/>
        <v>15</v>
      </c>
      <c r="L7" s="306">
        <f t="shared" si="0"/>
        <v>38311</v>
      </c>
      <c r="M7" s="306">
        <f t="shared" si="0"/>
        <v>8245</v>
      </c>
      <c r="N7" s="306">
        <f t="shared" si="0"/>
        <v>17243</v>
      </c>
      <c r="O7" s="306">
        <f t="shared" si="0"/>
        <v>1030</v>
      </c>
      <c r="P7" s="306">
        <f t="shared" si="0"/>
        <v>0</v>
      </c>
      <c r="Q7" s="306">
        <f t="shared" si="0"/>
        <v>40485</v>
      </c>
      <c r="R7" s="306">
        <f t="shared" si="0"/>
        <v>1270</v>
      </c>
      <c r="S7" s="306">
        <f t="shared" si="0"/>
        <v>0</v>
      </c>
      <c r="T7" s="306">
        <f t="shared" si="0"/>
        <v>60533</v>
      </c>
      <c r="U7" s="306">
        <f t="shared" si="0"/>
        <v>14643</v>
      </c>
      <c r="V7" s="306">
        <f t="shared" si="0"/>
        <v>0</v>
      </c>
      <c r="W7" s="306">
        <f t="shared" si="0"/>
        <v>42</v>
      </c>
      <c r="X7" s="306">
        <f t="shared" si="0"/>
        <v>46883</v>
      </c>
      <c r="Y7" s="306">
        <f t="shared" ref="Y7:Y38" si="1">SUM(Z7:AS7)</f>
        <v>135135</v>
      </c>
      <c r="Z7" s="306">
        <f t="shared" ref="Z7:AI7" si="2">SUM(Z$8:Z$207)</f>
        <v>85607</v>
      </c>
      <c r="AA7" s="306">
        <f t="shared" si="2"/>
        <v>1092</v>
      </c>
      <c r="AB7" s="306">
        <f t="shared" si="2"/>
        <v>11927</v>
      </c>
      <c r="AC7" s="306">
        <f t="shared" si="2"/>
        <v>3290</v>
      </c>
      <c r="AD7" s="306">
        <f t="shared" si="2"/>
        <v>4678</v>
      </c>
      <c r="AE7" s="306">
        <f t="shared" si="2"/>
        <v>5887</v>
      </c>
      <c r="AF7" s="306">
        <f t="shared" si="2"/>
        <v>15</v>
      </c>
      <c r="AG7" s="306">
        <f t="shared" si="2"/>
        <v>9321</v>
      </c>
      <c r="AH7" s="306">
        <f t="shared" si="2"/>
        <v>502</v>
      </c>
      <c r="AI7" s="306">
        <f t="shared" si="2"/>
        <v>11677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24</v>
      </c>
      <c r="AS7" s="306">
        <f>SUM(AS$8:AS$207)</f>
        <v>1115</v>
      </c>
      <c r="AT7" s="306">
        <f>施設資源化量内訳!D7</f>
        <v>306888</v>
      </c>
      <c r="AU7" s="306">
        <f>施設資源化量内訳!E7</f>
        <v>7564</v>
      </c>
      <c r="AV7" s="306">
        <f>施設資源化量内訳!F7</f>
        <v>27</v>
      </c>
      <c r="AW7" s="306">
        <f>施設資源化量内訳!G7</f>
        <v>1886</v>
      </c>
      <c r="AX7" s="306">
        <f>施設資源化量内訳!H7</f>
        <v>48667</v>
      </c>
      <c r="AY7" s="306">
        <f>施設資源化量内訳!I7</f>
        <v>32134</v>
      </c>
      <c r="AZ7" s="306">
        <f>施設資源化量内訳!J7</f>
        <v>13949</v>
      </c>
      <c r="BA7" s="306">
        <f>施設資源化量内訳!K7</f>
        <v>0</v>
      </c>
      <c r="BB7" s="306">
        <f>施設資源化量内訳!L7</f>
        <v>28990</v>
      </c>
      <c r="BC7" s="306">
        <f>施設資源化量内訳!M7</f>
        <v>7743</v>
      </c>
      <c r="BD7" s="306">
        <f>施設資源化量内訳!N7</f>
        <v>2232</v>
      </c>
      <c r="BE7" s="306">
        <f>施設資源化量内訳!O7</f>
        <v>1030</v>
      </c>
      <c r="BF7" s="306">
        <f>施設資源化量内訳!P7</f>
        <v>0</v>
      </c>
      <c r="BG7" s="306">
        <f>施設資源化量内訳!Q7</f>
        <v>40485</v>
      </c>
      <c r="BH7" s="306">
        <f>施設資源化量内訳!R7</f>
        <v>1270</v>
      </c>
      <c r="BI7" s="306">
        <f>施設資源化量内訳!S7</f>
        <v>0</v>
      </c>
      <c r="BJ7" s="306">
        <f>施設資源化量内訳!T7</f>
        <v>60533</v>
      </c>
      <c r="BK7" s="306">
        <f>施設資源化量内訳!U7</f>
        <v>14643</v>
      </c>
      <c r="BL7" s="306">
        <f>施設資源化量内訳!V7</f>
        <v>0</v>
      </c>
      <c r="BM7" s="306">
        <f>施設資源化量内訳!W7</f>
        <v>0</v>
      </c>
      <c r="BN7" s="306">
        <f>施設資源化量内訳!X7</f>
        <v>45735</v>
      </c>
      <c r="BO7" s="306">
        <f t="shared" ref="BO7:BO38" si="3">SUM(BP7:CI7)</f>
        <v>109798</v>
      </c>
      <c r="BP7" s="306">
        <f t="shared" ref="BP7:BY7" si="4">SUM(BP$8:BP$207)</f>
        <v>98070</v>
      </c>
      <c r="BQ7" s="306">
        <f t="shared" si="4"/>
        <v>375</v>
      </c>
      <c r="BR7" s="306">
        <f t="shared" si="4"/>
        <v>4892</v>
      </c>
      <c r="BS7" s="306">
        <f t="shared" si="4"/>
        <v>2000</v>
      </c>
      <c r="BT7" s="306">
        <f t="shared" si="4"/>
        <v>1075</v>
      </c>
      <c r="BU7" s="306">
        <f t="shared" si="4"/>
        <v>1</v>
      </c>
      <c r="BV7" s="306">
        <f t="shared" si="4"/>
        <v>0</v>
      </c>
      <c r="BW7" s="306">
        <f t="shared" si="4"/>
        <v>0</v>
      </c>
      <c r="BX7" s="306">
        <f t="shared" si="4"/>
        <v>0</v>
      </c>
      <c r="BY7" s="306">
        <f t="shared" si="4"/>
        <v>3334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18</v>
      </c>
      <c r="CI7" s="306">
        <f>SUM(CI$8:CI$207)</f>
        <v>33</v>
      </c>
      <c r="CJ7" s="307">
        <f>+COUNTIF(CJ$8:CJ$207,"有る")</f>
        <v>57</v>
      </c>
    </row>
    <row r="8" spans="1:88" s="300" customFormat="1" ht="13.5" customHeight="1">
      <c r="A8" s="322" t="s">
        <v>745</v>
      </c>
      <c r="B8" s="323" t="s">
        <v>759</v>
      </c>
      <c r="C8" s="322" t="s">
        <v>760</v>
      </c>
      <c r="D8" s="324">
        <f t="shared" ref="D8:D39" si="5">SUM(Y8,AT8,BO8)</f>
        <v>97916</v>
      </c>
      <c r="E8" s="324">
        <f t="shared" ref="E8:E39" si="6">SUM(Z8,AU8,BP8)</f>
        <v>27656</v>
      </c>
      <c r="F8" s="324">
        <f t="shared" ref="F8:F39" si="7">SUM(AA8,AV8,BQ8)</f>
        <v>344</v>
      </c>
      <c r="G8" s="324">
        <f t="shared" ref="G8:G39" si="8">SUM(AB8,AW8,BR8)</f>
        <v>12681</v>
      </c>
      <c r="H8" s="324">
        <f t="shared" ref="H8:H39" si="9">SUM(AC8,AX8,BS8)</f>
        <v>10583</v>
      </c>
      <c r="I8" s="324">
        <f t="shared" ref="I8:I39" si="10">SUM(AD8,AY8,BT8)</f>
        <v>6355</v>
      </c>
      <c r="J8" s="324">
        <f t="shared" ref="J8:J39" si="11">SUM(AE8,AZ8,BU8)</f>
        <v>3782</v>
      </c>
      <c r="K8" s="324">
        <f t="shared" ref="K8:K39" si="12">SUM(AF8,BA8,BV8)</f>
        <v>0</v>
      </c>
      <c r="L8" s="324">
        <f t="shared" ref="L8:L39" si="13">SUM(AG8,BB8,BW8)</f>
        <v>3908</v>
      </c>
      <c r="M8" s="324">
        <f t="shared" ref="M8:M39" si="14">SUM(AH8,BC8,BX8)</f>
        <v>0</v>
      </c>
      <c r="N8" s="324">
        <f t="shared" ref="N8:N39" si="15">SUM(AI8,BD8,BY8)</f>
        <v>2590</v>
      </c>
      <c r="O8" s="324">
        <f t="shared" ref="O8:O39" si="16">SUM(AJ8,BE8,BZ8)</f>
        <v>0</v>
      </c>
      <c r="P8" s="324">
        <f t="shared" ref="P8:P39" si="17">SUM(AK8,BF8,CA8)</f>
        <v>0</v>
      </c>
      <c r="Q8" s="324">
        <f t="shared" ref="Q8:Q39" si="18">SUM(AL8,BG8,CB8)</f>
        <v>19473</v>
      </c>
      <c r="R8" s="324">
        <f t="shared" ref="R8:R39" si="19">SUM(AM8,BH8,CC8)</f>
        <v>0</v>
      </c>
      <c r="S8" s="324">
        <f t="shared" ref="S8:S39" si="20">SUM(AN8,BI8,CD8)</f>
        <v>0</v>
      </c>
      <c r="T8" s="324">
        <f t="shared" ref="T8:T39" si="21">SUM(AO8,BJ8,CE8)</f>
        <v>8036</v>
      </c>
      <c r="U8" s="324">
        <f t="shared" ref="U8:U39" si="22">SUM(AP8,BK8,CF8)</f>
        <v>0</v>
      </c>
      <c r="V8" s="324">
        <f t="shared" ref="V8:V39" si="23">SUM(AQ8,BL8,CG8)</f>
        <v>0</v>
      </c>
      <c r="W8" s="324">
        <f t="shared" ref="W8:W39" si="24">SUM(AR8,BM8,CH8)</f>
        <v>0</v>
      </c>
      <c r="X8" s="324">
        <f t="shared" ref="X8:X39" si="25">SUM(AS8,BN8,CI8)</f>
        <v>2508</v>
      </c>
      <c r="Y8" s="324">
        <f t="shared" si="1"/>
        <v>29484</v>
      </c>
      <c r="Z8" s="324">
        <v>16802</v>
      </c>
      <c r="AA8" s="324">
        <v>305</v>
      </c>
      <c r="AB8" s="324">
        <v>9608</v>
      </c>
      <c r="AC8" s="324">
        <v>276</v>
      </c>
      <c r="AD8" s="324">
        <v>0</v>
      </c>
      <c r="AE8" s="324">
        <v>0</v>
      </c>
      <c r="AF8" s="324">
        <v>0</v>
      </c>
      <c r="AG8" s="324">
        <v>0</v>
      </c>
      <c r="AH8" s="324">
        <v>0</v>
      </c>
      <c r="AI8" s="325">
        <v>2333</v>
      </c>
      <c r="AJ8" s="325" t="s">
        <v>950</v>
      </c>
      <c r="AK8" s="325" t="s">
        <v>950</v>
      </c>
      <c r="AL8" s="325" t="s">
        <v>950</v>
      </c>
      <c r="AM8" s="325" t="s">
        <v>950</v>
      </c>
      <c r="AN8" s="325" t="s">
        <v>950</v>
      </c>
      <c r="AO8" s="325" t="s">
        <v>950</v>
      </c>
      <c r="AP8" s="325" t="s">
        <v>950</v>
      </c>
      <c r="AQ8" s="325" t="s">
        <v>950</v>
      </c>
      <c r="AR8" s="324">
        <v>0</v>
      </c>
      <c r="AS8" s="324">
        <v>160</v>
      </c>
      <c r="AT8" s="324">
        <f>施設資源化量内訳!D8</f>
        <v>55269</v>
      </c>
      <c r="AU8" s="324">
        <f>施設資源化量内訳!E8</f>
        <v>1167</v>
      </c>
      <c r="AV8" s="324">
        <f>施設資源化量内訳!F8</f>
        <v>0</v>
      </c>
      <c r="AW8" s="324">
        <f>施設資源化量内訳!G8</f>
        <v>0</v>
      </c>
      <c r="AX8" s="324">
        <f>施設資源化量内訳!H8</f>
        <v>10203</v>
      </c>
      <c r="AY8" s="324">
        <f>施設資源化量内訳!I8</f>
        <v>6352</v>
      </c>
      <c r="AZ8" s="324">
        <f>施設資源化量内訳!J8</f>
        <v>3782</v>
      </c>
      <c r="BA8" s="324">
        <f>施設資源化量内訳!K8</f>
        <v>0</v>
      </c>
      <c r="BB8" s="324">
        <f>施設資源化量内訳!L8</f>
        <v>3908</v>
      </c>
      <c r="BC8" s="324">
        <f>施設資源化量内訳!M8</f>
        <v>0</v>
      </c>
      <c r="BD8" s="324">
        <f>施設資源化量内訳!N8</f>
        <v>0</v>
      </c>
      <c r="BE8" s="324">
        <f>施設資源化量内訳!O8</f>
        <v>0</v>
      </c>
      <c r="BF8" s="324">
        <f>施設資源化量内訳!P8</f>
        <v>0</v>
      </c>
      <c r="BG8" s="324">
        <f>施設資源化量内訳!Q8</f>
        <v>19473</v>
      </c>
      <c r="BH8" s="324">
        <f>施設資源化量内訳!R8</f>
        <v>0</v>
      </c>
      <c r="BI8" s="324">
        <f>施設資源化量内訳!S8</f>
        <v>0</v>
      </c>
      <c r="BJ8" s="324">
        <f>施設資源化量内訳!T8</f>
        <v>8036</v>
      </c>
      <c r="BK8" s="324">
        <f>施設資源化量内訳!U8</f>
        <v>0</v>
      </c>
      <c r="BL8" s="324">
        <f>施設資源化量内訳!V8</f>
        <v>0</v>
      </c>
      <c r="BM8" s="324">
        <f>施設資源化量内訳!W8</f>
        <v>0</v>
      </c>
      <c r="BN8" s="324">
        <f>施設資源化量内訳!X8</f>
        <v>2348</v>
      </c>
      <c r="BO8" s="324">
        <f t="shared" si="3"/>
        <v>13163</v>
      </c>
      <c r="BP8" s="324">
        <v>9687</v>
      </c>
      <c r="BQ8" s="324">
        <v>39</v>
      </c>
      <c r="BR8" s="324">
        <v>3073</v>
      </c>
      <c r="BS8" s="324">
        <v>104</v>
      </c>
      <c r="BT8" s="324">
        <v>3</v>
      </c>
      <c r="BU8" s="324">
        <v>0</v>
      </c>
      <c r="BV8" s="324">
        <v>0</v>
      </c>
      <c r="BW8" s="324">
        <v>0</v>
      </c>
      <c r="BX8" s="324">
        <v>0</v>
      </c>
      <c r="BY8" s="324">
        <v>257</v>
      </c>
      <c r="BZ8" s="325" t="s">
        <v>950</v>
      </c>
      <c r="CA8" s="325" t="s">
        <v>950</v>
      </c>
      <c r="CB8" s="325" t="s">
        <v>950</v>
      </c>
      <c r="CC8" s="325" t="s">
        <v>950</v>
      </c>
      <c r="CD8" s="325" t="s">
        <v>950</v>
      </c>
      <c r="CE8" s="325" t="s">
        <v>950</v>
      </c>
      <c r="CF8" s="325" t="s">
        <v>950</v>
      </c>
      <c r="CG8" s="325" t="s">
        <v>950</v>
      </c>
      <c r="CH8" s="324">
        <v>0</v>
      </c>
      <c r="CI8" s="324">
        <v>0</v>
      </c>
      <c r="CJ8" s="326" t="s">
        <v>762</v>
      </c>
    </row>
    <row r="9" spans="1:88" s="300" customFormat="1" ht="13.5" customHeight="1">
      <c r="A9" s="322" t="s">
        <v>745</v>
      </c>
      <c r="B9" s="323" t="s">
        <v>763</v>
      </c>
      <c r="C9" s="322" t="s">
        <v>764</v>
      </c>
      <c r="D9" s="324">
        <f t="shared" si="5"/>
        <v>25786</v>
      </c>
      <c r="E9" s="324">
        <f t="shared" si="6"/>
        <v>9888</v>
      </c>
      <c r="F9" s="324">
        <f t="shared" si="7"/>
        <v>70</v>
      </c>
      <c r="G9" s="324">
        <f t="shared" si="8"/>
        <v>0</v>
      </c>
      <c r="H9" s="324">
        <f t="shared" si="9"/>
        <v>2308</v>
      </c>
      <c r="I9" s="324">
        <f t="shared" si="10"/>
        <v>1302</v>
      </c>
      <c r="J9" s="324">
        <f t="shared" si="11"/>
        <v>825</v>
      </c>
      <c r="K9" s="324">
        <f t="shared" si="12"/>
        <v>0</v>
      </c>
      <c r="L9" s="324">
        <f t="shared" si="13"/>
        <v>3299</v>
      </c>
      <c r="M9" s="324">
        <f t="shared" si="14"/>
        <v>0</v>
      </c>
      <c r="N9" s="324">
        <f t="shared" si="15"/>
        <v>354</v>
      </c>
      <c r="O9" s="324">
        <f t="shared" si="16"/>
        <v>0</v>
      </c>
      <c r="P9" s="324">
        <f t="shared" si="17"/>
        <v>0</v>
      </c>
      <c r="Q9" s="324">
        <f t="shared" si="18"/>
        <v>408</v>
      </c>
      <c r="R9" s="324">
        <f t="shared" si="19"/>
        <v>0</v>
      </c>
      <c r="S9" s="324">
        <f t="shared" si="20"/>
        <v>0</v>
      </c>
      <c r="T9" s="324">
        <f t="shared" si="21"/>
        <v>5271</v>
      </c>
      <c r="U9" s="324">
        <f t="shared" si="22"/>
        <v>0</v>
      </c>
      <c r="V9" s="324">
        <f t="shared" si="23"/>
        <v>0</v>
      </c>
      <c r="W9" s="324">
        <f t="shared" si="24"/>
        <v>0</v>
      </c>
      <c r="X9" s="324">
        <f t="shared" si="25"/>
        <v>2061</v>
      </c>
      <c r="Y9" s="324">
        <f t="shared" si="1"/>
        <v>3750</v>
      </c>
      <c r="Z9" s="324">
        <v>3562</v>
      </c>
      <c r="AA9" s="324">
        <v>15</v>
      </c>
      <c r="AB9" s="324">
        <v>0</v>
      </c>
      <c r="AC9" s="324">
        <v>0</v>
      </c>
      <c r="AD9" s="324">
        <v>0</v>
      </c>
      <c r="AE9" s="324">
        <v>0</v>
      </c>
      <c r="AF9" s="324">
        <v>0</v>
      </c>
      <c r="AG9" s="324">
        <v>0</v>
      </c>
      <c r="AH9" s="324">
        <v>0</v>
      </c>
      <c r="AI9" s="325">
        <v>172</v>
      </c>
      <c r="AJ9" s="325" t="s">
        <v>950</v>
      </c>
      <c r="AK9" s="325" t="s">
        <v>950</v>
      </c>
      <c r="AL9" s="325" t="s">
        <v>950</v>
      </c>
      <c r="AM9" s="325" t="s">
        <v>950</v>
      </c>
      <c r="AN9" s="325" t="s">
        <v>950</v>
      </c>
      <c r="AO9" s="325" t="s">
        <v>950</v>
      </c>
      <c r="AP9" s="325" t="s">
        <v>950</v>
      </c>
      <c r="AQ9" s="325" t="s">
        <v>950</v>
      </c>
      <c r="AR9" s="324">
        <v>0</v>
      </c>
      <c r="AS9" s="324">
        <v>1</v>
      </c>
      <c r="AT9" s="324">
        <f>施設資源化量内訳!D9</f>
        <v>15528</v>
      </c>
      <c r="AU9" s="324">
        <f>施設資源化量内訳!E9</f>
        <v>156</v>
      </c>
      <c r="AV9" s="324">
        <f>施設資源化量内訳!F9</f>
        <v>0</v>
      </c>
      <c r="AW9" s="324">
        <f>施設資源化量内訳!G9</f>
        <v>0</v>
      </c>
      <c r="AX9" s="324">
        <f>施設資源化量内訳!H9</f>
        <v>2218</v>
      </c>
      <c r="AY9" s="324">
        <f>施設資源化量内訳!I9</f>
        <v>1291</v>
      </c>
      <c r="AZ9" s="324">
        <f>施設資源化量内訳!J9</f>
        <v>825</v>
      </c>
      <c r="BA9" s="324">
        <f>施設資源化量内訳!K9</f>
        <v>0</v>
      </c>
      <c r="BB9" s="324">
        <f>施設資源化量内訳!L9</f>
        <v>3299</v>
      </c>
      <c r="BC9" s="324">
        <f>施設資源化量内訳!M9</f>
        <v>0</v>
      </c>
      <c r="BD9" s="324">
        <f>施設資源化量内訳!N9</f>
        <v>0</v>
      </c>
      <c r="BE9" s="324">
        <f>施設資源化量内訳!O9</f>
        <v>0</v>
      </c>
      <c r="BF9" s="324">
        <f>施設資源化量内訳!P9</f>
        <v>0</v>
      </c>
      <c r="BG9" s="324">
        <f>施設資源化量内訳!Q9</f>
        <v>408</v>
      </c>
      <c r="BH9" s="324">
        <f>施設資源化量内訳!R9</f>
        <v>0</v>
      </c>
      <c r="BI9" s="324">
        <f>施設資源化量内訳!S9</f>
        <v>0</v>
      </c>
      <c r="BJ9" s="324">
        <f>施設資源化量内訳!T9</f>
        <v>5271</v>
      </c>
      <c r="BK9" s="324">
        <f>施設資源化量内訳!U9</f>
        <v>0</v>
      </c>
      <c r="BL9" s="324">
        <f>施設資源化量内訳!V9</f>
        <v>0</v>
      </c>
      <c r="BM9" s="324">
        <f>施設資源化量内訳!W9</f>
        <v>0</v>
      </c>
      <c r="BN9" s="324">
        <f>施設資源化量内訳!X9</f>
        <v>2060</v>
      </c>
      <c r="BO9" s="324">
        <f t="shared" si="3"/>
        <v>6508</v>
      </c>
      <c r="BP9" s="324">
        <v>6170</v>
      </c>
      <c r="BQ9" s="324">
        <v>55</v>
      </c>
      <c r="BR9" s="324">
        <v>0</v>
      </c>
      <c r="BS9" s="324">
        <v>90</v>
      </c>
      <c r="BT9" s="324">
        <v>11</v>
      </c>
      <c r="BU9" s="324">
        <v>0</v>
      </c>
      <c r="BV9" s="324">
        <v>0</v>
      </c>
      <c r="BW9" s="324">
        <v>0</v>
      </c>
      <c r="BX9" s="324">
        <v>0</v>
      </c>
      <c r="BY9" s="324">
        <v>182</v>
      </c>
      <c r="BZ9" s="325" t="s">
        <v>950</v>
      </c>
      <c r="CA9" s="325" t="s">
        <v>950</v>
      </c>
      <c r="CB9" s="325" t="s">
        <v>950</v>
      </c>
      <c r="CC9" s="325" t="s">
        <v>950</v>
      </c>
      <c r="CD9" s="325" t="s">
        <v>950</v>
      </c>
      <c r="CE9" s="325" t="s">
        <v>950</v>
      </c>
      <c r="CF9" s="325" t="s">
        <v>950</v>
      </c>
      <c r="CG9" s="325" t="s">
        <v>950</v>
      </c>
      <c r="CH9" s="324">
        <v>0</v>
      </c>
      <c r="CI9" s="324">
        <v>0</v>
      </c>
      <c r="CJ9" s="326" t="s">
        <v>762</v>
      </c>
    </row>
    <row r="10" spans="1:88" s="300" customFormat="1" ht="13.5" customHeight="1">
      <c r="A10" s="322" t="s">
        <v>745</v>
      </c>
      <c r="B10" s="323" t="s">
        <v>766</v>
      </c>
      <c r="C10" s="322" t="s">
        <v>767</v>
      </c>
      <c r="D10" s="324">
        <f t="shared" si="5"/>
        <v>17179</v>
      </c>
      <c r="E10" s="324">
        <f t="shared" si="6"/>
        <v>5803</v>
      </c>
      <c r="F10" s="324">
        <f t="shared" si="7"/>
        <v>30</v>
      </c>
      <c r="G10" s="324">
        <f t="shared" si="8"/>
        <v>31</v>
      </c>
      <c r="H10" s="324">
        <f t="shared" si="9"/>
        <v>1413</v>
      </c>
      <c r="I10" s="324">
        <f t="shared" si="10"/>
        <v>83</v>
      </c>
      <c r="J10" s="324">
        <f t="shared" si="11"/>
        <v>396</v>
      </c>
      <c r="K10" s="324">
        <f t="shared" si="12"/>
        <v>0</v>
      </c>
      <c r="L10" s="324">
        <f t="shared" si="13"/>
        <v>0</v>
      </c>
      <c r="M10" s="324">
        <f t="shared" si="14"/>
        <v>0</v>
      </c>
      <c r="N10" s="324">
        <f t="shared" si="15"/>
        <v>22</v>
      </c>
      <c r="O10" s="324">
        <f t="shared" si="16"/>
        <v>0</v>
      </c>
      <c r="P10" s="324">
        <f t="shared" si="17"/>
        <v>0</v>
      </c>
      <c r="Q10" s="324">
        <f t="shared" si="18"/>
        <v>0</v>
      </c>
      <c r="R10" s="324">
        <f t="shared" si="19"/>
        <v>0</v>
      </c>
      <c r="S10" s="324">
        <f t="shared" si="20"/>
        <v>0</v>
      </c>
      <c r="T10" s="324">
        <f t="shared" si="21"/>
        <v>8460</v>
      </c>
      <c r="U10" s="324">
        <f t="shared" si="22"/>
        <v>0</v>
      </c>
      <c r="V10" s="324">
        <f t="shared" si="23"/>
        <v>0</v>
      </c>
      <c r="W10" s="324">
        <f t="shared" si="24"/>
        <v>1</v>
      </c>
      <c r="X10" s="324">
        <f t="shared" si="25"/>
        <v>940</v>
      </c>
      <c r="Y10" s="324">
        <f t="shared" si="1"/>
        <v>2649</v>
      </c>
      <c r="Z10" s="324">
        <v>2588</v>
      </c>
      <c r="AA10" s="324">
        <v>30</v>
      </c>
      <c r="AB10" s="324">
        <v>31</v>
      </c>
      <c r="AC10" s="324">
        <v>0</v>
      </c>
      <c r="AD10" s="324">
        <v>0</v>
      </c>
      <c r="AE10" s="324">
        <v>0</v>
      </c>
      <c r="AF10" s="324">
        <v>0</v>
      </c>
      <c r="AG10" s="324">
        <v>0</v>
      </c>
      <c r="AH10" s="324">
        <v>0</v>
      </c>
      <c r="AI10" s="325">
        <v>0</v>
      </c>
      <c r="AJ10" s="325" t="s">
        <v>950</v>
      </c>
      <c r="AK10" s="325" t="s">
        <v>950</v>
      </c>
      <c r="AL10" s="325" t="s">
        <v>950</v>
      </c>
      <c r="AM10" s="325" t="s">
        <v>950</v>
      </c>
      <c r="AN10" s="325" t="s">
        <v>950</v>
      </c>
      <c r="AO10" s="325" t="s">
        <v>950</v>
      </c>
      <c r="AP10" s="325" t="s">
        <v>950</v>
      </c>
      <c r="AQ10" s="325" t="s">
        <v>950</v>
      </c>
      <c r="AR10" s="324">
        <v>0</v>
      </c>
      <c r="AS10" s="324">
        <v>0</v>
      </c>
      <c r="AT10" s="324">
        <f>施設資源化量内訳!D10</f>
        <v>11281</v>
      </c>
      <c r="AU10" s="324">
        <f>施設資源化量内訳!E10</f>
        <v>70</v>
      </c>
      <c r="AV10" s="324">
        <f>施設資源化量内訳!F10</f>
        <v>0</v>
      </c>
      <c r="AW10" s="324">
        <f>施設資源化量内訳!G10</f>
        <v>0</v>
      </c>
      <c r="AX10" s="324">
        <f>施設資源化量内訳!H10</f>
        <v>1360</v>
      </c>
      <c r="AY10" s="324">
        <f>施設資源化量内訳!I10</f>
        <v>81</v>
      </c>
      <c r="AZ10" s="324">
        <f>施設資源化量内訳!J10</f>
        <v>396</v>
      </c>
      <c r="BA10" s="324">
        <f>施設資源化量内訳!K10</f>
        <v>0</v>
      </c>
      <c r="BB10" s="324">
        <f>施設資源化量内訳!L10</f>
        <v>0</v>
      </c>
      <c r="BC10" s="324">
        <f>施設資源化量内訳!M10</f>
        <v>0</v>
      </c>
      <c r="BD10" s="324">
        <f>施設資源化量内訳!N10</f>
        <v>0</v>
      </c>
      <c r="BE10" s="324">
        <f>施設資源化量内訳!O10</f>
        <v>0</v>
      </c>
      <c r="BF10" s="324">
        <f>施設資源化量内訳!P10</f>
        <v>0</v>
      </c>
      <c r="BG10" s="324">
        <f>施設資源化量内訳!Q10</f>
        <v>0</v>
      </c>
      <c r="BH10" s="324">
        <f>施設資源化量内訳!R10</f>
        <v>0</v>
      </c>
      <c r="BI10" s="324">
        <f>施設資源化量内訳!S10</f>
        <v>0</v>
      </c>
      <c r="BJ10" s="324">
        <f>施設資源化量内訳!T10</f>
        <v>8460</v>
      </c>
      <c r="BK10" s="324">
        <f>施設資源化量内訳!U10</f>
        <v>0</v>
      </c>
      <c r="BL10" s="324">
        <f>施設資源化量内訳!V10</f>
        <v>0</v>
      </c>
      <c r="BM10" s="324">
        <f>施設資源化量内訳!W10</f>
        <v>0</v>
      </c>
      <c r="BN10" s="324">
        <f>施設資源化量内訳!X10</f>
        <v>914</v>
      </c>
      <c r="BO10" s="324">
        <f t="shared" si="3"/>
        <v>3249</v>
      </c>
      <c r="BP10" s="324">
        <v>3145</v>
      </c>
      <c r="BQ10" s="324">
        <v>0</v>
      </c>
      <c r="BR10" s="324">
        <v>0</v>
      </c>
      <c r="BS10" s="324">
        <v>53</v>
      </c>
      <c r="BT10" s="324">
        <v>2</v>
      </c>
      <c r="BU10" s="324">
        <v>0</v>
      </c>
      <c r="BV10" s="324">
        <v>0</v>
      </c>
      <c r="BW10" s="324">
        <v>0</v>
      </c>
      <c r="BX10" s="324">
        <v>0</v>
      </c>
      <c r="BY10" s="324">
        <v>22</v>
      </c>
      <c r="BZ10" s="325" t="s">
        <v>950</v>
      </c>
      <c r="CA10" s="325" t="s">
        <v>950</v>
      </c>
      <c r="CB10" s="325" t="s">
        <v>950</v>
      </c>
      <c r="CC10" s="325" t="s">
        <v>950</v>
      </c>
      <c r="CD10" s="325" t="s">
        <v>950</v>
      </c>
      <c r="CE10" s="325" t="s">
        <v>950</v>
      </c>
      <c r="CF10" s="325" t="s">
        <v>950</v>
      </c>
      <c r="CG10" s="325" t="s">
        <v>950</v>
      </c>
      <c r="CH10" s="324">
        <v>1</v>
      </c>
      <c r="CI10" s="324">
        <v>26</v>
      </c>
      <c r="CJ10" s="326" t="s">
        <v>762</v>
      </c>
    </row>
    <row r="11" spans="1:88" s="300" customFormat="1" ht="13.5" customHeight="1">
      <c r="A11" s="322" t="s">
        <v>745</v>
      </c>
      <c r="B11" s="323" t="s">
        <v>769</v>
      </c>
      <c r="C11" s="322" t="s">
        <v>770</v>
      </c>
      <c r="D11" s="324">
        <f t="shared" si="5"/>
        <v>41389</v>
      </c>
      <c r="E11" s="324">
        <f t="shared" si="6"/>
        <v>16674</v>
      </c>
      <c r="F11" s="324">
        <f t="shared" si="7"/>
        <v>24</v>
      </c>
      <c r="G11" s="324">
        <f t="shared" si="8"/>
        <v>705</v>
      </c>
      <c r="H11" s="324">
        <f t="shared" si="9"/>
        <v>5040</v>
      </c>
      <c r="I11" s="324">
        <f t="shared" si="10"/>
        <v>3519</v>
      </c>
      <c r="J11" s="324">
        <f t="shared" si="11"/>
        <v>1713</v>
      </c>
      <c r="K11" s="324">
        <f t="shared" si="12"/>
        <v>0</v>
      </c>
      <c r="L11" s="324">
        <f t="shared" si="13"/>
        <v>2982</v>
      </c>
      <c r="M11" s="324">
        <f t="shared" si="14"/>
        <v>0</v>
      </c>
      <c r="N11" s="324">
        <f t="shared" si="15"/>
        <v>1688</v>
      </c>
      <c r="O11" s="324">
        <f t="shared" si="16"/>
        <v>0</v>
      </c>
      <c r="P11" s="324">
        <f t="shared" si="17"/>
        <v>0</v>
      </c>
      <c r="Q11" s="324">
        <f t="shared" si="18"/>
        <v>7896</v>
      </c>
      <c r="R11" s="324">
        <f t="shared" si="19"/>
        <v>0</v>
      </c>
      <c r="S11" s="324">
        <f t="shared" si="20"/>
        <v>0</v>
      </c>
      <c r="T11" s="324">
        <f t="shared" si="21"/>
        <v>494</v>
      </c>
      <c r="U11" s="324">
        <f t="shared" si="22"/>
        <v>0</v>
      </c>
      <c r="V11" s="324">
        <f t="shared" si="23"/>
        <v>0</v>
      </c>
      <c r="W11" s="324">
        <f t="shared" si="24"/>
        <v>0</v>
      </c>
      <c r="X11" s="324">
        <f t="shared" si="25"/>
        <v>654</v>
      </c>
      <c r="Y11" s="324">
        <f t="shared" si="1"/>
        <v>0</v>
      </c>
      <c r="Z11" s="324">
        <v>0</v>
      </c>
      <c r="AA11" s="324">
        <v>0</v>
      </c>
      <c r="AB11" s="324">
        <v>0</v>
      </c>
      <c r="AC11" s="324">
        <v>0</v>
      </c>
      <c r="AD11" s="324">
        <v>0</v>
      </c>
      <c r="AE11" s="324">
        <v>0</v>
      </c>
      <c r="AF11" s="324">
        <v>0</v>
      </c>
      <c r="AG11" s="324">
        <v>0</v>
      </c>
      <c r="AH11" s="324">
        <v>0</v>
      </c>
      <c r="AI11" s="325">
        <v>0</v>
      </c>
      <c r="AJ11" s="325" t="s">
        <v>950</v>
      </c>
      <c r="AK11" s="325" t="s">
        <v>950</v>
      </c>
      <c r="AL11" s="325" t="s">
        <v>950</v>
      </c>
      <c r="AM11" s="325" t="s">
        <v>950</v>
      </c>
      <c r="AN11" s="325" t="s">
        <v>950</v>
      </c>
      <c r="AO11" s="325" t="s">
        <v>950</v>
      </c>
      <c r="AP11" s="325" t="s">
        <v>950</v>
      </c>
      <c r="AQ11" s="325" t="s">
        <v>950</v>
      </c>
      <c r="AR11" s="324">
        <v>0</v>
      </c>
      <c r="AS11" s="324">
        <v>0</v>
      </c>
      <c r="AT11" s="324">
        <f>施設資源化量内訳!D11</f>
        <v>28388</v>
      </c>
      <c r="AU11" s="324">
        <f>施設資源化量内訳!E11</f>
        <v>4050</v>
      </c>
      <c r="AV11" s="324">
        <f>施設資源化量内訳!F11</f>
        <v>24</v>
      </c>
      <c r="AW11" s="324">
        <f>施設資源化量内訳!G11</f>
        <v>705</v>
      </c>
      <c r="AX11" s="324">
        <f>施設資源化量内訳!H11</f>
        <v>5040</v>
      </c>
      <c r="AY11" s="324">
        <f>施設資源化量内訳!I11</f>
        <v>3519</v>
      </c>
      <c r="AZ11" s="324">
        <f>施設資源化量内訳!J11</f>
        <v>1713</v>
      </c>
      <c r="BA11" s="324">
        <f>施設資源化量内訳!K11</f>
        <v>0</v>
      </c>
      <c r="BB11" s="324">
        <f>施設資源化量内訳!L11</f>
        <v>2982</v>
      </c>
      <c r="BC11" s="324">
        <f>施設資源化量内訳!M11</f>
        <v>0</v>
      </c>
      <c r="BD11" s="324">
        <f>施設資源化量内訳!N11</f>
        <v>1311</v>
      </c>
      <c r="BE11" s="324">
        <f>施設資源化量内訳!O11</f>
        <v>0</v>
      </c>
      <c r="BF11" s="324">
        <f>施設資源化量内訳!P11</f>
        <v>0</v>
      </c>
      <c r="BG11" s="324">
        <f>施設資源化量内訳!Q11</f>
        <v>7896</v>
      </c>
      <c r="BH11" s="324">
        <f>施設資源化量内訳!R11</f>
        <v>0</v>
      </c>
      <c r="BI11" s="324">
        <f>施設資源化量内訳!S11</f>
        <v>0</v>
      </c>
      <c r="BJ11" s="324">
        <f>施設資源化量内訳!T11</f>
        <v>494</v>
      </c>
      <c r="BK11" s="324">
        <f>施設資源化量内訳!U11</f>
        <v>0</v>
      </c>
      <c r="BL11" s="324">
        <f>施設資源化量内訳!V11</f>
        <v>0</v>
      </c>
      <c r="BM11" s="324">
        <f>施設資源化量内訳!W11</f>
        <v>0</v>
      </c>
      <c r="BN11" s="324">
        <f>施設資源化量内訳!X11</f>
        <v>654</v>
      </c>
      <c r="BO11" s="324">
        <f t="shared" si="3"/>
        <v>13001</v>
      </c>
      <c r="BP11" s="324">
        <v>12624</v>
      </c>
      <c r="BQ11" s="324">
        <v>0</v>
      </c>
      <c r="BR11" s="324">
        <v>0</v>
      </c>
      <c r="BS11" s="324">
        <v>0</v>
      </c>
      <c r="BT11" s="324">
        <v>0</v>
      </c>
      <c r="BU11" s="324">
        <v>0</v>
      </c>
      <c r="BV11" s="324">
        <v>0</v>
      </c>
      <c r="BW11" s="324">
        <v>0</v>
      </c>
      <c r="BX11" s="324">
        <v>0</v>
      </c>
      <c r="BY11" s="324">
        <v>377</v>
      </c>
      <c r="BZ11" s="325" t="s">
        <v>950</v>
      </c>
      <c r="CA11" s="325" t="s">
        <v>950</v>
      </c>
      <c r="CB11" s="325" t="s">
        <v>950</v>
      </c>
      <c r="CC11" s="325" t="s">
        <v>950</v>
      </c>
      <c r="CD11" s="325" t="s">
        <v>950</v>
      </c>
      <c r="CE11" s="325" t="s">
        <v>950</v>
      </c>
      <c r="CF11" s="325" t="s">
        <v>950</v>
      </c>
      <c r="CG11" s="325" t="s">
        <v>950</v>
      </c>
      <c r="CH11" s="324">
        <v>0</v>
      </c>
      <c r="CI11" s="324">
        <v>0</v>
      </c>
      <c r="CJ11" s="326" t="s">
        <v>762</v>
      </c>
    </row>
    <row r="12" spans="1:88" s="300" customFormat="1" ht="13.5" customHeight="1">
      <c r="A12" s="322" t="s">
        <v>745</v>
      </c>
      <c r="B12" s="323" t="s">
        <v>772</v>
      </c>
      <c r="C12" s="322" t="s">
        <v>773</v>
      </c>
      <c r="D12" s="324">
        <f t="shared" si="5"/>
        <v>5985</v>
      </c>
      <c r="E12" s="324">
        <f t="shared" si="6"/>
        <v>1894</v>
      </c>
      <c r="F12" s="324">
        <f t="shared" si="7"/>
        <v>4</v>
      </c>
      <c r="G12" s="324">
        <f t="shared" si="8"/>
        <v>0</v>
      </c>
      <c r="H12" s="324">
        <f t="shared" si="9"/>
        <v>513</v>
      </c>
      <c r="I12" s="324">
        <f t="shared" si="10"/>
        <v>344</v>
      </c>
      <c r="J12" s="324">
        <f t="shared" si="11"/>
        <v>0</v>
      </c>
      <c r="K12" s="324">
        <f t="shared" si="12"/>
        <v>0</v>
      </c>
      <c r="L12" s="324">
        <f t="shared" si="13"/>
        <v>0</v>
      </c>
      <c r="M12" s="324">
        <f t="shared" si="14"/>
        <v>0</v>
      </c>
      <c r="N12" s="324">
        <f t="shared" si="15"/>
        <v>247</v>
      </c>
      <c r="O12" s="324">
        <f t="shared" si="16"/>
        <v>0</v>
      </c>
      <c r="P12" s="324">
        <f t="shared" si="17"/>
        <v>0</v>
      </c>
      <c r="Q12" s="324">
        <f t="shared" si="18"/>
        <v>0</v>
      </c>
      <c r="R12" s="324">
        <f t="shared" si="19"/>
        <v>0</v>
      </c>
      <c r="S12" s="324">
        <f t="shared" si="20"/>
        <v>0</v>
      </c>
      <c r="T12" s="324">
        <f t="shared" si="21"/>
        <v>2962</v>
      </c>
      <c r="U12" s="324">
        <f t="shared" si="22"/>
        <v>0</v>
      </c>
      <c r="V12" s="324">
        <f t="shared" si="23"/>
        <v>0</v>
      </c>
      <c r="W12" s="324">
        <f t="shared" si="24"/>
        <v>0</v>
      </c>
      <c r="X12" s="324">
        <f t="shared" si="25"/>
        <v>21</v>
      </c>
      <c r="Y12" s="324">
        <f t="shared" si="1"/>
        <v>1684</v>
      </c>
      <c r="Z12" s="324">
        <v>948</v>
      </c>
      <c r="AA12" s="324">
        <v>3</v>
      </c>
      <c r="AB12" s="324">
        <v>0</v>
      </c>
      <c r="AC12" s="324">
        <v>168</v>
      </c>
      <c r="AD12" s="324">
        <v>341</v>
      </c>
      <c r="AE12" s="324">
        <v>0</v>
      </c>
      <c r="AF12" s="324">
        <v>0</v>
      </c>
      <c r="AG12" s="324">
        <v>0</v>
      </c>
      <c r="AH12" s="324">
        <v>0</v>
      </c>
      <c r="AI12" s="325">
        <v>224</v>
      </c>
      <c r="AJ12" s="325" t="s">
        <v>950</v>
      </c>
      <c r="AK12" s="325" t="s">
        <v>950</v>
      </c>
      <c r="AL12" s="325" t="s">
        <v>950</v>
      </c>
      <c r="AM12" s="325" t="s">
        <v>950</v>
      </c>
      <c r="AN12" s="325" t="s">
        <v>950</v>
      </c>
      <c r="AO12" s="325" t="s">
        <v>950</v>
      </c>
      <c r="AP12" s="325" t="s">
        <v>950</v>
      </c>
      <c r="AQ12" s="325" t="s">
        <v>950</v>
      </c>
      <c r="AR12" s="324">
        <v>0</v>
      </c>
      <c r="AS12" s="324">
        <v>0</v>
      </c>
      <c r="AT12" s="324">
        <f>施設資源化量内訳!D12</f>
        <v>3367</v>
      </c>
      <c r="AU12" s="324">
        <f>施設資源化量内訳!E12</f>
        <v>36</v>
      </c>
      <c r="AV12" s="324">
        <f>施設資源化量内訳!F12</f>
        <v>0</v>
      </c>
      <c r="AW12" s="324">
        <f>施設資源化量内訳!G12</f>
        <v>0</v>
      </c>
      <c r="AX12" s="324">
        <f>施設資源化量内訳!H12</f>
        <v>345</v>
      </c>
      <c r="AY12" s="324">
        <f>施設資源化量内訳!I12</f>
        <v>3</v>
      </c>
      <c r="AZ12" s="324">
        <f>施設資源化量内訳!J12</f>
        <v>0</v>
      </c>
      <c r="BA12" s="324">
        <f>施設資源化量内訳!K12</f>
        <v>0</v>
      </c>
      <c r="BB12" s="324">
        <f>施設資源化量内訳!L12</f>
        <v>0</v>
      </c>
      <c r="BC12" s="324">
        <f>施設資源化量内訳!M12</f>
        <v>0</v>
      </c>
      <c r="BD12" s="324">
        <f>施設資源化量内訳!N12</f>
        <v>0</v>
      </c>
      <c r="BE12" s="324">
        <f>施設資源化量内訳!O12</f>
        <v>0</v>
      </c>
      <c r="BF12" s="324">
        <f>施設資源化量内訳!P12</f>
        <v>0</v>
      </c>
      <c r="BG12" s="324">
        <f>施設資源化量内訳!Q12</f>
        <v>0</v>
      </c>
      <c r="BH12" s="324">
        <f>施設資源化量内訳!R12</f>
        <v>0</v>
      </c>
      <c r="BI12" s="324">
        <f>施設資源化量内訳!S12</f>
        <v>0</v>
      </c>
      <c r="BJ12" s="324">
        <f>施設資源化量内訳!T12</f>
        <v>2962</v>
      </c>
      <c r="BK12" s="324">
        <f>施設資源化量内訳!U12</f>
        <v>0</v>
      </c>
      <c r="BL12" s="324">
        <f>施設資源化量内訳!V12</f>
        <v>0</v>
      </c>
      <c r="BM12" s="324">
        <f>施設資源化量内訳!W12</f>
        <v>0</v>
      </c>
      <c r="BN12" s="324">
        <f>施設資源化量内訳!X12</f>
        <v>21</v>
      </c>
      <c r="BO12" s="324">
        <f t="shared" si="3"/>
        <v>934</v>
      </c>
      <c r="BP12" s="324">
        <v>910</v>
      </c>
      <c r="BQ12" s="324">
        <v>1</v>
      </c>
      <c r="BR12" s="324">
        <v>0</v>
      </c>
      <c r="BS12" s="324">
        <v>0</v>
      </c>
      <c r="BT12" s="324">
        <v>0</v>
      </c>
      <c r="BU12" s="324">
        <v>0</v>
      </c>
      <c r="BV12" s="324">
        <v>0</v>
      </c>
      <c r="BW12" s="324">
        <v>0</v>
      </c>
      <c r="BX12" s="324">
        <v>0</v>
      </c>
      <c r="BY12" s="324">
        <v>23</v>
      </c>
      <c r="BZ12" s="325" t="s">
        <v>950</v>
      </c>
      <c r="CA12" s="325" t="s">
        <v>950</v>
      </c>
      <c r="CB12" s="325" t="s">
        <v>950</v>
      </c>
      <c r="CC12" s="325" t="s">
        <v>950</v>
      </c>
      <c r="CD12" s="325" t="s">
        <v>950</v>
      </c>
      <c r="CE12" s="325" t="s">
        <v>950</v>
      </c>
      <c r="CF12" s="325" t="s">
        <v>950</v>
      </c>
      <c r="CG12" s="325" t="s">
        <v>950</v>
      </c>
      <c r="CH12" s="324">
        <v>0</v>
      </c>
      <c r="CI12" s="324">
        <v>0</v>
      </c>
      <c r="CJ12" s="326" t="s">
        <v>762</v>
      </c>
    </row>
    <row r="13" spans="1:88" s="300" customFormat="1" ht="13.5" customHeight="1">
      <c r="A13" s="322" t="s">
        <v>745</v>
      </c>
      <c r="B13" s="323" t="s">
        <v>775</v>
      </c>
      <c r="C13" s="322" t="s">
        <v>776</v>
      </c>
      <c r="D13" s="324">
        <f t="shared" si="5"/>
        <v>5686</v>
      </c>
      <c r="E13" s="324">
        <f t="shared" si="6"/>
        <v>2351</v>
      </c>
      <c r="F13" s="324">
        <f t="shared" si="7"/>
        <v>13</v>
      </c>
      <c r="G13" s="324">
        <f t="shared" si="8"/>
        <v>0</v>
      </c>
      <c r="H13" s="324">
        <f t="shared" si="9"/>
        <v>186</v>
      </c>
      <c r="I13" s="324">
        <f t="shared" si="10"/>
        <v>324</v>
      </c>
      <c r="J13" s="324">
        <f t="shared" si="11"/>
        <v>71</v>
      </c>
      <c r="K13" s="324">
        <f t="shared" si="12"/>
        <v>0</v>
      </c>
      <c r="L13" s="324">
        <f t="shared" si="13"/>
        <v>0</v>
      </c>
      <c r="M13" s="324">
        <f t="shared" si="14"/>
        <v>0</v>
      </c>
      <c r="N13" s="324">
        <f t="shared" si="15"/>
        <v>250</v>
      </c>
      <c r="O13" s="324">
        <f t="shared" si="16"/>
        <v>0</v>
      </c>
      <c r="P13" s="324">
        <f t="shared" si="17"/>
        <v>0</v>
      </c>
      <c r="Q13" s="324">
        <f t="shared" si="18"/>
        <v>0</v>
      </c>
      <c r="R13" s="324">
        <f t="shared" si="19"/>
        <v>0</v>
      </c>
      <c r="S13" s="324">
        <f t="shared" si="20"/>
        <v>0</v>
      </c>
      <c r="T13" s="324">
        <f t="shared" si="21"/>
        <v>604</v>
      </c>
      <c r="U13" s="324">
        <f t="shared" si="22"/>
        <v>0</v>
      </c>
      <c r="V13" s="324">
        <f t="shared" si="23"/>
        <v>0</v>
      </c>
      <c r="W13" s="324">
        <f t="shared" si="24"/>
        <v>17</v>
      </c>
      <c r="X13" s="324">
        <f t="shared" si="25"/>
        <v>1870</v>
      </c>
      <c r="Y13" s="324">
        <f t="shared" si="1"/>
        <v>976</v>
      </c>
      <c r="Z13" s="324">
        <v>976</v>
      </c>
      <c r="AA13" s="324">
        <v>0</v>
      </c>
      <c r="AB13" s="324">
        <v>0</v>
      </c>
      <c r="AC13" s="324">
        <v>0</v>
      </c>
      <c r="AD13" s="324">
        <v>0</v>
      </c>
      <c r="AE13" s="324">
        <v>0</v>
      </c>
      <c r="AF13" s="324">
        <v>0</v>
      </c>
      <c r="AG13" s="324">
        <v>0</v>
      </c>
      <c r="AH13" s="324">
        <v>0</v>
      </c>
      <c r="AI13" s="325">
        <v>0</v>
      </c>
      <c r="AJ13" s="325" t="s">
        <v>950</v>
      </c>
      <c r="AK13" s="325" t="s">
        <v>950</v>
      </c>
      <c r="AL13" s="325" t="s">
        <v>950</v>
      </c>
      <c r="AM13" s="325" t="s">
        <v>950</v>
      </c>
      <c r="AN13" s="325" t="s">
        <v>950</v>
      </c>
      <c r="AO13" s="325" t="s">
        <v>950</v>
      </c>
      <c r="AP13" s="325" t="s">
        <v>950</v>
      </c>
      <c r="AQ13" s="325" t="s">
        <v>950</v>
      </c>
      <c r="AR13" s="324">
        <v>0</v>
      </c>
      <c r="AS13" s="324">
        <v>0</v>
      </c>
      <c r="AT13" s="324">
        <f>施設資源化量内訳!D13</f>
        <v>3230</v>
      </c>
      <c r="AU13" s="324">
        <f>施設資源化量内訳!E13</f>
        <v>0</v>
      </c>
      <c r="AV13" s="324">
        <f>施設資源化量内訳!F13</f>
        <v>0</v>
      </c>
      <c r="AW13" s="324">
        <f>施設資源化量内訳!G13</f>
        <v>0</v>
      </c>
      <c r="AX13" s="324">
        <f>施設資源化量内訳!H13</f>
        <v>170</v>
      </c>
      <c r="AY13" s="324">
        <f>施設資源化量内訳!I13</f>
        <v>304</v>
      </c>
      <c r="AZ13" s="324">
        <f>施設資源化量内訳!J13</f>
        <v>71</v>
      </c>
      <c r="BA13" s="324">
        <f>施設資源化量内訳!K13</f>
        <v>0</v>
      </c>
      <c r="BB13" s="324">
        <f>施設資源化量内訳!L13</f>
        <v>0</v>
      </c>
      <c r="BC13" s="324">
        <f>施設資源化量内訳!M13</f>
        <v>0</v>
      </c>
      <c r="BD13" s="324">
        <f>施設資源化量内訳!N13</f>
        <v>211</v>
      </c>
      <c r="BE13" s="324">
        <f>施設資源化量内訳!O13</f>
        <v>0</v>
      </c>
      <c r="BF13" s="324">
        <f>施設資源化量内訳!P13</f>
        <v>0</v>
      </c>
      <c r="BG13" s="324">
        <f>施設資源化量内訳!Q13</f>
        <v>0</v>
      </c>
      <c r="BH13" s="324">
        <f>施設資源化量内訳!R13</f>
        <v>0</v>
      </c>
      <c r="BI13" s="324">
        <f>施設資源化量内訳!S13</f>
        <v>0</v>
      </c>
      <c r="BJ13" s="324">
        <f>施設資源化量内訳!T13</f>
        <v>604</v>
      </c>
      <c r="BK13" s="324">
        <f>施設資源化量内訳!U13</f>
        <v>0</v>
      </c>
      <c r="BL13" s="324">
        <f>施設資源化量内訳!V13</f>
        <v>0</v>
      </c>
      <c r="BM13" s="324">
        <f>施設資源化量内訳!W13</f>
        <v>0</v>
      </c>
      <c r="BN13" s="324">
        <f>施設資源化量内訳!X13</f>
        <v>1870</v>
      </c>
      <c r="BO13" s="324">
        <f t="shared" si="3"/>
        <v>1480</v>
      </c>
      <c r="BP13" s="324">
        <v>1375</v>
      </c>
      <c r="BQ13" s="324">
        <v>13</v>
      </c>
      <c r="BR13" s="324">
        <v>0</v>
      </c>
      <c r="BS13" s="324">
        <v>16</v>
      </c>
      <c r="BT13" s="324">
        <v>20</v>
      </c>
      <c r="BU13" s="324">
        <v>0</v>
      </c>
      <c r="BV13" s="324">
        <v>0</v>
      </c>
      <c r="BW13" s="324">
        <v>0</v>
      </c>
      <c r="BX13" s="324">
        <v>0</v>
      </c>
      <c r="BY13" s="324">
        <v>39</v>
      </c>
      <c r="BZ13" s="325" t="s">
        <v>950</v>
      </c>
      <c r="CA13" s="325" t="s">
        <v>950</v>
      </c>
      <c r="CB13" s="325" t="s">
        <v>950</v>
      </c>
      <c r="CC13" s="325" t="s">
        <v>950</v>
      </c>
      <c r="CD13" s="325" t="s">
        <v>950</v>
      </c>
      <c r="CE13" s="325" t="s">
        <v>950</v>
      </c>
      <c r="CF13" s="325" t="s">
        <v>950</v>
      </c>
      <c r="CG13" s="325" t="s">
        <v>950</v>
      </c>
      <c r="CH13" s="324">
        <v>17</v>
      </c>
      <c r="CI13" s="324">
        <v>0</v>
      </c>
      <c r="CJ13" s="326" t="s">
        <v>762</v>
      </c>
    </row>
    <row r="14" spans="1:88" s="300" customFormat="1" ht="13.5" customHeight="1">
      <c r="A14" s="322" t="s">
        <v>745</v>
      </c>
      <c r="B14" s="323" t="s">
        <v>778</v>
      </c>
      <c r="C14" s="322" t="s">
        <v>779</v>
      </c>
      <c r="D14" s="324">
        <f t="shared" si="5"/>
        <v>29480</v>
      </c>
      <c r="E14" s="324">
        <f t="shared" si="6"/>
        <v>12629</v>
      </c>
      <c r="F14" s="324">
        <f t="shared" si="7"/>
        <v>25</v>
      </c>
      <c r="G14" s="324">
        <f t="shared" si="8"/>
        <v>0</v>
      </c>
      <c r="H14" s="324">
        <f t="shared" si="9"/>
        <v>2578</v>
      </c>
      <c r="I14" s="324">
        <f t="shared" si="10"/>
        <v>622</v>
      </c>
      <c r="J14" s="324">
        <f t="shared" si="11"/>
        <v>1133</v>
      </c>
      <c r="K14" s="324">
        <f t="shared" si="12"/>
        <v>0</v>
      </c>
      <c r="L14" s="324">
        <f t="shared" si="13"/>
        <v>4955</v>
      </c>
      <c r="M14" s="324">
        <f t="shared" si="14"/>
        <v>90</v>
      </c>
      <c r="N14" s="324">
        <f t="shared" si="15"/>
        <v>714</v>
      </c>
      <c r="O14" s="324">
        <f t="shared" si="16"/>
        <v>0</v>
      </c>
      <c r="P14" s="324">
        <f t="shared" si="17"/>
        <v>0</v>
      </c>
      <c r="Q14" s="324">
        <f t="shared" si="18"/>
        <v>5793</v>
      </c>
      <c r="R14" s="324">
        <f t="shared" si="19"/>
        <v>0</v>
      </c>
      <c r="S14" s="324">
        <f t="shared" si="20"/>
        <v>0</v>
      </c>
      <c r="T14" s="324">
        <f t="shared" si="21"/>
        <v>0</v>
      </c>
      <c r="U14" s="324">
        <f t="shared" si="22"/>
        <v>0</v>
      </c>
      <c r="V14" s="324">
        <f t="shared" si="23"/>
        <v>0</v>
      </c>
      <c r="W14" s="324">
        <f t="shared" si="24"/>
        <v>14</v>
      </c>
      <c r="X14" s="324">
        <f t="shared" si="25"/>
        <v>927</v>
      </c>
      <c r="Y14" s="324">
        <f t="shared" si="1"/>
        <v>4363</v>
      </c>
      <c r="Z14" s="324">
        <v>2117</v>
      </c>
      <c r="AA14" s="324">
        <v>5</v>
      </c>
      <c r="AB14" s="324">
        <v>0</v>
      </c>
      <c r="AC14" s="324">
        <v>0</v>
      </c>
      <c r="AD14" s="324">
        <v>0</v>
      </c>
      <c r="AE14" s="324">
        <v>1068</v>
      </c>
      <c r="AF14" s="324">
        <v>0</v>
      </c>
      <c r="AG14" s="324">
        <v>0</v>
      </c>
      <c r="AH14" s="324">
        <v>90</v>
      </c>
      <c r="AI14" s="325">
        <v>443</v>
      </c>
      <c r="AJ14" s="325" t="s">
        <v>950</v>
      </c>
      <c r="AK14" s="325" t="s">
        <v>950</v>
      </c>
      <c r="AL14" s="325" t="s">
        <v>950</v>
      </c>
      <c r="AM14" s="325" t="s">
        <v>950</v>
      </c>
      <c r="AN14" s="325" t="s">
        <v>950</v>
      </c>
      <c r="AO14" s="325" t="s">
        <v>950</v>
      </c>
      <c r="AP14" s="325" t="s">
        <v>950</v>
      </c>
      <c r="AQ14" s="325" t="s">
        <v>950</v>
      </c>
      <c r="AR14" s="324">
        <v>14</v>
      </c>
      <c r="AS14" s="324">
        <v>626</v>
      </c>
      <c r="AT14" s="324">
        <f>施設資源化量内訳!D14</f>
        <v>14198</v>
      </c>
      <c r="AU14" s="324">
        <f>施設資源化量内訳!E14</f>
        <v>0</v>
      </c>
      <c r="AV14" s="324">
        <f>施設資源化量内訳!F14</f>
        <v>0</v>
      </c>
      <c r="AW14" s="324">
        <f>施設資源化量内訳!G14</f>
        <v>0</v>
      </c>
      <c r="AX14" s="324">
        <f>施設資源化量内訳!H14</f>
        <v>2465</v>
      </c>
      <c r="AY14" s="324">
        <f>施設資源化量内訳!I14</f>
        <v>619</v>
      </c>
      <c r="AZ14" s="324">
        <f>施設資源化量内訳!J14</f>
        <v>65</v>
      </c>
      <c r="BA14" s="324">
        <f>施設資源化量内訳!K14</f>
        <v>0</v>
      </c>
      <c r="BB14" s="324">
        <f>施設資源化量内訳!L14</f>
        <v>4955</v>
      </c>
      <c r="BC14" s="324">
        <f>施設資源化量内訳!M14</f>
        <v>0</v>
      </c>
      <c r="BD14" s="324">
        <f>施設資源化量内訳!N14</f>
        <v>0</v>
      </c>
      <c r="BE14" s="324">
        <f>施設資源化量内訳!O14</f>
        <v>0</v>
      </c>
      <c r="BF14" s="324">
        <f>施設資源化量内訳!P14</f>
        <v>0</v>
      </c>
      <c r="BG14" s="324">
        <f>施設資源化量内訳!Q14</f>
        <v>5793</v>
      </c>
      <c r="BH14" s="324">
        <f>施設資源化量内訳!R14</f>
        <v>0</v>
      </c>
      <c r="BI14" s="324">
        <f>施設資源化量内訳!S14</f>
        <v>0</v>
      </c>
      <c r="BJ14" s="324">
        <f>施設資源化量内訳!T14</f>
        <v>0</v>
      </c>
      <c r="BK14" s="324">
        <f>施設資源化量内訳!U14</f>
        <v>0</v>
      </c>
      <c r="BL14" s="324">
        <f>施設資源化量内訳!V14</f>
        <v>0</v>
      </c>
      <c r="BM14" s="324">
        <f>施設資源化量内訳!W14</f>
        <v>0</v>
      </c>
      <c r="BN14" s="324">
        <f>施設資源化量内訳!X14</f>
        <v>301</v>
      </c>
      <c r="BO14" s="324">
        <f t="shared" si="3"/>
        <v>10919</v>
      </c>
      <c r="BP14" s="324">
        <v>10512</v>
      </c>
      <c r="BQ14" s="324">
        <v>20</v>
      </c>
      <c r="BR14" s="324">
        <v>0</v>
      </c>
      <c r="BS14" s="324">
        <v>113</v>
      </c>
      <c r="BT14" s="324">
        <v>3</v>
      </c>
      <c r="BU14" s="324">
        <v>0</v>
      </c>
      <c r="BV14" s="324">
        <v>0</v>
      </c>
      <c r="BW14" s="324">
        <v>0</v>
      </c>
      <c r="BX14" s="324">
        <v>0</v>
      </c>
      <c r="BY14" s="324">
        <v>271</v>
      </c>
      <c r="BZ14" s="325" t="s">
        <v>950</v>
      </c>
      <c r="CA14" s="325" t="s">
        <v>950</v>
      </c>
      <c r="CB14" s="325" t="s">
        <v>950</v>
      </c>
      <c r="CC14" s="325" t="s">
        <v>950</v>
      </c>
      <c r="CD14" s="325" t="s">
        <v>950</v>
      </c>
      <c r="CE14" s="325" t="s">
        <v>950</v>
      </c>
      <c r="CF14" s="325" t="s">
        <v>950</v>
      </c>
      <c r="CG14" s="325" t="s">
        <v>950</v>
      </c>
      <c r="CH14" s="324">
        <v>0</v>
      </c>
      <c r="CI14" s="324">
        <v>0</v>
      </c>
      <c r="CJ14" s="326" t="s">
        <v>762</v>
      </c>
    </row>
    <row r="15" spans="1:88" s="300" customFormat="1" ht="13.5" customHeight="1">
      <c r="A15" s="322" t="s">
        <v>745</v>
      </c>
      <c r="B15" s="323" t="s">
        <v>781</v>
      </c>
      <c r="C15" s="322" t="s">
        <v>782</v>
      </c>
      <c r="D15" s="324">
        <f t="shared" si="5"/>
        <v>7499</v>
      </c>
      <c r="E15" s="324">
        <f t="shared" si="6"/>
        <v>1692</v>
      </c>
      <c r="F15" s="324">
        <f t="shared" si="7"/>
        <v>10</v>
      </c>
      <c r="G15" s="324">
        <f t="shared" si="8"/>
        <v>930</v>
      </c>
      <c r="H15" s="324">
        <f t="shared" si="9"/>
        <v>523</v>
      </c>
      <c r="I15" s="324">
        <f t="shared" si="10"/>
        <v>457</v>
      </c>
      <c r="J15" s="324">
        <f t="shared" si="11"/>
        <v>197</v>
      </c>
      <c r="K15" s="324">
        <f t="shared" si="12"/>
        <v>0</v>
      </c>
      <c r="L15" s="324">
        <f t="shared" si="13"/>
        <v>988</v>
      </c>
      <c r="M15" s="324">
        <f t="shared" si="14"/>
        <v>144</v>
      </c>
      <c r="N15" s="324">
        <f t="shared" si="15"/>
        <v>547</v>
      </c>
      <c r="O15" s="324">
        <f t="shared" si="16"/>
        <v>0</v>
      </c>
      <c r="P15" s="324">
        <f t="shared" si="17"/>
        <v>0</v>
      </c>
      <c r="Q15" s="324">
        <f t="shared" si="18"/>
        <v>0</v>
      </c>
      <c r="R15" s="324">
        <f t="shared" si="19"/>
        <v>0</v>
      </c>
      <c r="S15" s="324">
        <f t="shared" si="20"/>
        <v>0</v>
      </c>
      <c r="T15" s="324">
        <f t="shared" si="21"/>
        <v>1979</v>
      </c>
      <c r="U15" s="324">
        <f t="shared" si="22"/>
        <v>0</v>
      </c>
      <c r="V15" s="324">
        <f t="shared" si="23"/>
        <v>0</v>
      </c>
      <c r="W15" s="324">
        <f t="shared" si="24"/>
        <v>0</v>
      </c>
      <c r="X15" s="324">
        <f t="shared" si="25"/>
        <v>32</v>
      </c>
      <c r="Y15" s="324">
        <f t="shared" si="1"/>
        <v>3973</v>
      </c>
      <c r="Z15" s="324">
        <v>1295</v>
      </c>
      <c r="AA15" s="324">
        <v>6</v>
      </c>
      <c r="AB15" s="324">
        <v>826</v>
      </c>
      <c r="AC15" s="324">
        <v>0</v>
      </c>
      <c r="AD15" s="324">
        <v>0</v>
      </c>
      <c r="AE15" s="324">
        <v>197</v>
      </c>
      <c r="AF15" s="324">
        <v>0</v>
      </c>
      <c r="AG15" s="324">
        <v>988</v>
      </c>
      <c r="AH15" s="324">
        <v>144</v>
      </c>
      <c r="AI15" s="325">
        <v>517</v>
      </c>
      <c r="AJ15" s="325" t="s">
        <v>950</v>
      </c>
      <c r="AK15" s="325" t="s">
        <v>950</v>
      </c>
      <c r="AL15" s="325" t="s">
        <v>950</v>
      </c>
      <c r="AM15" s="325" t="s">
        <v>950</v>
      </c>
      <c r="AN15" s="325" t="s">
        <v>950</v>
      </c>
      <c r="AO15" s="325" t="s">
        <v>950</v>
      </c>
      <c r="AP15" s="325" t="s">
        <v>950</v>
      </c>
      <c r="AQ15" s="325" t="s">
        <v>950</v>
      </c>
      <c r="AR15" s="324">
        <v>0</v>
      </c>
      <c r="AS15" s="324">
        <v>0</v>
      </c>
      <c r="AT15" s="324">
        <f>施設資源化量内訳!D15</f>
        <v>2975</v>
      </c>
      <c r="AU15" s="324">
        <f>施設資源化量内訳!E15</f>
        <v>0</v>
      </c>
      <c r="AV15" s="324">
        <f>施設資源化量内訳!F15</f>
        <v>0</v>
      </c>
      <c r="AW15" s="324">
        <f>施設資源化量内訳!G15</f>
        <v>0</v>
      </c>
      <c r="AX15" s="324">
        <f>施設資源化量内訳!H15</f>
        <v>509</v>
      </c>
      <c r="AY15" s="324">
        <f>施設資源化量内訳!I15</f>
        <v>455</v>
      </c>
      <c r="AZ15" s="324">
        <f>施設資源化量内訳!J15</f>
        <v>0</v>
      </c>
      <c r="BA15" s="324">
        <f>施設資源化量内訳!K15</f>
        <v>0</v>
      </c>
      <c r="BB15" s="324">
        <f>施設資源化量内訳!L15</f>
        <v>0</v>
      </c>
      <c r="BC15" s="324">
        <f>施設資源化量内訳!M15</f>
        <v>0</v>
      </c>
      <c r="BD15" s="324">
        <f>施設資源化量内訳!N15</f>
        <v>0</v>
      </c>
      <c r="BE15" s="324">
        <f>施設資源化量内訳!O15</f>
        <v>0</v>
      </c>
      <c r="BF15" s="324">
        <f>施設資源化量内訳!P15</f>
        <v>0</v>
      </c>
      <c r="BG15" s="324">
        <f>施設資源化量内訳!Q15</f>
        <v>0</v>
      </c>
      <c r="BH15" s="324">
        <f>施設資源化量内訳!R15</f>
        <v>0</v>
      </c>
      <c r="BI15" s="324">
        <f>施設資源化量内訳!S15</f>
        <v>0</v>
      </c>
      <c r="BJ15" s="324">
        <f>施設資源化量内訳!T15</f>
        <v>1979</v>
      </c>
      <c r="BK15" s="324">
        <f>施設資源化量内訳!U15</f>
        <v>0</v>
      </c>
      <c r="BL15" s="324">
        <f>施設資源化量内訳!V15</f>
        <v>0</v>
      </c>
      <c r="BM15" s="324">
        <f>施設資源化量内訳!W15</f>
        <v>0</v>
      </c>
      <c r="BN15" s="324">
        <f>施設資源化量内訳!X15</f>
        <v>32</v>
      </c>
      <c r="BO15" s="324">
        <f t="shared" si="3"/>
        <v>551</v>
      </c>
      <c r="BP15" s="324">
        <v>397</v>
      </c>
      <c r="BQ15" s="324">
        <v>4</v>
      </c>
      <c r="BR15" s="324">
        <v>104</v>
      </c>
      <c r="BS15" s="324">
        <v>14</v>
      </c>
      <c r="BT15" s="324">
        <v>2</v>
      </c>
      <c r="BU15" s="324">
        <v>0</v>
      </c>
      <c r="BV15" s="324">
        <v>0</v>
      </c>
      <c r="BW15" s="324">
        <v>0</v>
      </c>
      <c r="BX15" s="324">
        <v>0</v>
      </c>
      <c r="BY15" s="324">
        <v>30</v>
      </c>
      <c r="BZ15" s="325" t="s">
        <v>950</v>
      </c>
      <c r="CA15" s="325" t="s">
        <v>950</v>
      </c>
      <c r="CB15" s="325" t="s">
        <v>950</v>
      </c>
      <c r="CC15" s="325" t="s">
        <v>950</v>
      </c>
      <c r="CD15" s="325" t="s">
        <v>950</v>
      </c>
      <c r="CE15" s="325" t="s">
        <v>950</v>
      </c>
      <c r="CF15" s="325" t="s">
        <v>950</v>
      </c>
      <c r="CG15" s="325" t="s">
        <v>950</v>
      </c>
      <c r="CH15" s="324">
        <v>0</v>
      </c>
      <c r="CI15" s="324">
        <v>0</v>
      </c>
      <c r="CJ15" s="326" t="s">
        <v>762</v>
      </c>
    </row>
    <row r="16" spans="1:88" s="300" customFormat="1" ht="13.5" customHeight="1">
      <c r="A16" s="322" t="s">
        <v>745</v>
      </c>
      <c r="B16" s="323" t="s">
        <v>784</v>
      </c>
      <c r="C16" s="322" t="s">
        <v>785</v>
      </c>
      <c r="D16" s="324">
        <f t="shared" si="5"/>
        <v>15827</v>
      </c>
      <c r="E16" s="324">
        <f t="shared" si="6"/>
        <v>3409</v>
      </c>
      <c r="F16" s="324">
        <f t="shared" si="7"/>
        <v>13</v>
      </c>
      <c r="G16" s="324">
        <f t="shared" si="8"/>
        <v>0</v>
      </c>
      <c r="H16" s="324">
        <f t="shared" si="9"/>
        <v>728</v>
      </c>
      <c r="I16" s="324">
        <f t="shared" si="10"/>
        <v>632</v>
      </c>
      <c r="J16" s="324">
        <f t="shared" si="11"/>
        <v>217</v>
      </c>
      <c r="K16" s="324">
        <f t="shared" si="12"/>
        <v>0</v>
      </c>
      <c r="L16" s="324">
        <f t="shared" si="13"/>
        <v>0</v>
      </c>
      <c r="M16" s="324">
        <f t="shared" si="14"/>
        <v>2852</v>
      </c>
      <c r="N16" s="324">
        <f t="shared" si="15"/>
        <v>342</v>
      </c>
      <c r="O16" s="324">
        <f t="shared" si="16"/>
        <v>0</v>
      </c>
      <c r="P16" s="324">
        <f t="shared" si="17"/>
        <v>0</v>
      </c>
      <c r="Q16" s="324">
        <f t="shared" si="18"/>
        <v>0</v>
      </c>
      <c r="R16" s="324">
        <f t="shared" si="19"/>
        <v>0</v>
      </c>
      <c r="S16" s="324">
        <f t="shared" si="20"/>
        <v>0</v>
      </c>
      <c r="T16" s="324">
        <f t="shared" si="21"/>
        <v>0</v>
      </c>
      <c r="U16" s="324">
        <f t="shared" si="22"/>
        <v>0</v>
      </c>
      <c r="V16" s="324">
        <f t="shared" si="23"/>
        <v>0</v>
      </c>
      <c r="W16" s="324">
        <f t="shared" si="24"/>
        <v>0</v>
      </c>
      <c r="X16" s="324">
        <f t="shared" si="25"/>
        <v>7634</v>
      </c>
      <c r="Y16" s="324">
        <f t="shared" si="1"/>
        <v>2815</v>
      </c>
      <c r="Z16" s="324">
        <v>2282</v>
      </c>
      <c r="AA16" s="324">
        <v>6</v>
      </c>
      <c r="AB16" s="324">
        <v>0</v>
      </c>
      <c r="AC16" s="324">
        <v>210</v>
      </c>
      <c r="AD16" s="324">
        <v>29</v>
      </c>
      <c r="AE16" s="324">
        <v>0</v>
      </c>
      <c r="AF16" s="324">
        <v>0</v>
      </c>
      <c r="AG16" s="324">
        <v>0</v>
      </c>
      <c r="AH16" s="324">
        <v>0</v>
      </c>
      <c r="AI16" s="325">
        <v>288</v>
      </c>
      <c r="AJ16" s="325" t="s">
        <v>950</v>
      </c>
      <c r="AK16" s="325" t="s">
        <v>950</v>
      </c>
      <c r="AL16" s="325" t="s">
        <v>950</v>
      </c>
      <c r="AM16" s="325" t="s">
        <v>950</v>
      </c>
      <c r="AN16" s="325" t="s">
        <v>950</v>
      </c>
      <c r="AO16" s="325" t="s">
        <v>950</v>
      </c>
      <c r="AP16" s="325" t="s">
        <v>950</v>
      </c>
      <c r="AQ16" s="325" t="s">
        <v>950</v>
      </c>
      <c r="AR16" s="324">
        <v>0</v>
      </c>
      <c r="AS16" s="324">
        <v>0</v>
      </c>
      <c r="AT16" s="324">
        <f>施設資源化量内訳!D16</f>
        <v>11944</v>
      </c>
      <c r="AU16" s="324">
        <f>施設資源化量内訳!E16</f>
        <v>123</v>
      </c>
      <c r="AV16" s="324">
        <f>施設資源化量内訳!F16</f>
        <v>0</v>
      </c>
      <c r="AW16" s="324">
        <f>施設資源化量内訳!G16</f>
        <v>0</v>
      </c>
      <c r="AX16" s="324">
        <f>施設資源化量内訳!H16</f>
        <v>492</v>
      </c>
      <c r="AY16" s="324">
        <f>施設資源化量内訳!I16</f>
        <v>602</v>
      </c>
      <c r="AZ16" s="324">
        <f>施設資源化量内訳!J16</f>
        <v>217</v>
      </c>
      <c r="BA16" s="324">
        <f>施設資源化量内訳!K16</f>
        <v>0</v>
      </c>
      <c r="BB16" s="324">
        <f>施設資源化量内訳!L16</f>
        <v>0</v>
      </c>
      <c r="BC16" s="324">
        <f>施設資源化量内訳!M16</f>
        <v>2852</v>
      </c>
      <c r="BD16" s="324">
        <f>施設資源化量内訳!N16</f>
        <v>24</v>
      </c>
      <c r="BE16" s="324">
        <f>施設資源化量内訳!O16</f>
        <v>0</v>
      </c>
      <c r="BF16" s="324">
        <f>施設資源化量内訳!P16</f>
        <v>0</v>
      </c>
      <c r="BG16" s="324">
        <f>施設資源化量内訳!Q16</f>
        <v>0</v>
      </c>
      <c r="BH16" s="324">
        <f>施設資源化量内訳!R16</f>
        <v>0</v>
      </c>
      <c r="BI16" s="324">
        <f>施設資源化量内訳!S16</f>
        <v>0</v>
      </c>
      <c r="BJ16" s="324">
        <f>施設資源化量内訳!T16</f>
        <v>0</v>
      </c>
      <c r="BK16" s="324">
        <f>施設資源化量内訳!U16</f>
        <v>0</v>
      </c>
      <c r="BL16" s="324">
        <f>施設資源化量内訳!V16</f>
        <v>0</v>
      </c>
      <c r="BM16" s="324">
        <f>施設資源化量内訳!W16</f>
        <v>0</v>
      </c>
      <c r="BN16" s="324">
        <f>施設資源化量内訳!X16</f>
        <v>7634</v>
      </c>
      <c r="BO16" s="324">
        <f t="shared" si="3"/>
        <v>1068</v>
      </c>
      <c r="BP16" s="324">
        <v>1004</v>
      </c>
      <c r="BQ16" s="324">
        <v>7</v>
      </c>
      <c r="BR16" s="324">
        <v>0</v>
      </c>
      <c r="BS16" s="324">
        <v>26</v>
      </c>
      <c r="BT16" s="324">
        <v>1</v>
      </c>
      <c r="BU16" s="324">
        <v>0</v>
      </c>
      <c r="BV16" s="324">
        <v>0</v>
      </c>
      <c r="BW16" s="324">
        <v>0</v>
      </c>
      <c r="BX16" s="324">
        <v>0</v>
      </c>
      <c r="BY16" s="324">
        <v>30</v>
      </c>
      <c r="BZ16" s="325" t="s">
        <v>950</v>
      </c>
      <c r="CA16" s="325" t="s">
        <v>950</v>
      </c>
      <c r="CB16" s="325" t="s">
        <v>950</v>
      </c>
      <c r="CC16" s="325" t="s">
        <v>950</v>
      </c>
      <c r="CD16" s="325" t="s">
        <v>950</v>
      </c>
      <c r="CE16" s="325" t="s">
        <v>950</v>
      </c>
      <c r="CF16" s="325" t="s">
        <v>950</v>
      </c>
      <c r="CG16" s="325" t="s">
        <v>950</v>
      </c>
      <c r="CH16" s="324">
        <v>0</v>
      </c>
      <c r="CI16" s="324">
        <v>0</v>
      </c>
      <c r="CJ16" s="326" t="s">
        <v>762</v>
      </c>
    </row>
    <row r="17" spans="1:88" s="300" customFormat="1" ht="13.5" customHeight="1">
      <c r="A17" s="322" t="s">
        <v>745</v>
      </c>
      <c r="B17" s="323" t="s">
        <v>787</v>
      </c>
      <c r="C17" s="322" t="s">
        <v>788</v>
      </c>
      <c r="D17" s="324">
        <f t="shared" si="5"/>
        <v>5723</v>
      </c>
      <c r="E17" s="324">
        <f t="shared" si="6"/>
        <v>1395</v>
      </c>
      <c r="F17" s="324">
        <f t="shared" si="7"/>
        <v>12</v>
      </c>
      <c r="G17" s="324">
        <f t="shared" si="8"/>
        <v>0</v>
      </c>
      <c r="H17" s="324">
        <f t="shared" si="9"/>
        <v>593</v>
      </c>
      <c r="I17" s="324">
        <f t="shared" si="10"/>
        <v>180</v>
      </c>
      <c r="J17" s="324">
        <f t="shared" si="11"/>
        <v>90</v>
      </c>
      <c r="K17" s="324">
        <f t="shared" si="12"/>
        <v>0</v>
      </c>
      <c r="L17" s="324">
        <f t="shared" si="13"/>
        <v>0</v>
      </c>
      <c r="M17" s="324">
        <f t="shared" si="14"/>
        <v>0</v>
      </c>
      <c r="N17" s="324">
        <f t="shared" si="15"/>
        <v>16</v>
      </c>
      <c r="O17" s="324">
        <f t="shared" si="16"/>
        <v>0</v>
      </c>
      <c r="P17" s="324">
        <f t="shared" si="17"/>
        <v>0</v>
      </c>
      <c r="Q17" s="324">
        <f t="shared" si="18"/>
        <v>0</v>
      </c>
      <c r="R17" s="324">
        <f t="shared" si="19"/>
        <v>0</v>
      </c>
      <c r="S17" s="324">
        <f t="shared" si="20"/>
        <v>0</v>
      </c>
      <c r="T17" s="324">
        <f t="shared" si="21"/>
        <v>1714</v>
      </c>
      <c r="U17" s="324">
        <f t="shared" si="22"/>
        <v>0</v>
      </c>
      <c r="V17" s="324">
        <f t="shared" si="23"/>
        <v>0</v>
      </c>
      <c r="W17" s="324">
        <f t="shared" si="24"/>
        <v>0</v>
      </c>
      <c r="X17" s="324">
        <f t="shared" si="25"/>
        <v>1723</v>
      </c>
      <c r="Y17" s="324">
        <f t="shared" si="1"/>
        <v>70</v>
      </c>
      <c r="Z17" s="324">
        <v>0</v>
      </c>
      <c r="AA17" s="324">
        <v>10</v>
      </c>
      <c r="AB17" s="324">
        <v>0</v>
      </c>
      <c r="AC17" s="324">
        <v>60</v>
      </c>
      <c r="AD17" s="324">
        <v>0</v>
      </c>
      <c r="AE17" s="324">
        <v>0</v>
      </c>
      <c r="AF17" s="324">
        <v>0</v>
      </c>
      <c r="AG17" s="324">
        <v>0</v>
      </c>
      <c r="AH17" s="324">
        <v>0</v>
      </c>
      <c r="AI17" s="325">
        <v>0</v>
      </c>
      <c r="AJ17" s="325" t="s">
        <v>950</v>
      </c>
      <c r="AK17" s="325" t="s">
        <v>950</v>
      </c>
      <c r="AL17" s="325" t="s">
        <v>950</v>
      </c>
      <c r="AM17" s="325" t="s">
        <v>950</v>
      </c>
      <c r="AN17" s="325" t="s">
        <v>950</v>
      </c>
      <c r="AO17" s="325" t="s">
        <v>950</v>
      </c>
      <c r="AP17" s="325" t="s">
        <v>950</v>
      </c>
      <c r="AQ17" s="325" t="s">
        <v>950</v>
      </c>
      <c r="AR17" s="324">
        <v>0</v>
      </c>
      <c r="AS17" s="324">
        <v>0</v>
      </c>
      <c r="AT17" s="324">
        <f>施設資源化量内訳!D17</f>
        <v>4312</v>
      </c>
      <c r="AU17" s="324">
        <f>施設資源化量内訳!E17</f>
        <v>79</v>
      </c>
      <c r="AV17" s="324">
        <f>施設資源化量内訳!F17</f>
        <v>0</v>
      </c>
      <c r="AW17" s="324">
        <f>施設資源化量内訳!G17</f>
        <v>0</v>
      </c>
      <c r="AX17" s="324">
        <f>施設資源化量内訳!H17</f>
        <v>523</v>
      </c>
      <c r="AY17" s="324">
        <f>施設資源化量内訳!I17</f>
        <v>180</v>
      </c>
      <c r="AZ17" s="324">
        <f>施設資源化量内訳!J17</f>
        <v>90</v>
      </c>
      <c r="BA17" s="324">
        <f>施設資源化量内訳!K17</f>
        <v>0</v>
      </c>
      <c r="BB17" s="324">
        <f>施設資源化量内訳!L17</f>
        <v>0</v>
      </c>
      <c r="BC17" s="324">
        <f>施設資源化量内訳!M17</f>
        <v>0</v>
      </c>
      <c r="BD17" s="324">
        <f>施設資源化量内訳!N17</f>
        <v>3</v>
      </c>
      <c r="BE17" s="324">
        <f>施設資源化量内訳!O17</f>
        <v>0</v>
      </c>
      <c r="BF17" s="324">
        <f>施設資源化量内訳!P17</f>
        <v>0</v>
      </c>
      <c r="BG17" s="324">
        <f>施設資源化量内訳!Q17</f>
        <v>0</v>
      </c>
      <c r="BH17" s="324">
        <f>施設資源化量内訳!R17</f>
        <v>0</v>
      </c>
      <c r="BI17" s="324">
        <f>施設資源化量内訳!S17</f>
        <v>0</v>
      </c>
      <c r="BJ17" s="324">
        <f>施設資源化量内訳!T17</f>
        <v>1714</v>
      </c>
      <c r="BK17" s="324">
        <f>施設資源化量内訳!U17</f>
        <v>0</v>
      </c>
      <c r="BL17" s="324">
        <f>施設資源化量内訳!V17</f>
        <v>0</v>
      </c>
      <c r="BM17" s="324">
        <f>施設資源化量内訳!W17</f>
        <v>0</v>
      </c>
      <c r="BN17" s="324">
        <f>施設資源化量内訳!X17</f>
        <v>1723</v>
      </c>
      <c r="BO17" s="324">
        <f t="shared" si="3"/>
        <v>1341</v>
      </c>
      <c r="BP17" s="324">
        <v>1316</v>
      </c>
      <c r="BQ17" s="324">
        <v>2</v>
      </c>
      <c r="BR17" s="324">
        <v>0</v>
      </c>
      <c r="BS17" s="324">
        <v>10</v>
      </c>
      <c r="BT17" s="324">
        <v>0</v>
      </c>
      <c r="BU17" s="324">
        <v>0</v>
      </c>
      <c r="BV17" s="324">
        <v>0</v>
      </c>
      <c r="BW17" s="324">
        <v>0</v>
      </c>
      <c r="BX17" s="324">
        <v>0</v>
      </c>
      <c r="BY17" s="324">
        <v>13</v>
      </c>
      <c r="BZ17" s="325" t="s">
        <v>950</v>
      </c>
      <c r="CA17" s="325" t="s">
        <v>950</v>
      </c>
      <c r="CB17" s="325" t="s">
        <v>950</v>
      </c>
      <c r="CC17" s="325" t="s">
        <v>950</v>
      </c>
      <c r="CD17" s="325" t="s">
        <v>950</v>
      </c>
      <c r="CE17" s="325" t="s">
        <v>950</v>
      </c>
      <c r="CF17" s="325" t="s">
        <v>950</v>
      </c>
      <c r="CG17" s="325" t="s">
        <v>950</v>
      </c>
      <c r="CH17" s="324">
        <v>0</v>
      </c>
      <c r="CI17" s="324">
        <v>0</v>
      </c>
      <c r="CJ17" s="326" t="s">
        <v>762</v>
      </c>
    </row>
    <row r="18" spans="1:88" s="300" customFormat="1" ht="13.5" customHeight="1">
      <c r="A18" s="322" t="s">
        <v>745</v>
      </c>
      <c r="B18" s="323" t="s">
        <v>790</v>
      </c>
      <c r="C18" s="322" t="s">
        <v>791</v>
      </c>
      <c r="D18" s="324">
        <f t="shared" si="5"/>
        <v>6273</v>
      </c>
      <c r="E18" s="324">
        <f t="shared" si="6"/>
        <v>2171</v>
      </c>
      <c r="F18" s="324">
        <f t="shared" si="7"/>
        <v>14</v>
      </c>
      <c r="G18" s="324">
        <f t="shared" si="8"/>
        <v>0</v>
      </c>
      <c r="H18" s="324">
        <f t="shared" si="9"/>
        <v>657</v>
      </c>
      <c r="I18" s="324">
        <f t="shared" si="10"/>
        <v>330</v>
      </c>
      <c r="J18" s="324">
        <f t="shared" si="11"/>
        <v>278</v>
      </c>
      <c r="K18" s="324">
        <f t="shared" si="12"/>
        <v>0</v>
      </c>
      <c r="L18" s="324">
        <f t="shared" si="13"/>
        <v>1367</v>
      </c>
      <c r="M18" s="324">
        <f t="shared" si="14"/>
        <v>0</v>
      </c>
      <c r="N18" s="324">
        <f t="shared" si="15"/>
        <v>270</v>
      </c>
      <c r="O18" s="324">
        <f t="shared" si="16"/>
        <v>0</v>
      </c>
      <c r="P18" s="324">
        <f t="shared" si="17"/>
        <v>0</v>
      </c>
      <c r="Q18" s="324">
        <f t="shared" si="18"/>
        <v>0</v>
      </c>
      <c r="R18" s="324">
        <f t="shared" si="19"/>
        <v>0</v>
      </c>
      <c r="S18" s="324">
        <f t="shared" si="20"/>
        <v>0</v>
      </c>
      <c r="T18" s="324">
        <f t="shared" si="21"/>
        <v>760</v>
      </c>
      <c r="U18" s="324">
        <f t="shared" si="22"/>
        <v>0</v>
      </c>
      <c r="V18" s="324">
        <f t="shared" si="23"/>
        <v>0</v>
      </c>
      <c r="W18" s="324">
        <f t="shared" si="24"/>
        <v>0</v>
      </c>
      <c r="X18" s="324">
        <f t="shared" si="25"/>
        <v>426</v>
      </c>
      <c r="Y18" s="324">
        <f t="shared" si="1"/>
        <v>1855</v>
      </c>
      <c r="Z18" s="324">
        <v>1588</v>
      </c>
      <c r="AA18" s="324">
        <v>8</v>
      </c>
      <c r="AB18" s="324">
        <v>0</v>
      </c>
      <c r="AC18" s="324">
        <v>0</v>
      </c>
      <c r="AD18" s="324">
        <v>0</v>
      </c>
      <c r="AE18" s="324">
        <v>0</v>
      </c>
      <c r="AF18" s="324">
        <v>0</v>
      </c>
      <c r="AG18" s="324">
        <v>0</v>
      </c>
      <c r="AH18" s="324">
        <v>0</v>
      </c>
      <c r="AI18" s="325">
        <v>259</v>
      </c>
      <c r="AJ18" s="325" t="s">
        <v>950</v>
      </c>
      <c r="AK18" s="325" t="s">
        <v>950</v>
      </c>
      <c r="AL18" s="325" t="s">
        <v>950</v>
      </c>
      <c r="AM18" s="325" t="s">
        <v>950</v>
      </c>
      <c r="AN18" s="325" t="s">
        <v>950</v>
      </c>
      <c r="AO18" s="325" t="s">
        <v>950</v>
      </c>
      <c r="AP18" s="325" t="s">
        <v>950</v>
      </c>
      <c r="AQ18" s="325" t="s">
        <v>950</v>
      </c>
      <c r="AR18" s="324">
        <v>0</v>
      </c>
      <c r="AS18" s="324">
        <v>0</v>
      </c>
      <c r="AT18" s="324">
        <f>施設資源化量内訳!D18</f>
        <v>3818</v>
      </c>
      <c r="AU18" s="324">
        <f>施設資源化量内訳!E18</f>
        <v>0</v>
      </c>
      <c r="AV18" s="324">
        <f>施設資源化量内訳!F18</f>
        <v>0</v>
      </c>
      <c r="AW18" s="324">
        <f>施設資源化量内訳!G18</f>
        <v>0</v>
      </c>
      <c r="AX18" s="324">
        <f>施設資源化量内訳!H18</f>
        <v>657</v>
      </c>
      <c r="AY18" s="324">
        <f>施設資源化量内訳!I18</f>
        <v>330</v>
      </c>
      <c r="AZ18" s="324">
        <f>施設資源化量内訳!J18</f>
        <v>278</v>
      </c>
      <c r="BA18" s="324">
        <f>施設資源化量内訳!K18</f>
        <v>0</v>
      </c>
      <c r="BB18" s="324">
        <f>施設資源化量内訳!L18</f>
        <v>1367</v>
      </c>
      <c r="BC18" s="324">
        <f>施設資源化量内訳!M18</f>
        <v>0</v>
      </c>
      <c r="BD18" s="324">
        <f>施設資源化量内訳!N18</f>
        <v>0</v>
      </c>
      <c r="BE18" s="324">
        <f>施設資源化量内訳!O18</f>
        <v>0</v>
      </c>
      <c r="BF18" s="324">
        <f>施設資源化量内訳!P18</f>
        <v>0</v>
      </c>
      <c r="BG18" s="324">
        <f>施設資源化量内訳!Q18</f>
        <v>0</v>
      </c>
      <c r="BH18" s="324">
        <f>施設資源化量内訳!R18</f>
        <v>0</v>
      </c>
      <c r="BI18" s="324">
        <f>施設資源化量内訳!S18</f>
        <v>0</v>
      </c>
      <c r="BJ18" s="324">
        <f>施設資源化量内訳!T18</f>
        <v>760</v>
      </c>
      <c r="BK18" s="324">
        <f>施設資源化量内訳!U18</f>
        <v>0</v>
      </c>
      <c r="BL18" s="324">
        <f>施設資源化量内訳!V18</f>
        <v>0</v>
      </c>
      <c r="BM18" s="324">
        <f>施設資源化量内訳!W18</f>
        <v>0</v>
      </c>
      <c r="BN18" s="324">
        <f>施設資源化量内訳!X18</f>
        <v>426</v>
      </c>
      <c r="BO18" s="324">
        <f t="shared" si="3"/>
        <v>600</v>
      </c>
      <c r="BP18" s="324">
        <v>583</v>
      </c>
      <c r="BQ18" s="324">
        <v>6</v>
      </c>
      <c r="BR18" s="324">
        <v>0</v>
      </c>
      <c r="BS18" s="324">
        <v>0</v>
      </c>
      <c r="BT18" s="324">
        <v>0</v>
      </c>
      <c r="BU18" s="324">
        <v>0</v>
      </c>
      <c r="BV18" s="324">
        <v>0</v>
      </c>
      <c r="BW18" s="324">
        <v>0</v>
      </c>
      <c r="BX18" s="324">
        <v>0</v>
      </c>
      <c r="BY18" s="324">
        <v>11</v>
      </c>
      <c r="BZ18" s="325" t="s">
        <v>950</v>
      </c>
      <c r="CA18" s="325" t="s">
        <v>950</v>
      </c>
      <c r="CB18" s="325" t="s">
        <v>950</v>
      </c>
      <c r="CC18" s="325" t="s">
        <v>950</v>
      </c>
      <c r="CD18" s="325" t="s">
        <v>950</v>
      </c>
      <c r="CE18" s="325" t="s">
        <v>950</v>
      </c>
      <c r="CF18" s="325" t="s">
        <v>950</v>
      </c>
      <c r="CG18" s="325" t="s">
        <v>950</v>
      </c>
      <c r="CH18" s="324">
        <v>0</v>
      </c>
      <c r="CI18" s="324">
        <v>0</v>
      </c>
      <c r="CJ18" s="326" t="s">
        <v>762</v>
      </c>
    </row>
    <row r="19" spans="1:88" s="300" customFormat="1" ht="13.5" customHeight="1">
      <c r="A19" s="322" t="s">
        <v>745</v>
      </c>
      <c r="B19" s="323" t="s">
        <v>793</v>
      </c>
      <c r="C19" s="322" t="s">
        <v>794</v>
      </c>
      <c r="D19" s="324">
        <f t="shared" si="5"/>
        <v>16748</v>
      </c>
      <c r="E19" s="324">
        <f t="shared" si="6"/>
        <v>5651</v>
      </c>
      <c r="F19" s="324">
        <f t="shared" si="7"/>
        <v>12</v>
      </c>
      <c r="G19" s="324">
        <f t="shared" si="8"/>
        <v>0</v>
      </c>
      <c r="H19" s="324">
        <f t="shared" si="9"/>
        <v>1525</v>
      </c>
      <c r="I19" s="324">
        <f t="shared" si="10"/>
        <v>1419</v>
      </c>
      <c r="J19" s="324">
        <f t="shared" si="11"/>
        <v>654</v>
      </c>
      <c r="K19" s="324">
        <f t="shared" si="12"/>
        <v>0</v>
      </c>
      <c r="L19" s="324">
        <f t="shared" si="13"/>
        <v>0</v>
      </c>
      <c r="M19" s="324">
        <f t="shared" si="14"/>
        <v>0</v>
      </c>
      <c r="N19" s="324">
        <f t="shared" si="15"/>
        <v>479</v>
      </c>
      <c r="O19" s="324">
        <f t="shared" si="16"/>
        <v>366</v>
      </c>
      <c r="P19" s="324">
        <f t="shared" si="17"/>
        <v>0</v>
      </c>
      <c r="Q19" s="324">
        <f t="shared" si="18"/>
        <v>0</v>
      </c>
      <c r="R19" s="324">
        <f t="shared" si="19"/>
        <v>0</v>
      </c>
      <c r="S19" s="324">
        <f t="shared" si="20"/>
        <v>0</v>
      </c>
      <c r="T19" s="324">
        <f t="shared" si="21"/>
        <v>4245</v>
      </c>
      <c r="U19" s="324">
        <f t="shared" si="22"/>
        <v>0</v>
      </c>
      <c r="V19" s="324">
        <f t="shared" si="23"/>
        <v>0</v>
      </c>
      <c r="W19" s="324">
        <f t="shared" si="24"/>
        <v>0</v>
      </c>
      <c r="X19" s="324">
        <f t="shared" si="25"/>
        <v>2397</v>
      </c>
      <c r="Y19" s="324">
        <f t="shared" si="1"/>
        <v>2591</v>
      </c>
      <c r="Z19" s="324">
        <v>2229</v>
      </c>
      <c r="AA19" s="324">
        <v>12</v>
      </c>
      <c r="AB19" s="324">
        <v>0</v>
      </c>
      <c r="AC19" s="324">
        <v>0</v>
      </c>
      <c r="AD19" s="324">
        <v>0</v>
      </c>
      <c r="AE19" s="324">
        <v>0</v>
      </c>
      <c r="AF19" s="324">
        <v>0</v>
      </c>
      <c r="AG19" s="324">
        <v>0</v>
      </c>
      <c r="AH19" s="324">
        <v>0</v>
      </c>
      <c r="AI19" s="325">
        <v>350</v>
      </c>
      <c r="AJ19" s="325" t="s">
        <v>950</v>
      </c>
      <c r="AK19" s="325" t="s">
        <v>950</v>
      </c>
      <c r="AL19" s="325" t="s">
        <v>950</v>
      </c>
      <c r="AM19" s="325" t="s">
        <v>950</v>
      </c>
      <c r="AN19" s="325" t="s">
        <v>950</v>
      </c>
      <c r="AO19" s="325" t="s">
        <v>950</v>
      </c>
      <c r="AP19" s="325" t="s">
        <v>950</v>
      </c>
      <c r="AQ19" s="325" t="s">
        <v>950</v>
      </c>
      <c r="AR19" s="324">
        <v>0</v>
      </c>
      <c r="AS19" s="324">
        <v>0</v>
      </c>
      <c r="AT19" s="324">
        <f>施設資源化量内訳!D19</f>
        <v>10511</v>
      </c>
      <c r="AU19" s="324">
        <f>施設資源化量内訳!E19</f>
        <v>0</v>
      </c>
      <c r="AV19" s="324">
        <f>施設資源化量内訳!F19</f>
        <v>0</v>
      </c>
      <c r="AW19" s="324">
        <f>施設資源化量内訳!G19</f>
        <v>0</v>
      </c>
      <c r="AX19" s="324">
        <f>施設資源化量内訳!H19</f>
        <v>1430</v>
      </c>
      <c r="AY19" s="324">
        <f>施設資源化量内訳!I19</f>
        <v>1419</v>
      </c>
      <c r="AZ19" s="324">
        <f>施設資源化量内訳!J19</f>
        <v>654</v>
      </c>
      <c r="BA19" s="324">
        <f>施設資源化量内訳!K19</f>
        <v>0</v>
      </c>
      <c r="BB19" s="324">
        <f>施設資源化量内訳!L19</f>
        <v>0</v>
      </c>
      <c r="BC19" s="324">
        <f>施設資源化量内訳!M19</f>
        <v>0</v>
      </c>
      <c r="BD19" s="324">
        <f>施設資源化量内訳!N19</f>
        <v>0</v>
      </c>
      <c r="BE19" s="324">
        <f>施設資源化量内訳!O19</f>
        <v>366</v>
      </c>
      <c r="BF19" s="324">
        <f>施設資源化量内訳!P19</f>
        <v>0</v>
      </c>
      <c r="BG19" s="324">
        <f>施設資源化量内訳!Q19</f>
        <v>0</v>
      </c>
      <c r="BH19" s="324">
        <f>施設資源化量内訳!R19</f>
        <v>0</v>
      </c>
      <c r="BI19" s="324">
        <f>施設資源化量内訳!S19</f>
        <v>0</v>
      </c>
      <c r="BJ19" s="324">
        <f>施設資源化量内訳!T19</f>
        <v>4245</v>
      </c>
      <c r="BK19" s="324">
        <f>施設資源化量内訳!U19</f>
        <v>0</v>
      </c>
      <c r="BL19" s="324">
        <f>施設資源化量内訳!V19</f>
        <v>0</v>
      </c>
      <c r="BM19" s="324">
        <f>施設資源化量内訳!W19</f>
        <v>0</v>
      </c>
      <c r="BN19" s="324">
        <f>施設資源化量内訳!X19</f>
        <v>2397</v>
      </c>
      <c r="BO19" s="324">
        <f t="shared" si="3"/>
        <v>3646</v>
      </c>
      <c r="BP19" s="324">
        <v>3422</v>
      </c>
      <c r="BQ19" s="324">
        <v>0</v>
      </c>
      <c r="BR19" s="324">
        <v>0</v>
      </c>
      <c r="BS19" s="324">
        <v>95</v>
      </c>
      <c r="BT19" s="324">
        <v>0</v>
      </c>
      <c r="BU19" s="324">
        <v>0</v>
      </c>
      <c r="BV19" s="324">
        <v>0</v>
      </c>
      <c r="BW19" s="324">
        <v>0</v>
      </c>
      <c r="BX19" s="324">
        <v>0</v>
      </c>
      <c r="BY19" s="324">
        <v>129</v>
      </c>
      <c r="BZ19" s="325" t="s">
        <v>950</v>
      </c>
      <c r="CA19" s="325" t="s">
        <v>950</v>
      </c>
      <c r="CB19" s="325" t="s">
        <v>950</v>
      </c>
      <c r="CC19" s="325" t="s">
        <v>950</v>
      </c>
      <c r="CD19" s="325" t="s">
        <v>950</v>
      </c>
      <c r="CE19" s="325" t="s">
        <v>950</v>
      </c>
      <c r="CF19" s="325" t="s">
        <v>950</v>
      </c>
      <c r="CG19" s="325" t="s">
        <v>950</v>
      </c>
      <c r="CH19" s="324">
        <v>0</v>
      </c>
      <c r="CI19" s="324">
        <v>0</v>
      </c>
      <c r="CJ19" s="326" t="s">
        <v>762</v>
      </c>
    </row>
    <row r="20" spans="1:88" s="300" customFormat="1" ht="13.5" customHeight="1">
      <c r="A20" s="322" t="s">
        <v>745</v>
      </c>
      <c r="B20" s="323" t="s">
        <v>796</v>
      </c>
      <c r="C20" s="322" t="s">
        <v>797</v>
      </c>
      <c r="D20" s="324">
        <f t="shared" si="5"/>
        <v>14428</v>
      </c>
      <c r="E20" s="324">
        <f t="shared" si="6"/>
        <v>4738</v>
      </c>
      <c r="F20" s="324">
        <f t="shared" si="7"/>
        <v>20</v>
      </c>
      <c r="G20" s="324">
        <f t="shared" si="8"/>
        <v>0</v>
      </c>
      <c r="H20" s="324">
        <f t="shared" si="9"/>
        <v>1067</v>
      </c>
      <c r="I20" s="324">
        <f t="shared" si="10"/>
        <v>896</v>
      </c>
      <c r="J20" s="324">
        <f t="shared" si="11"/>
        <v>323</v>
      </c>
      <c r="K20" s="324">
        <f t="shared" si="12"/>
        <v>0</v>
      </c>
      <c r="L20" s="324">
        <f t="shared" si="13"/>
        <v>2133</v>
      </c>
      <c r="M20" s="324">
        <f t="shared" si="14"/>
        <v>103</v>
      </c>
      <c r="N20" s="324">
        <f t="shared" si="15"/>
        <v>593</v>
      </c>
      <c r="O20" s="324">
        <f t="shared" si="16"/>
        <v>0</v>
      </c>
      <c r="P20" s="324">
        <f t="shared" si="17"/>
        <v>0</v>
      </c>
      <c r="Q20" s="324">
        <f t="shared" si="18"/>
        <v>0</v>
      </c>
      <c r="R20" s="324">
        <f t="shared" si="19"/>
        <v>0</v>
      </c>
      <c r="S20" s="324">
        <f t="shared" si="20"/>
        <v>0</v>
      </c>
      <c r="T20" s="324">
        <f t="shared" si="21"/>
        <v>2070</v>
      </c>
      <c r="U20" s="324">
        <f t="shared" si="22"/>
        <v>0</v>
      </c>
      <c r="V20" s="324">
        <f t="shared" si="23"/>
        <v>0</v>
      </c>
      <c r="W20" s="324">
        <f t="shared" si="24"/>
        <v>0</v>
      </c>
      <c r="X20" s="324">
        <f t="shared" si="25"/>
        <v>2485</v>
      </c>
      <c r="Y20" s="324">
        <f t="shared" si="1"/>
        <v>4440</v>
      </c>
      <c r="Z20" s="324">
        <v>1522</v>
      </c>
      <c r="AA20" s="324">
        <v>7</v>
      </c>
      <c r="AB20" s="324">
        <v>0</v>
      </c>
      <c r="AC20" s="324">
        <v>0</v>
      </c>
      <c r="AD20" s="324">
        <v>0</v>
      </c>
      <c r="AE20" s="324">
        <v>299</v>
      </c>
      <c r="AF20" s="324">
        <v>0</v>
      </c>
      <c r="AG20" s="324">
        <v>2042</v>
      </c>
      <c r="AH20" s="324">
        <v>103</v>
      </c>
      <c r="AI20" s="325">
        <v>309</v>
      </c>
      <c r="AJ20" s="325" t="s">
        <v>950</v>
      </c>
      <c r="AK20" s="325" t="s">
        <v>950</v>
      </c>
      <c r="AL20" s="325" t="s">
        <v>950</v>
      </c>
      <c r="AM20" s="325" t="s">
        <v>950</v>
      </c>
      <c r="AN20" s="325" t="s">
        <v>950</v>
      </c>
      <c r="AO20" s="325" t="s">
        <v>950</v>
      </c>
      <c r="AP20" s="325" t="s">
        <v>950</v>
      </c>
      <c r="AQ20" s="325" t="s">
        <v>950</v>
      </c>
      <c r="AR20" s="324">
        <v>0</v>
      </c>
      <c r="AS20" s="324">
        <v>158</v>
      </c>
      <c r="AT20" s="324">
        <f>施設資源化量内訳!D20</f>
        <v>7102</v>
      </c>
      <c r="AU20" s="324">
        <f>施設資源化量内訳!E20</f>
        <v>505</v>
      </c>
      <c r="AV20" s="324">
        <f>施設資源化量内訳!F20</f>
        <v>0</v>
      </c>
      <c r="AW20" s="324">
        <f>施設資源化量内訳!G20</f>
        <v>0</v>
      </c>
      <c r="AX20" s="324">
        <f>施設資源化量内訳!H20</f>
        <v>1039</v>
      </c>
      <c r="AY20" s="324">
        <f>施設資源化量内訳!I20</f>
        <v>894</v>
      </c>
      <c r="AZ20" s="324">
        <f>施設資源化量内訳!J20</f>
        <v>24</v>
      </c>
      <c r="BA20" s="324">
        <f>施設資源化量内訳!K20</f>
        <v>0</v>
      </c>
      <c r="BB20" s="324">
        <f>施設資源化量内訳!L20</f>
        <v>91</v>
      </c>
      <c r="BC20" s="324">
        <f>施設資源化量内訳!M20</f>
        <v>0</v>
      </c>
      <c r="BD20" s="324">
        <f>施設資源化量内訳!N20</f>
        <v>152</v>
      </c>
      <c r="BE20" s="324">
        <f>施設資源化量内訳!O20</f>
        <v>0</v>
      </c>
      <c r="BF20" s="324">
        <f>施設資源化量内訳!P20</f>
        <v>0</v>
      </c>
      <c r="BG20" s="324">
        <f>施設資源化量内訳!Q20</f>
        <v>0</v>
      </c>
      <c r="BH20" s="324">
        <f>施設資源化量内訳!R20</f>
        <v>0</v>
      </c>
      <c r="BI20" s="324">
        <f>施設資源化量内訳!S20</f>
        <v>0</v>
      </c>
      <c r="BJ20" s="324">
        <f>施設資源化量内訳!T20</f>
        <v>2070</v>
      </c>
      <c r="BK20" s="324">
        <f>施設資源化量内訳!U20</f>
        <v>0</v>
      </c>
      <c r="BL20" s="324">
        <f>施設資源化量内訳!V20</f>
        <v>0</v>
      </c>
      <c r="BM20" s="324">
        <f>施設資源化量内訳!W20</f>
        <v>0</v>
      </c>
      <c r="BN20" s="324">
        <f>施設資源化量内訳!X20</f>
        <v>2327</v>
      </c>
      <c r="BO20" s="324">
        <f t="shared" si="3"/>
        <v>2886</v>
      </c>
      <c r="BP20" s="324">
        <v>2711</v>
      </c>
      <c r="BQ20" s="324">
        <v>13</v>
      </c>
      <c r="BR20" s="324">
        <v>0</v>
      </c>
      <c r="BS20" s="324">
        <v>28</v>
      </c>
      <c r="BT20" s="324">
        <v>2</v>
      </c>
      <c r="BU20" s="324">
        <v>0</v>
      </c>
      <c r="BV20" s="324">
        <v>0</v>
      </c>
      <c r="BW20" s="324">
        <v>0</v>
      </c>
      <c r="BX20" s="324">
        <v>0</v>
      </c>
      <c r="BY20" s="324">
        <v>132</v>
      </c>
      <c r="BZ20" s="325" t="s">
        <v>950</v>
      </c>
      <c r="CA20" s="325" t="s">
        <v>950</v>
      </c>
      <c r="CB20" s="325" t="s">
        <v>950</v>
      </c>
      <c r="CC20" s="325" t="s">
        <v>950</v>
      </c>
      <c r="CD20" s="325" t="s">
        <v>950</v>
      </c>
      <c r="CE20" s="325" t="s">
        <v>950</v>
      </c>
      <c r="CF20" s="325" t="s">
        <v>950</v>
      </c>
      <c r="CG20" s="325" t="s">
        <v>950</v>
      </c>
      <c r="CH20" s="324">
        <v>0</v>
      </c>
      <c r="CI20" s="324">
        <v>0</v>
      </c>
      <c r="CJ20" s="326" t="s">
        <v>762</v>
      </c>
    </row>
    <row r="21" spans="1:88" s="300" customFormat="1" ht="13.5" customHeight="1">
      <c r="A21" s="322" t="s">
        <v>745</v>
      </c>
      <c r="B21" s="323" t="s">
        <v>799</v>
      </c>
      <c r="C21" s="322" t="s">
        <v>800</v>
      </c>
      <c r="D21" s="324">
        <f t="shared" si="5"/>
        <v>4452</v>
      </c>
      <c r="E21" s="324">
        <f t="shared" si="6"/>
        <v>1067</v>
      </c>
      <c r="F21" s="324">
        <f t="shared" si="7"/>
        <v>1</v>
      </c>
      <c r="G21" s="324">
        <f t="shared" si="8"/>
        <v>376</v>
      </c>
      <c r="H21" s="324">
        <f t="shared" si="9"/>
        <v>530</v>
      </c>
      <c r="I21" s="324">
        <f t="shared" si="10"/>
        <v>372</v>
      </c>
      <c r="J21" s="324">
        <f t="shared" si="11"/>
        <v>232</v>
      </c>
      <c r="K21" s="324">
        <f t="shared" si="12"/>
        <v>0</v>
      </c>
      <c r="L21" s="324">
        <f t="shared" si="13"/>
        <v>0</v>
      </c>
      <c r="M21" s="324">
        <f t="shared" si="14"/>
        <v>0</v>
      </c>
      <c r="N21" s="324">
        <f t="shared" si="15"/>
        <v>0</v>
      </c>
      <c r="O21" s="324">
        <f t="shared" si="16"/>
        <v>0</v>
      </c>
      <c r="P21" s="324">
        <f t="shared" si="17"/>
        <v>0</v>
      </c>
      <c r="Q21" s="324">
        <f t="shared" si="18"/>
        <v>0</v>
      </c>
      <c r="R21" s="324">
        <f t="shared" si="19"/>
        <v>0</v>
      </c>
      <c r="S21" s="324">
        <f t="shared" si="20"/>
        <v>0</v>
      </c>
      <c r="T21" s="324">
        <f t="shared" si="21"/>
        <v>0</v>
      </c>
      <c r="U21" s="324">
        <f t="shared" si="22"/>
        <v>0</v>
      </c>
      <c r="V21" s="324">
        <f t="shared" si="23"/>
        <v>0</v>
      </c>
      <c r="W21" s="324">
        <f t="shared" si="24"/>
        <v>1</v>
      </c>
      <c r="X21" s="324">
        <f t="shared" si="25"/>
        <v>1873</v>
      </c>
      <c r="Y21" s="324">
        <f t="shared" si="1"/>
        <v>1786</v>
      </c>
      <c r="Z21" s="324">
        <v>677</v>
      </c>
      <c r="AA21" s="324">
        <v>1</v>
      </c>
      <c r="AB21" s="324">
        <v>300</v>
      </c>
      <c r="AC21" s="324">
        <v>152</v>
      </c>
      <c r="AD21" s="324">
        <v>371</v>
      </c>
      <c r="AE21" s="324">
        <v>232</v>
      </c>
      <c r="AF21" s="324">
        <v>0</v>
      </c>
      <c r="AG21" s="324">
        <v>0</v>
      </c>
      <c r="AH21" s="324">
        <v>0</v>
      </c>
      <c r="AI21" s="325">
        <v>0</v>
      </c>
      <c r="AJ21" s="325" t="s">
        <v>950</v>
      </c>
      <c r="AK21" s="325" t="s">
        <v>950</v>
      </c>
      <c r="AL21" s="325" t="s">
        <v>950</v>
      </c>
      <c r="AM21" s="325" t="s">
        <v>950</v>
      </c>
      <c r="AN21" s="325" t="s">
        <v>950</v>
      </c>
      <c r="AO21" s="325" t="s">
        <v>950</v>
      </c>
      <c r="AP21" s="325" t="s">
        <v>950</v>
      </c>
      <c r="AQ21" s="325" t="s">
        <v>950</v>
      </c>
      <c r="AR21" s="324">
        <v>1</v>
      </c>
      <c r="AS21" s="324">
        <v>52</v>
      </c>
      <c r="AT21" s="324">
        <f>施設資源化量内訳!D21</f>
        <v>2189</v>
      </c>
      <c r="AU21" s="324">
        <f>施設資源化量内訳!E21</f>
        <v>0</v>
      </c>
      <c r="AV21" s="324">
        <f>施設資源化量内訳!F21</f>
        <v>0</v>
      </c>
      <c r="AW21" s="324">
        <f>施設資源化量内訳!G21</f>
        <v>0</v>
      </c>
      <c r="AX21" s="324">
        <f>施設資源化量内訳!H21</f>
        <v>374</v>
      </c>
      <c r="AY21" s="324">
        <f>施設資源化量内訳!I21</f>
        <v>0</v>
      </c>
      <c r="AZ21" s="324">
        <f>施設資源化量内訳!J21</f>
        <v>0</v>
      </c>
      <c r="BA21" s="324">
        <f>施設資源化量内訳!K21</f>
        <v>0</v>
      </c>
      <c r="BB21" s="324">
        <f>施設資源化量内訳!L21</f>
        <v>0</v>
      </c>
      <c r="BC21" s="324">
        <f>施設資源化量内訳!M21</f>
        <v>0</v>
      </c>
      <c r="BD21" s="324">
        <f>施設資源化量内訳!N21</f>
        <v>0</v>
      </c>
      <c r="BE21" s="324">
        <f>施設資源化量内訳!O21</f>
        <v>0</v>
      </c>
      <c r="BF21" s="324">
        <f>施設資源化量内訳!P21</f>
        <v>0</v>
      </c>
      <c r="BG21" s="324">
        <f>施設資源化量内訳!Q21</f>
        <v>0</v>
      </c>
      <c r="BH21" s="324">
        <f>施設資源化量内訳!R21</f>
        <v>0</v>
      </c>
      <c r="BI21" s="324">
        <f>施設資源化量内訳!S21</f>
        <v>0</v>
      </c>
      <c r="BJ21" s="324">
        <f>施設資源化量内訳!T21</f>
        <v>0</v>
      </c>
      <c r="BK21" s="324">
        <f>施設資源化量内訳!U21</f>
        <v>0</v>
      </c>
      <c r="BL21" s="324">
        <f>施設資源化量内訳!V21</f>
        <v>0</v>
      </c>
      <c r="BM21" s="324">
        <f>施設資源化量内訳!W21</f>
        <v>0</v>
      </c>
      <c r="BN21" s="324">
        <f>施設資源化量内訳!X21</f>
        <v>1815</v>
      </c>
      <c r="BO21" s="324">
        <f t="shared" si="3"/>
        <v>477</v>
      </c>
      <c r="BP21" s="324">
        <v>390</v>
      </c>
      <c r="BQ21" s="324">
        <v>0</v>
      </c>
      <c r="BR21" s="324">
        <v>76</v>
      </c>
      <c r="BS21" s="324">
        <v>4</v>
      </c>
      <c r="BT21" s="324">
        <v>1</v>
      </c>
      <c r="BU21" s="324">
        <v>0</v>
      </c>
      <c r="BV21" s="324">
        <v>0</v>
      </c>
      <c r="BW21" s="324">
        <v>0</v>
      </c>
      <c r="BX21" s="324">
        <v>0</v>
      </c>
      <c r="BY21" s="324">
        <v>0</v>
      </c>
      <c r="BZ21" s="325" t="s">
        <v>950</v>
      </c>
      <c r="CA21" s="325" t="s">
        <v>950</v>
      </c>
      <c r="CB21" s="325" t="s">
        <v>950</v>
      </c>
      <c r="CC21" s="325" t="s">
        <v>950</v>
      </c>
      <c r="CD21" s="325" t="s">
        <v>950</v>
      </c>
      <c r="CE21" s="325" t="s">
        <v>950</v>
      </c>
      <c r="CF21" s="325" t="s">
        <v>950</v>
      </c>
      <c r="CG21" s="325" t="s">
        <v>950</v>
      </c>
      <c r="CH21" s="324">
        <v>0</v>
      </c>
      <c r="CI21" s="324">
        <v>6</v>
      </c>
      <c r="CJ21" s="326" t="s">
        <v>762</v>
      </c>
    </row>
    <row r="22" spans="1:88" s="300" customFormat="1" ht="13.5" customHeight="1">
      <c r="A22" s="322" t="s">
        <v>745</v>
      </c>
      <c r="B22" s="323" t="s">
        <v>802</v>
      </c>
      <c r="C22" s="322" t="s">
        <v>803</v>
      </c>
      <c r="D22" s="324">
        <f t="shared" si="5"/>
        <v>9024</v>
      </c>
      <c r="E22" s="324">
        <f t="shared" si="6"/>
        <v>3128</v>
      </c>
      <c r="F22" s="324">
        <f t="shared" si="7"/>
        <v>5</v>
      </c>
      <c r="G22" s="324">
        <f t="shared" si="8"/>
        <v>0</v>
      </c>
      <c r="H22" s="324">
        <f t="shared" si="9"/>
        <v>432</v>
      </c>
      <c r="I22" s="324">
        <f t="shared" si="10"/>
        <v>697</v>
      </c>
      <c r="J22" s="324">
        <f t="shared" si="11"/>
        <v>250</v>
      </c>
      <c r="K22" s="324">
        <f t="shared" si="12"/>
        <v>0</v>
      </c>
      <c r="L22" s="324">
        <f t="shared" si="13"/>
        <v>1448</v>
      </c>
      <c r="M22" s="324">
        <f t="shared" si="14"/>
        <v>0</v>
      </c>
      <c r="N22" s="324">
        <f t="shared" si="15"/>
        <v>359</v>
      </c>
      <c r="O22" s="324">
        <f t="shared" si="16"/>
        <v>0</v>
      </c>
      <c r="P22" s="324">
        <f t="shared" si="17"/>
        <v>0</v>
      </c>
      <c r="Q22" s="324">
        <f t="shared" si="18"/>
        <v>0</v>
      </c>
      <c r="R22" s="324">
        <f t="shared" si="19"/>
        <v>0</v>
      </c>
      <c r="S22" s="324">
        <f t="shared" si="20"/>
        <v>0</v>
      </c>
      <c r="T22" s="324">
        <f t="shared" si="21"/>
        <v>2604</v>
      </c>
      <c r="U22" s="324">
        <f t="shared" si="22"/>
        <v>0</v>
      </c>
      <c r="V22" s="324">
        <f t="shared" si="23"/>
        <v>0</v>
      </c>
      <c r="W22" s="324">
        <f t="shared" si="24"/>
        <v>0</v>
      </c>
      <c r="X22" s="324">
        <f t="shared" si="25"/>
        <v>101</v>
      </c>
      <c r="Y22" s="324">
        <f t="shared" si="1"/>
        <v>3637</v>
      </c>
      <c r="Z22" s="324">
        <v>2293</v>
      </c>
      <c r="AA22" s="324">
        <v>3</v>
      </c>
      <c r="AB22" s="324">
        <v>0</v>
      </c>
      <c r="AC22" s="324">
        <v>304</v>
      </c>
      <c r="AD22" s="324">
        <v>562</v>
      </c>
      <c r="AE22" s="324">
        <v>116</v>
      </c>
      <c r="AF22" s="324">
        <v>0</v>
      </c>
      <c r="AG22" s="324">
        <v>0</v>
      </c>
      <c r="AH22" s="324">
        <v>0</v>
      </c>
      <c r="AI22" s="325">
        <v>359</v>
      </c>
      <c r="AJ22" s="325" t="s">
        <v>950</v>
      </c>
      <c r="AK22" s="325" t="s">
        <v>950</v>
      </c>
      <c r="AL22" s="325" t="s">
        <v>950</v>
      </c>
      <c r="AM22" s="325" t="s">
        <v>950</v>
      </c>
      <c r="AN22" s="325" t="s">
        <v>950</v>
      </c>
      <c r="AO22" s="325" t="s">
        <v>950</v>
      </c>
      <c r="AP22" s="325" t="s">
        <v>950</v>
      </c>
      <c r="AQ22" s="325" t="s">
        <v>950</v>
      </c>
      <c r="AR22" s="324">
        <v>0</v>
      </c>
      <c r="AS22" s="324">
        <v>0</v>
      </c>
      <c r="AT22" s="324">
        <f>施設資源化量内訳!D22</f>
        <v>4544</v>
      </c>
      <c r="AU22" s="324">
        <f>施設資源化量内訳!E22</f>
        <v>11</v>
      </c>
      <c r="AV22" s="324">
        <f>施設資源化量内訳!F22</f>
        <v>0</v>
      </c>
      <c r="AW22" s="324">
        <f>施設資源化量内訳!G22</f>
        <v>0</v>
      </c>
      <c r="AX22" s="324">
        <f>施設資源化量内訳!H22</f>
        <v>111</v>
      </c>
      <c r="AY22" s="324">
        <f>施設資源化量内訳!I22</f>
        <v>135</v>
      </c>
      <c r="AZ22" s="324">
        <f>施設資源化量内訳!J22</f>
        <v>134</v>
      </c>
      <c r="BA22" s="324">
        <f>施設資源化量内訳!K22</f>
        <v>0</v>
      </c>
      <c r="BB22" s="324">
        <f>施設資源化量内訳!L22</f>
        <v>1448</v>
      </c>
      <c r="BC22" s="324">
        <f>施設資源化量内訳!M22</f>
        <v>0</v>
      </c>
      <c r="BD22" s="324">
        <f>施設資源化量内訳!N22</f>
        <v>0</v>
      </c>
      <c r="BE22" s="324">
        <f>施設資源化量内訳!O22</f>
        <v>0</v>
      </c>
      <c r="BF22" s="324">
        <f>施設資源化量内訳!P22</f>
        <v>0</v>
      </c>
      <c r="BG22" s="324">
        <f>施設資源化量内訳!Q22</f>
        <v>0</v>
      </c>
      <c r="BH22" s="324">
        <f>施設資源化量内訳!R22</f>
        <v>0</v>
      </c>
      <c r="BI22" s="324">
        <f>施設資源化量内訳!S22</f>
        <v>0</v>
      </c>
      <c r="BJ22" s="324">
        <f>施設資源化量内訳!T22</f>
        <v>2604</v>
      </c>
      <c r="BK22" s="324">
        <f>施設資源化量内訳!U22</f>
        <v>0</v>
      </c>
      <c r="BL22" s="324">
        <f>施設資源化量内訳!V22</f>
        <v>0</v>
      </c>
      <c r="BM22" s="324">
        <f>施設資源化量内訳!W22</f>
        <v>0</v>
      </c>
      <c r="BN22" s="324">
        <f>施設資源化量内訳!X22</f>
        <v>101</v>
      </c>
      <c r="BO22" s="324">
        <f t="shared" si="3"/>
        <v>843</v>
      </c>
      <c r="BP22" s="324">
        <v>824</v>
      </c>
      <c r="BQ22" s="324">
        <v>2</v>
      </c>
      <c r="BR22" s="324">
        <v>0</v>
      </c>
      <c r="BS22" s="324">
        <v>17</v>
      </c>
      <c r="BT22" s="324">
        <v>0</v>
      </c>
      <c r="BU22" s="324">
        <v>0</v>
      </c>
      <c r="BV22" s="324">
        <v>0</v>
      </c>
      <c r="BW22" s="324">
        <v>0</v>
      </c>
      <c r="BX22" s="324">
        <v>0</v>
      </c>
      <c r="BY22" s="324">
        <v>0</v>
      </c>
      <c r="BZ22" s="325" t="s">
        <v>950</v>
      </c>
      <c r="CA22" s="325" t="s">
        <v>950</v>
      </c>
      <c r="CB22" s="325" t="s">
        <v>950</v>
      </c>
      <c r="CC22" s="325" t="s">
        <v>950</v>
      </c>
      <c r="CD22" s="325" t="s">
        <v>950</v>
      </c>
      <c r="CE22" s="325" t="s">
        <v>950</v>
      </c>
      <c r="CF22" s="325" t="s">
        <v>950</v>
      </c>
      <c r="CG22" s="325" t="s">
        <v>950</v>
      </c>
      <c r="CH22" s="324">
        <v>0</v>
      </c>
      <c r="CI22" s="324">
        <v>0</v>
      </c>
      <c r="CJ22" s="326" t="s">
        <v>762</v>
      </c>
    </row>
    <row r="23" spans="1:88" s="300" customFormat="1" ht="13.5" customHeight="1">
      <c r="A23" s="322" t="s">
        <v>745</v>
      </c>
      <c r="B23" s="323" t="s">
        <v>805</v>
      </c>
      <c r="C23" s="322" t="s">
        <v>806</v>
      </c>
      <c r="D23" s="324">
        <f t="shared" si="5"/>
        <v>12908</v>
      </c>
      <c r="E23" s="324">
        <f t="shared" si="6"/>
        <v>5270</v>
      </c>
      <c r="F23" s="324">
        <f t="shared" si="7"/>
        <v>30</v>
      </c>
      <c r="G23" s="324">
        <f t="shared" si="8"/>
        <v>0</v>
      </c>
      <c r="H23" s="324">
        <f t="shared" si="9"/>
        <v>994</v>
      </c>
      <c r="I23" s="324">
        <f t="shared" si="10"/>
        <v>208</v>
      </c>
      <c r="J23" s="324">
        <f t="shared" si="11"/>
        <v>405</v>
      </c>
      <c r="K23" s="324">
        <f t="shared" si="12"/>
        <v>0</v>
      </c>
      <c r="L23" s="324">
        <f t="shared" si="13"/>
        <v>0</v>
      </c>
      <c r="M23" s="324">
        <f t="shared" si="14"/>
        <v>0</v>
      </c>
      <c r="N23" s="324">
        <f t="shared" si="15"/>
        <v>35</v>
      </c>
      <c r="O23" s="324">
        <f t="shared" si="16"/>
        <v>0</v>
      </c>
      <c r="P23" s="324">
        <f t="shared" si="17"/>
        <v>0</v>
      </c>
      <c r="Q23" s="324">
        <f t="shared" si="18"/>
        <v>0</v>
      </c>
      <c r="R23" s="324">
        <f t="shared" si="19"/>
        <v>0</v>
      </c>
      <c r="S23" s="324">
        <f t="shared" si="20"/>
        <v>0</v>
      </c>
      <c r="T23" s="324">
        <f t="shared" si="21"/>
        <v>4971</v>
      </c>
      <c r="U23" s="324">
        <f t="shared" si="22"/>
        <v>0</v>
      </c>
      <c r="V23" s="324">
        <f t="shared" si="23"/>
        <v>0</v>
      </c>
      <c r="W23" s="324">
        <f t="shared" si="24"/>
        <v>0</v>
      </c>
      <c r="X23" s="324">
        <f t="shared" si="25"/>
        <v>995</v>
      </c>
      <c r="Y23" s="324">
        <f t="shared" si="1"/>
        <v>1976</v>
      </c>
      <c r="Z23" s="324">
        <v>1957</v>
      </c>
      <c r="AA23" s="324">
        <v>19</v>
      </c>
      <c r="AB23" s="324">
        <v>0</v>
      </c>
      <c r="AC23" s="324">
        <v>0</v>
      </c>
      <c r="AD23" s="324">
        <v>0</v>
      </c>
      <c r="AE23" s="324">
        <v>0</v>
      </c>
      <c r="AF23" s="324">
        <v>0</v>
      </c>
      <c r="AG23" s="324">
        <v>0</v>
      </c>
      <c r="AH23" s="324">
        <v>0</v>
      </c>
      <c r="AI23" s="325">
        <v>0</v>
      </c>
      <c r="AJ23" s="325" t="s">
        <v>950</v>
      </c>
      <c r="AK23" s="325" t="s">
        <v>950</v>
      </c>
      <c r="AL23" s="325" t="s">
        <v>950</v>
      </c>
      <c r="AM23" s="325" t="s">
        <v>950</v>
      </c>
      <c r="AN23" s="325" t="s">
        <v>950</v>
      </c>
      <c r="AO23" s="325" t="s">
        <v>950</v>
      </c>
      <c r="AP23" s="325" t="s">
        <v>950</v>
      </c>
      <c r="AQ23" s="325" t="s">
        <v>950</v>
      </c>
      <c r="AR23" s="324">
        <v>0</v>
      </c>
      <c r="AS23" s="324">
        <v>0</v>
      </c>
      <c r="AT23" s="324">
        <f>施設資源化量内訳!D23</f>
        <v>7519</v>
      </c>
      <c r="AU23" s="324">
        <f>施設資源化量内訳!E23</f>
        <v>0</v>
      </c>
      <c r="AV23" s="324">
        <f>施設資源化量内訳!F23</f>
        <v>0</v>
      </c>
      <c r="AW23" s="324">
        <f>施設資源化量内訳!G23</f>
        <v>0</v>
      </c>
      <c r="AX23" s="324">
        <f>施設資源化量内訳!H23</f>
        <v>942</v>
      </c>
      <c r="AY23" s="324">
        <f>施設資源化量内訳!I23</f>
        <v>206</v>
      </c>
      <c r="AZ23" s="324">
        <f>施設資源化量内訳!J23</f>
        <v>405</v>
      </c>
      <c r="BA23" s="324">
        <f>施設資源化量内訳!K23</f>
        <v>0</v>
      </c>
      <c r="BB23" s="324">
        <f>施設資源化量内訳!L23</f>
        <v>0</v>
      </c>
      <c r="BC23" s="324">
        <f>施設資源化量内訳!M23</f>
        <v>0</v>
      </c>
      <c r="BD23" s="324">
        <f>施設資源化量内訳!N23</f>
        <v>0</v>
      </c>
      <c r="BE23" s="324">
        <f>施設資源化量内訳!O23</f>
        <v>0</v>
      </c>
      <c r="BF23" s="324">
        <f>施設資源化量内訳!P23</f>
        <v>0</v>
      </c>
      <c r="BG23" s="324">
        <f>施設資源化量内訳!Q23</f>
        <v>0</v>
      </c>
      <c r="BH23" s="324">
        <f>施設資源化量内訳!R23</f>
        <v>0</v>
      </c>
      <c r="BI23" s="324">
        <f>施設資源化量内訳!S23</f>
        <v>0</v>
      </c>
      <c r="BJ23" s="324">
        <f>施設資源化量内訳!T23</f>
        <v>4971</v>
      </c>
      <c r="BK23" s="324">
        <f>施設資源化量内訳!U23</f>
        <v>0</v>
      </c>
      <c r="BL23" s="324">
        <f>施設資源化量内訳!V23</f>
        <v>0</v>
      </c>
      <c r="BM23" s="324">
        <f>施設資源化量内訳!W23</f>
        <v>0</v>
      </c>
      <c r="BN23" s="324">
        <f>施設資源化量内訳!X23</f>
        <v>995</v>
      </c>
      <c r="BO23" s="324">
        <f t="shared" si="3"/>
        <v>3413</v>
      </c>
      <c r="BP23" s="324">
        <v>3313</v>
      </c>
      <c r="BQ23" s="324">
        <v>11</v>
      </c>
      <c r="BR23" s="324">
        <v>0</v>
      </c>
      <c r="BS23" s="324">
        <v>52</v>
      </c>
      <c r="BT23" s="324">
        <v>2</v>
      </c>
      <c r="BU23" s="324">
        <v>0</v>
      </c>
      <c r="BV23" s="324">
        <v>0</v>
      </c>
      <c r="BW23" s="324">
        <v>0</v>
      </c>
      <c r="BX23" s="324">
        <v>0</v>
      </c>
      <c r="BY23" s="324">
        <v>35</v>
      </c>
      <c r="BZ23" s="325" t="s">
        <v>950</v>
      </c>
      <c r="CA23" s="325" t="s">
        <v>950</v>
      </c>
      <c r="CB23" s="325" t="s">
        <v>950</v>
      </c>
      <c r="CC23" s="325" t="s">
        <v>950</v>
      </c>
      <c r="CD23" s="325" t="s">
        <v>950</v>
      </c>
      <c r="CE23" s="325" t="s">
        <v>950</v>
      </c>
      <c r="CF23" s="325" t="s">
        <v>950</v>
      </c>
      <c r="CG23" s="325" t="s">
        <v>950</v>
      </c>
      <c r="CH23" s="324">
        <v>0</v>
      </c>
      <c r="CI23" s="324">
        <v>0</v>
      </c>
      <c r="CJ23" s="326" t="s">
        <v>762</v>
      </c>
    </row>
    <row r="24" spans="1:88" s="300" customFormat="1" ht="13.5" customHeight="1">
      <c r="A24" s="322" t="s">
        <v>745</v>
      </c>
      <c r="B24" s="323" t="s">
        <v>808</v>
      </c>
      <c r="C24" s="322" t="s">
        <v>809</v>
      </c>
      <c r="D24" s="324">
        <f t="shared" si="5"/>
        <v>12106</v>
      </c>
      <c r="E24" s="324">
        <f t="shared" si="6"/>
        <v>3257</v>
      </c>
      <c r="F24" s="324">
        <f t="shared" si="7"/>
        <v>43</v>
      </c>
      <c r="G24" s="324">
        <f t="shared" si="8"/>
        <v>2259</v>
      </c>
      <c r="H24" s="324">
        <f t="shared" si="9"/>
        <v>1811</v>
      </c>
      <c r="I24" s="324">
        <f t="shared" si="10"/>
        <v>2261</v>
      </c>
      <c r="J24" s="324">
        <f t="shared" si="11"/>
        <v>453</v>
      </c>
      <c r="K24" s="324">
        <f t="shared" si="12"/>
        <v>0</v>
      </c>
      <c r="L24" s="324">
        <f t="shared" si="13"/>
        <v>0</v>
      </c>
      <c r="M24" s="324">
        <f t="shared" si="14"/>
        <v>0</v>
      </c>
      <c r="N24" s="324">
        <f t="shared" si="15"/>
        <v>623</v>
      </c>
      <c r="O24" s="324">
        <f t="shared" si="16"/>
        <v>0</v>
      </c>
      <c r="P24" s="324">
        <f t="shared" si="17"/>
        <v>0</v>
      </c>
      <c r="Q24" s="324">
        <f t="shared" si="18"/>
        <v>0</v>
      </c>
      <c r="R24" s="324">
        <f t="shared" si="19"/>
        <v>0</v>
      </c>
      <c r="S24" s="324">
        <f t="shared" si="20"/>
        <v>0</v>
      </c>
      <c r="T24" s="324">
        <f t="shared" si="21"/>
        <v>958</v>
      </c>
      <c r="U24" s="324">
        <f t="shared" si="22"/>
        <v>0</v>
      </c>
      <c r="V24" s="324">
        <f t="shared" si="23"/>
        <v>0</v>
      </c>
      <c r="W24" s="324">
        <f t="shared" si="24"/>
        <v>0</v>
      </c>
      <c r="X24" s="324">
        <f t="shared" si="25"/>
        <v>441</v>
      </c>
      <c r="Y24" s="324">
        <f t="shared" si="1"/>
        <v>3688</v>
      </c>
      <c r="Z24" s="324">
        <v>936</v>
      </c>
      <c r="AA24" s="324">
        <v>3</v>
      </c>
      <c r="AB24" s="324">
        <v>1002</v>
      </c>
      <c r="AC24" s="324">
        <v>100</v>
      </c>
      <c r="AD24" s="324">
        <v>1290</v>
      </c>
      <c r="AE24" s="324">
        <v>0</v>
      </c>
      <c r="AF24" s="324">
        <v>0</v>
      </c>
      <c r="AG24" s="324">
        <v>0</v>
      </c>
      <c r="AH24" s="324">
        <v>0</v>
      </c>
      <c r="AI24" s="325">
        <v>357</v>
      </c>
      <c r="AJ24" s="325" t="s">
        <v>950</v>
      </c>
      <c r="AK24" s="325" t="s">
        <v>950</v>
      </c>
      <c r="AL24" s="325" t="s">
        <v>950</v>
      </c>
      <c r="AM24" s="325" t="s">
        <v>950</v>
      </c>
      <c r="AN24" s="325" t="s">
        <v>950</v>
      </c>
      <c r="AO24" s="325" t="s">
        <v>950</v>
      </c>
      <c r="AP24" s="325" t="s">
        <v>950</v>
      </c>
      <c r="AQ24" s="325" t="s">
        <v>950</v>
      </c>
      <c r="AR24" s="324">
        <v>0</v>
      </c>
      <c r="AS24" s="324">
        <v>0</v>
      </c>
      <c r="AT24" s="324">
        <f>施設資源化量内訳!D24</f>
        <v>2868</v>
      </c>
      <c r="AU24" s="324">
        <f>施設資源化量内訳!E24</f>
        <v>0</v>
      </c>
      <c r="AV24" s="324">
        <f>施設資源化量内訳!F24</f>
        <v>0</v>
      </c>
      <c r="AW24" s="324">
        <f>施設資源化量内訳!G24</f>
        <v>0</v>
      </c>
      <c r="AX24" s="324">
        <f>施設資源化量内訳!H24</f>
        <v>1016</v>
      </c>
      <c r="AY24" s="324">
        <f>施設資源化量内訳!I24</f>
        <v>0</v>
      </c>
      <c r="AZ24" s="324">
        <f>施設資源化量内訳!J24</f>
        <v>453</v>
      </c>
      <c r="BA24" s="324">
        <f>施設資源化量内訳!K24</f>
        <v>0</v>
      </c>
      <c r="BB24" s="324">
        <f>施設資源化量内訳!L24</f>
        <v>0</v>
      </c>
      <c r="BC24" s="324">
        <f>施設資源化量内訳!M24</f>
        <v>0</v>
      </c>
      <c r="BD24" s="324">
        <f>施設資源化量内訳!N24</f>
        <v>0</v>
      </c>
      <c r="BE24" s="324">
        <f>施設資源化量内訳!O24</f>
        <v>0</v>
      </c>
      <c r="BF24" s="324">
        <f>施設資源化量内訳!P24</f>
        <v>0</v>
      </c>
      <c r="BG24" s="324">
        <f>施設資源化量内訳!Q24</f>
        <v>0</v>
      </c>
      <c r="BH24" s="324">
        <f>施設資源化量内訳!R24</f>
        <v>0</v>
      </c>
      <c r="BI24" s="324">
        <f>施設資源化量内訳!S24</f>
        <v>0</v>
      </c>
      <c r="BJ24" s="324">
        <f>施設資源化量内訳!T24</f>
        <v>958</v>
      </c>
      <c r="BK24" s="324">
        <f>施設資源化量内訳!U24</f>
        <v>0</v>
      </c>
      <c r="BL24" s="324">
        <f>施設資源化量内訳!V24</f>
        <v>0</v>
      </c>
      <c r="BM24" s="324">
        <f>施設資源化量内訳!W24</f>
        <v>0</v>
      </c>
      <c r="BN24" s="324">
        <f>施設資源化量内訳!X24</f>
        <v>441</v>
      </c>
      <c r="BO24" s="324">
        <f t="shared" si="3"/>
        <v>5550</v>
      </c>
      <c r="BP24" s="324">
        <v>2321</v>
      </c>
      <c r="BQ24" s="324">
        <v>40</v>
      </c>
      <c r="BR24" s="324">
        <v>1257</v>
      </c>
      <c r="BS24" s="324">
        <v>695</v>
      </c>
      <c r="BT24" s="324">
        <v>971</v>
      </c>
      <c r="BU24" s="324">
        <v>0</v>
      </c>
      <c r="BV24" s="324">
        <v>0</v>
      </c>
      <c r="BW24" s="324">
        <v>0</v>
      </c>
      <c r="BX24" s="324">
        <v>0</v>
      </c>
      <c r="BY24" s="324">
        <v>266</v>
      </c>
      <c r="BZ24" s="325" t="s">
        <v>950</v>
      </c>
      <c r="CA24" s="325" t="s">
        <v>950</v>
      </c>
      <c r="CB24" s="325" t="s">
        <v>950</v>
      </c>
      <c r="CC24" s="325" t="s">
        <v>950</v>
      </c>
      <c r="CD24" s="325" t="s">
        <v>950</v>
      </c>
      <c r="CE24" s="325" t="s">
        <v>950</v>
      </c>
      <c r="CF24" s="325" t="s">
        <v>950</v>
      </c>
      <c r="CG24" s="325" t="s">
        <v>950</v>
      </c>
      <c r="CH24" s="324">
        <v>0</v>
      </c>
      <c r="CI24" s="324">
        <v>0</v>
      </c>
      <c r="CJ24" s="326" t="s">
        <v>762</v>
      </c>
    </row>
    <row r="25" spans="1:88" s="300" customFormat="1" ht="13.5" customHeight="1">
      <c r="A25" s="322" t="s">
        <v>745</v>
      </c>
      <c r="B25" s="323" t="s">
        <v>811</v>
      </c>
      <c r="C25" s="322" t="s">
        <v>812</v>
      </c>
      <c r="D25" s="324">
        <f t="shared" si="5"/>
        <v>14055</v>
      </c>
      <c r="E25" s="324">
        <f t="shared" si="6"/>
        <v>6831</v>
      </c>
      <c r="F25" s="324">
        <f t="shared" si="7"/>
        <v>38</v>
      </c>
      <c r="G25" s="324">
        <f t="shared" si="8"/>
        <v>0</v>
      </c>
      <c r="H25" s="324">
        <f t="shared" si="9"/>
        <v>1532</v>
      </c>
      <c r="I25" s="324">
        <f t="shared" si="10"/>
        <v>1393</v>
      </c>
      <c r="J25" s="324">
        <f t="shared" si="11"/>
        <v>711</v>
      </c>
      <c r="K25" s="324">
        <f t="shared" si="12"/>
        <v>0</v>
      </c>
      <c r="L25" s="324">
        <f t="shared" si="13"/>
        <v>0</v>
      </c>
      <c r="M25" s="324">
        <f t="shared" si="14"/>
        <v>0</v>
      </c>
      <c r="N25" s="324">
        <f t="shared" si="15"/>
        <v>156</v>
      </c>
      <c r="O25" s="324">
        <f t="shared" si="16"/>
        <v>0</v>
      </c>
      <c r="P25" s="324">
        <f t="shared" si="17"/>
        <v>0</v>
      </c>
      <c r="Q25" s="324">
        <f t="shared" si="18"/>
        <v>3057</v>
      </c>
      <c r="R25" s="324">
        <f t="shared" si="19"/>
        <v>0</v>
      </c>
      <c r="S25" s="324">
        <f t="shared" si="20"/>
        <v>0</v>
      </c>
      <c r="T25" s="324">
        <f t="shared" si="21"/>
        <v>0</v>
      </c>
      <c r="U25" s="324">
        <f t="shared" si="22"/>
        <v>0</v>
      </c>
      <c r="V25" s="324">
        <f t="shared" si="23"/>
        <v>0</v>
      </c>
      <c r="W25" s="324">
        <f t="shared" si="24"/>
        <v>0</v>
      </c>
      <c r="X25" s="324">
        <f t="shared" si="25"/>
        <v>337</v>
      </c>
      <c r="Y25" s="324">
        <f t="shared" si="1"/>
        <v>3484</v>
      </c>
      <c r="Z25" s="324">
        <v>2689</v>
      </c>
      <c r="AA25" s="324">
        <v>38</v>
      </c>
      <c r="AB25" s="324">
        <v>0</v>
      </c>
      <c r="AC25" s="324">
        <v>0</v>
      </c>
      <c r="AD25" s="324">
        <v>0</v>
      </c>
      <c r="AE25" s="324">
        <v>711</v>
      </c>
      <c r="AF25" s="324">
        <v>0</v>
      </c>
      <c r="AG25" s="324">
        <v>0</v>
      </c>
      <c r="AH25" s="324">
        <v>0</v>
      </c>
      <c r="AI25" s="325">
        <v>46</v>
      </c>
      <c r="AJ25" s="325" t="s">
        <v>950</v>
      </c>
      <c r="AK25" s="325" t="s">
        <v>950</v>
      </c>
      <c r="AL25" s="325" t="s">
        <v>950</v>
      </c>
      <c r="AM25" s="325" t="s">
        <v>950</v>
      </c>
      <c r="AN25" s="325" t="s">
        <v>950</v>
      </c>
      <c r="AO25" s="325" t="s">
        <v>950</v>
      </c>
      <c r="AP25" s="325" t="s">
        <v>950</v>
      </c>
      <c r="AQ25" s="325" t="s">
        <v>950</v>
      </c>
      <c r="AR25" s="324">
        <v>0</v>
      </c>
      <c r="AS25" s="324">
        <v>0</v>
      </c>
      <c r="AT25" s="324">
        <f>施設資源化量内訳!D25</f>
        <v>6319</v>
      </c>
      <c r="AU25" s="324">
        <f>施設資源化量内訳!E25</f>
        <v>0</v>
      </c>
      <c r="AV25" s="324">
        <f>施設資源化量内訳!F25</f>
        <v>0</v>
      </c>
      <c r="AW25" s="324">
        <f>施設資源化量内訳!G25</f>
        <v>0</v>
      </c>
      <c r="AX25" s="324">
        <f>施設資源化量内訳!H25</f>
        <v>1532</v>
      </c>
      <c r="AY25" s="324">
        <f>施設資源化量内訳!I25</f>
        <v>1393</v>
      </c>
      <c r="AZ25" s="324">
        <f>施設資源化量内訳!J25</f>
        <v>0</v>
      </c>
      <c r="BA25" s="324">
        <f>施設資源化量内訳!K25</f>
        <v>0</v>
      </c>
      <c r="BB25" s="324">
        <f>施設資源化量内訳!L25</f>
        <v>0</v>
      </c>
      <c r="BC25" s="324">
        <f>施設資源化量内訳!M25</f>
        <v>0</v>
      </c>
      <c r="BD25" s="324">
        <f>施設資源化量内訳!N25</f>
        <v>0</v>
      </c>
      <c r="BE25" s="324">
        <f>施設資源化量内訳!O25</f>
        <v>0</v>
      </c>
      <c r="BF25" s="324">
        <f>施設資源化量内訳!P25</f>
        <v>0</v>
      </c>
      <c r="BG25" s="324">
        <f>施設資源化量内訳!Q25</f>
        <v>3057</v>
      </c>
      <c r="BH25" s="324">
        <f>施設資源化量内訳!R25</f>
        <v>0</v>
      </c>
      <c r="BI25" s="324">
        <f>施設資源化量内訳!S25</f>
        <v>0</v>
      </c>
      <c r="BJ25" s="324">
        <f>施設資源化量内訳!T25</f>
        <v>0</v>
      </c>
      <c r="BK25" s="324">
        <f>施設資源化量内訳!U25</f>
        <v>0</v>
      </c>
      <c r="BL25" s="324">
        <f>施設資源化量内訳!V25</f>
        <v>0</v>
      </c>
      <c r="BM25" s="324">
        <f>施設資源化量内訳!W25</f>
        <v>0</v>
      </c>
      <c r="BN25" s="324">
        <f>施設資源化量内訳!X25</f>
        <v>337</v>
      </c>
      <c r="BO25" s="324">
        <f t="shared" si="3"/>
        <v>4252</v>
      </c>
      <c r="BP25" s="324">
        <v>4142</v>
      </c>
      <c r="BQ25" s="324">
        <v>0</v>
      </c>
      <c r="BR25" s="324">
        <v>0</v>
      </c>
      <c r="BS25" s="324">
        <v>0</v>
      </c>
      <c r="BT25" s="324">
        <v>0</v>
      </c>
      <c r="BU25" s="324">
        <v>0</v>
      </c>
      <c r="BV25" s="324">
        <v>0</v>
      </c>
      <c r="BW25" s="324">
        <v>0</v>
      </c>
      <c r="BX25" s="324">
        <v>0</v>
      </c>
      <c r="BY25" s="324">
        <v>110</v>
      </c>
      <c r="BZ25" s="325" t="s">
        <v>950</v>
      </c>
      <c r="CA25" s="325" t="s">
        <v>950</v>
      </c>
      <c r="CB25" s="325" t="s">
        <v>950</v>
      </c>
      <c r="CC25" s="325" t="s">
        <v>950</v>
      </c>
      <c r="CD25" s="325" t="s">
        <v>950</v>
      </c>
      <c r="CE25" s="325" t="s">
        <v>950</v>
      </c>
      <c r="CF25" s="325" t="s">
        <v>950</v>
      </c>
      <c r="CG25" s="325" t="s">
        <v>950</v>
      </c>
      <c r="CH25" s="324">
        <v>0</v>
      </c>
      <c r="CI25" s="324">
        <v>0</v>
      </c>
      <c r="CJ25" s="326" t="s">
        <v>762</v>
      </c>
    </row>
    <row r="26" spans="1:88" s="300" customFormat="1" ht="13.5" customHeight="1">
      <c r="A26" s="322" t="s">
        <v>745</v>
      </c>
      <c r="B26" s="323" t="s">
        <v>814</v>
      </c>
      <c r="C26" s="322" t="s">
        <v>815</v>
      </c>
      <c r="D26" s="324">
        <f t="shared" si="5"/>
        <v>15843</v>
      </c>
      <c r="E26" s="324">
        <f t="shared" si="6"/>
        <v>9522</v>
      </c>
      <c r="F26" s="324">
        <f t="shared" si="7"/>
        <v>52</v>
      </c>
      <c r="G26" s="324">
        <f t="shared" si="8"/>
        <v>0</v>
      </c>
      <c r="H26" s="324">
        <f t="shared" si="9"/>
        <v>1624</v>
      </c>
      <c r="I26" s="324">
        <f t="shared" si="10"/>
        <v>2086</v>
      </c>
      <c r="J26" s="324">
        <f t="shared" si="11"/>
        <v>811</v>
      </c>
      <c r="K26" s="324">
        <f t="shared" si="12"/>
        <v>15</v>
      </c>
      <c r="L26" s="324">
        <f t="shared" si="13"/>
        <v>0</v>
      </c>
      <c r="M26" s="324">
        <f t="shared" si="14"/>
        <v>0</v>
      </c>
      <c r="N26" s="324">
        <f t="shared" si="15"/>
        <v>459</v>
      </c>
      <c r="O26" s="324">
        <f t="shared" si="16"/>
        <v>115</v>
      </c>
      <c r="P26" s="324">
        <f t="shared" si="17"/>
        <v>0</v>
      </c>
      <c r="Q26" s="324">
        <f t="shared" si="18"/>
        <v>81</v>
      </c>
      <c r="R26" s="324">
        <f t="shared" si="19"/>
        <v>0</v>
      </c>
      <c r="S26" s="324">
        <f t="shared" si="20"/>
        <v>0</v>
      </c>
      <c r="T26" s="324">
        <f t="shared" si="21"/>
        <v>0</v>
      </c>
      <c r="U26" s="324">
        <f t="shared" si="22"/>
        <v>0</v>
      </c>
      <c r="V26" s="324">
        <f t="shared" si="23"/>
        <v>0</v>
      </c>
      <c r="W26" s="324">
        <f t="shared" si="24"/>
        <v>0</v>
      </c>
      <c r="X26" s="324">
        <f t="shared" si="25"/>
        <v>1078</v>
      </c>
      <c r="Y26" s="324">
        <f t="shared" si="1"/>
        <v>4099</v>
      </c>
      <c r="Z26" s="324">
        <v>2891</v>
      </c>
      <c r="AA26" s="324">
        <v>32</v>
      </c>
      <c r="AB26" s="324">
        <v>0</v>
      </c>
      <c r="AC26" s="324">
        <v>0</v>
      </c>
      <c r="AD26" s="324">
        <v>0</v>
      </c>
      <c r="AE26" s="324">
        <v>811</v>
      </c>
      <c r="AF26" s="324">
        <v>15</v>
      </c>
      <c r="AG26" s="324">
        <v>0</v>
      </c>
      <c r="AH26" s="324">
        <v>0</v>
      </c>
      <c r="AI26" s="325">
        <v>350</v>
      </c>
      <c r="AJ26" s="325" t="s">
        <v>950</v>
      </c>
      <c r="AK26" s="325" t="s">
        <v>950</v>
      </c>
      <c r="AL26" s="325" t="s">
        <v>950</v>
      </c>
      <c r="AM26" s="325" t="s">
        <v>950</v>
      </c>
      <c r="AN26" s="325" t="s">
        <v>950</v>
      </c>
      <c r="AO26" s="325" t="s">
        <v>950</v>
      </c>
      <c r="AP26" s="325" t="s">
        <v>950</v>
      </c>
      <c r="AQ26" s="325" t="s">
        <v>950</v>
      </c>
      <c r="AR26" s="324">
        <v>0</v>
      </c>
      <c r="AS26" s="324">
        <v>0</v>
      </c>
      <c r="AT26" s="324">
        <f>施設資源化量内訳!D26</f>
        <v>4758</v>
      </c>
      <c r="AU26" s="324">
        <f>施設資源化量内訳!E26</f>
        <v>0</v>
      </c>
      <c r="AV26" s="324">
        <f>施設資源化量内訳!F26</f>
        <v>0</v>
      </c>
      <c r="AW26" s="324">
        <f>施設資源化量内訳!G26</f>
        <v>0</v>
      </c>
      <c r="AX26" s="324">
        <f>施設資源化量内訳!H26</f>
        <v>1403</v>
      </c>
      <c r="AY26" s="324">
        <f>施設資源化量内訳!I26</f>
        <v>2081</v>
      </c>
      <c r="AZ26" s="324">
        <f>施設資源化量内訳!J26</f>
        <v>0</v>
      </c>
      <c r="BA26" s="324">
        <f>施設資源化量内訳!K26</f>
        <v>0</v>
      </c>
      <c r="BB26" s="324">
        <f>施設資源化量内訳!L26</f>
        <v>0</v>
      </c>
      <c r="BC26" s="324">
        <f>施設資源化量内訳!M26</f>
        <v>0</v>
      </c>
      <c r="BD26" s="324">
        <f>施設資源化量内訳!N26</f>
        <v>0</v>
      </c>
      <c r="BE26" s="324">
        <f>施設資源化量内訳!O26</f>
        <v>115</v>
      </c>
      <c r="BF26" s="324">
        <f>施設資源化量内訳!P26</f>
        <v>0</v>
      </c>
      <c r="BG26" s="324">
        <f>施設資源化量内訳!Q26</f>
        <v>81</v>
      </c>
      <c r="BH26" s="324">
        <f>施設資源化量内訳!R26</f>
        <v>0</v>
      </c>
      <c r="BI26" s="324">
        <f>施設資源化量内訳!S26</f>
        <v>0</v>
      </c>
      <c r="BJ26" s="324">
        <f>施設資源化量内訳!T26</f>
        <v>0</v>
      </c>
      <c r="BK26" s="324">
        <f>施設資源化量内訳!U26</f>
        <v>0</v>
      </c>
      <c r="BL26" s="324">
        <f>施設資源化量内訳!V26</f>
        <v>0</v>
      </c>
      <c r="BM26" s="324">
        <f>施設資源化量内訳!W26</f>
        <v>0</v>
      </c>
      <c r="BN26" s="324">
        <f>施設資源化量内訳!X26</f>
        <v>1078</v>
      </c>
      <c r="BO26" s="324">
        <f t="shared" si="3"/>
        <v>6986</v>
      </c>
      <c r="BP26" s="324">
        <v>6631</v>
      </c>
      <c r="BQ26" s="324">
        <v>20</v>
      </c>
      <c r="BR26" s="324">
        <v>0</v>
      </c>
      <c r="BS26" s="324">
        <v>221</v>
      </c>
      <c r="BT26" s="324">
        <v>5</v>
      </c>
      <c r="BU26" s="324">
        <v>0</v>
      </c>
      <c r="BV26" s="324">
        <v>0</v>
      </c>
      <c r="BW26" s="324">
        <v>0</v>
      </c>
      <c r="BX26" s="324">
        <v>0</v>
      </c>
      <c r="BY26" s="324">
        <v>109</v>
      </c>
      <c r="BZ26" s="325" t="s">
        <v>950</v>
      </c>
      <c r="CA26" s="325" t="s">
        <v>950</v>
      </c>
      <c r="CB26" s="325" t="s">
        <v>950</v>
      </c>
      <c r="CC26" s="325" t="s">
        <v>950</v>
      </c>
      <c r="CD26" s="325" t="s">
        <v>950</v>
      </c>
      <c r="CE26" s="325" t="s">
        <v>950</v>
      </c>
      <c r="CF26" s="325" t="s">
        <v>950</v>
      </c>
      <c r="CG26" s="325" t="s">
        <v>950</v>
      </c>
      <c r="CH26" s="324">
        <v>0</v>
      </c>
      <c r="CI26" s="324">
        <v>0</v>
      </c>
      <c r="CJ26" s="326" t="s">
        <v>762</v>
      </c>
    </row>
    <row r="27" spans="1:88" s="300" customFormat="1" ht="13.5" customHeight="1">
      <c r="A27" s="322" t="s">
        <v>745</v>
      </c>
      <c r="B27" s="323" t="s">
        <v>817</v>
      </c>
      <c r="C27" s="322" t="s">
        <v>818</v>
      </c>
      <c r="D27" s="324">
        <f t="shared" si="5"/>
        <v>4453</v>
      </c>
      <c r="E27" s="324">
        <f t="shared" si="6"/>
        <v>1534</v>
      </c>
      <c r="F27" s="324">
        <f t="shared" si="7"/>
        <v>5</v>
      </c>
      <c r="G27" s="324">
        <f t="shared" si="8"/>
        <v>338</v>
      </c>
      <c r="H27" s="324">
        <f t="shared" si="9"/>
        <v>600</v>
      </c>
      <c r="I27" s="324">
        <f t="shared" si="10"/>
        <v>467</v>
      </c>
      <c r="J27" s="324">
        <f t="shared" si="11"/>
        <v>344</v>
      </c>
      <c r="K27" s="324">
        <f t="shared" si="12"/>
        <v>0</v>
      </c>
      <c r="L27" s="324">
        <f t="shared" si="13"/>
        <v>330</v>
      </c>
      <c r="M27" s="324">
        <f t="shared" si="14"/>
        <v>0</v>
      </c>
      <c r="N27" s="324">
        <f t="shared" si="15"/>
        <v>250</v>
      </c>
      <c r="O27" s="324">
        <f t="shared" si="16"/>
        <v>0</v>
      </c>
      <c r="P27" s="324">
        <f t="shared" si="17"/>
        <v>0</v>
      </c>
      <c r="Q27" s="324">
        <f t="shared" si="18"/>
        <v>0</v>
      </c>
      <c r="R27" s="324">
        <f t="shared" si="19"/>
        <v>0</v>
      </c>
      <c r="S27" s="324">
        <f t="shared" si="20"/>
        <v>0</v>
      </c>
      <c r="T27" s="324">
        <f t="shared" si="21"/>
        <v>0</v>
      </c>
      <c r="U27" s="324">
        <f t="shared" si="22"/>
        <v>0</v>
      </c>
      <c r="V27" s="324">
        <f t="shared" si="23"/>
        <v>0</v>
      </c>
      <c r="W27" s="324">
        <f t="shared" si="24"/>
        <v>0</v>
      </c>
      <c r="X27" s="324">
        <f t="shared" si="25"/>
        <v>585</v>
      </c>
      <c r="Y27" s="324">
        <f t="shared" si="1"/>
        <v>1793</v>
      </c>
      <c r="Z27" s="324">
        <v>1534</v>
      </c>
      <c r="AA27" s="324">
        <v>5</v>
      </c>
      <c r="AB27" s="324">
        <v>0</v>
      </c>
      <c r="AC27" s="324">
        <v>0</v>
      </c>
      <c r="AD27" s="324">
        <v>0</v>
      </c>
      <c r="AE27" s="324">
        <v>0</v>
      </c>
      <c r="AF27" s="324">
        <v>0</v>
      </c>
      <c r="AG27" s="324">
        <v>4</v>
      </c>
      <c r="AH27" s="324">
        <v>0</v>
      </c>
      <c r="AI27" s="325">
        <v>250</v>
      </c>
      <c r="AJ27" s="325" t="s">
        <v>950</v>
      </c>
      <c r="AK27" s="325" t="s">
        <v>950</v>
      </c>
      <c r="AL27" s="325" t="s">
        <v>950</v>
      </c>
      <c r="AM27" s="325" t="s">
        <v>950</v>
      </c>
      <c r="AN27" s="325" t="s">
        <v>950</v>
      </c>
      <c r="AO27" s="325" t="s">
        <v>950</v>
      </c>
      <c r="AP27" s="325" t="s">
        <v>950</v>
      </c>
      <c r="AQ27" s="325" t="s">
        <v>950</v>
      </c>
      <c r="AR27" s="324">
        <v>0</v>
      </c>
      <c r="AS27" s="324">
        <v>0</v>
      </c>
      <c r="AT27" s="324">
        <f>施設資源化量内訳!D27</f>
        <v>2660</v>
      </c>
      <c r="AU27" s="324">
        <f>施設資源化量内訳!E27</f>
        <v>0</v>
      </c>
      <c r="AV27" s="324">
        <f>施設資源化量内訳!F27</f>
        <v>0</v>
      </c>
      <c r="AW27" s="324">
        <f>施設資源化量内訳!G27</f>
        <v>338</v>
      </c>
      <c r="AX27" s="324">
        <f>施設資源化量内訳!H27</f>
        <v>600</v>
      </c>
      <c r="AY27" s="324">
        <f>施設資源化量内訳!I27</f>
        <v>467</v>
      </c>
      <c r="AZ27" s="324">
        <f>施設資源化量内訳!J27</f>
        <v>344</v>
      </c>
      <c r="BA27" s="324">
        <f>施設資源化量内訳!K27</f>
        <v>0</v>
      </c>
      <c r="BB27" s="324">
        <f>施設資源化量内訳!L27</f>
        <v>326</v>
      </c>
      <c r="BC27" s="324">
        <f>施設資源化量内訳!M27</f>
        <v>0</v>
      </c>
      <c r="BD27" s="324">
        <f>施設資源化量内訳!N27</f>
        <v>0</v>
      </c>
      <c r="BE27" s="324">
        <f>施設資源化量内訳!O27</f>
        <v>0</v>
      </c>
      <c r="BF27" s="324">
        <f>施設資源化量内訳!P27</f>
        <v>0</v>
      </c>
      <c r="BG27" s="324">
        <f>施設資源化量内訳!Q27</f>
        <v>0</v>
      </c>
      <c r="BH27" s="324">
        <f>施設資源化量内訳!R27</f>
        <v>0</v>
      </c>
      <c r="BI27" s="324">
        <f>施設資源化量内訳!S27</f>
        <v>0</v>
      </c>
      <c r="BJ27" s="324">
        <f>施設資源化量内訳!T27</f>
        <v>0</v>
      </c>
      <c r="BK27" s="324">
        <f>施設資源化量内訳!U27</f>
        <v>0</v>
      </c>
      <c r="BL27" s="324">
        <f>施設資源化量内訳!V27</f>
        <v>0</v>
      </c>
      <c r="BM27" s="324">
        <f>施設資源化量内訳!W27</f>
        <v>0</v>
      </c>
      <c r="BN27" s="324">
        <f>施設資源化量内訳!X27</f>
        <v>585</v>
      </c>
      <c r="BO27" s="324">
        <f t="shared" si="3"/>
        <v>0</v>
      </c>
      <c r="BP27" s="324">
        <v>0</v>
      </c>
      <c r="BQ27" s="324">
        <v>0</v>
      </c>
      <c r="BR27" s="324">
        <v>0</v>
      </c>
      <c r="BS27" s="324">
        <v>0</v>
      </c>
      <c r="BT27" s="324">
        <v>0</v>
      </c>
      <c r="BU27" s="324">
        <v>0</v>
      </c>
      <c r="BV27" s="324">
        <v>0</v>
      </c>
      <c r="BW27" s="324">
        <v>0</v>
      </c>
      <c r="BX27" s="324">
        <v>0</v>
      </c>
      <c r="BY27" s="324">
        <v>0</v>
      </c>
      <c r="BZ27" s="325" t="s">
        <v>950</v>
      </c>
      <c r="CA27" s="325" t="s">
        <v>950</v>
      </c>
      <c r="CB27" s="325" t="s">
        <v>950</v>
      </c>
      <c r="CC27" s="325" t="s">
        <v>950</v>
      </c>
      <c r="CD27" s="325" t="s">
        <v>950</v>
      </c>
      <c r="CE27" s="325" t="s">
        <v>950</v>
      </c>
      <c r="CF27" s="325" t="s">
        <v>950</v>
      </c>
      <c r="CG27" s="325" t="s">
        <v>950</v>
      </c>
      <c r="CH27" s="324">
        <v>0</v>
      </c>
      <c r="CI27" s="324">
        <v>0</v>
      </c>
      <c r="CJ27" s="326" t="s">
        <v>762</v>
      </c>
    </row>
    <row r="28" spans="1:88" s="300" customFormat="1" ht="13.5" customHeight="1">
      <c r="A28" s="322" t="s">
        <v>745</v>
      </c>
      <c r="B28" s="323" t="s">
        <v>820</v>
      </c>
      <c r="C28" s="322" t="s">
        <v>821</v>
      </c>
      <c r="D28" s="324">
        <f t="shared" si="5"/>
        <v>8265</v>
      </c>
      <c r="E28" s="324">
        <f t="shared" si="6"/>
        <v>2919</v>
      </c>
      <c r="F28" s="324">
        <f t="shared" si="7"/>
        <v>29</v>
      </c>
      <c r="G28" s="324">
        <f t="shared" si="8"/>
        <v>365</v>
      </c>
      <c r="H28" s="324">
        <f t="shared" si="9"/>
        <v>1020</v>
      </c>
      <c r="I28" s="324">
        <f t="shared" si="10"/>
        <v>807</v>
      </c>
      <c r="J28" s="324">
        <f t="shared" si="11"/>
        <v>474</v>
      </c>
      <c r="K28" s="324">
        <f t="shared" si="12"/>
        <v>0</v>
      </c>
      <c r="L28" s="324">
        <f t="shared" si="13"/>
        <v>790</v>
      </c>
      <c r="M28" s="324">
        <f t="shared" si="14"/>
        <v>0</v>
      </c>
      <c r="N28" s="324">
        <f t="shared" si="15"/>
        <v>534</v>
      </c>
      <c r="O28" s="324">
        <f t="shared" si="16"/>
        <v>0</v>
      </c>
      <c r="P28" s="324">
        <f t="shared" si="17"/>
        <v>0</v>
      </c>
      <c r="Q28" s="324">
        <f t="shared" si="18"/>
        <v>0</v>
      </c>
      <c r="R28" s="324">
        <f t="shared" si="19"/>
        <v>0</v>
      </c>
      <c r="S28" s="324">
        <f t="shared" si="20"/>
        <v>0</v>
      </c>
      <c r="T28" s="324">
        <f t="shared" si="21"/>
        <v>0</v>
      </c>
      <c r="U28" s="324">
        <f t="shared" si="22"/>
        <v>0</v>
      </c>
      <c r="V28" s="324">
        <f t="shared" si="23"/>
        <v>0</v>
      </c>
      <c r="W28" s="324">
        <f t="shared" si="24"/>
        <v>0</v>
      </c>
      <c r="X28" s="324">
        <f t="shared" si="25"/>
        <v>1327</v>
      </c>
      <c r="Y28" s="324">
        <f t="shared" si="1"/>
        <v>3514</v>
      </c>
      <c r="Z28" s="324">
        <v>2919</v>
      </c>
      <c r="AA28" s="324">
        <v>29</v>
      </c>
      <c r="AB28" s="324">
        <v>0</v>
      </c>
      <c r="AC28" s="324">
        <v>0</v>
      </c>
      <c r="AD28" s="324">
        <v>32</v>
      </c>
      <c r="AE28" s="324">
        <v>0</v>
      </c>
      <c r="AF28" s="324">
        <v>0</v>
      </c>
      <c r="AG28" s="324">
        <v>0</v>
      </c>
      <c r="AH28" s="324">
        <v>0</v>
      </c>
      <c r="AI28" s="325">
        <v>534</v>
      </c>
      <c r="AJ28" s="325" t="s">
        <v>950</v>
      </c>
      <c r="AK28" s="325" t="s">
        <v>950</v>
      </c>
      <c r="AL28" s="325" t="s">
        <v>950</v>
      </c>
      <c r="AM28" s="325" t="s">
        <v>950</v>
      </c>
      <c r="AN28" s="325" t="s">
        <v>950</v>
      </c>
      <c r="AO28" s="325" t="s">
        <v>950</v>
      </c>
      <c r="AP28" s="325" t="s">
        <v>950</v>
      </c>
      <c r="AQ28" s="325" t="s">
        <v>950</v>
      </c>
      <c r="AR28" s="324">
        <v>0</v>
      </c>
      <c r="AS28" s="324">
        <v>0</v>
      </c>
      <c r="AT28" s="324">
        <f>施設資源化量内訳!D28</f>
        <v>4751</v>
      </c>
      <c r="AU28" s="324">
        <f>施設資源化量内訳!E28</f>
        <v>0</v>
      </c>
      <c r="AV28" s="324">
        <f>施設資源化量内訳!F28</f>
        <v>0</v>
      </c>
      <c r="AW28" s="324">
        <f>施設資源化量内訳!G28</f>
        <v>365</v>
      </c>
      <c r="AX28" s="324">
        <f>施設資源化量内訳!H28</f>
        <v>1020</v>
      </c>
      <c r="AY28" s="324">
        <f>施設資源化量内訳!I28</f>
        <v>775</v>
      </c>
      <c r="AZ28" s="324">
        <f>施設資源化量内訳!J28</f>
        <v>474</v>
      </c>
      <c r="BA28" s="324">
        <f>施設資源化量内訳!K28</f>
        <v>0</v>
      </c>
      <c r="BB28" s="324">
        <f>施設資源化量内訳!L28</f>
        <v>790</v>
      </c>
      <c r="BC28" s="324">
        <f>施設資源化量内訳!M28</f>
        <v>0</v>
      </c>
      <c r="BD28" s="324">
        <f>施設資源化量内訳!N28</f>
        <v>0</v>
      </c>
      <c r="BE28" s="324">
        <f>施設資源化量内訳!O28</f>
        <v>0</v>
      </c>
      <c r="BF28" s="324">
        <f>施設資源化量内訳!P28</f>
        <v>0</v>
      </c>
      <c r="BG28" s="324">
        <f>施設資源化量内訳!Q28</f>
        <v>0</v>
      </c>
      <c r="BH28" s="324">
        <f>施設資源化量内訳!R28</f>
        <v>0</v>
      </c>
      <c r="BI28" s="324">
        <f>施設資源化量内訳!S28</f>
        <v>0</v>
      </c>
      <c r="BJ28" s="324">
        <f>施設資源化量内訳!T28</f>
        <v>0</v>
      </c>
      <c r="BK28" s="324">
        <f>施設資源化量内訳!U28</f>
        <v>0</v>
      </c>
      <c r="BL28" s="324">
        <f>施設資源化量内訳!V28</f>
        <v>0</v>
      </c>
      <c r="BM28" s="324">
        <f>施設資源化量内訳!W28</f>
        <v>0</v>
      </c>
      <c r="BN28" s="324">
        <f>施設資源化量内訳!X28</f>
        <v>1327</v>
      </c>
      <c r="BO28" s="324">
        <f t="shared" si="3"/>
        <v>0</v>
      </c>
      <c r="BP28" s="324">
        <v>0</v>
      </c>
      <c r="BQ28" s="324">
        <v>0</v>
      </c>
      <c r="BR28" s="324">
        <v>0</v>
      </c>
      <c r="BS28" s="324">
        <v>0</v>
      </c>
      <c r="BT28" s="324">
        <v>0</v>
      </c>
      <c r="BU28" s="324">
        <v>0</v>
      </c>
      <c r="BV28" s="324">
        <v>0</v>
      </c>
      <c r="BW28" s="324">
        <v>0</v>
      </c>
      <c r="BX28" s="324">
        <v>0</v>
      </c>
      <c r="BY28" s="324">
        <v>0</v>
      </c>
      <c r="BZ28" s="325" t="s">
        <v>950</v>
      </c>
      <c r="CA28" s="325" t="s">
        <v>950</v>
      </c>
      <c r="CB28" s="325" t="s">
        <v>950</v>
      </c>
      <c r="CC28" s="325" t="s">
        <v>950</v>
      </c>
      <c r="CD28" s="325" t="s">
        <v>950</v>
      </c>
      <c r="CE28" s="325" t="s">
        <v>950</v>
      </c>
      <c r="CF28" s="325" t="s">
        <v>950</v>
      </c>
      <c r="CG28" s="325" t="s">
        <v>950</v>
      </c>
      <c r="CH28" s="324">
        <v>0</v>
      </c>
      <c r="CI28" s="324">
        <v>0</v>
      </c>
      <c r="CJ28" s="326" t="s">
        <v>823</v>
      </c>
    </row>
    <row r="29" spans="1:88" s="300" customFormat="1" ht="13.5" customHeight="1">
      <c r="A29" s="322" t="s">
        <v>745</v>
      </c>
      <c r="B29" s="323" t="s">
        <v>824</v>
      </c>
      <c r="C29" s="322" t="s">
        <v>825</v>
      </c>
      <c r="D29" s="324">
        <f t="shared" si="5"/>
        <v>10339</v>
      </c>
      <c r="E29" s="324">
        <f t="shared" si="6"/>
        <v>4390</v>
      </c>
      <c r="F29" s="324">
        <f t="shared" si="7"/>
        <v>29</v>
      </c>
      <c r="G29" s="324">
        <f t="shared" si="8"/>
        <v>0</v>
      </c>
      <c r="H29" s="324">
        <f t="shared" si="9"/>
        <v>1416</v>
      </c>
      <c r="I29" s="324">
        <f t="shared" si="10"/>
        <v>317</v>
      </c>
      <c r="J29" s="324">
        <f t="shared" si="11"/>
        <v>455</v>
      </c>
      <c r="K29" s="324">
        <f t="shared" si="12"/>
        <v>0</v>
      </c>
      <c r="L29" s="324">
        <f t="shared" si="13"/>
        <v>2021</v>
      </c>
      <c r="M29" s="324">
        <f t="shared" si="14"/>
        <v>0</v>
      </c>
      <c r="N29" s="324">
        <f t="shared" si="15"/>
        <v>624</v>
      </c>
      <c r="O29" s="324">
        <f t="shared" si="16"/>
        <v>0</v>
      </c>
      <c r="P29" s="324">
        <f t="shared" si="17"/>
        <v>0</v>
      </c>
      <c r="Q29" s="324">
        <f t="shared" si="18"/>
        <v>0</v>
      </c>
      <c r="R29" s="324">
        <f t="shared" si="19"/>
        <v>0</v>
      </c>
      <c r="S29" s="324">
        <f t="shared" si="20"/>
        <v>0</v>
      </c>
      <c r="T29" s="324">
        <f t="shared" si="21"/>
        <v>1000</v>
      </c>
      <c r="U29" s="324">
        <f t="shared" si="22"/>
        <v>0</v>
      </c>
      <c r="V29" s="324">
        <f t="shared" si="23"/>
        <v>0</v>
      </c>
      <c r="W29" s="324">
        <f t="shared" si="24"/>
        <v>0</v>
      </c>
      <c r="X29" s="324">
        <f t="shared" si="25"/>
        <v>87</v>
      </c>
      <c r="Y29" s="324">
        <f t="shared" si="1"/>
        <v>5082</v>
      </c>
      <c r="Z29" s="324">
        <v>2070</v>
      </c>
      <c r="AA29" s="324">
        <v>13</v>
      </c>
      <c r="AB29" s="324">
        <v>0</v>
      </c>
      <c r="AC29" s="324">
        <v>0</v>
      </c>
      <c r="AD29" s="324">
        <v>0</v>
      </c>
      <c r="AE29" s="324">
        <v>455</v>
      </c>
      <c r="AF29" s="324">
        <v>0</v>
      </c>
      <c r="AG29" s="324">
        <v>2021</v>
      </c>
      <c r="AH29" s="324">
        <v>0</v>
      </c>
      <c r="AI29" s="325">
        <v>523</v>
      </c>
      <c r="AJ29" s="325" t="s">
        <v>950</v>
      </c>
      <c r="AK29" s="325" t="s">
        <v>950</v>
      </c>
      <c r="AL29" s="325" t="s">
        <v>950</v>
      </c>
      <c r="AM29" s="325" t="s">
        <v>950</v>
      </c>
      <c r="AN29" s="325" t="s">
        <v>950</v>
      </c>
      <c r="AO29" s="325" t="s">
        <v>950</v>
      </c>
      <c r="AP29" s="325" t="s">
        <v>950</v>
      </c>
      <c r="AQ29" s="325" t="s">
        <v>950</v>
      </c>
      <c r="AR29" s="324">
        <v>0</v>
      </c>
      <c r="AS29" s="324">
        <v>0</v>
      </c>
      <c r="AT29" s="324">
        <f>施設資源化量内訳!D29</f>
        <v>2773</v>
      </c>
      <c r="AU29" s="324">
        <f>施設資源化量内訳!E29</f>
        <v>0</v>
      </c>
      <c r="AV29" s="324">
        <f>施設資源化量内訳!F29</f>
        <v>0</v>
      </c>
      <c r="AW29" s="324">
        <f>施設資源化量内訳!G29</f>
        <v>0</v>
      </c>
      <c r="AX29" s="324">
        <f>施設資源化量内訳!H29</f>
        <v>1372</v>
      </c>
      <c r="AY29" s="324">
        <f>施設資源化量内訳!I29</f>
        <v>314</v>
      </c>
      <c r="AZ29" s="324">
        <f>施設資源化量内訳!J29</f>
        <v>0</v>
      </c>
      <c r="BA29" s="324">
        <f>施設資源化量内訳!K29</f>
        <v>0</v>
      </c>
      <c r="BB29" s="324">
        <f>施設資源化量内訳!L29</f>
        <v>0</v>
      </c>
      <c r="BC29" s="324">
        <f>施設資源化量内訳!M29</f>
        <v>0</v>
      </c>
      <c r="BD29" s="324">
        <f>施設資源化量内訳!N29</f>
        <v>0</v>
      </c>
      <c r="BE29" s="324">
        <f>施設資源化量内訳!O29</f>
        <v>0</v>
      </c>
      <c r="BF29" s="324">
        <f>施設資源化量内訳!P29</f>
        <v>0</v>
      </c>
      <c r="BG29" s="324">
        <f>施設資源化量内訳!Q29</f>
        <v>0</v>
      </c>
      <c r="BH29" s="324">
        <f>施設資源化量内訳!R29</f>
        <v>0</v>
      </c>
      <c r="BI29" s="324">
        <f>施設資源化量内訳!S29</f>
        <v>0</v>
      </c>
      <c r="BJ29" s="324">
        <f>施設資源化量内訳!T29</f>
        <v>1000</v>
      </c>
      <c r="BK29" s="324">
        <f>施設資源化量内訳!U29</f>
        <v>0</v>
      </c>
      <c r="BL29" s="324">
        <f>施設資源化量内訳!V29</f>
        <v>0</v>
      </c>
      <c r="BM29" s="324">
        <f>施設資源化量内訳!W29</f>
        <v>0</v>
      </c>
      <c r="BN29" s="324">
        <f>施設資源化量内訳!X29</f>
        <v>87</v>
      </c>
      <c r="BO29" s="324">
        <f t="shared" si="3"/>
        <v>2484</v>
      </c>
      <c r="BP29" s="324">
        <v>2320</v>
      </c>
      <c r="BQ29" s="324">
        <v>16</v>
      </c>
      <c r="BR29" s="324">
        <v>0</v>
      </c>
      <c r="BS29" s="324">
        <v>44</v>
      </c>
      <c r="BT29" s="324">
        <v>3</v>
      </c>
      <c r="BU29" s="324">
        <v>0</v>
      </c>
      <c r="BV29" s="324">
        <v>0</v>
      </c>
      <c r="BW29" s="324">
        <v>0</v>
      </c>
      <c r="BX29" s="324">
        <v>0</v>
      </c>
      <c r="BY29" s="324">
        <v>101</v>
      </c>
      <c r="BZ29" s="325" t="s">
        <v>950</v>
      </c>
      <c r="CA29" s="325" t="s">
        <v>950</v>
      </c>
      <c r="CB29" s="325" t="s">
        <v>950</v>
      </c>
      <c r="CC29" s="325" t="s">
        <v>950</v>
      </c>
      <c r="CD29" s="325" t="s">
        <v>950</v>
      </c>
      <c r="CE29" s="325" t="s">
        <v>950</v>
      </c>
      <c r="CF29" s="325" t="s">
        <v>950</v>
      </c>
      <c r="CG29" s="325" t="s">
        <v>950</v>
      </c>
      <c r="CH29" s="324">
        <v>0</v>
      </c>
      <c r="CI29" s="324">
        <v>0</v>
      </c>
      <c r="CJ29" s="326" t="s">
        <v>762</v>
      </c>
    </row>
    <row r="30" spans="1:88" s="300" customFormat="1" ht="13.5" customHeight="1">
      <c r="A30" s="322" t="s">
        <v>745</v>
      </c>
      <c r="B30" s="323" t="s">
        <v>827</v>
      </c>
      <c r="C30" s="322" t="s">
        <v>828</v>
      </c>
      <c r="D30" s="324">
        <f t="shared" si="5"/>
        <v>12811</v>
      </c>
      <c r="E30" s="324">
        <f t="shared" si="6"/>
        <v>4567</v>
      </c>
      <c r="F30" s="324">
        <f t="shared" si="7"/>
        <v>6</v>
      </c>
      <c r="G30" s="324">
        <f t="shared" si="8"/>
        <v>0</v>
      </c>
      <c r="H30" s="324">
        <f t="shared" si="9"/>
        <v>957</v>
      </c>
      <c r="I30" s="324">
        <f t="shared" si="10"/>
        <v>990</v>
      </c>
      <c r="J30" s="324">
        <f t="shared" si="11"/>
        <v>349</v>
      </c>
      <c r="K30" s="324">
        <f t="shared" si="12"/>
        <v>0</v>
      </c>
      <c r="L30" s="324">
        <f t="shared" si="13"/>
        <v>764</v>
      </c>
      <c r="M30" s="324">
        <f t="shared" si="14"/>
        <v>1755</v>
      </c>
      <c r="N30" s="324">
        <f t="shared" si="15"/>
        <v>579</v>
      </c>
      <c r="O30" s="324">
        <f t="shared" si="16"/>
        <v>0</v>
      </c>
      <c r="P30" s="324">
        <f t="shared" si="17"/>
        <v>0</v>
      </c>
      <c r="Q30" s="324">
        <f t="shared" si="18"/>
        <v>0</v>
      </c>
      <c r="R30" s="324">
        <f t="shared" si="19"/>
        <v>0</v>
      </c>
      <c r="S30" s="324">
        <f t="shared" si="20"/>
        <v>0</v>
      </c>
      <c r="T30" s="324">
        <f t="shared" si="21"/>
        <v>502</v>
      </c>
      <c r="U30" s="324">
        <f t="shared" si="22"/>
        <v>0</v>
      </c>
      <c r="V30" s="324">
        <f t="shared" si="23"/>
        <v>0</v>
      </c>
      <c r="W30" s="324">
        <f t="shared" si="24"/>
        <v>0</v>
      </c>
      <c r="X30" s="324">
        <f t="shared" si="25"/>
        <v>2342</v>
      </c>
      <c r="Y30" s="324">
        <f t="shared" si="1"/>
        <v>3521</v>
      </c>
      <c r="Z30" s="324">
        <v>3055</v>
      </c>
      <c r="AA30" s="324">
        <v>1</v>
      </c>
      <c r="AB30" s="324">
        <v>0</v>
      </c>
      <c r="AC30" s="324">
        <v>0</v>
      </c>
      <c r="AD30" s="324">
        <v>0</v>
      </c>
      <c r="AE30" s="324">
        <v>0</v>
      </c>
      <c r="AF30" s="324">
        <v>0</v>
      </c>
      <c r="AG30" s="324">
        <v>0</v>
      </c>
      <c r="AH30" s="324">
        <v>0</v>
      </c>
      <c r="AI30" s="325">
        <v>465</v>
      </c>
      <c r="AJ30" s="325" t="s">
        <v>950</v>
      </c>
      <c r="AK30" s="325" t="s">
        <v>950</v>
      </c>
      <c r="AL30" s="325" t="s">
        <v>950</v>
      </c>
      <c r="AM30" s="325" t="s">
        <v>950</v>
      </c>
      <c r="AN30" s="325" t="s">
        <v>950</v>
      </c>
      <c r="AO30" s="325" t="s">
        <v>950</v>
      </c>
      <c r="AP30" s="325" t="s">
        <v>950</v>
      </c>
      <c r="AQ30" s="325" t="s">
        <v>950</v>
      </c>
      <c r="AR30" s="324">
        <v>0</v>
      </c>
      <c r="AS30" s="324">
        <v>0</v>
      </c>
      <c r="AT30" s="324">
        <f>施設資源化量内訳!D30</f>
        <v>7605</v>
      </c>
      <c r="AU30" s="324">
        <f>施設資源化量内訳!E30</f>
        <v>0</v>
      </c>
      <c r="AV30" s="324">
        <f>施設資源化量内訳!F30</f>
        <v>0</v>
      </c>
      <c r="AW30" s="324">
        <f>施設資源化量内訳!G30</f>
        <v>0</v>
      </c>
      <c r="AX30" s="324">
        <f>施設資源化量内訳!H30</f>
        <v>903</v>
      </c>
      <c r="AY30" s="324">
        <f>施設資源化量内訳!I30</f>
        <v>990</v>
      </c>
      <c r="AZ30" s="324">
        <f>施設資源化量内訳!J30</f>
        <v>349</v>
      </c>
      <c r="BA30" s="324">
        <f>施設資源化量内訳!K30</f>
        <v>0</v>
      </c>
      <c r="BB30" s="324">
        <f>施設資源化量内訳!L30</f>
        <v>764</v>
      </c>
      <c r="BC30" s="324">
        <f>施設資源化量内訳!M30</f>
        <v>1755</v>
      </c>
      <c r="BD30" s="324">
        <f>施設資源化量内訳!N30</f>
        <v>0</v>
      </c>
      <c r="BE30" s="324">
        <f>施設資源化量内訳!O30</f>
        <v>0</v>
      </c>
      <c r="BF30" s="324">
        <f>施設資源化量内訳!P30</f>
        <v>0</v>
      </c>
      <c r="BG30" s="324">
        <f>施設資源化量内訳!Q30</f>
        <v>0</v>
      </c>
      <c r="BH30" s="324">
        <f>施設資源化量内訳!R30</f>
        <v>0</v>
      </c>
      <c r="BI30" s="324">
        <f>施設資源化量内訳!S30</f>
        <v>0</v>
      </c>
      <c r="BJ30" s="324">
        <f>施設資源化量内訳!T30</f>
        <v>502</v>
      </c>
      <c r="BK30" s="324">
        <f>施設資源化量内訳!U30</f>
        <v>0</v>
      </c>
      <c r="BL30" s="324">
        <f>施設資源化量内訳!V30</f>
        <v>0</v>
      </c>
      <c r="BM30" s="324">
        <f>施設資源化量内訳!W30</f>
        <v>0</v>
      </c>
      <c r="BN30" s="324">
        <f>施設資源化量内訳!X30</f>
        <v>2342</v>
      </c>
      <c r="BO30" s="324">
        <f t="shared" si="3"/>
        <v>1685</v>
      </c>
      <c r="BP30" s="324">
        <v>1512</v>
      </c>
      <c r="BQ30" s="324">
        <v>5</v>
      </c>
      <c r="BR30" s="324">
        <v>0</v>
      </c>
      <c r="BS30" s="324">
        <v>54</v>
      </c>
      <c r="BT30" s="324">
        <v>0</v>
      </c>
      <c r="BU30" s="324">
        <v>0</v>
      </c>
      <c r="BV30" s="324">
        <v>0</v>
      </c>
      <c r="BW30" s="324">
        <v>0</v>
      </c>
      <c r="BX30" s="324">
        <v>0</v>
      </c>
      <c r="BY30" s="324">
        <v>114</v>
      </c>
      <c r="BZ30" s="325" t="s">
        <v>950</v>
      </c>
      <c r="CA30" s="325" t="s">
        <v>950</v>
      </c>
      <c r="CB30" s="325" t="s">
        <v>950</v>
      </c>
      <c r="CC30" s="325" t="s">
        <v>950</v>
      </c>
      <c r="CD30" s="325" t="s">
        <v>950</v>
      </c>
      <c r="CE30" s="325" t="s">
        <v>950</v>
      </c>
      <c r="CF30" s="325" t="s">
        <v>950</v>
      </c>
      <c r="CG30" s="325" t="s">
        <v>950</v>
      </c>
      <c r="CH30" s="324">
        <v>0</v>
      </c>
      <c r="CI30" s="324">
        <v>0</v>
      </c>
      <c r="CJ30" s="326" t="s">
        <v>762</v>
      </c>
    </row>
    <row r="31" spans="1:88" s="300" customFormat="1" ht="13.5" customHeight="1">
      <c r="A31" s="322" t="s">
        <v>745</v>
      </c>
      <c r="B31" s="323" t="s">
        <v>830</v>
      </c>
      <c r="C31" s="322" t="s">
        <v>831</v>
      </c>
      <c r="D31" s="324">
        <f t="shared" si="5"/>
        <v>5917</v>
      </c>
      <c r="E31" s="324">
        <f t="shared" si="6"/>
        <v>2386</v>
      </c>
      <c r="F31" s="324">
        <f t="shared" si="7"/>
        <v>34</v>
      </c>
      <c r="G31" s="324">
        <f t="shared" si="8"/>
        <v>0</v>
      </c>
      <c r="H31" s="324">
        <f t="shared" si="9"/>
        <v>703</v>
      </c>
      <c r="I31" s="324">
        <f t="shared" si="10"/>
        <v>582</v>
      </c>
      <c r="J31" s="324">
        <f t="shared" si="11"/>
        <v>308</v>
      </c>
      <c r="K31" s="324">
        <f t="shared" si="12"/>
        <v>0</v>
      </c>
      <c r="L31" s="324">
        <f t="shared" si="13"/>
        <v>0</v>
      </c>
      <c r="M31" s="324">
        <f t="shared" si="14"/>
        <v>567</v>
      </c>
      <c r="N31" s="324">
        <f t="shared" si="15"/>
        <v>268</v>
      </c>
      <c r="O31" s="324">
        <f t="shared" si="16"/>
        <v>0</v>
      </c>
      <c r="P31" s="324">
        <f t="shared" si="17"/>
        <v>0</v>
      </c>
      <c r="Q31" s="324">
        <f t="shared" si="18"/>
        <v>0</v>
      </c>
      <c r="R31" s="324">
        <f t="shared" si="19"/>
        <v>0</v>
      </c>
      <c r="S31" s="324">
        <f t="shared" si="20"/>
        <v>0</v>
      </c>
      <c r="T31" s="324">
        <f t="shared" si="21"/>
        <v>0</v>
      </c>
      <c r="U31" s="324">
        <f t="shared" si="22"/>
        <v>0</v>
      </c>
      <c r="V31" s="324">
        <f t="shared" si="23"/>
        <v>0</v>
      </c>
      <c r="W31" s="324">
        <f t="shared" si="24"/>
        <v>0</v>
      </c>
      <c r="X31" s="324">
        <f t="shared" si="25"/>
        <v>1069</v>
      </c>
      <c r="Y31" s="324">
        <f t="shared" si="1"/>
        <v>3057</v>
      </c>
      <c r="Z31" s="324">
        <v>2275</v>
      </c>
      <c r="AA31" s="324">
        <v>34</v>
      </c>
      <c r="AB31" s="324">
        <v>0</v>
      </c>
      <c r="AC31" s="324">
        <v>330</v>
      </c>
      <c r="AD31" s="324">
        <v>42</v>
      </c>
      <c r="AE31" s="324">
        <v>41</v>
      </c>
      <c r="AF31" s="324">
        <v>0</v>
      </c>
      <c r="AG31" s="324">
        <v>0</v>
      </c>
      <c r="AH31" s="324">
        <v>73</v>
      </c>
      <c r="AI31" s="325">
        <v>262</v>
      </c>
      <c r="AJ31" s="325" t="s">
        <v>950</v>
      </c>
      <c r="AK31" s="325" t="s">
        <v>950</v>
      </c>
      <c r="AL31" s="325" t="s">
        <v>950</v>
      </c>
      <c r="AM31" s="325" t="s">
        <v>950</v>
      </c>
      <c r="AN31" s="325" t="s">
        <v>950</v>
      </c>
      <c r="AO31" s="325" t="s">
        <v>950</v>
      </c>
      <c r="AP31" s="325" t="s">
        <v>950</v>
      </c>
      <c r="AQ31" s="325" t="s">
        <v>950</v>
      </c>
      <c r="AR31" s="324">
        <v>0</v>
      </c>
      <c r="AS31" s="324">
        <v>0</v>
      </c>
      <c r="AT31" s="324">
        <f>施設資源化量内訳!D31</f>
        <v>2736</v>
      </c>
      <c r="AU31" s="324">
        <f>施設資源化量内訳!E31</f>
        <v>0</v>
      </c>
      <c r="AV31" s="324">
        <f>施設資源化量内訳!F31</f>
        <v>0</v>
      </c>
      <c r="AW31" s="324">
        <f>施設資源化量内訳!G31</f>
        <v>0</v>
      </c>
      <c r="AX31" s="324">
        <f>施設資源化量内訳!H31</f>
        <v>366</v>
      </c>
      <c r="AY31" s="324">
        <f>施設資源化量内訳!I31</f>
        <v>540</v>
      </c>
      <c r="AZ31" s="324">
        <f>施設資源化量内訳!J31</f>
        <v>267</v>
      </c>
      <c r="BA31" s="324">
        <f>施設資源化量内訳!K31</f>
        <v>0</v>
      </c>
      <c r="BB31" s="324">
        <f>施設資源化量内訳!L31</f>
        <v>0</v>
      </c>
      <c r="BC31" s="324">
        <f>施設資源化量内訳!M31</f>
        <v>494</v>
      </c>
      <c r="BD31" s="324">
        <f>施設資源化量内訳!N31</f>
        <v>0</v>
      </c>
      <c r="BE31" s="324">
        <f>施設資源化量内訳!O31</f>
        <v>0</v>
      </c>
      <c r="BF31" s="324">
        <f>施設資源化量内訳!P31</f>
        <v>0</v>
      </c>
      <c r="BG31" s="324">
        <f>施設資源化量内訳!Q31</f>
        <v>0</v>
      </c>
      <c r="BH31" s="324">
        <f>施設資源化量内訳!R31</f>
        <v>0</v>
      </c>
      <c r="BI31" s="324">
        <f>施設資源化量内訳!S31</f>
        <v>0</v>
      </c>
      <c r="BJ31" s="324">
        <f>施設資源化量内訳!T31</f>
        <v>0</v>
      </c>
      <c r="BK31" s="324">
        <f>施設資源化量内訳!U31</f>
        <v>0</v>
      </c>
      <c r="BL31" s="324">
        <f>施設資源化量内訳!V31</f>
        <v>0</v>
      </c>
      <c r="BM31" s="324">
        <f>施設資源化量内訳!W31</f>
        <v>0</v>
      </c>
      <c r="BN31" s="324">
        <f>施設資源化量内訳!X31</f>
        <v>1069</v>
      </c>
      <c r="BO31" s="324">
        <f t="shared" si="3"/>
        <v>124</v>
      </c>
      <c r="BP31" s="324">
        <v>111</v>
      </c>
      <c r="BQ31" s="324">
        <v>0</v>
      </c>
      <c r="BR31" s="324">
        <v>0</v>
      </c>
      <c r="BS31" s="324">
        <v>7</v>
      </c>
      <c r="BT31" s="324">
        <v>0</v>
      </c>
      <c r="BU31" s="324">
        <v>0</v>
      </c>
      <c r="BV31" s="324">
        <v>0</v>
      </c>
      <c r="BW31" s="324">
        <v>0</v>
      </c>
      <c r="BX31" s="324">
        <v>0</v>
      </c>
      <c r="BY31" s="324">
        <v>6</v>
      </c>
      <c r="BZ31" s="325" t="s">
        <v>950</v>
      </c>
      <c r="CA31" s="325" t="s">
        <v>950</v>
      </c>
      <c r="CB31" s="325" t="s">
        <v>950</v>
      </c>
      <c r="CC31" s="325" t="s">
        <v>950</v>
      </c>
      <c r="CD31" s="325" t="s">
        <v>950</v>
      </c>
      <c r="CE31" s="325" t="s">
        <v>950</v>
      </c>
      <c r="CF31" s="325" t="s">
        <v>950</v>
      </c>
      <c r="CG31" s="325" t="s">
        <v>950</v>
      </c>
      <c r="CH31" s="324">
        <v>0</v>
      </c>
      <c r="CI31" s="324">
        <v>0</v>
      </c>
      <c r="CJ31" s="326" t="s">
        <v>762</v>
      </c>
    </row>
    <row r="32" spans="1:88" s="300" customFormat="1" ht="13.5" customHeight="1">
      <c r="A32" s="322" t="s">
        <v>745</v>
      </c>
      <c r="B32" s="323" t="s">
        <v>833</v>
      </c>
      <c r="C32" s="322" t="s">
        <v>834</v>
      </c>
      <c r="D32" s="324">
        <f t="shared" si="5"/>
        <v>6233</v>
      </c>
      <c r="E32" s="324">
        <f t="shared" si="6"/>
        <v>2181</v>
      </c>
      <c r="F32" s="324">
        <f t="shared" si="7"/>
        <v>6</v>
      </c>
      <c r="G32" s="324">
        <f t="shared" si="8"/>
        <v>0</v>
      </c>
      <c r="H32" s="324">
        <f t="shared" si="9"/>
        <v>683</v>
      </c>
      <c r="I32" s="324">
        <f t="shared" si="10"/>
        <v>805</v>
      </c>
      <c r="J32" s="324">
        <f t="shared" si="11"/>
        <v>235</v>
      </c>
      <c r="K32" s="324">
        <f t="shared" si="12"/>
        <v>0</v>
      </c>
      <c r="L32" s="324">
        <f t="shared" si="13"/>
        <v>513</v>
      </c>
      <c r="M32" s="324">
        <f t="shared" si="14"/>
        <v>117</v>
      </c>
      <c r="N32" s="324">
        <f t="shared" si="15"/>
        <v>184</v>
      </c>
      <c r="O32" s="324">
        <f t="shared" si="16"/>
        <v>0</v>
      </c>
      <c r="P32" s="324">
        <f t="shared" si="17"/>
        <v>0</v>
      </c>
      <c r="Q32" s="324">
        <f t="shared" si="18"/>
        <v>0</v>
      </c>
      <c r="R32" s="324">
        <f t="shared" si="19"/>
        <v>0</v>
      </c>
      <c r="S32" s="324">
        <f t="shared" si="20"/>
        <v>0</v>
      </c>
      <c r="T32" s="324">
        <f t="shared" si="21"/>
        <v>483</v>
      </c>
      <c r="U32" s="324">
        <f t="shared" si="22"/>
        <v>0</v>
      </c>
      <c r="V32" s="324">
        <f t="shared" si="23"/>
        <v>0</v>
      </c>
      <c r="W32" s="324">
        <f t="shared" si="24"/>
        <v>0</v>
      </c>
      <c r="X32" s="324">
        <f t="shared" si="25"/>
        <v>1026</v>
      </c>
      <c r="Y32" s="324">
        <f t="shared" si="1"/>
        <v>1440</v>
      </c>
      <c r="Z32" s="324">
        <v>1310</v>
      </c>
      <c r="AA32" s="324">
        <v>5</v>
      </c>
      <c r="AB32" s="324">
        <v>0</v>
      </c>
      <c r="AC32" s="324">
        <v>0</v>
      </c>
      <c r="AD32" s="324">
        <v>0</v>
      </c>
      <c r="AE32" s="324">
        <v>0</v>
      </c>
      <c r="AF32" s="324">
        <v>0</v>
      </c>
      <c r="AG32" s="324">
        <v>0</v>
      </c>
      <c r="AH32" s="324">
        <v>0</v>
      </c>
      <c r="AI32" s="325">
        <v>125</v>
      </c>
      <c r="AJ32" s="325" t="s">
        <v>950</v>
      </c>
      <c r="AK32" s="325" t="s">
        <v>950</v>
      </c>
      <c r="AL32" s="325" t="s">
        <v>950</v>
      </c>
      <c r="AM32" s="325" t="s">
        <v>950</v>
      </c>
      <c r="AN32" s="325" t="s">
        <v>950</v>
      </c>
      <c r="AO32" s="325" t="s">
        <v>950</v>
      </c>
      <c r="AP32" s="325" t="s">
        <v>950</v>
      </c>
      <c r="AQ32" s="325" t="s">
        <v>950</v>
      </c>
      <c r="AR32" s="324">
        <v>0</v>
      </c>
      <c r="AS32" s="324">
        <v>0</v>
      </c>
      <c r="AT32" s="324">
        <f>施設資源化量内訳!D32</f>
        <v>3817</v>
      </c>
      <c r="AU32" s="324">
        <f>施設資源化量内訳!E32</f>
        <v>0</v>
      </c>
      <c r="AV32" s="324">
        <f>施設資源化量内訳!F32</f>
        <v>0</v>
      </c>
      <c r="AW32" s="324">
        <f>施設資源化量内訳!G32</f>
        <v>0</v>
      </c>
      <c r="AX32" s="324">
        <f>施設資源化量内訳!H32</f>
        <v>639</v>
      </c>
      <c r="AY32" s="324">
        <f>施設資源化量内訳!I32</f>
        <v>804</v>
      </c>
      <c r="AZ32" s="324">
        <f>施設資源化量内訳!J32</f>
        <v>235</v>
      </c>
      <c r="BA32" s="324">
        <f>施設資源化量内訳!K32</f>
        <v>0</v>
      </c>
      <c r="BB32" s="324">
        <f>施設資源化量内訳!L32</f>
        <v>513</v>
      </c>
      <c r="BC32" s="324">
        <f>施設資源化量内訳!M32</f>
        <v>117</v>
      </c>
      <c r="BD32" s="324">
        <f>施設資源化量内訳!N32</f>
        <v>0</v>
      </c>
      <c r="BE32" s="324">
        <f>施設資源化量内訳!O32</f>
        <v>0</v>
      </c>
      <c r="BF32" s="324">
        <f>施設資源化量内訳!P32</f>
        <v>0</v>
      </c>
      <c r="BG32" s="324">
        <f>施設資源化量内訳!Q32</f>
        <v>0</v>
      </c>
      <c r="BH32" s="324">
        <f>施設資源化量内訳!R32</f>
        <v>0</v>
      </c>
      <c r="BI32" s="324">
        <f>施設資源化量内訳!S32</f>
        <v>0</v>
      </c>
      <c r="BJ32" s="324">
        <f>施設資源化量内訳!T32</f>
        <v>483</v>
      </c>
      <c r="BK32" s="324">
        <f>施設資源化量内訳!U32</f>
        <v>0</v>
      </c>
      <c r="BL32" s="324">
        <f>施設資源化量内訳!V32</f>
        <v>0</v>
      </c>
      <c r="BM32" s="324">
        <f>施設資源化量内訳!W32</f>
        <v>0</v>
      </c>
      <c r="BN32" s="324">
        <f>施設資源化量内訳!X32</f>
        <v>1026</v>
      </c>
      <c r="BO32" s="324">
        <f t="shared" si="3"/>
        <v>976</v>
      </c>
      <c r="BP32" s="324">
        <v>871</v>
      </c>
      <c r="BQ32" s="324">
        <v>1</v>
      </c>
      <c r="BR32" s="324">
        <v>0</v>
      </c>
      <c r="BS32" s="324">
        <v>44</v>
      </c>
      <c r="BT32" s="324">
        <v>1</v>
      </c>
      <c r="BU32" s="324">
        <v>0</v>
      </c>
      <c r="BV32" s="324">
        <v>0</v>
      </c>
      <c r="BW32" s="324">
        <v>0</v>
      </c>
      <c r="BX32" s="324">
        <v>0</v>
      </c>
      <c r="BY32" s="324">
        <v>59</v>
      </c>
      <c r="BZ32" s="325" t="s">
        <v>950</v>
      </c>
      <c r="CA32" s="325" t="s">
        <v>950</v>
      </c>
      <c r="CB32" s="325" t="s">
        <v>950</v>
      </c>
      <c r="CC32" s="325" t="s">
        <v>950</v>
      </c>
      <c r="CD32" s="325" t="s">
        <v>950</v>
      </c>
      <c r="CE32" s="325" t="s">
        <v>950</v>
      </c>
      <c r="CF32" s="325" t="s">
        <v>950</v>
      </c>
      <c r="CG32" s="325" t="s">
        <v>950</v>
      </c>
      <c r="CH32" s="324">
        <v>0</v>
      </c>
      <c r="CI32" s="324">
        <v>0</v>
      </c>
      <c r="CJ32" s="326" t="s">
        <v>823</v>
      </c>
    </row>
    <row r="33" spans="1:88" s="300" customFormat="1" ht="13.5" customHeight="1">
      <c r="A33" s="322" t="s">
        <v>745</v>
      </c>
      <c r="B33" s="323" t="s">
        <v>836</v>
      </c>
      <c r="C33" s="322" t="s">
        <v>837</v>
      </c>
      <c r="D33" s="324">
        <f t="shared" si="5"/>
        <v>12178</v>
      </c>
      <c r="E33" s="324">
        <f t="shared" si="6"/>
        <v>5364</v>
      </c>
      <c r="F33" s="324">
        <f t="shared" si="7"/>
        <v>37</v>
      </c>
      <c r="G33" s="324">
        <f t="shared" si="8"/>
        <v>115</v>
      </c>
      <c r="H33" s="324">
        <f t="shared" si="9"/>
        <v>1085</v>
      </c>
      <c r="I33" s="324">
        <f t="shared" si="10"/>
        <v>1113</v>
      </c>
      <c r="J33" s="324">
        <f t="shared" si="11"/>
        <v>579</v>
      </c>
      <c r="K33" s="324">
        <f t="shared" si="12"/>
        <v>0</v>
      </c>
      <c r="L33" s="324">
        <f t="shared" si="13"/>
        <v>0</v>
      </c>
      <c r="M33" s="324">
        <f t="shared" si="14"/>
        <v>1079</v>
      </c>
      <c r="N33" s="324">
        <f t="shared" si="15"/>
        <v>398</v>
      </c>
      <c r="O33" s="324">
        <f t="shared" si="16"/>
        <v>0</v>
      </c>
      <c r="P33" s="324">
        <f t="shared" si="17"/>
        <v>0</v>
      </c>
      <c r="Q33" s="324">
        <f t="shared" si="18"/>
        <v>0</v>
      </c>
      <c r="R33" s="324">
        <f t="shared" si="19"/>
        <v>0</v>
      </c>
      <c r="S33" s="324">
        <f t="shared" si="20"/>
        <v>0</v>
      </c>
      <c r="T33" s="324">
        <f t="shared" si="21"/>
        <v>0</v>
      </c>
      <c r="U33" s="324">
        <f t="shared" si="22"/>
        <v>0</v>
      </c>
      <c r="V33" s="324">
        <f t="shared" si="23"/>
        <v>0</v>
      </c>
      <c r="W33" s="324">
        <f t="shared" si="24"/>
        <v>5</v>
      </c>
      <c r="X33" s="324">
        <f t="shared" si="25"/>
        <v>2403</v>
      </c>
      <c r="Y33" s="324">
        <f t="shared" si="1"/>
        <v>335</v>
      </c>
      <c r="Z33" s="324">
        <v>0</v>
      </c>
      <c r="AA33" s="324">
        <v>0</v>
      </c>
      <c r="AB33" s="324">
        <v>0</v>
      </c>
      <c r="AC33" s="324">
        <v>330</v>
      </c>
      <c r="AD33" s="324">
        <v>0</v>
      </c>
      <c r="AE33" s="324">
        <v>0</v>
      </c>
      <c r="AF33" s="324">
        <v>0</v>
      </c>
      <c r="AG33" s="324">
        <v>0</v>
      </c>
      <c r="AH33" s="324">
        <v>0</v>
      </c>
      <c r="AI33" s="325">
        <v>0</v>
      </c>
      <c r="AJ33" s="325" t="s">
        <v>950</v>
      </c>
      <c r="AK33" s="325" t="s">
        <v>950</v>
      </c>
      <c r="AL33" s="325" t="s">
        <v>950</v>
      </c>
      <c r="AM33" s="325" t="s">
        <v>950</v>
      </c>
      <c r="AN33" s="325" t="s">
        <v>950</v>
      </c>
      <c r="AO33" s="325" t="s">
        <v>950</v>
      </c>
      <c r="AP33" s="325" t="s">
        <v>950</v>
      </c>
      <c r="AQ33" s="325" t="s">
        <v>950</v>
      </c>
      <c r="AR33" s="324">
        <v>5</v>
      </c>
      <c r="AS33" s="324">
        <v>0</v>
      </c>
      <c r="AT33" s="324">
        <f>施設資源化量内訳!D33</f>
        <v>5929</v>
      </c>
      <c r="AU33" s="324">
        <f>施設資源化量内訳!E33</f>
        <v>0</v>
      </c>
      <c r="AV33" s="324">
        <f>施設資源化量内訳!F33</f>
        <v>0</v>
      </c>
      <c r="AW33" s="324">
        <f>施設資源化量内訳!G33</f>
        <v>0</v>
      </c>
      <c r="AX33" s="324">
        <f>施設資源化量内訳!H33</f>
        <v>755</v>
      </c>
      <c r="AY33" s="324">
        <f>施設資源化量内訳!I33</f>
        <v>1113</v>
      </c>
      <c r="AZ33" s="324">
        <f>施設資源化量内訳!J33</f>
        <v>579</v>
      </c>
      <c r="BA33" s="324">
        <f>施設資源化量内訳!K33</f>
        <v>0</v>
      </c>
      <c r="BB33" s="324">
        <f>施設資源化量内訳!L33</f>
        <v>0</v>
      </c>
      <c r="BC33" s="324">
        <f>施設資源化量内訳!M33</f>
        <v>1079</v>
      </c>
      <c r="BD33" s="324">
        <f>施設資源化量内訳!N33</f>
        <v>0</v>
      </c>
      <c r="BE33" s="324">
        <f>施設資源化量内訳!O33</f>
        <v>0</v>
      </c>
      <c r="BF33" s="324">
        <f>施設資源化量内訳!P33</f>
        <v>0</v>
      </c>
      <c r="BG33" s="324">
        <f>施設資源化量内訳!Q33</f>
        <v>0</v>
      </c>
      <c r="BH33" s="324">
        <f>施設資源化量内訳!R33</f>
        <v>0</v>
      </c>
      <c r="BI33" s="324">
        <f>施設資源化量内訳!S33</f>
        <v>0</v>
      </c>
      <c r="BJ33" s="324">
        <f>施設資源化量内訳!T33</f>
        <v>0</v>
      </c>
      <c r="BK33" s="324">
        <f>施設資源化量内訳!U33</f>
        <v>0</v>
      </c>
      <c r="BL33" s="324">
        <f>施設資源化量内訳!V33</f>
        <v>0</v>
      </c>
      <c r="BM33" s="324">
        <f>施設資源化量内訳!W33</f>
        <v>0</v>
      </c>
      <c r="BN33" s="324">
        <f>施設資源化量内訳!X33</f>
        <v>2403</v>
      </c>
      <c r="BO33" s="324">
        <f t="shared" si="3"/>
        <v>5914</v>
      </c>
      <c r="BP33" s="324">
        <v>5364</v>
      </c>
      <c r="BQ33" s="324">
        <v>37</v>
      </c>
      <c r="BR33" s="324">
        <v>115</v>
      </c>
      <c r="BS33" s="324">
        <v>0</v>
      </c>
      <c r="BT33" s="324">
        <v>0</v>
      </c>
      <c r="BU33" s="324">
        <v>0</v>
      </c>
      <c r="BV33" s="324">
        <v>0</v>
      </c>
      <c r="BW33" s="324">
        <v>0</v>
      </c>
      <c r="BX33" s="324">
        <v>0</v>
      </c>
      <c r="BY33" s="324">
        <v>398</v>
      </c>
      <c r="BZ33" s="325" t="s">
        <v>950</v>
      </c>
      <c r="CA33" s="325" t="s">
        <v>950</v>
      </c>
      <c r="CB33" s="325" t="s">
        <v>950</v>
      </c>
      <c r="CC33" s="325" t="s">
        <v>950</v>
      </c>
      <c r="CD33" s="325" t="s">
        <v>950</v>
      </c>
      <c r="CE33" s="325" t="s">
        <v>950</v>
      </c>
      <c r="CF33" s="325" t="s">
        <v>950</v>
      </c>
      <c r="CG33" s="325" t="s">
        <v>950</v>
      </c>
      <c r="CH33" s="324">
        <v>0</v>
      </c>
      <c r="CI33" s="324">
        <v>0</v>
      </c>
      <c r="CJ33" s="326" t="s">
        <v>762</v>
      </c>
    </row>
    <row r="34" spans="1:88" s="300" customFormat="1" ht="13.5" customHeight="1">
      <c r="A34" s="322" t="s">
        <v>745</v>
      </c>
      <c r="B34" s="323" t="s">
        <v>839</v>
      </c>
      <c r="C34" s="322" t="s">
        <v>840</v>
      </c>
      <c r="D34" s="324">
        <f t="shared" si="5"/>
        <v>6634</v>
      </c>
      <c r="E34" s="324">
        <f t="shared" si="6"/>
        <v>1226</v>
      </c>
      <c r="F34" s="324">
        <f t="shared" si="7"/>
        <v>9</v>
      </c>
      <c r="G34" s="324">
        <f t="shared" si="8"/>
        <v>270</v>
      </c>
      <c r="H34" s="324">
        <f t="shared" si="9"/>
        <v>562</v>
      </c>
      <c r="I34" s="324">
        <f t="shared" si="10"/>
        <v>648</v>
      </c>
      <c r="J34" s="324">
        <f t="shared" si="11"/>
        <v>54</v>
      </c>
      <c r="K34" s="324">
        <f t="shared" si="12"/>
        <v>0</v>
      </c>
      <c r="L34" s="324">
        <f t="shared" si="13"/>
        <v>1252</v>
      </c>
      <c r="M34" s="324">
        <f t="shared" si="14"/>
        <v>0</v>
      </c>
      <c r="N34" s="324">
        <f t="shared" si="15"/>
        <v>235</v>
      </c>
      <c r="O34" s="324">
        <f t="shared" si="16"/>
        <v>0</v>
      </c>
      <c r="P34" s="324">
        <f t="shared" si="17"/>
        <v>0</v>
      </c>
      <c r="Q34" s="324">
        <f t="shared" si="18"/>
        <v>0</v>
      </c>
      <c r="R34" s="324">
        <f t="shared" si="19"/>
        <v>1270</v>
      </c>
      <c r="S34" s="324">
        <f t="shared" si="20"/>
        <v>0</v>
      </c>
      <c r="T34" s="324">
        <f t="shared" si="21"/>
        <v>556</v>
      </c>
      <c r="U34" s="324">
        <f t="shared" si="22"/>
        <v>0</v>
      </c>
      <c r="V34" s="324">
        <f t="shared" si="23"/>
        <v>0</v>
      </c>
      <c r="W34" s="324">
        <f t="shared" si="24"/>
        <v>0</v>
      </c>
      <c r="X34" s="324">
        <f t="shared" si="25"/>
        <v>552</v>
      </c>
      <c r="Y34" s="324">
        <f t="shared" si="1"/>
        <v>1470</v>
      </c>
      <c r="Z34" s="324">
        <v>1226</v>
      </c>
      <c r="AA34" s="324">
        <v>9</v>
      </c>
      <c r="AB34" s="324">
        <v>0</v>
      </c>
      <c r="AC34" s="324">
        <v>0</v>
      </c>
      <c r="AD34" s="324">
        <v>0</v>
      </c>
      <c r="AE34" s="324">
        <v>0</v>
      </c>
      <c r="AF34" s="324">
        <v>0</v>
      </c>
      <c r="AG34" s="324">
        <v>0</v>
      </c>
      <c r="AH34" s="324">
        <v>0</v>
      </c>
      <c r="AI34" s="325">
        <v>235</v>
      </c>
      <c r="AJ34" s="325" t="s">
        <v>950</v>
      </c>
      <c r="AK34" s="325" t="s">
        <v>950</v>
      </c>
      <c r="AL34" s="325" t="s">
        <v>950</v>
      </c>
      <c r="AM34" s="325" t="s">
        <v>950</v>
      </c>
      <c r="AN34" s="325" t="s">
        <v>950</v>
      </c>
      <c r="AO34" s="325" t="s">
        <v>950</v>
      </c>
      <c r="AP34" s="325" t="s">
        <v>950</v>
      </c>
      <c r="AQ34" s="325" t="s">
        <v>950</v>
      </c>
      <c r="AR34" s="324">
        <v>0</v>
      </c>
      <c r="AS34" s="324">
        <v>0</v>
      </c>
      <c r="AT34" s="324">
        <f>施設資源化量内訳!D34</f>
        <v>5164</v>
      </c>
      <c r="AU34" s="324">
        <f>施設資源化量内訳!E34</f>
        <v>0</v>
      </c>
      <c r="AV34" s="324">
        <f>施設資源化量内訳!F34</f>
        <v>0</v>
      </c>
      <c r="AW34" s="324">
        <f>施設資源化量内訳!G34</f>
        <v>270</v>
      </c>
      <c r="AX34" s="324">
        <f>施設資源化量内訳!H34</f>
        <v>562</v>
      </c>
      <c r="AY34" s="324">
        <f>施設資源化量内訳!I34</f>
        <v>648</v>
      </c>
      <c r="AZ34" s="324">
        <f>施設資源化量内訳!J34</f>
        <v>54</v>
      </c>
      <c r="BA34" s="324">
        <f>施設資源化量内訳!K34</f>
        <v>0</v>
      </c>
      <c r="BB34" s="324">
        <f>施設資源化量内訳!L34</f>
        <v>1252</v>
      </c>
      <c r="BC34" s="324">
        <f>施設資源化量内訳!M34</f>
        <v>0</v>
      </c>
      <c r="BD34" s="324">
        <f>施設資源化量内訳!N34</f>
        <v>0</v>
      </c>
      <c r="BE34" s="324">
        <f>施設資源化量内訳!O34</f>
        <v>0</v>
      </c>
      <c r="BF34" s="324">
        <f>施設資源化量内訳!P34</f>
        <v>0</v>
      </c>
      <c r="BG34" s="324">
        <f>施設資源化量内訳!Q34</f>
        <v>0</v>
      </c>
      <c r="BH34" s="324">
        <f>施設資源化量内訳!R34</f>
        <v>1270</v>
      </c>
      <c r="BI34" s="324">
        <f>施設資源化量内訳!S34</f>
        <v>0</v>
      </c>
      <c r="BJ34" s="324">
        <f>施設資源化量内訳!T34</f>
        <v>556</v>
      </c>
      <c r="BK34" s="324">
        <f>施設資源化量内訳!U34</f>
        <v>0</v>
      </c>
      <c r="BL34" s="324">
        <f>施設資源化量内訳!V34</f>
        <v>0</v>
      </c>
      <c r="BM34" s="324">
        <f>施設資源化量内訳!W34</f>
        <v>0</v>
      </c>
      <c r="BN34" s="324">
        <f>施設資源化量内訳!X34</f>
        <v>552</v>
      </c>
      <c r="BO34" s="324">
        <f t="shared" si="3"/>
        <v>0</v>
      </c>
      <c r="BP34" s="324">
        <v>0</v>
      </c>
      <c r="BQ34" s="324">
        <v>0</v>
      </c>
      <c r="BR34" s="324">
        <v>0</v>
      </c>
      <c r="BS34" s="324">
        <v>0</v>
      </c>
      <c r="BT34" s="324">
        <v>0</v>
      </c>
      <c r="BU34" s="324">
        <v>0</v>
      </c>
      <c r="BV34" s="324">
        <v>0</v>
      </c>
      <c r="BW34" s="324">
        <v>0</v>
      </c>
      <c r="BX34" s="324">
        <v>0</v>
      </c>
      <c r="BY34" s="324">
        <v>0</v>
      </c>
      <c r="BZ34" s="325" t="s">
        <v>950</v>
      </c>
      <c r="CA34" s="325" t="s">
        <v>950</v>
      </c>
      <c r="CB34" s="325" t="s">
        <v>950</v>
      </c>
      <c r="CC34" s="325" t="s">
        <v>950</v>
      </c>
      <c r="CD34" s="325" t="s">
        <v>950</v>
      </c>
      <c r="CE34" s="325" t="s">
        <v>950</v>
      </c>
      <c r="CF34" s="325" t="s">
        <v>950</v>
      </c>
      <c r="CG34" s="325" t="s">
        <v>950</v>
      </c>
      <c r="CH34" s="324">
        <v>0</v>
      </c>
      <c r="CI34" s="324">
        <v>0</v>
      </c>
      <c r="CJ34" s="326" t="s">
        <v>823</v>
      </c>
    </row>
    <row r="35" spans="1:88" s="300" customFormat="1" ht="13.5" customHeight="1">
      <c r="A35" s="322" t="s">
        <v>745</v>
      </c>
      <c r="B35" s="323" t="s">
        <v>842</v>
      </c>
      <c r="C35" s="322" t="s">
        <v>843</v>
      </c>
      <c r="D35" s="324">
        <f t="shared" si="5"/>
        <v>14243</v>
      </c>
      <c r="E35" s="324">
        <f t="shared" si="6"/>
        <v>4748</v>
      </c>
      <c r="F35" s="324">
        <f t="shared" si="7"/>
        <v>49</v>
      </c>
      <c r="G35" s="324">
        <f t="shared" si="8"/>
        <v>0</v>
      </c>
      <c r="H35" s="324">
        <f t="shared" si="9"/>
        <v>1275</v>
      </c>
      <c r="I35" s="324">
        <f t="shared" si="10"/>
        <v>801</v>
      </c>
      <c r="J35" s="324">
        <f t="shared" si="11"/>
        <v>514</v>
      </c>
      <c r="K35" s="324">
        <f t="shared" si="12"/>
        <v>0</v>
      </c>
      <c r="L35" s="324">
        <f t="shared" si="13"/>
        <v>2361</v>
      </c>
      <c r="M35" s="324">
        <f t="shared" si="14"/>
        <v>0</v>
      </c>
      <c r="N35" s="324">
        <f t="shared" si="15"/>
        <v>628</v>
      </c>
      <c r="O35" s="324">
        <f t="shared" si="16"/>
        <v>332</v>
      </c>
      <c r="P35" s="324">
        <f t="shared" si="17"/>
        <v>0</v>
      </c>
      <c r="Q35" s="324">
        <f t="shared" si="18"/>
        <v>1797</v>
      </c>
      <c r="R35" s="324">
        <f t="shared" si="19"/>
        <v>0</v>
      </c>
      <c r="S35" s="324">
        <f t="shared" si="20"/>
        <v>0</v>
      </c>
      <c r="T35" s="324">
        <f t="shared" si="21"/>
        <v>1663</v>
      </c>
      <c r="U35" s="324">
        <f t="shared" si="22"/>
        <v>0</v>
      </c>
      <c r="V35" s="324">
        <f t="shared" si="23"/>
        <v>0</v>
      </c>
      <c r="W35" s="324">
        <f t="shared" si="24"/>
        <v>0</v>
      </c>
      <c r="X35" s="324">
        <f t="shared" si="25"/>
        <v>75</v>
      </c>
      <c r="Y35" s="324">
        <f t="shared" si="1"/>
        <v>7590</v>
      </c>
      <c r="Z35" s="324">
        <v>3308</v>
      </c>
      <c r="AA35" s="324">
        <v>39</v>
      </c>
      <c r="AB35" s="324">
        <v>0</v>
      </c>
      <c r="AC35" s="324">
        <v>266</v>
      </c>
      <c r="AD35" s="324">
        <v>540</v>
      </c>
      <c r="AE35" s="324">
        <v>514</v>
      </c>
      <c r="AF35" s="324">
        <v>0</v>
      </c>
      <c r="AG35" s="324">
        <v>2361</v>
      </c>
      <c r="AH35" s="324">
        <v>0</v>
      </c>
      <c r="AI35" s="325">
        <v>562</v>
      </c>
      <c r="AJ35" s="325" t="s">
        <v>950</v>
      </c>
      <c r="AK35" s="325" t="s">
        <v>950</v>
      </c>
      <c r="AL35" s="325" t="s">
        <v>950</v>
      </c>
      <c r="AM35" s="325" t="s">
        <v>950</v>
      </c>
      <c r="AN35" s="325" t="s">
        <v>950</v>
      </c>
      <c r="AO35" s="325" t="s">
        <v>950</v>
      </c>
      <c r="AP35" s="325" t="s">
        <v>950</v>
      </c>
      <c r="AQ35" s="325" t="s">
        <v>950</v>
      </c>
      <c r="AR35" s="324">
        <v>0</v>
      </c>
      <c r="AS35" s="324">
        <v>0</v>
      </c>
      <c r="AT35" s="324">
        <f>施設資源化量内訳!D35</f>
        <v>5137</v>
      </c>
      <c r="AU35" s="324">
        <f>施設資源化量内訳!E35</f>
        <v>0</v>
      </c>
      <c r="AV35" s="324">
        <f>施設資源化量内訳!F35</f>
        <v>0</v>
      </c>
      <c r="AW35" s="324">
        <f>施設資源化量内訳!G35</f>
        <v>0</v>
      </c>
      <c r="AX35" s="324">
        <f>施設資源化量内訳!H35</f>
        <v>1009</v>
      </c>
      <c r="AY35" s="324">
        <f>施設資源化量内訳!I35</f>
        <v>261</v>
      </c>
      <c r="AZ35" s="324">
        <f>施設資源化量内訳!J35</f>
        <v>0</v>
      </c>
      <c r="BA35" s="324">
        <f>施設資源化量内訳!K35</f>
        <v>0</v>
      </c>
      <c r="BB35" s="324">
        <f>施設資源化量内訳!L35</f>
        <v>0</v>
      </c>
      <c r="BC35" s="324">
        <f>施設資源化量内訳!M35</f>
        <v>0</v>
      </c>
      <c r="BD35" s="324">
        <f>施設資源化量内訳!N35</f>
        <v>0</v>
      </c>
      <c r="BE35" s="324">
        <f>施設資源化量内訳!O35</f>
        <v>332</v>
      </c>
      <c r="BF35" s="324">
        <f>施設資源化量内訳!P35</f>
        <v>0</v>
      </c>
      <c r="BG35" s="324">
        <f>施設資源化量内訳!Q35</f>
        <v>1797</v>
      </c>
      <c r="BH35" s="324">
        <f>施設資源化量内訳!R35</f>
        <v>0</v>
      </c>
      <c r="BI35" s="324">
        <f>施設資源化量内訳!S35</f>
        <v>0</v>
      </c>
      <c r="BJ35" s="324">
        <f>施設資源化量内訳!T35</f>
        <v>1663</v>
      </c>
      <c r="BK35" s="324">
        <f>施設資源化量内訳!U35</f>
        <v>0</v>
      </c>
      <c r="BL35" s="324">
        <f>施設資源化量内訳!V35</f>
        <v>0</v>
      </c>
      <c r="BM35" s="324">
        <f>施設資源化量内訳!W35</f>
        <v>0</v>
      </c>
      <c r="BN35" s="324">
        <f>施設資源化量内訳!X35</f>
        <v>75</v>
      </c>
      <c r="BO35" s="324">
        <f t="shared" si="3"/>
        <v>1516</v>
      </c>
      <c r="BP35" s="324">
        <v>1440</v>
      </c>
      <c r="BQ35" s="324">
        <v>10</v>
      </c>
      <c r="BR35" s="324">
        <v>0</v>
      </c>
      <c r="BS35" s="324">
        <v>0</v>
      </c>
      <c r="BT35" s="324">
        <v>0</v>
      </c>
      <c r="BU35" s="324">
        <v>0</v>
      </c>
      <c r="BV35" s="324">
        <v>0</v>
      </c>
      <c r="BW35" s="324">
        <v>0</v>
      </c>
      <c r="BX35" s="324">
        <v>0</v>
      </c>
      <c r="BY35" s="324">
        <v>66</v>
      </c>
      <c r="BZ35" s="325" t="s">
        <v>950</v>
      </c>
      <c r="CA35" s="325" t="s">
        <v>950</v>
      </c>
      <c r="CB35" s="325" t="s">
        <v>950</v>
      </c>
      <c r="CC35" s="325" t="s">
        <v>950</v>
      </c>
      <c r="CD35" s="325" t="s">
        <v>950</v>
      </c>
      <c r="CE35" s="325" t="s">
        <v>950</v>
      </c>
      <c r="CF35" s="325" t="s">
        <v>950</v>
      </c>
      <c r="CG35" s="325" t="s">
        <v>950</v>
      </c>
      <c r="CH35" s="324">
        <v>0</v>
      </c>
      <c r="CI35" s="324">
        <v>0</v>
      </c>
      <c r="CJ35" s="326" t="s">
        <v>762</v>
      </c>
    </row>
    <row r="36" spans="1:88" s="300" customFormat="1" ht="13.5" customHeight="1">
      <c r="A36" s="322" t="s">
        <v>745</v>
      </c>
      <c r="B36" s="323" t="s">
        <v>845</v>
      </c>
      <c r="C36" s="322" t="s">
        <v>846</v>
      </c>
      <c r="D36" s="324">
        <f t="shared" si="5"/>
        <v>4643</v>
      </c>
      <c r="E36" s="324">
        <f t="shared" si="6"/>
        <v>1211</v>
      </c>
      <c r="F36" s="324">
        <f t="shared" si="7"/>
        <v>3</v>
      </c>
      <c r="G36" s="324">
        <f t="shared" si="8"/>
        <v>0</v>
      </c>
      <c r="H36" s="324">
        <f t="shared" si="9"/>
        <v>499</v>
      </c>
      <c r="I36" s="324">
        <f t="shared" si="10"/>
        <v>380</v>
      </c>
      <c r="J36" s="324">
        <f t="shared" si="11"/>
        <v>120</v>
      </c>
      <c r="K36" s="324">
        <f t="shared" si="12"/>
        <v>0</v>
      </c>
      <c r="L36" s="324">
        <f t="shared" si="13"/>
        <v>716</v>
      </c>
      <c r="M36" s="324">
        <f t="shared" si="14"/>
        <v>0</v>
      </c>
      <c r="N36" s="324">
        <f t="shared" si="15"/>
        <v>267</v>
      </c>
      <c r="O36" s="324">
        <f t="shared" si="16"/>
        <v>0</v>
      </c>
      <c r="P36" s="324">
        <f t="shared" si="17"/>
        <v>0</v>
      </c>
      <c r="Q36" s="324">
        <f t="shared" si="18"/>
        <v>0</v>
      </c>
      <c r="R36" s="324">
        <f t="shared" si="19"/>
        <v>0</v>
      </c>
      <c r="S36" s="324">
        <f t="shared" si="20"/>
        <v>0</v>
      </c>
      <c r="T36" s="324">
        <f t="shared" si="21"/>
        <v>1425</v>
      </c>
      <c r="U36" s="324">
        <f t="shared" si="22"/>
        <v>0</v>
      </c>
      <c r="V36" s="324">
        <f t="shared" si="23"/>
        <v>0</v>
      </c>
      <c r="W36" s="324">
        <f t="shared" si="24"/>
        <v>0</v>
      </c>
      <c r="X36" s="324">
        <f t="shared" si="25"/>
        <v>22</v>
      </c>
      <c r="Y36" s="324">
        <f t="shared" si="1"/>
        <v>2865</v>
      </c>
      <c r="Z36" s="324">
        <v>1209</v>
      </c>
      <c r="AA36" s="324">
        <v>3</v>
      </c>
      <c r="AB36" s="324">
        <v>0</v>
      </c>
      <c r="AC36" s="324">
        <v>170</v>
      </c>
      <c r="AD36" s="324">
        <v>380</v>
      </c>
      <c r="AE36" s="324">
        <v>120</v>
      </c>
      <c r="AF36" s="324">
        <v>0</v>
      </c>
      <c r="AG36" s="324">
        <v>716</v>
      </c>
      <c r="AH36" s="324">
        <v>0</v>
      </c>
      <c r="AI36" s="325">
        <v>267</v>
      </c>
      <c r="AJ36" s="325" t="s">
        <v>950</v>
      </c>
      <c r="AK36" s="325" t="s">
        <v>950</v>
      </c>
      <c r="AL36" s="325" t="s">
        <v>950</v>
      </c>
      <c r="AM36" s="325" t="s">
        <v>950</v>
      </c>
      <c r="AN36" s="325" t="s">
        <v>950</v>
      </c>
      <c r="AO36" s="325" t="s">
        <v>950</v>
      </c>
      <c r="AP36" s="325" t="s">
        <v>950</v>
      </c>
      <c r="AQ36" s="325" t="s">
        <v>950</v>
      </c>
      <c r="AR36" s="324">
        <v>0</v>
      </c>
      <c r="AS36" s="324">
        <v>0</v>
      </c>
      <c r="AT36" s="324">
        <f>施設資源化量内訳!D36</f>
        <v>1778</v>
      </c>
      <c r="AU36" s="324">
        <f>施設資源化量内訳!E36</f>
        <v>2</v>
      </c>
      <c r="AV36" s="324">
        <f>施設資源化量内訳!F36</f>
        <v>0</v>
      </c>
      <c r="AW36" s="324">
        <f>施設資源化量内訳!G36</f>
        <v>0</v>
      </c>
      <c r="AX36" s="324">
        <f>施設資源化量内訳!H36</f>
        <v>329</v>
      </c>
      <c r="AY36" s="324">
        <f>施設資源化量内訳!I36</f>
        <v>0</v>
      </c>
      <c r="AZ36" s="324">
        <f>施設資源化量内訳!J36</f>
        <v>0</v>
      </c>
      <c r="BA36" s="324">
        <f>施設資源化量内訳!K36</f>
        <v>0</v>
      </c>
      <c r="BB36" s="324">
        <f>施設資源化量内訳!L36</f>
        <v>0</v>
      </c>
      <c r="BC36" s="324">
        <f>施設資源化量内訳!M36</f>
        <v>0</v>
      </c>
      <c r="BD36" s="324">
        <f>施設資源化量内訳!N36</f>
        <v>0</v>
      </c>
      <c r="BE36" s="324">
        <f>施設資源化量内訳!O36</f>
        <v>0</v>
      </c>
      <c r="BF36" s="324">
        <f>施設資源化量内訳!P36</f>
        <v>0</v>
      </c>
      <c r="BG36" s="324">
        <f>施設資源化量内訳!Q36</f>
        <v>0</v>
      </c>
      <c r="BH36" s="324">
        <f>施設資源化量内訳!R36</f>
        <v>0</v>
      </c>
      <c r="BI36" s="324">
        <f>施設資源化量内訳!S36</f>
        <v>0</v>
      </c>
      <c r="BJ36" s="324">
        <f>施設資源化量内訳!T36</f>
        <v>1425</v>
      </c>
      <c r="BK36" s="324">
        <f>施設資源化量内訳!U36</f>
        <v>0</v>
      </c>
      <c r="BL36" s="324">
        <f>施設資源化量内訳!V36</f>
        <v>0</v>
      </c>
      <c r="BM36" s="324">
        <f>施設資源化量内訳!W36</f>
        <v>0</v>
      </c>
      <c r="BN36" s="324">
        <f>施設資源化量内訳!X36</f>
        <v>22</v>
      </c>
      <c r="BO36" s="324">
        <f t="shared" si="3"/>
        <v>0</v>
      </c>
      <c r="BP36" s="324">
        <v>0</v>
      </c>
      <c r="BQ36" s="324">
        <v>0</v>
      </c>
      <c r="BR36" s="324">
        <v>0</v>
      </c>
      <c r="BS36" s="324">
        <v>0</v>
      </c>
      <c r="BT36" s="324">
        <v>0</v>
      </c>
      <c r="BU36" s="324">
        <v>0</v>
      </c>
      <c r="BV36" s="324">
        <v>0</v>
      </c>
      <c r="BW36" s="324">
        <v>0</v>
      </c>
      <c r="BX36" s="324">
        <v>0</v>
      </c>
      <c r="BY36" s="324">
        <v>0</v>
      </c>
      <c r="BZ36" s="325" t="s">
        <v>950</v>
      </c>
      <c r="CA36" s="325" t="s">
        <v>950</v>
      </c>
      <c r="CB36" s="325" t="s">
        <v>950</v>
      </c>
      <c r="CC36" s="325" t="s">
        <v>950</v>
      </c>
      <c r="CD36" s="325" t="s">
        <v>950</v>
      </c>
      <c r="CE36" s="325" t="s">
        <v>950</v>
      </c>
      <c r="CF36" s="325" t="s">
        <v>950</v>
      </c>
      <c r="CG36" s="325" t="s">
        <v>950</v>
      </c>
      <c r="CH36" s="324">
        <v>0</v>
      </c>
      <c r="CI36" s="324">
        <v>0</v>
      </c>
      <c r="CJ36" s="326" t="s">
        <v>823</v>
      </c>
    </row>
    <row r="37" spans="1:88" s="300" customFormat="1" ht="13.5" customHeight="1">
      <c r="A37" s="322" t="s">
        <v>745</v>
      </c>
      <c r="B37" s="323" t="s">
        <v>848</v>
      </c>
      <c r="C37" s="322" t="s">
        <v>849</v>
      </c>
      <c r="D37" s="324">
        <f t="shared" si="5"/>
        <v>4892</v>
      </c>
      <c r="E37" s="324">
        <f t="shared" si="6"/>
        <v>1766</v>
      </c>
      <c r="F37" s="324">
        <f t="shared" si="7"/>
        <v>3</v>
      </c>
      <c r="G37" s="324">
        <f t="shared" si="8"/>
        <v>0</v>
      </c>
      <c r="H37" s="324">
        <f t="shared" si="9"/>
        <v>780</v>
      </c>
      <c r="I37" s="324">
        <f t="shared" si="10"/>
        <v>483</v>
      </c>
      <c r="J37" s="324">
        <f t="shared" si="11"/>
        <v>241</v>
      </c>
      <c r="K37" s="324">
        <f t="shared" si="12"/>
        <v>0</v>
      </c>
      <c r="L37" s="324">
        <f t="shared" si="13"/>
        <v>0</v>
      </c>
      <c r="M37" s="324">
        <f t="shared" si="14"/>
        <v>0</v>
      </c>
      <c r="N37" s="324">
        <f t="shared" si="15"/>
        <v>162</v>
      </c>
      <c r="O37" s="324">
        <f t="shared" si="16"/>
        <v>31</v>
      </c>
      <c r="P37" s="324">
        <f t="shared" si="17"/>
        <v>0</v>
      </c>
      <c r="Q37" s="324">
        <f t="shared" si="18"/>
        <v>1310</v>
      </c>
      <c r="R37" s="324">
        <f t="shared" si="19"/>
        <v>0</v>
      </c>
      <c r="S37" s="324">
        <f t="shared" si="20"/>
        <v>0</v>
      </c>
      <c r="T37" s="324">
        <f t="shared" si="21"/>
        <v>0</v>
      </c>
      <c r="U37" s="324">
        <f t="shared" si="22"/>
        <v>0</v>
      </c>
      <c r="V37" s="324">
        <f t="shared" si="23"/>
        <v>0</v>
      </c>
      <c r="W37" s="324">
        <f t="shared" si="24"/>
        <v>0</v>
      </c>
      <c r="X37" s="324">
        <f t="shared" si="25"/>
        <v>116</v>
      </c>
      <c r="Y37" s="324">
        <f t="shared" si="1"/>
        <v>0</v>
      </c>
      <c r="Z37" s="324">
        <v>0</v>
      </c>
      <c r="AA37" s="324">
        <v>0</v>
      </c>
      <c r="AB37" s="324">
        <v>0</v>
      </c>
      <c r="AC37" s="324">
        <v>0</v>
      </c>
      <c r="AD37" s="324">
        <v>0</v>
      </c>
      <c r="AE37" s="324">
        <v>0</v>
      </c>
      <c r="AF37" s="324">
        <v>0</v>
      </c>
      <c r="AG37" s="324">
        <v>0</v>
      </c>
      <c r="AH37" s="324">
        <v>0</v>
      </c>
      <c r="AI37" s="325">
        <v>0</v>
      </c>
      <c r="AJ37" s="325" t="s">
        <v>950</v>
      </c>
      <c r="AK37" s="325" t="s">
        <v>950</v>
      </c>
      <c r="AL37" s="325" t="s">
        <v>950</v>
      </c>
      <c r="AM37" s="325" t="s">
        <v>950</v>
      </c>
      <c r="AN37" s="325" t="s">
        <v>950</v>
      </c>
      <c r="AO37" s="325" t="s">
        <v>950</v>
      </c>
      <c r="AP37" s="325" t="s">
        <v>950</v>
      </c>
      <c r="AQ37" s="325" t="s">
        <v>950</v>
      </c>
      <c r="AR37" s="324">
        <v>0</v>
      </c>
      <c r="AS37" s="324">
        <v>0</v>
      </c>
      <c r="AT37" s="324">
        <f>施設資源化量内訳!D37</f>
        <v>3993</v>
      </c>
      <c r="AU37" s="324">
        <f>施設資源化量内訳!E37</f>
        <v>916</v>
      </c>
      <c r="AV37" s="324">
        <f>施設資源化量内訳!F37</f>
        <v>0</v>
      </c>
      <c r="AW37" s="324">
        <f>施設資源化量内訳!G37</f>
        <v>0</v>
      </c>
      <c r="AX37" s="324">
        <f>施設資源化量内訳!H37</f>
        <v>770</v>
      </c>
      <c r="AY37" s="324">
        <f>施設資源化量内訳!I37</f>
        <v>480</v>
      </c>
      <c r="AZ37" s="324">
        <f>施設資源化量内訳!J37</f>
        <v>240</v>
      </c>
      <c r="BA37" s="324">
        <f>施設資源化量内訳!K37</f>
        <v>0</v>
      </c>
      <c r="BB37" s="324">
        <f>施設資源化量内訳!L37</f>
        <v>0</v>
      </c>
      <c r="BC37" s="324">
        <f>施設資源化量内訳!M37</f>
        <v>0</v>
      </c>
      <c r="BD37" s="324">
        <f>施設資源化量内訳!N37</f>
        <v>130</v>
      </c>
      <c r="BE37" s="324">
        <f>施設資源化量内訳!O37</f>
        <v>31</v>
      </c>
      <c r="BF37" s="324">
        <f>施設資源化量内訳!P37</f>
        <v>0</v>
      </c>
      <c r="BG37" s="324">
        <f>施設資源化量内訳!Q37</f>
        <v>1310</v>
      </c>
      <c r="BH37" s="324">
        <f>施設資源化量内訳!R37</f>
        <v>0</v>
      </c>
      <c r="BI37" s="324">
        <f>施設資源化量内訳!S37</f>
        <v>0</v>
      </c>
      <c r="BJ37" s="324">
        <f>施設資源化量内訳!T37</f>
        <v>0</v>
      </c>
      <c r="BK37" s="324">
        <f>施設資源化量内訳!U37</f>
        <v>0</v>
      </c>
      <c r="BL37" s="324">
        <f>施設資源化量内訳!V37</f>
        <v>0</v>
      </c>
      <c r="BM37" s="324">
        <f>施設資源化量内訳!W37</f>
        <v>0</v>
      </c>
      <c r="BN37" s="324">
        <f>施設資源化量内訳!X37</f>
        <v>116</v>
      </c>
      <c r="BO37" s="324">
        <f t="shared" si="3"/>
        <v>899</v>
      </c>
      <c r="BP37" s="324">
        <v>850</v>
      </c>
      <c r="BQ37" s="324">
        <v>3</v>
      </c>
      <c r="BR37" s="324">
        <v>0</v>
      </c>
      <c r="BS37" s="324">
        <v>10</v>
      </c>
      <c r="BT37" s="324">
        <v>3</v>
      </c>
      <c r="BU37" s="324">
        <v>1</v>
      </c>
      <c r="BV37" s="324">
        <v>0</v>
      </c>
      <c r="BW37" s="324">
        <v>0</v>
      </c>
      <c r="BX37" s="324">
        <v>0</v>
      </c>
      <c r="BY37" s="324">
        <v>32</v>
      </c>
      <c r="BZ37" s="325" t="s">
        <v>950</v>
      </c>
      <c r="CA37" s="325" t="s">
        <v>950</v>
      </c>
      <c r="CB37" s="325" t="s">
        <v>950</v>
      </c>
      <c r="CC37" s="325" t="s">
        <v>950</v>
      </c>
      <c r="CD37" s="325" t="s">
        <v>950</v>
      </c>
      <c r="CE37" s="325" t="s">
        <v>950</v>
      </c>
      <c r="CF37" s="325" t="s">
        <v>950</v>
      </c>
      <c r="CG37" s="325" t="s">
        <v>950</v>
      </c>
      <c r="CH37" s="324">
        <v>0</v>
      </c>
      <c r="CI37" s="324">
        <v>0</v>
      </c>
      <c r="CJ37" s="326" t="s">
        <v>762</v>
      </c>
    </row>
    <row r="38" spans="1:88" s="300" customFormat="1" ht="13.5" customHeight="1">
      <c r="A38" s="322" t="s">
        <v>745</v>
      </c>
      <c r="B38" s="323" t="s">
        <v>851</v>
      </c>
      <c r="C38" s="322" t="s">
        <v>852</v>
      </c>
      <c r="D38" s="324">
        <f t="shared" si="5"/>
        <v>7469</v>
      </c>
      <c r="E38" s="324">
        <f t="shared" si="6"/>
        <v>2914</v>
      </c>
      <c r="F38" s="324">
        <f t="shared" si="7"/>
        <v>35</v>
      </c>
      <c r="G38" s="324">
        <f t="shared" si="8"/>
        <v>0</v>
      </c>
      <c r="H38" s="324">
        <f t="shared" si="9"/>
        <v>850</v>
      </c>
      <c r="I38" s="324">
        <f t="shared" si="10"/>
        <v>877</v>
      </c>
      <c r="J38" s="324">
        <f t="shared" si="11"/>
        <v>385</v>
      </c>
      <c r="K38" s="324">
        <f t="shared" si="12"/>
        <v>0</v>
      </c>
      <c r="L38" s="324">
        <f t="shared" si="13"/>
        <v>0</v>
      </c>
      <c r="M38" s="324">
        <f t="shared" si="14"/>
        <v>601</v>
      </c>
      <c r="N38" s="324">
        <f t="shared" si="15"/>
        <v>225</v>
      </c>
      <c r="O38" s="324">
        <f t="shared" si="16"/>
        <v>0</v>
      </c>
      <c r="P38" s="324">
        <f t="shared" si="17"/>
        <v>0</v>
      </c>
      <c r="Q38" s="324">
        <f t="shared" si="18"/>
        <v>0</v>
      </c>
      <c r="R38" s="324">
        <f t="shared" si="19"/>
        <v>0</v>
      </c>
      <c r="S38" s="324">
        <f t="shared" si="20"/>
        <v>0</v>
      </c>
      <c r="T38" s="324">
        <f t="shared" si="21"/>
        <v>0</v>
      </c>
      <c r="U38" s="324">
        <f t="shared" si="22"/>
        <v>0</v>
      </c>
      <c r="V38" s="324">
        <f t="shared" si="23"/>
        <v>0</v>
      </c>
      <c r="W38" s="324">
        <f t="shared" si="24"/>
        <v>0</v>
      </c>
      <c r="X38" s="324">
        <f t="shared" si="25"/>
        <v>1582</v>
      </c>
      <c r="Y38" s="324">
        <f t="shared" si="1"/>
        <v>2283</v>
      </c>
      <c r="Z38" s="324">
        <v>1759</v>
      </c>
      <c r="AA38" s="324">
        <v>17</v>
      </c>
      <c r="AB38" s="324">
        <v>0</v>
      </c>
      <c r="AC38" s="324">
        <v>344</v>
      </c>
      <c r="AD38" s="324">
        <v>0</v>
      </c>
      <c r="AE38" s="324">
        <v>0</v>
      </c>
      <c r="AF38" s="324">
        <v>0</v>
      </c>
      <c r="AG38" s="324">
        <v>0</v>
      </c>
      <c r="AH38" s="324">
        <v>0</v>
      </c>
      <c r="AI38" s="325">
        <v>163</v>
      </c>
      <c r="AJ38" s="325" t="s">
        <v>950</v>
      </c>
      <c r="AK38" s="325" t="s">
        <v>950</v>
      </c>
      <c r="AL38" s="325" t="s">
        <v>950</v>
      </c>
      <c r="AM38" s="325" t="s">
        <v>950</v>
      </c>
      <c r="AN38" s="325" t="s">
        <v>950</v>
      </c>
      <c r="AO38" s="325" t="s">
        <v>950</v>
      </c>
      <c r="AP38" s="325" t="s">
        <v>950</v>
      </c>
      <c r="AQ38" s="325" t="s">
        <v>950</v>
      </c>
      <c r="AR38" s="324">
        <v>0</v>
      </c>
      <c r="AS38" s="324">
        <v>0</v>
      </c>
      <c r="AT38" s="324">
        <f>施設資源化量内訳!D38</f>
        <v>3902</v>
      </c>
      <c r="AU38" s="324">
        <f>施設資源化量内訳!E38</f>
        <v>0</v>
      </c>
      <c r="AV38" s="324">
        <f>施設資源化量内訳!F38</f>
        <v>0</v>
      </c>
      <c r="AW38" s="324">
        <f>施設資源化量内訳!G38</f>
        <v>0</v>
      </c>
      <c r="AX38" s="324">
        <f>施設資源化量内訳!H38</f>
        <v>460</v>
      </c>
      <c r="AY38" s="324">
        <f>施設資源化量内訳!I38</f>
        <v>874</v>
      </c>
      <c r="AZ38" s="324">
        <f>施設資源化量内訳!J38</f>
        <v>385</v>
      </c>
      <c r="BA38" s="324">
        <f>施設資源化量内訳!K38</f>
        <v>0</v>
      </c>
      <c r="BB38" s="324">
        <f>施設資源化量内訳!L38</f>
        <v>0</v>
      </c>
      <c r="BC38" s="324">
        <f>施設資源化量内訳!M38</f>
        <v>601</v>
      </c>
      <c r="BD38" s="324">
        <f>施設資源化量内訳!N38</f>
        <v>0</v>
      </c>
      <c r="BE38" s="324">
        <f>施設資源化量内訳!O38</f>
        <v>0</v>
      </c>
      <c r="BF38" s="324">
        <f>施設資源化量内訳!P38</f>
        <v>0</v>
      </c>
      <c r="BG38" s="324">
        <f>施設資源化量内訳!Q38</f>
        <v>0</v>
      </c>
      <c r="BH38" s="324">
        <f>施設資源化量内訳!R38</f>
        <v>0</v>
      </c>
      <c r="BI38" s="324">
        <f>施設資源化量内訳!S38</f>
        <v>0</v>
      </c>
      <c r="BJ38" s="324">
        <f>施設資源化量内訳!T38</f>
        <v>0</v>
      </c>
      <c r="BK38" s="324">
        <f>施設資源化量内訳!U38</f>
        <v>0</v>
      </c>
      <c r="BL38" s="324">
        <f>施設資源化量内訳!V38</f>
        <v>0</v>
      </c>
      <c r="BM38" s="324">
        <f>施設資源化量内訳!W38</f>
        <v>0</v>
      </c>
      <c r="BN38" s="324">
        <f>施設資源化量内訳!X38</f>
        <v>1582</v>
      </c>
      <c r="BO38" s="324">
        <f t="shared" si="3"/>
        <v>1284</v>
      </c>
      <c r="BP38" s="324">
        <v>1155</v>
      </c>
      <c r="BQ38" s="324">
        <v>18</v>
      </c>
      <c r="BR38" s="324">
        <v>0</v>
      </c>
      <c r="BS38" s="324">
        <v>46</v>
      </c>
      <c r="BT38" s="324">
        <v>3</v>
      </c>
      <c r="BU38" s="324">
        <v>0</v>
      </c>
      <c r="BV38" s="324">
        <v>0</v>
      </c>
      <c r="BW38" s="324">
        <v>0</v>
      </c>
      <c r="BX38" s="324">
        <v>0</v>
      </c>
      <c r="BY38" s="324">
        <v>62</v>
      </c>
      <c r="BZ38" s="325" t="s">
        <v>950</v>
      </c>
      <c r="CA38" s="325" t="s">
        <v>950</v>
      </c>
      <c r="CB38" s="325" t="s">
        <v>950</v>
      </c>
      <c r="CC38" s="325" t="s">
        <v>950</v>
      </c>
      <c r="CD38" s="325" t="s">
        <v>950</v>
      </c>
      <c r="CE38" s="325" t="s">
        <v>950</v>
      </c>
      <c r="CF38" s="325" t="s">
        <v>950</v>
      </c>
      <c r="CG38" s="325" t="s">
        <v>950</v>
      </c>
      <c r="CH38" s="324">
        <v>0</v>
      </c>
      <c r="CI38" s="324">
        <v>0</v>
      </c>
      <c r="CJ38" s="326" t="s">
        <v>762</v>
      </c>
    </row>
    <row r="39" spans="1:88" s="300" customFormat="1" ht="13.5" customHeight="1">
      <c r="A39" s="322" t="s">
        <v>745</v>
      </c>
      <c r="B39" s="323" t="s">
        <v>854</v>
      </c>
      <c r="C39" s="322" t="s">
        <v>855</v>
      </c>
      <c r="D39" s="324">
        <f t="shared" si="5"/>
        <v>7031</v>
      </c>
      <c r="E39" s="324">
        <f t="shared" si="6"/>
        <v>4135</v>
      </c>
      <c r="F39" s="324">
        <f t="shared" si="7"/>
        <v>1</v>
      </c>
      <c r="G39" s="324">
        <f t="shared" si="8"/>
        <v>0</v>
      </c>
      <c r="H39" s="324">
        <f t="shared" si="9"/>
        <v>970</v>
      </c>
      <c r="I39" s="324">
        <f t="shared" si="10"/>
        <v>497</v>
      </c>
      <c r="J39" s="324">
        <f t="shared" si="11"/>
        <v>448</v>
      </c>
      <c r="K39" s="324">
        <f t="shared" si="12"/>
        <v>0</v>
      </c>
      <c r="L39" s="324">
        <f t="shared" si="13"/>
        <v>0</v>
      </c>
      <c r="M39" s="324">
        <f t="shared" si="14"/>
        <v>0</v>
      </c>
      <c r="N39" s="324">
        <f t="shared" si="15"/>
        <v>216</v>
      </c>
      <c r="O39" s="324">
        <f t="shared" si="16"/>
        <v>21</v>
      </c>
      <c r="P39" s="324">
        <f t="shared" si="17"/>
        <v>0</v>
      </c>
      <c r="Q39" s="324">
        <f t="shared" si="18"/>
        <v>36</v>
      </c>
      <c r="R39" s="324">
        <f t="shared" si="19"/>
        <v>0</v>
      </c>
      <c r="S39" s="324">
        <f t="shared" si="20"/>
        <v>0</v>
      </c>
      <c r="T39" s="324">
        <f t="shared" si="21"/>
        <v>0</v>
      </c>
      <c r="U39" s="324">
        <f t="shared" si="22"/>
        <v>0</v>
      </c>
      <c r="V39" s="324">
        <f t="shared" si="23"/>
        <v>0</v>
      </c>
      <c r="W39" s="324">
        <f t="shared" si="24"/>
        <v>0</v>
      </c>
      <c r="X39" s="324">
        <f t="shared" si="25"/>
        <v>707</v>
      </c>
      <c r="Y39" s="324">
        <f t="shared" ref="Y39:Y70" si="26">SUM(Z39:AS39)</f>
        <v>1877</v>
      </c>
      <c r="Z39" s="324">
        <v>1341</v>
      </c>
      <c r="AA39" s="324">
        <v>0</v>
      </c>
      <c r="AB39" s="324">
        <v>0</v>
      </c>
      <c r="AC39" s="324">
        <v>0</v>
      </c>
      <c r="AD39" s="324">
        <v>0</v>
      </c>
      <c r="AE39" s="324">
        <v>448</v>
      </c>
      <c r="AF39" s="324">
        <v>0</v>
      </c>
      <c r="AG39" s="324">
        <v>0</v>
      </c>
      <c r="AH39" s="324">
        <v>0</v>
      </c>
      <c r="AI39" s="325">
        <v>88</v>
      </c>
      <c r="AJ39" s="325" t="s">
        <v>950</v>
      </c>
      <c r="AK39" s="325" t="s">
        <v>950</v>
      </c>
      <c r="AL39" s="325" t="s">
        <v>950</v>
      </c>
      <c r="AM39" s="325" t="s">
        <v>950</v>
      </c>
      <c r="AN39" s="325" t="s">
        <v>950</v>
      </c>
      <c r="AO39" s="325" t="s">
        <v>950</v>
      </c>
      <c r="AP39" s="325" t="s">
        <v>950</v>
      </c>
      <c r="AQ39" s="325" t="s">
        <v>950</v>
      </c>
      <c r="AR39" s="324">
        <v>0</v>
      </c>
      <c r="AS39" s="324">
        <v>0</v>
      </c>
      <c r="AT39" s="324">
        <f>施設資源化量内訳!D39</f>
        <v>2231</v>
      </c>
      <c r="AU39" s="324">
        <f>施設資源化量内訳!E39</f>
        <v>0</v>
      </c>
      <c r="AV39" s="324">
        <f>施設資源化量内訳!F39</f>
        <v>0</v>
      </c>
      <c r="AW39" s="324">
        <f>施設資源化量内訳!G39</f>
        <v>0</v>
      </c>
      <c r="AX39" s="324">
        <f>施設資源化量内訳!H39</f>
        <v>970</v>
      </c>
      <c r="AY39" s="324">
        <f>施設資源化量内訳!I39</f>
        <v>497</v>
      </c>
      <c r="AZ39" s="324">
        <f>施設資源化量内訳!J39</f>
        <v>0</v>
      </c>
      <c r="BA39" s="324">
        <f>施設資源化量内訳!K39</f>
        <v>0</v>
      </c>
      <c r="BB39" s="324">
        <f>施設資源化量内訳!L39</f>
        <v>0</v>
      </c>
      <c r="BC39" s="324">
        <f>施設資源化量内訳!M39</f>
        <v>0</v>
      </c>
      <c r="BD39" s="324">
        <f>施設資源化量内訳!N39</f>
        <v>0</v>
      </c>
      <c r="BE39" s="324">
        <f>施設資源化量内訳!O39</f>
        <v>21</v>
      </c>
      <c r="BF39" s="324">
        <f>施設資源化量内訳!P39</f>
        <v>0</v>
      </c>
      <c r="BG39" s="324">
        <f>施設資源化量内訳!Q39</f>
        <v>36</v>
      </c>
      <c r="BH39" s="324">
        <f>施設資源化量内訳!R39</f>
        <v>0</v>
      </c>
      <c r="BI39" s="324">
        <f>施設資源化量内訳!S39</f>
        <v>0</v>
      </c>
      <c r="BJ39" s="324">
        <f>施設資源化量内訳!T39</f>
        <v>0</v>
      </c>
      <c r="BK39" s="324">
        <f>施設資源化量内訳!U39</f>
        <v>0</v>
      </c>
      <c r="BL39" s="324">
        <f>施設資源化量内訳!V39</f>
        <v>0</v>
      </c>
      <c r="BM39" s="324">
        <f>施設資源化量内訳!W39</f>
        <v>0</v>
      </c>
      <c r="BN39" s="324">
        <f>施設資源化量内訳!X39</f>
        <v>707</v>
      </c>
      <c r="BO39" s="324">
        <f t="shared" ref="BO39:BO70" si="27">SUM(BP39:CI39)</f>
        <v>2923</v>
      </c>
      <c r="BP39" s="324">
        <v>2794</v>
      </c>
      <c r="BQ39" s="324">
        <v>1</v>
      </c>
      <c r="BR39" s="324">
        <v>0</v>
      </c>
      <c r="BS39" s="324">
        <v>0</v>
      </c>
      <c r="BT39" s="324">
        <v>0</v>
      </c>
      <c r="BU39" s="324">
        <v>0</v>
      </c>
      <c r="BV39" s="324">
        <v>0</v>
      </c>
      <c r="BW39" s="324">
        <v>0</v>
      </c>
      <c r="BX39" s="324">
        <v>0</v>
      </c>
      <c r="BY39" s="324">
        <v>128</v>
      </c>
      <c r="BZ39" s="325" t="s">
        <v>950</v>
      </c>
      <c r="CA39" s="325" t="s">
        <v>950</v>
      </c>
      <c r="CB39" s="325" t="s">
        <v>950</v>
      </c>
      <c r="CC39" s="325" t="s">
        <v>950</v>
      </c>
      <c r="CD39" s="325" t="s">
        <v>950</v>
      </c>
      <c r="CE39" s="325" t="s">
        <v>950</v>
      </c>
      <c r="CF39" s="325" t="s">
        <v>950</v>
      </c>
      <c r="CG39" s="325" t="s">
        <v>950</v>
      </c>
      <c r="CH39" s="324">
        <v>0</v>
      </c>
      <c r="CI39" s="324">
        <v>0</v>
      </c>
      <c r="CJ39" s="326" t="s">
        <v>762</v>
      </c>
    </row>
    <row r="40" spans="1:88" s="300" customFormat="1" ht="13.5" customHeight="1">
      <c r="A40" s="322" t="s">
        <v>745</v>
      </c>
      <c r="B40" s="323" t="s">
        <v>857</v>
      </c>
      <c r="C40" s="322" t="s">
        <v>858</v>
      </c>
      <c r="D40" s="324">
        <f t="shared" ref="D40:D70" si="28">SUM(Y40,AT40,BO40)</f>
        <v>3977</v>
      </c>
      <c r="E40" s="324">
        <f t="shared" ref="E40:E70" si="29">SUM(Z40,AU40,BP40)</f>
        <v>1252</v>
      </c>
      <c r="F40" s="324">
        <f t="shared" ref="F40:F70" si="30">SUM(AA40,AV40,BQ40)</f>
        <v>193</v>
      </c>
      <c r="G40" s="324">
        <f t="shared" ref="G40:G70" si="31">SUM(AB40,AW40,BR40)</f>
        <v>0</v>
      </c>
      <c r="H40" s="324">
        <f t="shared" ref="H40:H70" si="32">SUM(AC40,AX40,BS40)</f>
        <v>469</v>
      </c>
      <c r="I40" s="324">
        <f t="shared" ref="I40:I70" si="33">SUM(AD40,AY40,BT40)</f>
        <v>542</v>
      </c>
      <c r="J40" s="324">
        <f t="shared" ref="J40:J70" si="34">SUM(AE40,AZ40,BU40)</f>
        <v>149</v>
      </c>
      <c r="K40" s="324">
        <f t="shared" ref="K40:K70" si="35">SUM(AF40,BA40,BV40)</f>
        <v>0</v>
      </c>
      <c r="L40" s="324">
        <f t="shared" ref="L40:L70" si="36">SUM(AG40,BB40,BW40)</f>
        <v>0</v>
      </c>
      <c r="M40" s="324">
        <f t="shared" ref="M40:M70" si="37">SUM(AH40,BC40,BX40)</f>
        <v>7</v>
      </c>
      <c r="N40" s="324">
        <f t="shared" ref="N40:N70" si="38">SUM(AI40,BD40,BY40)</f>
        <v>8</v>
      </c>
      <c r="O40" s="324">
        <f t="shared" ref="O40:O70" si="39">SUM(AJ40,BE40,BZ40)</f>
        <v>0</v>
      </c>
      <c r="P40" s="324">
        <f t="shared" ref="P40:P70" si="40">SUM(AK40,BF40,CA40)</f>
        <v>0</v>
      </c>
      <c r="Q40" s="324">
        <f t="shared" ref="Q40:Q70" si="41">SUM(AL40,BG40,CB40)</f>
        <v>0</v>
      </c>
      <c r="R40" s="324">
        <f t="shared" ref="R40:R70" si="42">SUM(AM40,BH40,CC40)</f>
        <v>0</v>
      </c>
      <c r="S40" s="324">
        <f t="shared" ref="S40:S70" si="43">SUM(AN40,BI40,CD40)</f>
        <v>0</v>
      </c>
      <c r="T40" s="324">
        <f t="shared" ref="T40:T70" si="44">SUM(AO40,BJ40,CE40)</f>
        <v>350</v>
      </c>
      <c r="U40" s="324">
        <f t="shared" ref="U40:U70" si="45">SUM(AP40,BK40,CF40)</f>
        <v>0</v>
      </c>
      <c r="V40" s="324">
        <f t="shared" ref="V40:V70" si="46">SUM(AQ40,BL40,CG40)</f>
        <v>0</v>
      </c>
      <c r="W40" s="324">
        <f t="shared" ref="W40:W70" si="47">SUM(AR40,BM40,CH40)</f>
        <v>0</v>
      </c>
      <c r="X40" s="324">
        <f t="shared" ref="X40:X70" si="48">SUM(AS40,BN40,CI40)</f>
        <v>1007</v>
      </c>
      <c r="Y40" s="324">
        <f t="shared" si="26"/>
        <v>1453</v>
      </c>
      <c r="Z40" s="324">
        <v>1252</v>
      </c>
      <c r="AA40" s="324">
        <v>193</v>
      </c>
      <c r="AB40" s="324">
        <v>0</v>
      </c>
      <c r="AC40" s="324">
        <v>0</v>
      </c>
      <c r="AD40" s="324">
        <v>0</v>
      </c>
      <c r="AE40" s="324">
        <v>0</v>
      </c>
      <c r="AF40" s="324">
        <v>0</v>
      </c>
      <c r="AG40" s="324">
        <v>0</v>
      </c>
      <c r="AH40" s="324">
        <v>0</v>
      </c>
      <c r="AI40" s="325">
        <v>8</v>
      </c>
      <c r="AJ40" s="325" t="s">
        <v>950</v>
      </c>
      <c r="AK40" s="325" t="s">
        <v>950</v>
      </c>
      <c r="AL40" s="325" t="s">
        <v>950</v>
      </c>
      <c r="AM40" s="325" t="s">
        <v>950</v>
      </c>
      <c r="AN40" s="325" t="s">
        <v>950</v>
      </c>
      <c r="AO40" s="325" t="s">
        <v>950</v>
      </c>
      <c r="AP40" s="325" t="s">
        <v>950</v>
      </c>
      <c r="AQ40" s="325" t="s">
        <v>950</v>
      </c>
      <c r="AR40" s="324">
        <v>0</v>
      </c>
      <c r="AS40" s="324">
        <v>0</v>
      </c>
      <c r="AT40" s="324">
        <f>施設資源化量内訳!D40</f>
        <v>2524</v>
      </c>
      <c r="AU40" s="324">
        <f>施設資源化量内訳!E40</f>
        <v>0</v>
      </c>
      <c r="AV40" s="324">
        <f>施設資源化量内訳!F40</f>
        <v>0</v>
      </c>
      <c r="AW40" s="324">
        <f>施設資源化量内訳!G40</f>
        <v>0</v>
      </c>
      <c r="AX40" s="324">
        <f>施設資源化量内訳!H40</f>
        <v>469</v>
      </c>
      <c r="AY40" s="324">
        <f>施設資源化量内訳!I40</f>
        <v>542</v>
      </c>
      <c r="AZ40" s="324">
        <f>施設資源化量内訳!J40</f>
        <v>149</v>
      </c>
      <c r="BA40" s="324">
        <f>施設資源化量内訳!K40</f>
        <v>0</v>
      </c>
      <c r="BB40" s="324">
        <f>施設資源化量内訳!L40</f>
        <v>0</v>
      </c>
      <c r="BC40" s="324">
        <f>施設資源化量内訳!M40</f>
        <v>7</v>
      </c>
      <c r="BD40" s="324">
        <f>施設資源化量内訳!N40</f>
        <v>0</v>
      </c>
      <c r="BE40" s="324">
        <f>施設資源化量内訳!O40</f>
        <v>0</v>
      </c>
      <c r="BF40" s="324">
        <f>施設資源化量内訳!P40</f>
        <v>0</v>
      </c>
      <c r="BG40" s="324">
        <f>施設資源化量内訳!Q40</f>
        <v>0</v>
      </c>
      <c r="BH40" s="324">
        <f>施設資源化量内訳!R40</f>
        <v>0</v>
      </c>
      <c r="BI40" s="324">
        <f>施設資源化量内訳!S40</f>
        <v>0</v>
      </c>
      <c r="BJ40" s="324">
        <f>施設資源化量内訳!T40</f>
        <v>350</v>
      </c>
      <c r="BK40" s="324">
        <f>施設資源化量内訳!U40</f>
        <v>0</v>
      </c>
      <c r="BL40" s="324">
        <f>施設資源化量内訳!V40</f>
        <v>0</v>
      </c>
      <c r="BM40" s="324">
        <f>施設資源化量内訳!W40</f>
        <v>0</v>
      </c>
      <c r="BN40" s="324">
        <f>施設資源化量内訳!X40</f>
        <v>1007</v>
      </c>
      <c r="BO40" s="324">
        <f t="shared" si="27"/>
        <v>0</v>
      </c>
      <c r="BP40" s="324">
        <v>0</v>
      </c>
      <c r="BQ40" s="324">
        <v>0</v>
      </c>
      <c r="BR40" s="324">
        <v>0</v>
      </c>
      <c r="BS40" s="324">
        <v>0</v>
      </c>
      <c r="BT40" s="324">
        <v>0</v>
      </c>
      <c r="BU40" s="324">
        <v>0</v>
      </c>
      <c r="BV40" s="324">
        <v>0</v>
      </c>
      <c r="BW40" s="324">
        <v>0</v>
      </c>
      <c r="BX40" s="324">
        <v>0</v>
      </c>
      <c r="BY40" s="324">
        <v>0</v>
      </c>
      <c r="BZ40" s="325" t="s">
        <v>950</v>
      </c>
      <c r="CA40" s="325" t="s">
        <v>950</v>
      </c>
      <c r="CB40" s="325" t="s">
        <v>950</v>
      </c>
      <c r="CC40" s="325" t="s">
        <v>950</v>
      </c>
      <c r="CD40" s="325" t="s">
        <v>950</v>
      </c>
      <c r="CE40" s="325" t="s">
        <v>950</v>
      </c>
      <c r="CF40" s="325" t="s">
        <v>950</v>
      </c>
      <c r="CG40" s="325" t="s">
        <v>950</v>
      </c>
      <c r="CH40" s="324">
        <v>0</v>
      </c>
      <c r="CI40" s="324">
        <v>0</v>
      </c>
      <c r="CJ40" s="326" t="s">
        <v>762</v>
      </c>
    </row>
    <row r="41" spans="1:88" s="300" customFormat="1" ht="13.5" customHeight="1">
      <c r="A41" s="322" t="s">
        <v>745</v>
      </c>
      <c r="B41" s="323" t="s">
        <v>860</v>
      </c>
      <c r="C41" s="322" t="s">
        <v>861</v>
      </c>
      <c r="D41" s="324">
        <f t="shared" si="28"/>
        <v>8200</v>
      </c>
      <c r="E41" s="324">
        <f t="shared" si="29"/>
        <v>2357</v>
      </c>
      <c r="F41" s="324">
        <f t="shared" si="30"/>
        <v>10</v>
      </c>
      <c r="G41" s="324">
        <f t="shared" si="31"/>
        <v>0</v>
      </c>
      <c r="H41" s="324">
        <f t="shared" si="32"/>
        <v>917</v>
      </c>
      <c r="I41" s="324">
        <f t="shared" si="33"/>
        <v>439</v>
      </c>
      <c r="J41" s="324">
        <f t="shared" si="34"/>
        <v>319</v>
      </c>
      <c r="K41" s="324">
        <f t="shared" si="35"/>
        <v>0</v>
      </c>
      <c r="L41" s="324">
        <f t="shared" si="36"/>
        <v>1451</v>
      </c>
      <c r="M41" s="324">
        <f t="shared" si="37"/>
        <v>0</v>
      </c>
      <c r="N41" s="324">
        <f t="shared" si="38"/>
        <v>246</v>
      </c>
      <c r="O41" s="324">
        <f t="shared" si="39"/>
        <v>0</v>
      </c>
      <c r="P41" s="324">
        <f t="shared" si="40"/>
        <v>0</v>
      </c>
      <c r="Q41" s="324">
        <f t="shared" si="41"/>
        <v>0</v>
      </c>
      <c r="R41" s="324">
        <f t="shared" si="42"/>
        <v>0</v>
      </c>
      <c r="S41" s="324">
        <f t="shared" si="43"/>
        <v>0</v>
      </c>
      <c r="T41" s="324">
        <f t="shared" si="44"/>
        <v>2281</v>
      </c>
      <c r="U41" s="324">
        <f t="shared" si="45"/>
        <v>0</v>
      </c>
      <c r="V41" s="324">
        <f t="shared" si="46"/>
        <v>0</v>
      </c>
      <c r="W41" s="324">
        <f t="shared" si="47"/>
        <v>0</v>
      </c>
      <c r="X41" s="324">
        <f t="shared" si="48"/>
        <v>180</v>
      </c>
      <c r="Y41" s="324">
        <f t="shared" si="26"/>
        <v>1951</v>
      </c>
      <c r="Z41" s="324">
        <v>1648</v>
      </c>
      <c r="AA41" s="324">
        <v>5</v>
      </c>
      <c r="AB41" s="324">
        <v>0</v>
      </c>
      <c r="AC41" s="324">
        <v>0</v>
      </c>
      <c r="AD41" s="324">
        <v>0</v>
      </c>
      <c r="AE41" s="324">
        <v>0</v>
      </c>
      <c r="AF41" s="324">
        <v>0</v>
      </c>
      <c r="AG41" s="324">
        <v>0</v>
      </c>
      <c r="AH41" s="324">
        <v>0</v>
      </c>
      <c r="AI41" s="325">
        <v>241</v>
      </c>
      <c r="AJ41" s="325" t="s">
        <v>950</v>
      </c>
      <c r="AK41" s="325" t="s">
        <v>950</v>
      </c>
      <c r="AL41" s="325" t="s">
        <v>950</v>
      </c>
      <c r="AM41" s="325" t="s">
        <v>950</v>
      </c>
      <c r="AN41" s="325" t="s">
        <v>950</v>
      </c>
      <c r="AO41" s="325" t="s">
        <v>950</v>
      </c>
      <c r="AP41" s="325" t="s">
        <v>950</v>
      </c>
      <c r="AQ41" s="325" t="s">
        <v>950</v>
      </c>
      <c r="AR41" s="324">
        <v>0</v>
      </c>
      <c r="AS41" s="324">
        <v>57</v>
      </c>
      <c r="AT41" s="324">
        <f>施設資源化量内訳!D41</f>
        <v>5521</v>
      </c>
      <c r="AU41" s="324">
        <f>施設資源化量内訳!E41</f>
        <v>0</v>
      </c>
      <c r="AV41" s="324">
        <f>施設資源化量内訳!F41</f>
        <v>0</v>
      </c>
      <c r="AW41" s="324">
        <f>施設資源化量内訳!G41</f>
        <v>0</v>
      </c>
      <c r="AX41" s="324">
        <f>施設資源化量内訳!H41</f>
        <v>909</v>
      </c>
      <c r="AY41" s="324">
        <f>施設資源化量内訳!I41</f>
        <v>438</v>
      </c>
      <c r="AZ41" s="324">
        <f>施設資源化量内訳!J41</f>
        <v>319</v>
      </c>
      <c r="BA41" s="324">
        <f>施設資源化量内訳!K41</f>
        <v>0</v>
      </c>
      <c r="BB41" s="324">
        <f>施設資源化量内訳!L41</f>
        <v>1451</v>
      </c>
      <c r="BC41" s="324">
        <f>施設資源化量内訳!M41</f>
        <v>0</v>
      </c>
      <c r="BD41" s="324">
        <f>施設資源化量内訳!N41</f>
        <v>0</v>
      </c>
      <c r="BE41" s="324">
        <f>施設資源化量内訳!O41</f>
        <v>0</v>
      </c>
      <c r="BF41" s="324">
        <f>施設資源化量内訳!P41</f>
        <v>0</v>
      </c>
      <c r="BG41" s="324">
        <f>施設資源化量内訳!Q41</f>
        <v>0</v>
      </c>
      <c r="BH41" s="324">
        <f>施設資源化量内訳!R41</f>
        <v>0</v>
      </c>
      <c r="BI41" s="324">
        <f>施設資源化量内訳!S41</f>
        <v>0</v>
      </c>
      <c r="BJ41" s="324">
        <f>施設資源化量内訳!T41</f>
        <v>2281</v>
      </c>
      <c r="BK41" s="324">
        <f>施設資源化量内訳!U41</f>
        <v>0</v>
      </c>
      <c r="BL41" s="324">
        <f>施設資源化量内訳!V41</f>
        <v>0</v>
      </c>
      <c r="BM41" s="324">
        <f>施設資源化量内訳!W41</f>
        <v>0</v>
      </c>
      <c r="BN41" s="324">
        <f>施設資源化量内訳!X41</f>
        <v>123</v>
      </c>
      <c r="BO41" s="324">
        <f t="shared" si="27"/>
        <v>728</v>
      </c>
      <c r="BP41" s="324">
        <v>709</v>
      </c>
      <c r="BQ41" s="324">
        <v>5</v>
      </c>
      <c r="BR41" s="324">
        <v>0</v>
      </c>
      <c r="BS41" s="324">
        <v>8</v>
      </c>
      <c r="BT41" s="324">
        <v>1</v>
      </c>
      <c r="BU41" s="324">
        <v>0</v>
      </c>
      <c r="BV41" s="324">
        <v>0</v>
      </c>
      <c r="BW41" s="324">
        <v>0</v>
      </c>
      <c r="BX41" s="324">
        <v>0</v>
      </c>
      <c r="BY41" s="324">
        <v>5</v>
      </c>
      <c r="BZ41" s="325" t="s">
        <v>950</v>
      </c>
      <c r="CA41" s="325" t="s">
        <v>950</v>
      </c>
      <c r="CB41" s="325" t="s">
        <v>950</v>
      </c>
      <c r="CC41" s="325" t="s">
        <v>950</v>
      </c>
      <c r="CD41" s="325" t="s">
        <v>950</v>
      </c>
      <c r="CE41" s="325" t="s">
        <v>950</v>
      </c>
      <c r="CF41" s="325" t="s">
        <v>950</v>
      </c>
      <c r="CG41" s="325" t="s">
        <v>950</v>
      </c>
      <c r="CH41" s="324">
        <v>0</v>
      </c>
      <c r="CI41" s="324">
        <v>0</v>
      </c>
      <c r="CJ41" s="326" t="s">
        <v>762</v>
      </c>
    </row>
    <row r="42" spans="1:88" s="300" customFormat="1" ht="13.5" customHeight="1">
      <c r="A42" s="322" t="s">
        <v>745</v>
      </c>
      <c r="B42" s="323" t="s">
        <v>863</v>
      </c>
      <c r="C42" s="322" t="s">
        <v>864</v>
      </c>
      <c r="D42" s="324">
        <f t="shared" si="28"/>
        <v>3518</v>
      </c>
      <c r="E42" s="324">
        <f t="shared" si="29"/>
        <v>1690</v>
      </c>
      <c r="F42" s="324">
        <f t="shared" si="30"/>
        <v>7</v>
      </c>
      <c r="G42" s="324">
        <f t="shared" si="31"/>
        <v>0</v>
      </c>
      <c r="H42" s="324">
        <f t="shared" si="32"/>
        <v>512</v>
      </c>
      <c r="I42" s="324">
        <f t="shared" si="33"/>
        <v>289</v>
      </c>
      <c r="J42" s="324">
        <f t="shared" si="34"/>
        <v>135</v>
      </c>
      <c r="K42" s="324">
        <f t="shared" si="35"/>
        <v>0</v>
      </c>
      <c r="L42" s="324">
        <f t="shared" si="36"/>
        <v>673</v>
      </c>
      <c r="M42" s="324">
        <f t="shared" si="37"/>
        <v>0</v>
      </c>
      <c r="N42" s="324">
        <f t="shared" si="38"/>
        <v>201</v>
      </c>
      <c r="O42" s="324">
        <f t="shared" si="39"/>
        <v>0</v>
      </c>
      <c r="P42" s="324">
        <f t="shared" si="40"/>
        <v>0</v>
      </c>
      <c r="Q42" s="324">
        <f t="shared" si="41"/>
        <v>0</v>
      </c>
      <c r="R42" s="324">
        <f t="shared" si="42"/>
        <v>0</v>
      </c>
      <c r="S42" s="324">
        <f t="shared" si="43"/>
        <v>0</v>
      </c>
      <c r="T42" s="324">
        <f t="shared" si="44"/>
        <v>0</v>
      </c>
      <c r="U42" s="324">
        <f t="shared" si="45"/>
        <v>0</v>
      </c>
      <c r="V42" s="324">
        <f t="shared" si="46"/>
        <v>0</v>
      </c>
      <c r="W42" s="324">
        <f t="shared" si="47"/>
        <v>0</v>
      </c>
      <c r="X42" s="324">
        <f t="shared" si="48"/>
        <v>11</v>
      </c>
      <c r="Y42" s="324">
        <f t="shared" si="26"/>
        <v>1460</v>
      </c>
      <c r="Z42" s="324">
        <v>1265</v>
      </c>
      <c r="AA42" s="324">
        <v>6</v>
      </c>
      <c r="AB42" s="324">
        <v>0</v>
      </c>
      <c r="AC42" s="324">
        <v>0</v>
      </c>
      <c r="AD42" s="324">
        <v>0</v>
      </c>
      <c r="AE42" s="324">
        <v>0</v>
      </c>
      <c r="AF42" s="324">
        <v>0</v>
      </c>
      <c r="AG42" s="324">
        <v>0</v>
      </c>
      <c r="AH42" s="324">
        <v>0</v>
      </c>
      <c r="AI42" s="325">
        <v>189</v>
      </c>
      <c r="AJ42" s="325" t="s">
        <v>950</v>
      </c>
      <c r="AK42" s="325" t="s">
        <v>950</v>
      </c>
      <c r="AL42" s="325" t="s">
        <v>950</v>
      </c>
      <c r="AM42" s="325" t="s">
        <v>950</v>
      </c>
      <c r="AN42" s="325" t="s">
        <v>950</v>
      </c>
      <c r="AO42" s="325" t="s">
        <v>950</v>
      </c>
      <c r="AP42" s="325" t="s">
        <v>950</v>
      </c>
      <c r="AQ42" s="325" t="s">
        <v>950</v>
      </c>
      <c r="AR42" s="324">
        <v>0</v>
      </c>
      <c r="AS42" s="324">
        <v>0</v>
      </c>
      <c r="AT42" s="324">
        <f>施設資源化量内訳!D42</f>
        <v>1568</v>
      </c>
      <c r="AU42" s="324">
        <f>施設資源化量内訳!E42</f>
        <v>0</v>
      </c>
      <c r="AV42" s="324">
        <f>施設資源化量内訳!F42</f>
        <v>0</v>
      </c>
      <c r="AW42" s="324">
        <f>施設資源化量内訳!G42</f>
        <v>0</v>
      </c>
      <c r="AX42" s="324">
        <f>施設資源化量内訳!H42</f>
        <v>460</v>
      </c>
      <c r="AY42" s="324">
        <f>施設資源化量内訳!I42</f>
        <v>289</v>
      </c>
      <c r="AZ42" s="324">
        <f>施設資源化量内訳!J42</f>
        <v>135</v>
      </c>
      <c r="BA42" s="324">
        <f>施設資源化量内訳!K42</f>
        <v>0</v>
      </c>
      <c r="BB42" s="324">
        <f>施設資源化量内訳!L42</f>
        <v>673</v>
      </c>
      <c r="BC42" s="324">
        <f>施設資源化量内訳!M42</f>
        <v>0</v>
      </c>
      <c r="BD42" s="324">
        <f>施設資源化量内訳!N42</f>
        <v>0</v>
      </c>
      <c r="BE42" s="324">
        <f>施設資源化量内訳!O42</f>
        <v>0</v>
      </c>
      <c r="BF42" s="324">
        <f>施設資源化量内訳!P42</f>
        <v>0</v>
      </c>
      <c r="BG42" s="324">
        <f>施設資源化量内訳!Q42</f>
        <v>0</v>
      </c>
      <c r="BH42" s="324">
        <f>施設資源化量内訳!R42</f>
        <v>0</v>
      </c>
      <c r="BI42" s="324">
        <f>施設資源化量内訳!S42</f>
        <v>0</v>
      </c>
      <c r="BJ42" s="324">
        <f>施設資源化量内訳!T42</f>
        <v>0</v>
      </c>
      <c r="BK42" s="324">
        <f>施設資源化量内訳!U42</f>
        <v>0</v>
      </c>
      <c r="BL42" s="324">
        <f>施設資源化量内訳!V42</f>
        <v>0</v>
      </c>
      <c r="BM42" s="324">
        <f>施設資源化量内訳!W42</f>
        <v>0</v>
      </c>
      <c r="BN42" s="324">
        <f>施設資源化量内訳!X42</f>
        <v>11</v>
      </c>
      <c r="BO42" s="324">
        <f t="shared" si="27"/>
        <v>490</v>
      </c>
      <c r="BP42" s="324">
        <v>425</v>
      </c>
      <c r="BQ42" s="324">
        <v>1</v>
      </c>
      <c r="BR42" s="324">
        <v>0</v>
      </c>
      <c r="BS42" s="324">
        <v>52</v>
      </c>
      <c r="BT42" s="324">
        <v>0</v>
      </c>
      <c r="BU42" s="324">
        <v>0</v>
      </c>
      <c r="BV42" s="324">
        <v>0</v>
      </c>
      <c r="BW42" s="324">
        <v>0</v>
      </c>
      <c r="BX42" s="324">
        <v>0</v>
      </c>
      <c r="BY42" s="324">
        <v>12</v>
      </c>
      <c r="BZ42" s="325" t="s">
        <v>950</v>
      </c>
      <c r="CA42" s="325" t="s">
        <v>950</v>
      </c>
      <c r="CB42" s="325" t="s">
        <v>950</v>
      </c>
      <c r="CC42" s="325" t="s">
        <v>950</v>
      </c>
      <c r="CD42" s="325" t="s">
        <v>950</v>
      </c>
      <c r="CE42" s="325" t="s">
        <v>950</v>
      </c>
      <c r="CF42" s="325" t="s">
        <v>950</v>
      </c>
      <c r="CG42" s="325" t="s">
        <v>950</v>
      </c>
      <c r="CH42" s="324">
        <v>0</v>
      </c>
      <c r="CI42" s="324">
        <v>0</v>
      </c>
      <c r="CJ42" s="326" t="s">
        <v>762</v>
      </c>
    </row>
    <row r="43" spans="1:88" s="300" customFormat="1" ht="13.5" customHeight="1">
      <c r="A43" s="322" t="s">
        <v>745</v>
      </c>
      <c r="B43" s="323" t="s">
        <v>866</v>
      </c>
      <c r="C43" s="322" t="s">
        <v>867</v>
      </c>
      <c r="D43" s="324">
        <f t="shared" si="28"/>
        <v>2794</v>
      </c>
      <c r="E43" s="324">
        <f t="shared" si="29"/>
        <v>1134</v>
      </c>
      <c r="F43" s="324">
        <f t="shared" si="30"/>
        <v>5</v>
      </c>
      <c r="G43" s="324">
        <f t="shared" si="31"/>
        <v>0</v>
      </c>
      <c r="H43" s="324">
        <f t="shared" si="32"/>
        <v>482</v>
      </c>
      <c r="I43" s="324">
        <f t="shared" si="33"/>
        <v>338</v>
      </c>
      <c r="J43" s="324">
        <f t="shared" si="34"/>
        <v>153</v>
      </c>
      <c r="K43" s="324">
        <f t="shared" si="35"/>
        <v>0</v>
      </c>
      <c r="L43" s="324">
        <f t="shared" si="36"/>
        <v>383</v>
      </c>
      <c r="M43" s="324">
        <f t="shared" si="37"/>
        <v>0</v>
      </c>
      <c r="N43" s="324">
        <f t="shared" si="38"/>
        <v>166</v>
      </c>
      <c r="O43" s="324">
        <f t="shared" si="39"/>
        <v>0</v>
      </c>
      <c r="P43" s="324">
        <f t="shared" si="40"/>
        <v>0</v>
      </c>
      <c r="Q43" s="324">
        <f t="shared" si="41"/>
        <v>0</v>
      </c>
      <c r="R43" s="324">
        <f t="shared" si="42"/>
        <v>0</v>
      </c>
      <c r="S43" s="324">
        <f t="shared" si="43"/>
        <v>0</v>
      </c>
      <c r="T43" s="324">
        <f t="shared" si="44"/>
        <v>0</v>
      </c>
      <c r="U43" s="324">
        <f t="shared" si="45"/>
        <v>0</v>
      </c>
      <c r="V43" s="324">
        <f t="shared" si="46"/>
        <v>0</v>
      </c>
      <c r="W43" s="324">
        <f t="shared" si="47"/>
        <v>0</v>
      </c>
      <c r="X43" s="324">
        <f t="shared" si="48"/>
        <v>133</v>
      </c>
      <c r="Y43" s="324">
        <f t="shared" si="26"/>
        <v>1305</v>
      </c>
      <c r="Z43" s="324">
        <v>1134</v>
      </c>
      <c r="AA43" s="324">
        <v>5</v>
      </c>
      <c r="AB43" s="324">
        <v>0</v>
      </c>
      <c r="AC43" s="324">
        <v>0</v>
      </c>
      <c r="AD43" s="324">
        <v>0</v>
      </c>
      <c r="AE43" s="324">
        <v>0</v>
      </c>
      <c r="AF43" s="324">
        <v>0</v>
      </c>
      <c r="AG43" s="324">
        <v>0</v>
      </c>
      <c r="AH43" s="324">
        <v>0</v>
      </c>
      <c r="AI43" s="325">
        <v>166</v>
      </c>
      <c r="AJ43" s="325" t="s">
        <v>950</v>
      </c>
      <c r="AK43" s="325" t="s">
        <v>950</v>
      </c>
      <c r="AL43" s="325" t="s">
        <v>950</v>
      </c>
      <c r="AM43" s="325" t="s">
        <v>950</v>
      </c>
      <c r="AN43" s="325" t="s">
        <v>950</v>
      </c>
      <c r="AO43" s="325" t="s">
        <v>950</v>
      </c>
      <c r="AP43" s="325" t="s">
        <v>950</v>
      </c>
      <c r="AQ43" s="325" t="s">
        <v>950</v>
      </c>
      <c r="AR43" s="324">
        <v>0</v>
      </c>
      <c r="AS43" s="324">
        <v>0</v>
      </c>
      <c r="AT43" s="324">
        <f>施設資源化量内訳!D43</f>
        <v>1489</v>
      </c>
      <c r="AU43" s="324">
        <f>施設資源化量内訳!E43</f>
        <v>0</v>
      </c>
      <c r="AV43" s="324">
        <f>施設資源化量内訳!F43</f>
        <v>0</v>
      </c>
      <c r="AW43" s="324">
        <f>施設資源化量内訳!G43</f>
        <v>0</v>
      </c>
      <c r="AX43" s="324">
        <f>施設資源化量内訳!H43</f>
        <v>482</v>
      </c>
      <c r="AY43" s="324">
        <f>施設資源化量内訳!I43</f>
        <v>338</v>
      </c>
      <c r="AZ43" s="324">
        <f>施設資源化量内訳!J43</f>
        <v>153</v>
      </c>
      <c r="BA43" s="324">
        <f>施設資源化量内訳!K43</f>
        <v>0</v>
      </c>
      <c r="BB43" s="324">
        <f>施設資源化量内訳!L43</f>
        <v>383</v>
      </c>
      <c r="BC43" s="324">
        <f>施設資源化量内訳!M43</f>
        <v>0</v>
      </c>
      <c r="BD43" s="324">
        <f>施設資源化量内訳!N43</f>
        <v>0</v>
      </c>
      <c r="BE43" s="324">
        <f>施設資源化量内訳!O43</f>
        <v>0</v>
      </c>
      <c r="BF43" s="324">
        <f>施設資源化量内訳!P43</f>
        <v>0</v>
      </c>
      <c r="BG43" s="324">
        <f>施設資源化量内訳!Q43</f>
        <v>0</v>
      </c>
      <c r="BH43" s="324">
        <f>施設資源化量内訳!R43</f>
        <v>0</v>
      </c>
      <c r="BI43" s="324">
        <f>施設資源化量内訳!S43</f>
        <v>0</v>
      </c>
      <c r="BJ43" s="324">
        <f>施設資源化量内訳!T43</f>
        <v>0</v>
      </c>
      <c r="BK43" s="324">
        <f>施設資源化量内訳!U43</f>
        <v>0</v>
      </c>
      <c r="BL43" s="324">
        <f>施設資源化量内訳!V43</f>
        <v>0</v>
      </c>
      <c r="BM43" s="324">
        <f>施設資源化量内訳!W43</f>
        <v>0</v>
      </c>
      <c r="BN43" s="324">
        <f>施設資源化量内訳!X43</f>
        <v>133</v>
      </c>
      <c r="BO43" s="324">
        <f t="shared" si="27"/>
        <v>0</v>
      </c>
      <c r="BP43" s="324">
        <v>0</v>
      </c>
      <c r="BQ43" s="324">
        <v>0</v>
      </c>
      <c r="BR43" s="324">
        <v>0</v>
      </c>
      <c r="BS43" s="324">
        <v>0</v>
      </c>
      <c r="BT43" s="324">
        <v>0</v>
      </c>
      <c r="BU43" s="324">
        <v>0</v>
      </c>
      <c r="BV43" s="324">
        <v>0</v>
      </c>
      <c r="BW43" s="324">
        <v>0</v>
      </c>
      <c r="BX43" s="324">
        <v>0</v>
      </c>
      <c r="BY43" s="324">
        <v>0</v>
      </c>
      <c r="BZ43" s="325" t="s">
        <v>950</v>
      </c>
      <c r="CA43" s="325" t="s">
        <v>950</v>
      </c>
      <c r="CB43" s="325" t="s">
        <v>950</v>
      </c>
      <c r="CC43" s="325" t="s">
        <v>950</v>
      </c>
      <c r="CD43" s="325" t="s">
        <v>950</v>
      </c>
      <c r="CE43" s="325" t="s">
        <v>950</v>
      </c>
      <c r="CF43" s="325" t="s">
        <v>950</v>
      </c>
      <c r="CG43" s="325" t="s">
        <v>950</v>
      </c>
      <c r="CH43" s="324">
        <v>0</v>
      </c>
      <c r="CI43" s="324">
        <v>0</v>
      </c>
      <c r="CJ43" s="326" t="s">
        <v>762</v>
      </c>
    </row>
    <row r="44" spans="1:88" s="300" customFormat="1" ht="13.5" customHeight="1">
      <c r="A44" s="322" t="s">
        <v>745</v>
      </c>
      <c r="B44" s="323" t="s">
        <v>869</v>
      </c>
      <c r="C44" s="322" t="s">
        <v>870</v>
      </c>
      <c r="D44" s="324">
        <f t="shared" si="28"/>
        <v>17528</v>
      </c>
      <c r="E44" s="324">
        <f t="shared" si="29"/>
        <v>1544</v>
      </c>
      <c r="F44" s="324">
        <f t="shared" si="30"/>
        <v>13</v>
      </c>
      <c r="G44" s="324">
        <f t="shared" si="31"/>
        <v>0</v>
      </c>
      <c r="H44" s="324">
        <f t="shared" si="32"/>
        <v>308</v>
      </c>
      <c r="I44" s="324">
        <f t="shared" si="33"/>
        <v>353</v>
      </c>
      <c r="J44" s="324">
        <f t="shared" si="34"/>
        <v>130</v>
      </c>
      <c r="K44" s="324">
        <f t="shared" si="35"/>
        <v>0</v>
      </c>
      <c r="L44" s="324">
        <f t="shared" si="36"/>
        <v>0</v>
      </c>
      <c r="M44" s="324">
        <f t="shared" si="37"/>
        <v>0</v>
      </c>
      <c r="N44" s="324">
        <f t="shared" si="38"/>
        <v>135</v>
      </c>
      <c r="O44" s="324">
        <f t="shared" si="39"/>
        <v>0</v>
      </c>
      <c r="P44" s="324">
        <f t="shared" si="40"/>
        <v>0</v>
      </c>
      <c r="Q44" s="324">
        <f t="shared" si="41"/>
        <v>0</v>
      </c>
      <c r="R44" s="324">
        <f t="shared" si="42"/>
        <v>0</v>
      </c>
      <c r="S44" s="324">
        <f t="shared" si="43"/>
        <v>0</v>
      </c>
      <c r="T44" s="324">
        <f t="shared" si="44"/>
        <v>0</v>
      </c>
      <c r="U44" s="324">
        <f t="shared" si="45"/>
        <v>14643</v>
      </c>
      <c r="V44" s="324">
        <f t="shared" si="46"/>
        <v>0</v>
      </c>
      <c r="W44" s="324">
        <f t="shared" si="47"/>
        <v>0</v>
      </c>
      <c r="X44" s="324">
        <f t="shared" si="48"/>
        <v>402</v>
      </c>
      <c r="Y44" s="324">
        <f t="shared" si="26"/>
        <v>451</v>
      </c>
      <c r="Z44" s="324">
        <v>268</v>
      </c>
      <c r="AA44" s="324">
        <v>0</v>
      </c>
      <c r="AB44" s="324">
        <v>0</v>
      </c>
      <c r="AC44" s="324">
        <v>129</v>
      </c>
      <c r="AD44" s="324">
        <v>0</v>
      </c>
      <c r="AE44" s="324">
        <v>0</v>
      </c>
      <c r="AF44" s="324">
        <v>0</v>
      </c>
      <c r="AG44" s="324">
        <v>0</v>
      </c>
      <c r="AH44" s="324">
        <v>0</v>
      </c>
      <c r="AI44" s="325">
        <v>54</v>
      </c>
      <c r="AJ44" s="325" t="s">
        <v>950</v>
      </c>
      <c r="AK44" s="325" t="s">
        <v>950</v>
      </c>
      <c r="AL44" s="325" t="s">
        <v>950</v>
      </c>
      <c r="AM44" s="325" t="s">
        <v>950</v>
      </c>
      <c r="AN44" s="325" t="s">
        <v>950</v>
      </c>
      <c r="AO44" s="325" t="s">
        <v>950</v>
      </c>
      <c r="AP44" s="325" t="s">
        <v>950</v>
      </c>
      <c r="AQ44" s="325" t="s">
        <v>950</v>
      </c>
      <c r="AR44" s="324">
        <v>0</v>
      </c>
      <c r="AS44" s="324">
        <v>0</v>
      </c>
      <c r="AT44" s="324">
        <f>施設資源化量内訳!D44</f>
        <v>15650</v>
      </c>
      <c r="AU44" s="324">
        <f>施設資源化量内訳!E44</f>
        <v>0</v>
      </c>
      <c r="AV44" s="324">
        <f>施設資源化量内訳!F44</f>
        <v>0</v>
      </c>
      <c r="AW44" s="324">
        <f>施設資源化量内訳!G44</f>
        <v>0</v>
      </c>
      <c r="AX44" s="324">
        <f>施設資源化量内訳!H44</f>
        <v>129</v>
      </c>
      <c r="AY44" s="324">
        <f>施設資源化量内訳!I44</f>
        <v>346</v>
      </c>
      <c r="AZ44" s="324">
        <f>施設資源化量内訳!J44</f>
        <v>130</v>
      </c>
      <c r="BA44" s="324">
        <f>施設資源化量内訳!K44</f>
        <v>0</v>
      </c>
      <c r="BB44" s="324">
        <f>施設資源化量内訳!L44</f>
        <v>0</v>
      </c>
      <c r="BC44" s="324">
        <f>施設資源化量内訳!M44</f>
        <v>0</v>
      </c>
      <c r="BD44" s="324">
        <f>施設資源化量内訳!N44</f>
        <v>0</v>
      </c>
      <c r="BE44" s="324">
        <f>施設資源化量内訳!O44</f>
        <v>0</v>
      </c>
      <c r="BF44" s="324">
        <f>施設資源化量内訳!P44</f>
        <v>0</v>
      </c>
      <c r="BG44" s="324">
        <f>施設資源化量内訳!Q44</f>
        <v>0</v>
      </c>
      <c r="BH44" s="324">
        <f>施設資源化量内訳!R44</f>
        <v>0</v>
      </c>
      <c r="BI44" s="324">
        <f>施設資源化量内訳!S44</f>
        <v>0</v>
      </c>
      <c r="BJ44" s="324">
        <f>施設資源化量内訳!T44</f>
        <v>0</v>
      </c>
      <c r="BK44" s="324">
        <f>施設資源化量内訳!U44</f>
        <v>14643</v>
      </c>
      <c r="BL44" s="324">
        <f>施設資源化量内訳!V44</f>
        <v>0</v>
      </c>
      <c r="BM44" s="324">
        <f>施設資源化量内訳!W44</f>
        <v>0</v>
      </c>
      <c r="BN44" s="324">
        <f>施設資源化量内訳!X44</f>
        <v>402</v>
      </c>
      <c r="BO44" s="324">
        <f t="shared" si="27"/>
        <v>1427</v>
      </c>
      <c r="BP44" s="324">
        <v>1276</v>
      </c>
      <c r="BQ44" s="324">
        <v>13</v>
      </c>
      <c r="BR44" s="324">
        <v>0</v>
      </c>
      <c r="BS44" s="324">
        <v>50</v>
      </c>
      <c r="BT44" s="324">
        <v>7</v>
      </c>
      <c r="BU44" s="324">
        <v>0</v>
      </c>
      <c r="BV44" s="324">
        <v>0</v>
      </c>
      <c r="BW44" s="324">
        <v>0</v>
      </c>
      <c r="BX44" s="324">
        <v>0</v>
      </c>
      <c r="BY44" s="324">
        <v>81</v>
      </c>
      <c r="BZ44" s="325" t="s">
        <v>950</v>
      </c>
      <c r="CA44" s="325" t="s">
        <v>950</v>
      </c>
      <c r="CB44" s="325" t="s">
        <v>950</v>
      </c>
      <c r="CC44" s="325" t="s">
        <v>950</v>
      </c>
      <c r="CD44" s="325" t="s">
        <v>950</v>
      </c>
      <c r="CE44" s="325" t="s">
        <v>950</v>
      </c>
      <c r="CF44" s="325" t="s">
        <v>950</v>
      </c>
      <c r="CG44" s="325" t="s">
        <v>950</v>
      </c>
      <c r="CH44" s="324">
        <v>0</v>
      </c>
      <c r="CI44" s="324">
        <v>0</v>
      </c>
      <c r="CJ44" s="326" t="s">
        <v>762</v>
      </c>
    </row>
    <row r="45" spans="1:88" s="300" customFormat="1" ht="13.5" customHeight="1">
      <c r="A45" s="322" t="s">
        <v>745</v>
      </c>
      <c r="B45" s="323" t="s">
        <v>872</v>
      </c>
      <c r="C45" s="322" t="s">
        <v>873</v>
      </c>
      <c r="D45" s="324">
        <f t="shared" si="28"/>
        <v>3953</v>
      </c>
      <c r="E45" s="324">
        <f t="shared" si="29"/>
        <v>2283</v>
      </c>
      <c r="F45" s="324">
        <f t="shared" si="30"/>
        <v>3</v>
      </c>
      <c r="G45" s="324">
        <f t="shared" si="31"/>
        <v>0</v>
      </c>
      <c r="H45" s="324">
        <f t="shared" si="32"/>
        <v>547</v>
      </c>
      <c r="I45" s="324">
        <f t="shared" si="33"/>
        <v>308</v>
      </c>
      <c r="J45" s="324">
        <f t="shared" si="34"/>
        <v>264</v>
      </c>
      <c r="K45" s="324">
        <f t="shared" si="35"/>
        <v>0</v>
      </c>
      <c r="L45" s="324">
        <f t="shared" si="36"/>
        <v>0</v>
      </c>
      <c r="M45" s="324">
        <f t="shared" si="37"/>
        <v>0</v>
      </c>
      <c r="N45" s="324">
        <f t="shared" si="38"/>
        <v>210</v>
      </c>
      <c r="O45" s="324">
        <f t="shared" si="39"/>
        <v>0</v>
      </c>
      <c r="P45" s="324">
        <f t="shared" si="40"/>
        <v>0</v>
      </c>
      <c r="Q45" s="324">
        <f t="shared" si="41"/>
        <v>16</v>
      </c>
      <c r="R45" s="324">
        <f t="shared" si="42"/>
        <v>0</v>
      </c>
      <c r="S45" s="324">
        <f t="shared" si="43"/>
        <v>0</v>
      </c>
      <c r="T45" s="324">
        <f t="shared" si="44"/>
        <v>0</v>
      </c>
      <c r="U45" s="324">
        <f t="shared" si="45"/>
        <v>0</v>
      </c>
      <c r="V45" s="324">
        <f t="shared" si="46"/>
        <v>0</v>
      </c>
      <c r="W45" s="324">
        <f t="shared" si="47"/>
        <v>0</v>
      </c>
      <c r="X45" s="324">
        <f t="shared" si="48"/>
        <v>322</v>
      </c>
      <c r="Y45" s="324">
        <f t="shared" si="26"/>
        <v>1380</v>
      </c>
      <c r="Z45" s="324">
        <v>960</v>
      </c>
      <c r="AA45" s="324">
        <v>2</v>
      </c>
      <c r="AB45" s="324">
        <v>0</v>
      </c>
      <c r="AC45" s="324">
        <v>0</v>
      </c>
      <c r="AD45" s="324">
        <v>0</v>
      </c>
      <c r="AE45" s="324">
        <v>264</v>
      </c>
      <c r="AF45" s="324">
        <v>0</v>
      </c>
      <c r="AG45" s="324">
        <v>0</v>
      </c>
      <c r="AH45" s="324">
        <v>0</v>
      </c>
      <c r="AI45" s="325">
        <v>154</v>
      </c>
      <c r="AJ45" s="325" t="s">
        <v>950</v>
      </c>
      <c r="AK45" s="325" t="s">
        <v>950</v>
      </c>
      <c r="AL45" s="325" t="s">
        <v>950</v>
      </c>
      <c r="AM45" s="325" t="s">
        <v>950</v>
      </c>
      <c r="AN45" s="325" t="s">
        <v>950</v>
      </c>
      <c r="AO45" s="325" t="s">
        <v>950</v>
      </c>
      <c r="AP45" s="325" t="s">
        <v>950</v>
      </c>
      <c r="AQ45" s="325" t="s">
        <v>950</v>
      </c>
      <c r="AR45" s="324">
        <v>0</v>
      </c>
      <c r="AS45" s="324">
        <v>0</v>
      </c>
      <c r="AT45" s="324">
        <f>施設資源化量内訳!D45</f>
        <v>1193</v>
      </c>
      <c r="AU45" s="324">
        <f>施設資源化量内訳!E45</f>
        <v>0</v>
      </c>
      <c r="AV45" s="324">
        <f>施設資源化量内訳!F45</f>
        <v>0</v>
      </c>
      <c r="AW45" s="324">
        <f>施設資源化量内訳!G45</f>
        <v>0</v>
      </c>
      <c r="AX45" s="324">
        <f>施設資源化量内訳!H45</f>
        <v>547</v>
      </c>
      <c r="AY45" s="324">
        <f>施設資源化量内訳!I45</f>
        <v>308</v>
      </c>
      <c r="AZ45" s="324">
        <f>施設資源化量内訳!J45</f>
        <v>0</v>
      </c>
      <c r="BA45" s="324">
        <f>施設資源化量内訳!K45</f>
        <v>0</v>
      </c>
      <c r="BB45" s="324">
        <f>施設資源化量内訳!L45</f>
        <v>0</v>
      </c>
      <c r="BC45" s="324">
        <f>施設資源化量内訳!M45</f>
        <v>0</v>
      </c>
      <c r="BD45" s="324">
        <f>施設資源化量内訳!N45</f>
        <v>0</v>
      </c>
      <c r="BE45" s="324">
        <f>施設資源化量内訳!O45</f>
        <v>0</v>
      </c>
      <c r="BF45" s="324">
        <f>施設資源化量内訳!P45</f>
        <v>0</v>
      </c>
      <c r="BG45" s="324">
        <f>施設資源化量内訳!Q45</f>
        <v>16</v>
      </c>
      <c r="BH45" s="324">
        <f>施設資源化量内訳!R45</f>
        <v>0</v>
      </c>
      <c r="BI45" s="324">
        <f>施設資源化量内訳!S45</f>
        <v>0</v>
      </c>
      <c r="BJ45" s="324">
        <f>施設資源化量内訳!T45</f>
        <v>0</v>
      </c>
      <c r="BK45" s="324">
        <f>施設資源化量内訳!U45</f>
        <v>0</v>
      </c>
      <c r="BL45" s="324">
        <f>施設資源化量内訳!V45</f>
        <v>0</v>
      </c>
      <c r="BM45" s="324">
        <f>施設資源化量内訳!W45</f>
        <v>0</v>
      </c>
      <c r="BN45" s="324">
        <f>施設資源化量内訳!X45</f>
        <v>322</v>
      </c>
      <c r="BO45" s="324">
        <f t="shared" si="27"/>
        <v>1380</v>
      </c>
      <c r="BP45" s="324">
        <v>1323</v>
      </c>
      <c r="BQ45" s="324">
        <v>1</v>
      </c>
      <c r="BR45" s="324">
        <v>0</v>
      </c>
      <c r="BS45" s="324">
        <v>0</v>
      </c>
      <c r="BT45" s="324">
        <v>0</v>
      </c>
      <c r="BU45" s="324">
        <v>0</v>
      </c>
      <c r="BV45" s="324">
        <v>0</v>
      </c>
      <c r="BW45" s="324">
        <v>0</v>
      </c>
      <c r="BX45" s="324">
        <v>0</v>
      </c>
      <c r="BY45" s="324">
        <v>56</v>
      </c>
      <c r="BZ45" s="325" t="s">
        <v>950</v>
      </c>
      <c r="CA45" s="325" t="s">
        <v>950</v>
      </c>
      <c r="CB45" s="325" t="s">
        <v>950</v>
      </c>
      <c r="CC45" s="325" t="s">
        <v>950</v>
      </c>
      <c r="CD45" s="325" t="s">
        <v>950</v>
      </c>
      <c r="CE45" s="325" t="s">
        <v>950</v>
      </c>
      <c r="CF45" s="325" t="s">
        <v>950</v>
      </c>
      <c r="CG45" s="325" t="s">
        <v>950</v>
      </c>
      <c r="CH45" s="324">
        <v>0</v>
      </c>
      <c r="CI45" s="324">
        <v>0</v>
      </c>
      <c r="CJ45" s="326" t="s">
        <v>762</v>
      </c>
    </row>
    <row r="46" spans="1:88" s="300" customFormat="1" ht="13.5" customHeight="1">
      <c r="A46" s="322" t="s">
        <v>745</v>
      </c>
      <c r="B46" s="323" t="s">
        <v>875</v>
      </c>
      <c r="C46" s="322" t="s">
        <v>876</v>
      </c>
      <c r="D46" s="324">
        <f t="shared" si="28"/>
        <v>9024</v>
      </c>
      <c r="E46" s="324">
        <f t="shared" si="29"/>
        <v>2870</v>
      </c>
      <c r="F46" s="324">
        <f t="shared" si="30"/>
        <v>33</v>
      </c>
      <c r="G46" s="324">
        <f t="shared" si="31"/>
        <v>0</v>
      </c>
      <c r="H46" s="324">
        <f t="shared" si="32"/>
        <v>955</v>
      </c>
      <c r="I46" s="324">
        <f t="shared" si="33"/>
        <v>663</v>
      </c>
      <c r="J46" s="324">
        <f t="shared" si="34"/>
        <v>308</v>
      </c>
      <c r="K46" s="324">
        <f t="shared" si="35"/>
        <v>0</v>
      </c>
      <c r="L46" s="324">
        <f t="shared" si="36"/>
        <v>1434</v>
      </c>
      <c r="M46" s="324">
        <f t="shared" si="37"/>
        <v>276</v>
      </c>
      <c r="N46" s="324">
        <f t="shared" si="38"/>
        <v>354</v>
      </c>
      <c r="O46" s="324">
        <f t="shared" si="39"/>
        <v>0</v>
      </c>
      <c r="P46" s="324">
        <f t="shared" si="40"/>
        <v>0</v>
      </c>
      <c r="Q46" s="324">
        <f t="shared" si="41"/>
        <v>0</v>
      </c>
      <c r="R46" s="324">
        <f t="shared" si="42"/>
        <v>0</v>
      </c>
      <c r="S46" s="324">
        <f t="shared" si="43"/>
        <v>0</v>
      </c>
      <c r="T46" s="324">
        <f t="shared" si="44"/>
        <v>2076</v>
      </c>
      <c r="U46" s="324">
        <f t="shared" si="45"/>
        <v>0</v>
      </c>
      <c r="V46" s="324">
        <f t="shared" si="46"/>
        <v>0</v>
      </c>
      <c r="W46" s="324">
        <f t="shared" si="47"/>
        <v>0</v>
      </c>
      <c r="X46" s="324">
        <f t="shared" si="48"/>
        <v>55</v>
      </c>
      <c r="Y46" s="324">
        <f t="shared" si="26"/>
        <v>3761</v>
      </c>
      <c r="Z46" s="324">
        <v>2416</v>
      </c>
      <c r="AA46" s="324">
        <v>33</v>
      </c>
      <c r="AB46" s="324">
        <v>0</v>
      </c>
      <c r="AC46" s="324">
        <v>0</v>
      </c>
      <c r="AD46" s="324">
        <v>661</v>
      </c>
      <c r="AE46" s="324">
        <v>308</v>
      </c>
      <c r="AF46" s="324">
        <v>0</v>
      </c>
      <c r="AG46" s="324">
        <v>0</v>
      </c>
      <c r="AH46" s="324">
        <v>0</v>
      </c>
      <c r="AI46" s="325">
        <v>343</v>
      </c>
      <c r="AJ46" s="325" t="s">
        <v>950</v>
      </c>
      <c r="AK46" s="325" t="s">
        <v>950</v>
      </c>
      <c r="AL46" s="325" t="s">
        <v>950</v>
      </c>
      <c r="AM46" s="325" t="s">
        <v>950</v>
      </c>
      <c r="AN46" s="325" t="s">
        <v>950</v>
      </c>
      <c r="AO46" s="325" t="s">
        <v>950</v>
      </c>
      <c r="AP46" s="325" t="s">
        <v>950</v>
      </c>
      <c r="AQ46" s="325" t="s">
        <v>950</v>
      </c>
      <c r="AR46" s="324">
        <v>0</v>
      </c>
      <c r="AS46" s="324">
        <v>0</v>
      </c>
      <c r="AT46" s="324">
        <f>施設資源化量内訳!D46</f>
        <v>4785</v>
      </c>
      <c r="AU46" s="324">
        <f>施設資源化量内訳!E46</f>
        <v>0</v>
      </c>
      <c r="AV46" s="324">
        <f>施設資源化量内訳!F46</f>
        <v>0</v>
      </c>
      <c r="AW46" s="324">
        <f>施設資源化量内訳!G46</f>
        <v>0</v>
      </c>
      <c r="AX46" s="324">
        <f>施設資源化量内訳!H46</f>
        <v>944</v>
      </c>
      <c r="AY46" s="324">
        <f>施設資源化量内訳!I46</f>
        <v>0</v>
      </c>
      <c r="AZ46" s="324">
        <f>施設資源化量内訳!J46</f>
        <v>0</v>
      </c>
      <c r="BA46" s="324">
        <f>施設資源化量内訳!K46</f>
        <v>0</v>
      </c>
      <c r="BB46" s="324">
        <f>施設資源化量内訳!L46</f>
        <v>1434</v>
      </c>
      <c r="BC46" s="324">
        <f>施設資源化量内訳!M46</f>
        <v>276</v>
      </c>
      <c r="BD46" s="324">
        <f>施設資源化量内訳!N46</f>
        <v>0</v>
      </c>
      <c r="BE46" s="324">
        <f>施設資源化量内訳!O46</f>
        <v>0</v>
      </c>
      <c r="BF46" s="324">
        <f>施設資源化量内訳!P46</f>
        <v>0</v>
      </c>
      <c r="BG46" s="324">
        <f>施設資源化量内訳!Q46</f>
        <v>0</v>
      </c>
      <c r="BH46" s="324">
        <f>施設資源化量内訳!R46</f>
        <v>0</v>
      </c>
      <c r="BI46" s="324">
        <f>施設資源化量内訳!S46</f>
        <v>0</v>
      </c>
      <c r="BJ46" s="324">
        <f>施設資源化量内訳!T46</f>
        <v>2076</v>
      </c>
      <c r="BK46" s="324">
        <f>施設資源化量内訳!U46</f>
        <v>0</v>
      </c>
      <c r="BL46" s="324">
        <f>施設資源化量内訳!V46</f>
        <v>0</v>
      </c>
      <c r="BM46" s="324">
        <f>施設資源化量内訳!W46</f>
        <v>0</v>
      </c>
      <c r="BN46" s="324">
        <f>施設資源化量内訳!X46</f>
        <v>55</v>
      </c>
      <c r="BO46" s="324">
        <f t="shared" si="27"/>
        <v>478</v>
      </c>
      <c r="BP46" s="324">
        <v>454</v>
      </c>
      <c r="BQ46" s="324">
        <v>0</v>
      </c>
      <c r="BR46" s="324">
        <v>0</v>
      </c>
      <c r="BS46" s="324">
        <v>11</v>
      </c>
      <c r="BT46" s="324">
        <v>2</v>
      </c>
      <c r="BU46" s="324">
        <v>0</v>
      </c>
      <c r="BV46" s="324">
        <v>0</v>
      </c>
      <c r="BW46" s="324">
        <v>0</v>
      </c>
      <c r="BX46" s="324">
        <v>0</v>
      </c>
      <c r="BY46" s="324">
        <v>11</v>
      </c>
      <c r="BZ46" s="325" t="s">
        <v>950</v>
      </c>
      <c r="CA46" s="325" t="s">
        <v>950</v>
      </c>
      <c r="CB46" s="325" t="s">
        <v>950</v>
      </c>
      <c r="CC46" s="325" t="s">
        <v>950</v>
      </c>
      <c r="CD46" s="325" t="s">
        <v>950</v>
      </c>
      <c r="CE46" s="325" t="s">
        <v>950</v>
      </c>
      <c r="CF46" s="325" t="s">
        <v>950</v>
      </c>
      <c r="CG46" s="325" t="s">
        <v>950</v>
      </c>
      <c r="CH46" s="324">
        <v>0</v>
      </c>
      <c r="CI46" s="324">
        <v>0</v>
      </c>
      <c r="CJ46" s="326" t="s">
        <v>762</v>
      </c>
    </row>
    <row r="47" spans="1:88" s="300" customFormat="1" ht="13.5" customHeight="1">
      <c r="A47" s="322" t="s">
        <v>745</v>
      </c>
      <c r="B47" s="323" t="s">
        <v>878</v>
      </c>
      <c r="C47" s="322" t="s">
        <v>879</v>
      </c>
      <c r="D47" s="324">
        <f t="shared" si="28"/>
        <v>3395</v>
      </c>
      <c r="E47" s="324">
        <f t="shared" si="29"/>
        <v>1194</v>
      </c>
      <c r="F47" s="324">
        <f t="shared" si="30"/>
        <v>155</v>
      </c>
      <c r="G47" s="324">
        <f t="shared" si="31"/>
        <v>0</v>
      </c>
      <c r="H47" s="324">
        <f t="shared" si="32"/>
        <v>371</v>
      </c>
      <c r="I47" s="324">
        <f t="shared" si="33"/>
        <v>425</v>
      </c>
      <c r="J47" s="324">
        <f t="shared" si="34"/>
        <v>117</v>
      </c>
      <c r="K47" s="324">
        <f t="shared" si="35"/>
        <v>0</v>
      </c>
      <c r="L47" s="324">
        <f t="shared" si="36"/>
        <v>6</v>
      </c>
      <c r="M47" s="324">
        <f t="shared" si="37"/>
        <v>0</v>
      </c>
      <c r="N47" s="324">
        <f t="shared" si="38"/>
        <v>16</v>
      </c>
      <c r="O47" s="324">
        <f t="shared" si="39"/>
        <v>0</v>
      </c>
      <c r="P47" s="324">
        <f t="shared" si="40"/>
        <v>0</v>
      </c>
      <c r="Q47" s="324">
        <f t="shared" si="41"/>
        <v>0</v>
      </c>
      <c r="R47" s="324">
        <f t="shared" si="42"/>
        <v>0</v>
      </c>
      <c r="S47" s="324">
        <f t="shared" si="43"/>
        <v>0</v>
      </c>
      <c r="T47" s="324">
        <f t="shared" si="44"/>
        <v>298</v>
      </c>
      <c r="U47" s="324">
        <f t="shared" si="45"/>
        <v>0</v>
      </c>
      <c r="V47" s="324">
        <f t="shared" si="46"/>
        <v>0</v>
      </c>
      <c r="W47" s="324">
        <f t="shared" si="47"/>
        <v>0</v>
      </c>
      <c r="X47" s="324">
        <f t="shared" si="48"/>
        <v>813</v>
      </c>
      <c r="Y47" s="324">
        <f t="shared" si="26"/>
        <v>1143</v>
      </c>
      <c r="Z47" s="324">
        <v>984</v>
      </c>
      <c r="AA47" s="324">
        <v>152</v>
      </c>
      <c r="AB47" s="324">
        <v>0</v>
      </c>
      <c r="AC47" s="324">
        <v>0</v>
      </c>
      <c r="AD47" s="324">
        <v>0</v>
      </c>
      <c r="AE47" s="324">
        <v>0</v>
      </c>
      <c r="AF47" s="324">
        <v>0</v>
      </c>
      <c r="AG47" s="324">
        <v>0</v>
      </c>
      <c r="AH47" s="324">
        <v>0</v>
      </c>
      <c r="AI47" s="325">
        <v>7</v>
      </c>
      <c r="AJ47" s="325" t="s">
        <v>950</v>
      </c>
      <c r="AK47" s="325" t="s">
        <v>950</v>
      </c>
      <c r="AL47" s="325" t="s">
        <v>950</v>
      </c>
      <c r="AM47" s="325" t="s">
        <v>950</v>
      </c>
      <c r="AN47" s="325" t="s">
        <v>950</v>
      </c>
      <c r="AO47" s="325" t="s">
        <v>950</v>
      </c>
      <c r="AP47" s="325" t="s">
        <v>950</v>
      </c>
      <c r="AQ47" s="325" t="s">
        <v>950</v>
      </c>
      <c r="AR47" s="324">
        <v>0</v>
      </c>
      <c r="AS47" s="324">
        <v>0</v>
      </c>
      <c r="AT47" s="324">
        <f>施設資源化量内訳!D47</f>
        <v>2039</v>
      </c>
      <c r="AU47" s="324">
        <f>施設資源化量内訳!E47</f>
        <v>13</v>
      </c>
      <c r="AV47" s="324">
        <f>施設資源化量内訳!F47</f>
        <v>0</v>
      </c>
      <c r="AW47" s="324">
        <f>施設資源化量内訳!G47</f>
        <v>0</v>
      </c>
      <c r="AX47" s="324">
        <f>施設資源化量内訳!H47</f>
        <v>367</v>
      </c>
      <c r="AY47" s="324">
        <f>施設資源化量内訳!I47</f>
        <v>425</v>
      </c>
      <c r="AZ47" s="324">
        <f>施設資源化量内訳!J47</f>
        <v>117</v>
      </c>
      <c r="BA47" s="324">
        <f>施設資源化量内訳!K47</f>
        <v>0</v>
      </c>
      <c r="BB47" s="324">
        <f>施設資源化量内訳!L47</f>
        <v>6</v>
      </c>
      <c r="BC47" s="324">
        <f>施設資源化量内訳!M47</f>
        <v>0</v>
      </c>
      <c r="BD47" s="324">
        <f>施設資源化量内訳!N47</f>
        <v>0</v>
      </c>
      <c r="BE47" s="324">
        <f>施設資源化量内訳!O47</f>
        <v>0</v>
      </c>
      <c r="BF47" s="324">
        <f>施設資源化量内訳!P47</f>
        <v>0</v>
      </c>
      <c r="BG47" s="324">
        <f>施設資源化量内訳!Q47</f>
        <v>0</v>
      </c>
      <c r="BH47" s="324">
        <f>施設資源化量内訳!R47</f>
        <v>0</v>
      </c>
      <c r="BI47" s="324">
        <f>施設資源化量内訳!S47</f>
        <v>0</v>
      </c>
      <c r="BJ47" s="324">
        <f>施設資源化量内訳!T47</f>
        <v>298</v>
      </c>
      <c r="BK47" s="324">
        <f>施設資源化量内訳!U47</f>
        <v>0</v>
      </c>
      <c r="BL47" s="324">
        <f>施設資源化量内訳!V47</f>
        <v>0</v>
      </c>
      <c r="BM47" s="324">
        <f>施設資源化量内訳!W47</f>
        <v>0</v>
      </c>
      <c r="BN47" s="324">
        <f>施設資源化量内訳!X47</f>
        <v>813</v>
      </c>
      <c r="BO47" s="324">
        <f t="shared" si="27"/>
        <v>213</v>
      </c>
      <c r="BP47" s="324">
        <v>197</v>
      </c>
      <c r="BQ47" s="324">
        <v>3</v>
      </c>
      <c r="BR47" s="324">
        <v>0</v>
      </c>
      <c r="BS47" s="324">
        <v>4</v>
      </c>
      <c r="BT47" s="324">
        <v>0</v>
      </c>
      <c r="BU47" s="324">
        <v>0</v>
      </c>
      <c r="BV47" s="324">
        <v>0</v>
      </c>
      <c r="BW47" s="324">
        <v>0</v>
      </c>
      <c r="BX47" s="324">
        <v>0</v>
      </c>
      <c r="BY47" s="324">
        <v>9</v>
      </c>
      <c r="BZ47" s="325" t="s">
        <v>950</v>
      </c>
      <c r="CA47" s="325" t="s">
        <v>950</v>
      </c>
      <c r="CB47" s="325" t="s">
        <v>950</v>
      </c>
      <c r="CC47" s="325" t="s">
        <v>950</v>
      </c>
      <c r="CD47" s="325" t="s">
        <v>950</v>
      </c>
      <c r="CE47" s="325" t="s">
        <v>950</v>
      </c>
      <c r="CF47" s="325" t="s">
        <v>950</v>
      </c>
      <c r="CG47" s="325" t="s">
        <v>950</v>
      </c>
      <c r="CH47" s="324">
        <v>0</v>
      </c>
      <c r="CI47" s="324">
        <v>0</v>
      </c>
      <c r="CJ47" s="326" t="s">
        <v>762</v>
      </c>
    </row>
    <row r="48" spans="1:88" s="300" customFormat="1" ht="13.5" customHeight="1">
      <c r="A48" s="322" t="s">
        <v>745</v>
      </c>
      <c r="B48" s="323" t="s">
        <v>881</v>
      </c>
      <c r="C48" s="322" t="s">
        <v>882</v>
      </c>
      <c r="D48" s="324">
        <f t="shared" si="28"/>
        <v>2426</v>
      </c>
      <c r="E48" s="324">
        <f t="shared" si="29"/>
        <v>944</v>
      </c>
      <c r="F48" s="324">
        <f t="shared" si="30"/>
        <v>9</v>
      </c>
      <c r="G48" s="324">
        <f t="shared" si="31"/>
        <v>7</v>
      </c>
      <c r="H48" s="324">
        <f t="shared" si="32"/>
        <v>311</v>
      </c>
      <c r="I48" s="324">
        <f t="shared" si="33"/>
        <v>205</v>
      </c>
      <c r="J48" s="324">
        <f t="shared" si="34"/>
        <v>157</v>
      </c>
      <c r="K48" s="324">
        <f t="shared" si="35"/>
        <v>0</v>
      </c>
      <c r="L48" s="324">
        <f t="shared" si="36"/>
        <v>542</v>
      </c>
      <c r="M48" s="324">
        <f t="shared" si="37"/>
        <v>0</v>
      </c>
      <c r="N48" s="324">
        <f t="shared" si="38"/>
        <v>142</v>
      </c>
      <c r="O48" s="324">
        <f t="shared" si="39"/>
        <v>0</v>
      </c>
      <c r="P48" s="324">
        <f t="shared" si="40"/>
        <v>0</v>
      </c>
      <c r="Q48" s="324">
        <f t="shared" si="41"/>
        <v>0</v>
      </c>
      <c r="R48" s="324">
        <f t="shared" si="42"/>
        <v>0</v>
      </c>
      <c r="S48" s="324">
        <f t="shared" si="43"/>
        <v>0</v>
      </c>
      <c r="T48" s="324">
        <f t="shared" si="44"/>
        <v>0</v>
      </c>
      <c r="U48" s="324">
        <f t="shared" si="45"/>
        <v>0</v>
      </c>
      <c r="V48" s="324">
        <f t="shared" si="46"/>
        <v>0</v>
      </c>
      <c r="W48" s="324">
        <f t="shared" si="47"/>
        <v>0</v>
      </c>
      <c r="X48" s="324">
        <f t="shared" si="48"/>
        <v>109</v>
      </c>
      <c r="Y48" s="324">
        <f t="shared" si="26"/>
        <v>846</v>
      </c>
      <c r="Z48" s="324">
        <v>701</v>
      </c>
      <c r="AA48" s="324">
        <v>6</v>
      </c>
      <c r="AB48" s="324">
        <v>7</v>
      </c>
      <c r="AC48" s="324">
        <v>0</v>
      </c>
      <c r="AD48" s="324">
        <v>0</v>
      </c>
      <c r="AE48" s="324">
        <v>0</v>
      </c>
      <c r="AF48" s="324">
        <v>0</v>
      </c>
      <c r="AG48" s="324">
        <v>0</v>
      </c>
      <c r="AH48" s="324">
        <v>0</v>
      </c>
      <c r="AI48" s="325">
        <v>117</v>
      </c>
      <c r="AJ48" s="325" t="s">
        <v>950</v>
      </c>
      <c r="AK48" s="325" t="s">
        <v>950</v>
      </c>
      <c r="AL48" s="325" t="s">
        <v>950</v>
      </c>
      <c r="AM48" s="325" t="s">
        <v>950</v>
      </c>
      <c r="AN48" s="325" t="s">
        <v>950</v>
      </c>
      <c r="AO48" s="325" t="s">
        <v>950</v>
      </c>
      <c r="AP48" s="325" t="s">
        <v>950</v>
      </c>
      <c r="AQ48" s="325" t="s">
        <v>950</v>
      </c>
      <c r="AR48" s="324">
        <v>0</v>
      </c>
      <c r="AS48" s="324">
        <v>15</v>
      </c>
      <c r="AT48" s="324">
        <f>施設資源化量内訳!D48</f>
        <v>1333</v>
      </c>
      <c r="AU48" s="324">
        <f>施設資源化量内訳!E48</f>
        <v>0</v>
      </c>
      <c r="AV48" s="324">
        <f>施設資源化量内訳!F48</f>
        <v>0</v>
      </c>
      <c r="AW48" s="324">
        <f>施設資源化量内訳!G48</f>
        <v>0</v>
      </c>
      <c r="AX48" s="324">
        <f>施設資源化量内訳!H48</f>
        <v>310</v>
      </c>
      <c r="AY48" s="324">
        <f>施設資源化量内訳!I48</f>
        <v>205</v>
      </c>
      <c r="AZ48" s="324">
        <f>施設資源化量内訳!J48</f>
        <v>157</v>
      </c>
      <c r="BA48" s="324">
        <f>施設資源化量内訳!K48</f>
        <v>0</v>
      </c>
      <c r="BB48" s="324">
        <f>施設資源化量内訳!L48</f>
        <v>542</v>
      </c>
      <c r="BC48" s="324">
        <f>施設資源化量内訳!M48</f>
        <v>0</v>
      </c>
      <c r="BD48" s="324">
        <f>施設資源化量内訳!N48</f>
        <v>25</v>
      </c>
      <c r="BE48" s="324">
        <f>施設資源化量内訳!O48</f>
        <v>0</v>
      </c>
      <c r="BF48" s="324">
        <f>施設資源化量内訳!P48</f>
        <v>0</v>
      </c>
      <c r="BG48" s="324">
        <f>施設資源化量内訳!Q48</f>
        <v>0</v>
      </c>
      <c r="BH48" s="324">
        <f>施設資源化量内訳!R48</f>
        <v>0</v>
      </c>
      <c r="BI48" s="324">
        <f>施設資源化量内訳!S48</f>
        <v>0</v>
      </c>
      <c r="BJ48" s="324">
        <f>施設資源化量内訳!T48</f>
        <v>0</v>
      </c>
      <c r="BK48" s="324">
        <f>施設資源化量内訳!U48</f>
        <v>0</v>
      </c>
      <c r="BL48" s="324">
        <f>施設資源化量内訳!V48</f>
        <v>0</v>
      </c>
      <c r="BM48" s="324">
        <f>施設資源化量内訳!W48</f>
        <v>0</v>
      </c>
      <c r="BN48" s="324">
        <f>施設資源化量内訳!X48</f>
        <v>94</v>
      </c>
      <c r="BO48" s="324">
        <f t="shared" si="27"/>
        <v>247</v>
      </c>
      <c r="BP48" s="324">
        <v>243</v>
      </c>
      <c r="BQ48" s="324">
        <v>3</v>
      </c>
      <c r="BR48" s="324">
        <v>0</v>
      </c>
      <c r="BS48" s="324">
        <v>1</v>
      </c>
      <c r="BT48" s="324">
        <v>0</v>
      </c>
      <c r="BU48" s="324">
        <v>0</v>
      </c>
      <c r="BV48" s="324">
        <v>0</v>
      </c>
      <c r="BW48" s="324">
        <v>0</v>
      </c>
      <c r="BX48" s="324">
        <v>0</v>
      </c>
      <c r="BY48" s="324">
        <v>0</v>
      </c>
      <c r="BZ48" s="325" t="s">
        <v>950</v>
      </c>
      <c r="CA48" s="325" t="s">
        <v>950</v>
      </c>
      <c r="CB48" s="325" t="s">
        <v>950</v>
      </c>
      <c r="CC48" s="325" t="s">
        <v>950</v>
      </c>
      <c r="CD48" s="325" t="s">
        <v>950</v>
      </c>
      <c r="CE48" s="325" t="s">
        <v>950</v>
      </c>
      <c r="CF48" s="325" t="s">
        <v>950</v>
      </c>
      <c r="CG48" s="325" t="s">
        <v>950</v>
      </c>
      <c r="CH48" s="324">
        <v>0</v>
      </c>
      <c r="CI48" s="324">
        <v>0</v>
      </c>
      <c r="CJ48" s="326" t="s">
        <v>762</v>
      </c>
    </row>
    <row r="49" spans="1:88" s="300" customFormat="1" ht="13.5" customHeight="1">
      <c r="A49" s="322" t="s">
        <v>745</v>
      </c>
      <c r="B49" s="323" t="s">
        <v>884</v>
      </c>
      <c r="C49" s="322" t="s">
        <v>885</v>
      </c>
      <c r="D49" s="324">
        <f t="shared" si="28"/>
        <v>2926</v>
      </c>
      <c r="E49" s="324">
        <f t="shared" si="29"/>
        <v>741</v>
      </c>
      <c r="F49" s="324">
        <f t="shared" si="30"/>
        <v>3</v>
      </c>
      <c r="G49" s="324">
        <f t="shared" si="31"/>
        <v>0</v>
      </c>
      <c r="H49" s="324">
        <f t="shared" si="32"/>
        <v>255</v>
      </c>
      <c r="I49" s="324">
        <f t="shared" si="33"/>
        <v>215</v>
      </c>
      <c r="J49" s="324">
        <f t="shared" si="34"/>
        <v>114</v>
      </c>
      <c r="K49" s="324">
        <f t="shared" si="35"/>
        <v>0</v>
      </c>
      <c r="L49" s="324">
        <f t="shared" si="36"/>
        <v>480</v>
      </c>
      <c r="M49" s="324">
        <f t="shared" si="37"/>
        <v>92</v>
      </c>
      <c r="N49" s="324">
        <f t="shared" si="38"/>
        <v>158</v>
      </c>
      <c r="O49" s="324">
        <f t="shared" si="39"/>
        <v>0</v>
      </c>
      <c r="P49" s="324">
        <f t="shared" si="40"/>
        <v>0</v>
      </c>
      <c r="Q49" s="324">
        <f t="shared" si="41"/>
        <v>0</v>
      </c>
      <c r="R49" s="324">
        <f t="shared" si="42"/>
        <v>0</v>
      </c>
      <c r="S49" s="324">
        <f t="shared" si="43"/>
        <v>0</v>
      </c>
      <c r="T49" s="324">
        <f t="shared" si="44"/>
        <v>868</v>
      </c>
      <c r="U49" s="324">
        <f t="shared" si="45"/>
        <v>0</v>
      </c>
      <c r="V49" s="324">
        <f t="shared" si="46"/>
        <v>0</v>
      </c>
      <c r="W49" s="324">
        <f t="shared" si="47"/>
        <v>0</v>
      </c>
      <c r="X49" s="324">
        <f t="shared" si="48"/>
        <v>0</v>
      </c>
      <c r="Y49" s="324">
        <f t="shared" si="26"/>
        <v>1803</v>
      </c>
      <c r="Z49" s="324">
        <v>741</v>
      </c>
      <c r="AA49" s="324">
        <v>3</v>
      </c>
      <c r="AB49" s="324">
        <v>0</v>
      </c>
      <c r="AC49" s="324">
        <v>0</v>
      </c>
      <c r="AD49" s="324">
        <v>215</v>
      </c>
      <c r="AE49" s="324">
        <v>114</v>
      </c>
      <c r="AF49" s="324">
        <v>0</v>
      </c>
      <c r="AG49" s="324">
        <v>480</v>
      </c>
      <c r="AH49" s="324">
        <v>92</v>
      </c>
      <c r="AI49" s="325">
        <v>158</v>
      </c>
      <c r="AJ49" s="325" t="s">
        <v>950</v>
      </c>
      <c r="AK49" s="325" t="s">
        <v>950</v>
      </c>
      <c r="AL49" s="325" t="s">
        <v>950</v>
      </c>
      <c r="AM49" s="325" t="s">
        <v>950</v>
      </c>
      <c r="AN49" s="325" t="s">
        <v>950</v>
      </c>
      <c r="AO49" s="325" t="s">
        <v>950</v>
      </c>
      <c r="AP49" s="325" t="s">
        <v>950</v>
      </c>
      <c r="AQ49" s="325" t="s">
        <v>950</v>
      </c>
      <c r="AR49" s="324">
        <v>0</v>
      </c>
      <c r="AS49" s="324">
        <v>0</v>
      </c>
      <c r="AT49" s="324">
        <f>施設資源化量内訳!D49</f>
        <v>1123</v>
      </c>
      <c r="AU49" s="324">
        <f>施設資源化量内訳!E49</f>
        <v>0</v>
      </c>
      <c r="AV49" s="324">
        <f>施設資源化量内訳!F49</f>
        <v>0</v>
      </c>
      <c r="AW49" s="324">
        <f>施設資源化量内訳!G49</f>
        <v>0</v>
      </c>
      <c r="AX49" s="324">
        <f>施設資源化量内訳!H49</f>
        <v>255</v>
      </c>
      <c r="AY49" s="324">
        <f>施設資源化量内訳!I49</f>
        <v>0</v>
      </c>
      <c r="AZ49" s="324">
        <f>施設資源化量内訳!J49</f>
        <v>0</v>
      </c>
      <c r="BA49" s="324">
        <f>施設資源化量内訳!K49</f>
        <v>0</v>
      </c>
      <c r="BB49" s="324">
        <f>施設資源化量内訳!L49</f>
        <v>0</v>
      </c>
      <c r="BC49" s="324">
        <f>施設資源化量内訳!M49</f>
        <v>0</v>
      </c>
      <c r="BD49" s="324">
        <f>施設資源化量内訳!N49</f>
        <v>0</v>
      </c>
      <c r="BE49" s="324">
        <f>施設資源化量内訳!O49</f>
        <v>0</v>
      </c>
      <c r="BF49" s="324">
        <f>施設資源化量内訳!P49</f>
        <v>0</v>
      </c>
      <c r="BG49" s="324">
        <f>施設資源化量内訳!Q49</f>
        <v>0</v>
      </c>
      <c r="BH49" s="324">
        <f>施設資源化量内訳!R49</f>
        <v>0</v>
      </c>
      <c r="BI49" s="324">
        <f>施設資源化量内訳!S49</f>
        <v>0</v>
      </c>
      <c r="BJ49" s="324">
        <f>施設資源化量内訳!T49</f>
        <v>868</v>
      </c>
      <c r="BK49" s="324">
        <f>施設資源化量内訳!U49</f>
        <v>0</v>
      </c>
      <c r="BL49" s="324">
        <f>施設資源化量内訳!V49</f>
        <v>0</v>
      </c>
      <c r="BM49" s="324">
        <f>施設資源化量内訳!W49</f>
        <v>0</v>
      </c>
      <c r="BN49" s="324">
        <f>施設資源化量内訳!X49</f>
        <v>0</v>
      </c>
      <c r="BO49" s="324">
        <f t="shared" si="27"/>
        <v>0</v>
      </c>
      <c r="BP49" s="324">
        <v>0</v>
      </c>
      <c r="BQ49" s="324">
        <v>0</v>
      </c>
      <c r="BR49" s="324">
        <v>0</v>
      </c>
      <c r="BS49" s="324">
        <v>0</v>
      </c>
      <c r="BT49" s="324">
        <v>0</v>
      </c>
      <c r="BU49" s="324">
        <v>0</v>
      </c>
      <c r="BV49" s="324">
        <v>0</v>
      </c>
      <c r="BW49" s="324">
        <v>0</v>
      </c>
      <c r="BX49" s="324">
        <v>0</v>
      </c>
      <c r="BY49" s="324">
        <v>0</v>
      </c>
      <c r="BZ49" s="325" t="s">
        <v>950</v>
      </c>
      <c r="CA49" s="325" t="s">
        <v>950</v>
      </c>
      <c r="CB49" s="325" t="s">
        <v>950</v>
      </c>
      <c r="CC49" s="325" t="s">
        <v>950</v>
      </c>
      <c r="CD49" s="325" t="s">
        <v>950</v>
      </c>
      <c r="CE49" s="325" t="s">
        <v>950</v>
      </c>
      <c r="CF49" s="325" t="s">
        <v>950</v>
      </c>
      <c r="CG49" s="325" t="s">
        <v>950</v>
      </c>
      <c r="CH49" s="324">
        <v>0</v>
      </c>
      <c r="CI49" s="324">
        <v>0</v>
      </c>
      <c r="CJ49" s="326" t="s">
        <v>762</v>
      </c>
    </row>
    <row r="50" spans="1:88" s="300" customFormat="1" ht="13.5" customHeight="1">
      <c r="A50" s="322" t="s">
        <v>745</v>
      </c>
      <c r="B50" s="323" t="s">
        <v>887</v>
      </c>
      <c r="C50" s="322" t="s">
        <v>888</v>
      </c>
      <c r="D50" s="324">
        <f t="shared" si="28"/>
        <v>1753</v>
      </c>
      <c r="E50" s="324">
        <f t="shared" si="29"/>
        <v>914</v>
      </c>
      <c r="F50" s="324">
        <f t="shared" si="30"/>
        <v>3</v>
      </c>
      <c r="G50" s="324">
        <f t="shared" si="31"/>
        <v>0</v>
      </c>
      <c r="H50" s="324">
        <f t="shared" si="32"/>
        <v>258</v>
      </c>
      <c r="I50" s="324">
        <f t="shared" si="33"/>
        <v>151</v>
      </c>
      <c r="J50" s="324">
        <f t="shared" si="34"/>
        <v>83</v>
      </c>
      <c r="K50" s="324">
        <f t="shared" si="35"/>
        <v>0</v>
      </c>
      <c r="L50" s="324">
        <f t="shared" si="36"/>
        <v>177</v>
      </c>
      <c r="M50" s="324">
        <f t="shared" si="37"/>
        <v>0</v>
      </c>
      <c r="N50" s="324">
        <f t="shared" si="38"/>
        <v>97</v>
      </c>
      <c r="O50" s="324">
        <f t="shared" si="39"/>
        <v>0</v>
      </c>
      <c r="P50" s="324">
        <f t="shared" si="40"/>
        <v>0</v>
      </c>
      <c r="Q50" s="324">
        <f t="shared" si="41"/>
        <v>0</v>
      </c>
      <c r="R50" s="324">
        <f t="shared" si="42"/>
        <v>0</v>
      </c>
      <c r="S50" s="324">
        <f t="shared" si="43"/>
        <v>0</v>
      </c>
      <c r="T50" s="324">
        <f t="shared" si="44"/>
        <v>0</v>
      </c>
      <c r="U50" s="324">
        <f t="shared" si="45"/>
        <v>0</v>
      </c>
      <c r="V50" s="324">
        <f t="shared" si="46"/>
        <v>0</v>
      </c>
      <c r="W50" s="324">
        <f t="shared" si="47"/>
        <v>0</v>
      </c>
      <c r="X50" s="324">
        <f t="shared" si="48"/>
        <v>70</v>
      </c>
      <c r="Y50" s="324">
        <f t="shared" si="26"/>
        <v>618</v>
      </c>
      <c r="Z50" s="324">
        <v>528</v>
      </c>
      <c r="AA50" s="324">
        <v>3</v>
      </c>
      <c r="AB50" s="324">
        <v>0</v>
      </c>
      <c r="AC50" s="324">
        <v>0</v>
      </c>
      <c r="AD50" s="324">
        <v>0</v>
      </c>
      <c r="AE50" s="324">
        <v>0</v>
      </c>
      <c r="AF50" s="324">
        <v>0</v>
      </c>
      <c r="AG50" s="324">
        <v>0</v>
      </c>
      <c r="AH50" s="324">
        <v>0</v>
      </c>
      <c r="AI50" s="325">
        <v>87</v>
      </c>
      <c r="AJ50" s="325" t="s">
        <v>950</v>
      </c>
      <c r="AK50" s="325" t="s">
        <v>950</v>
      </c>
      <c r="AL50" s="325" t="s">
        <v>950</v>
      </c>
      <c r="AM50" s="325" t="s">
        <v>950</v>
      </c>
      <c r="AN50" s="325" t="s">
        <v>950</v>
      </c>
      <c r="AO50" s="325" t="s">
        <v>950</v>
      </c>
      <c r="AP50" s="325" t="s">
        <v>950</v>
      </c>
      <c r="AQ50" s="325" t="s">
        <v>950</v>
      </c>
      <c r="AR50" s="324">
        <v>0</v>
      </c>
      <c r="AS50" s="324">
        <v>0</v>
      </c>
      <c r="AT50" s="324">
        <f>施設資源化量内訳!D50</f>
        <v>699</v>
      </c>
      <c r="AU50" s="324">
        <f>施設資源化量内訳!E50</f>
        <v>0</v>
      </c>
      <c r="AV50" s="324">
        <f>施設資源化量内訳!F50</f>
        <v>0</v>
      </c>
      <c r="AW50" s="324">
        <f>施設資源化量内訳!G50</f>
        <v>0</v>
      </c>
      <c r="AX50" s="324">
        <f>施設資源化量内訳!H50</f>
        <v>234</v>
      </c>
      <c r="AY50" s="324">
        <f>施設資源化量内訳!I50</f>
        <v>135</v>
      </c>
      <c r="AZ50" s="324">
        <f>施設資源化量内訳!J50</f>
        <v>83</v>
      </c>
      <c r="BA50" s="324">
        <f>施設資源化量内訳!K50</f>
        <v>0</v>
      </c>
      <c r="BB50" s="324">
        <f>施設資源化量内訳!L50</f>
        <v>177</v>
      </c>
      <c r="BC50" s="324">
        <f>施設資源化量内訳!M50</f>
        <v>0</v>
      </c>
      <c r="BD50" s="324">
        <f>施設資源化量内訳!N50</f>
        <v>0</v>
      </c>
      <c r="BE50" s="324">
        <f>施設資源化量内訳!O50</f>
        <v>0</v>
      </c>
      <c r="BF50" s="324">
        <f>施設資源化量内訳!P50</f>
        <v>0</v>
      </c>
      <c r="BG50" s="324">
        <f>施設資源化量内訳!Q50</f>
        <v>0</v>
      </c>
      <c r="BH50" s="324">
        <f>施設資源化量内訳!R50</f>
        <v>0</v>
      </c>
      <c r="BI50" s="324">
        <f>施設資源化量内訳!S50</f>
        <v>0</v>
      </c>
      <c r="BJ50" s="324">
        <f>施設資源化量内訳!T50</f>
        <v>0</v>
      </c>
      <c r="BK50" s="324">
        <f>施設資源化量内訳!U50</f>
        <v>0</v>
      </c>
      <c r="BL50" s="324">
        <f>施設資源化量内訳!V50</f>
        <v>0</v>
      </c>
      <c r="BM50" s="324">
        <f>施設資源化量内訳!W50</f>
        <v>0</v>
      </c>
      <c r="BN50" s="324">
        <f>施設資源化量内訳!X50</f>
        <v>70</v>
      </c>
      <c r="BO50" s="324">
        <f t="shared" si="27"/>
        <v>436</v>
      </c>
      <c r="BP50" s="324">
        <v>386</v>
      </c>
      <c r="BQ50" s="324">
        <v>0</v>
      </c>
      <c r="BR50" s="324">
        <v>0</v>
      </c>
      <c r="BS50" s="324">
        <v>24</v>
      </c>
      <c r="BT50" s="324">
        <v>16</v>
      </c>
      <c r="BU50" s="324">
        <v>0</v>
      </c>
      <c r="BV50" s="324">
        <v>0</v>
      </c>
      <c r="BW50" s="324">
        <v>0</v>
      </c>
      <c r="BX50" s="324">
        <v>0</v>
      </c>
      <c r="BY50" s="324">
        <v>10</v>
      </c>
      <c r="BZ50" s="325" t="s">
        <v>950</v>
      </c>
      <c r="CA50" s="325" t="s">
        <v>950</v>
      </c>
      <c r="CB50" s="325" t="s">
        <v>950</v>
      </c>
      <c r="CC50" s="325" t="s">
        <v>950</v>
      </c>
      <c r="CD50" s="325" t="s">
        <v>950</v>
      </c>
      <c r="CE50" s="325" t="s">
        <v>950</v>
      </c>
      <c r="CF50" s="325" t="s">
        <v>950</v>
      </c>
      <c r="CG50" s="325" t="s">
        <v>950</v>
      </c>
      <c r="CH50" s="324">
        <v>0</v>
      </c>
      <c r="CI50" s="324">
        <v>0</v>
      </c>
      <c r="CJ50" s="326" t="s">
        <v>762</v>
      </c>
    </row>
    <row r="51" spans="1:88" s="300" customFormat="1" ht="13.5" customHeight="1">
      <c r="A51" s="322" t="s">
        <v>745</v>
      </c>
      <c r="B51" s="323" t="s">
        <v>890</v>
      </c>
      <c r="C51" s="322" t="s">
        <v>891</v>
      </c>
      <c r="D51" s="324">
        <f t="shared" si="28"/>
        <v>717</v>
      </c>
      <c r="E51" s="324">
        <f t="shared" si="29"/>
        <v>426</v>
      </c>
      <c r="F51" s="324">
        <f t="shared" si="30"/>
        <v>2</v>
      </c>
      <c r="G51" s="324">
        <f t="shared" si="31"/>
        <v>0</v>
      </c>
      <c r="H51" s="324">
        <f t="shared" si="32"/>
        <v>91</v>
      </c>
      <c r="I51" s="324">
        <f t="shared" si="33"/>
        <v>55</v>
      </c>
      <c r="J51" s="324">
        <f t="shared" si="34"/>
        <v>31</v>
      </c>
      <c r="K51" s="324">
        <f t="shared" si="35"/>
        <v>0</v>
      </c>
      <c r="L51" s="324">
        <f t="shared" si="36"/>
        <v>68</v>
      </c>
      <c r="M51" s="324">
        <f t="shared" si="37"/>
        <v>0</v>
      </c>
      <c r="N51" s="324">
        <f t="shared" si="38"/>
        <v>20</v>
      </c>
      <c r="O51" s="324">
        <f t="shared" si="39"/>
        <v>0</v>
      </c>
      <c r="P51" s="324">
        <f t="shared" si="40"/>
        <v>0</v>
      </c>
      <c r="Q51" s="324">
        <f t="shared" si="41"/>
        <v>0</v>
      </c>
      <c r="R51" s="324">
        <f t="shared" si="42"/>
        <v>0</v>
      </c>
      <c r="S51" s="324">
        <f t="shared" si="43"/>
        <v>0</v>
      </c>
      <c r="T51" s="324">
        <f t="shared" si="44"/>
        <v>0</v>
      </c>
      <c r="U51" s="324">
        <f t="shared" si="45"/>
        <v>0</v>
      </c>
      <c r="V51" s="324">
        <f t="shared" si="46"/>
        <v>0</v>
      </c>
      <c r="W51" s="324">
        <f t="shared" si="47"/>
        <v>0</v>
      </c>
      <c r="X51" s="324">
        <f t="shared" si="48"/>
        <v>24</v>
      </c>
      <c r="Y51" s="324">
        <f t="shared" si="26"/>
        <v>188</v>
      </c>
      <c r="Z51" s="324">
        <v>167</v>
      </c>
      <c r="AA51" s="324">
        <v>1</v>
      </c>
      <c r="AB51" s="324">
        <v>0</v>
      </c>
      <c r="AC51" s="324">
        <v>0</v>
      </c>
      <c r="AD51" s="324">
        <v>0</v>
      </c>
      <c r="AE51" s="324">
        <v>0</v>
      </c>
      <c r="AF51" s="324">
        <v>0</v>
      </c>
      <c r="AG51" s="324">
        <v>0</v>
      </c>
      <c r="AH51" s="324">
        <v>0</v>
      </c>
      <c r="AI51" s="325">
        <v>20</v>
      </c>
      <c r="AJ51" s="325" t="s">
        <v>950</v>
      </c>
      <c r="AK51" s="325" t="s">
        <v>950</v>
      </c>
      <c r="AL51" s="325" t="s">
        <v>950</v>
      </c>
      <c r="AM51" s="325" t="s">
        <v>950</v>
      </c>
      <c r="AN51" s="325" t="s">
        <v>950</v>
      </c>
      <c r="AO51" s="325" t="s">
        <v>950</v>
      </c>
      <c r="AP51" s="325" t="s">
        <v>950</v>
      </c>
      <c r="AQ51" s="325" t="s">
        <v>950</v>
      </c>
      <c r="AR51" s="324">
        <v>0</v>
      </c>
      <c r="AS51" s="324">
        <v>0</v>
      </c>
      <c r="AT51" s="324">
        <f>施設資源化量内訳!D51</f>
        <v>259</v>
      </c>
      <c r="AU51" s="324">
        <f>施設資源化量内訳!E51</f>
        <v>0</v>
      </c>
      <c r="AV51" s="324">
        <f>施設資源化量内訳!F51</f>
        <v>0</v>
      </c>
      <c r="AW51" s="324">
        <f>施設資源化量内訳!G51</f>
        <v>0</v>
      </c>
      <c r="AX51" s="324">
        <f>施設資源化量内訳!H51</f>
        <v>82</v>
      </c>
      <c r="AY51" s="324">
        <f>施設資源化量内訳!I51</f>
        <v>54</v>
      </c>
      <c r="AZ51" s="324">
        <f>施設資源化量内訳!J51</f>
        <v>31</v>
      </c>
      <c r="BA51" s="324">
        <f>施設資源化量内訳!K51</f>
        <v>0</v>
      </c>
      <c r="BB51" s="324">
        <f>施設資源化量内訳!L51</f>
        <v>68</v>
      </c>
      <c r="BC51" s="324">
        <f>施設資源化量内訳!M51</f>
        <v>0</v>
      </c>
      <c r="BD51" s="324">
        <f>施設資源化量内訳!N51</f>
        <v>0</v>
      </c>
      <c r="BE51" s="324">
        <f>施設資源化量内訳!O51</f>
        <v>0</v>
      </c>
      <c r="BF51" s="324">
        <f>施設資源化量内訳!P51</f>
        <v>0</v>
      </c>
      <c r="BG51" s="324">
        <f>施設資源化量内訳!Q51</f>
        <v>0</v>
      </c>
      <c r="BH51" s="324">
        <f>施設資源化量内訳!R51</f>
        <v>0</v>
      </c>
      <c r="BI51" s="324">
        <f>施設資源化量内訳!S51</f>
        <v>0</v>
      </c>
      <c r="BJ51" s="324">
        <f>施設資源化量内訳!T51</f>
        <v>0</v>
      </c>
      <c r="BK51" s="324">
        <f>施設資源化量内訳!U51</f>
        <v>0</v>
      </c>
      <c r="BL51" s="324">
        <f>施設資源化量内訳!V51</f>
        <v>0</v>
      </c>
      <c r="BM51" s="324">
        <f>施設資源化量内訳!W51</f>
        <v>0</v>
      </c>
      <c r="BN51" s="324">
        <f>施設資源化量内訳!X51</f>
        <v>24</v>
      </c>
      <c r="BO51" s="324">
        <f t="shared" si="27"/>
        <v>270</v>
      </c>
      <c r="BP51" s="324">
        <v>259</v>
      </c>
      <c r="BQ51" s="324">
        <v>1</v>
      </c>
      <c r="BR51" s="324">
        <v>0</v>
      </c>
      <c r="BS51" s="324">
        <v>9</v>
      </c>
      <c r="BT51" s="324">
        <v>1</v>
      </c>
      <c r="BU51" s="324">
        <v>0</v>
      </c>
      <c r="BV51" s="324">
        <v>0</v>
      </c>
      <c r="BW51" s="324">
        <v>0</v>
      </c>
      <c r="BX51" s="324">
        <v>0</v>
      </c>
      <c r="BY51" s="324">
        <v>0</v>
      </c>
      <c r="BZ51" s="325" t="s">
        <v>950</v>
      </c>
      <c r="CA51" s="325" t="s">
        <v>950</v>
      </c>
      <c r="CB51" s="325" t="s">
        <v>950</v>
      </c>
      <c r="CC51" s="325" t="s">
        <v>950</v>
      </c>
      <c r="CD51" s="325" t="s">
        <v>950</v>
      </c>
      <c r="CE51" s="325" t="s">
        <v>950</v>
      </c>
      <c r="CF51" s="325" t="s">
        <v>950</v>
      </c>
      <c r="CG51" s="325" t="s">
        <v>950</v>
      </c>
      <c r="CH51" s="324">
        <v>0</v>
      </c>
      <c r="CI51" s="324">
        <v>0</v>
      </c>
      <c r="CJ51" s="326" t="s">
        <v>762</v>
      </c>
    </row>
    <row r="52" spans="1:88" s="300" customFormat="1" ht="13.5" customHeight="1">
      <c r="A52" s="322" t="s">
        <v>745</v>
      </c>
      <c r="B52" s="323" t="s">
        <v>893</v>
      </c>
      <c r="C52" s="322" t="s">
        <v>894</v>
      </c>
      <c r="D52" s="324">
        <f t="shared" si="28"/>
        <v>1368</v>
      </c>
      <c r="E52" s="324">
        <f t="shared" si="29"/>
        <v>382</v>
      </c>
      <c r="F52" s="324">
        <f t="shared" si="30"/>
        <v>2</v>
      </c>
      <c r="G52" s="324">
        <f t="shared" si="31"/>
        <v>0</v>
      </c>
      <c r="H52" s="324">
        <f t="shared" si="32"/>
        <v>111</v>
      </c>
      <c r="I52" s="324">
        <f t="shared" si="33"/>
        <v>54</v>
      </c>
      <c r="J52" s="324">
        <f t="shared" si="34"/>
        <v>31</v>
      </c>
      <c r="K52" s="324">
        <f t="shared" si="35"/>
        <v>0</v>
      </c>
      <c r="L52" s="324">
        <f t="shared" si="36"/>
        <v>295</v>
      </c>
      <c r="M52" s="324">
        <f t="shared" si="37"/>
        <v>176</v>
      </c>
      <c r="N52" s="324">
        <f t="shared" si="38"/>
        <v>52</v>
      </c>
      <c r="O52" s="324">
        <f t="shared" si="39"/>
        <v>0</v>
      </c>
      <c r="P52" s="324">
        <f t="shared" si="40"/>
        <v>0</v>
      </c>
      <c r="Q52" s="324">
        <f t="shared" si="41"/>
        <v>0</v>
      </c>
      <c r="R52" s="324">
        <f t="shared" si="42"/>
        <v>0</v>
      </c>
      <c r="S52" s="324">
        <f t="shared" si="43"/>
        <v>0</v>
      </c>
      <c r="T52" s="324">
        <f t="shared" si="44"/>
        <v>97</v>
      </c>
      <c r="U52" s="324">
        <f t="shared" si="45"/>
        <v>0</v>
      </c>
      <c r="V52" s="324">
        <f t="shared" si="46"/>
        <v>0</v>
      </c>
      <c r="W52" s="324">
        <f t="shared" si="47"/>
        <v>0</v>
      </c>
      <c r="X52" s="324">
        <f t="shared" si="48"/>
        <v>168</v>
      </c>
      <c r="Y52" s="324">
        <f t="shared" si="26"/>
        <v>289</v>
      </c>
      <c r="Z52" s="324">
        <v>227</v>
      </c>
      <c r="AA52" s="324">
        <v>1</v>
      </c>
      <c r="AB52" s="324">
        <v>0</v>
      </c>
      <c r="AC52" s="324">
        <v>18</v>
      </c>
      <c r="AD52" s="324">
        <v>0</v>
      </c>
      <c r="AE52" s="324">
        <v>0</v>
      </c>
      <c r="AF52" s="324">
        <v>0</v>
      </c>
      <c r="AG52" s="324">
        <v>0</v>
      </c>
      <c r="AH52" s="324">
        <v>0</v>
      </c>
      <c r="AI52" s="325">
        <v>43</v>
      </c>
      <c r="AJ52" s="325" t="s">
        <v>950</v>
      </c>
      <c r="AK52" s="325" t="s">
        <v>950</v>
      </c>
      <c r="AL52" s="325" t="s">
        <v>950</v>
      </c>
      <c r="AM52" s="325" t="s">
        <v>950</v>
      </c>
      <c r="AN52" s="325" t="s">
        <v>950</v>
      </c>
      <c r="AO52" s="325" t="s">
        <v>950</v>
      </c>
      <c r="AP52" s="325" t="s">
        <v>950</v>
      </c>
      <c r="AQ52" s="325" t="s">
        <v>950</v>
      </c>
      <c r="AR52" s="324">
        <v>0</v>
      </c>
      <c r="AS52" s="324">
        <v>0</v>
      </c>
      <c r="AT52" s="324">
        <f>施設資源化量内訳!D52</f>
        <v>931</v>
      </c>
      <c r="AU52" s="324">
        <f>施設資源化量内訳!E52</f>
        <v>11</v>
      </c>
      <c r="AV52" s="324">
        <f>施設資源化量内訳!F52</f>
        <v>0</v>
      </c>
      <c r="AW52" s="324">
        <f>施設資源化量内訳!G52</f>
        <v>0</v>
      </c>
      <c r="AX52" s="324">
        <f>施設資源化量内訳!H52</f>
        <v>91</v>
      </c>
      <c r="AY52" s="324">
        <f>施設資源化量内訳!I52</f>
        <v>54</v>
      </c>
      <c r="AZ52" s="324">
        <f>施設資源化量内訳!J52</f>
        <v>31</v>
      </c>
      <c r="BA52" s="324">
        <f>施設資源化量内訳!K52</f>
        <v>0</v>
      </c>
      <c r="BB52" s="324">
        <f>施設資源化量内訳!L52</f>
        <v>295</v>
      </c>
      <c r="BC52" s="324">
        <f>施設資源化量内訳!M52</f>
        <v>176</v>
      </c>
      <c r="BD52" s="324">
        <f>施設資源化量内訳!N52</f>
        <v>8</v>
      </c>
      <c r="BE52" s="324">
        <f>施設資源化量内訳!O52</f>
        <v>0</v>
      </c>
      <c r="BF52" s="324">
        <f>施設資源化量内訳!P52</f>
        <v>0</v>
      </c>
      <c r="BG52" s="324">
        <f>施設資源化量内訳!Q52</f>
        <v>0</v>
      </c>
      <c r="BH52" s="324">
        <f>施設資源化量内訳!R52</f>
        <v>0</v>
      </c>
      <c r="BI52" s="324">
        <f>施設資源化量内訳!S52</f>
        <v>0</v>
      </c>
      <c r="BJ52" s="324">
        <f>施設資源化量内訳!T52</f>
        <v>97</v>
      </c>
      <c r="BK52" s="324">
        <f>施設資源化量内訳!U52</f>
        <v>0</v>
      </c>
      <c r="BL52" s="324">
        <f>施設資源化量内訳!V52</f>
        <v>0</v>
      </c>
      <c r="BM52" s="324">
        <f>施設資源化量内訳!W52</f>
        <v>0</v>
      </c>
      <c r="BN52" s="324">
        <f>施設資源化量内訳!X52</f>
        <v>168</v>
      </c>
      <c r="BO52" s="324">
        <f t="shared" si="27"/>
        <v>148</v>
      </c>
      <c r="BP52" s="324">
        <v>144</v>
      </c>
      <c r="BQ52" s="324">
        <v>1</v>
      </c>
      <c r="BR52" s="324">
        <v>0</v>
      </c>
      <c r="BS52" s="324">
        <v>2</v>
      </c>
      <c r="BT52" s="324">
        <v>0</v>
      </c>
      <c r="BU52" s="324">
        <v>0</v>
      </c>
      <c r="BV52" s="324">
        <v>0</v>
      </c>
      <c r="BW52" s="324">
        <v>0</v>
      </c>
      <c r="BX52" s="324">
        <v>0</v>
      </c>
      <c r="BY52" s="324">
        <v>1</v>
      </c>
      <c r="BZ52" s="325" t="s">
        <v>950</v>
      </c>
      <c r="CA52" s="325" t="s">
        <v>950</v>
      </c>
      <c r="CB52" s="325" t="s">
        <v>950</v>
      </c>
      <c r="CC52" s="325" t="s">
        <v>950</v>
      </c>
      <c r="CD52" s="325" t="s">
        <v>950</v>
      </c>
      <c r="CE52" s="325" t="s">
        <v>950</v>
      </c>
      <c r="CF52" s="325" t="s">
        <v>950</v>
      </c>
      <c r="CG52" s="325" t="s">
        <v>950</v>
      </c>
      <c r="CH52" s="324">
        <v>0</v>
      </c>
      <c r="CI52" s="324">
        <v>0</v>
      </c>
      <c r="CJ52" s="326" t="s">
        <v>762</v>
      </c>
    </row>
    <row r="53" spans="1:88" s="300" customFormat="1" ht="13.5" customHeight="1">
      <c r="A53" s="322" t="s">
        <v>745</v>
      </c>
      <c r="B53" s="323" t="s">
        <v>896</v>
      </c>
      <c r="C53" s="322" t="s">
        <v>897</v>
      </c>
      <c r="D53" s="324">
        <f t="shared" si="28"/>
        <v>1441</v>
      </c>
      <c r="E53" s="324">
        <f t="shared" si="29"/>
        <v>275</v>
      </c>
      <c r="F53" s="324">
        <f t="shared" si="30"/>
        <v>2</v>
      </c>
      <c r="G53" s="324">
        <f t="shared" si="31"/>
        <v>153</v>
      </c>
      <c r="H53" s="324">
        <f t="shared" si="32"/>
        <v>118</v>
      </c>
      <c r="I53" s="324">
        <f t="shared" si="33"/>
        <v>60</v>
      </c>
      <c r="J53" s="324">
        <f t="shared" si="34"/>
        <v>35</v>
      </c>
      <c r="K53" s="324">
        <f t="shared" si="35"/>
        <v>0</v>
      </c>
      <c r="L53" s="324">
        <f t="shared" si="36"/>
        <v>300</v>
      </c>
      <c r="M53" s="324">
        <f t="shared" si="37"/>
        <v>144</v>
      </c>
      <c r="N53" s="324">
        <f t="shared" si="38"/>
        <v>69</v>
      </c>
      <c r="O53" s="324">
        <f t="shared" si="39"/>
        <v>0</v>
      </c>
      <c r="P53" s="324">
        <f t="shared" si="40"/>
        <v>0</v>
      </c>
      <c r="Q53" s="324">
        <f t="shared" si="41"/>
        <v>0</v>
      </c>
      <c r="R53" s="324">
        <f t="shared" si="42"/>
        <v>0</v>
      </c>
      <c r="S53" s="324">
        <f t="shared" si="43"/>
        <v>0</v>
      </c>
      <c r="T53" s="324">
        <f t="shared" si="44"/>
        <v>106</v>
      </c>
      <c r="U53" s="324">
        <f t="shared" si="45"/>
        <v>0</v>
      </c>
      <c r="V53" s="324">
        <f t="shared" si="46"/>
        <v>0</v>
      </c>
      <c r="W53" s="324">
        <f t="shared" si="47"/>
        <v>0</v>
      </c>
      <c r="X53" s="324">
        <f t="shared" si="48"/>
        <v>179</v>
      </c>
      <c r="Y53" s="324">
        <f t="shared" si="26"/>
        <v>494</v>
      </c>
      <c r="Z53" s="324">
        <v>262</v>
      </c>
      <c r="AA53" s="324">
        <v>2</v>
      </c>
      <c r="AB53" s="324">
        <v>153</v>
      </c>
      <c r="AC53" s="324">
        <v>17</v>
      </c>
      <c r="AD53" s="324">
        <v>0</v>
      </c>
      <c r="AE53" s="324">
        <v>0</v>
      </c>
      <c r="AF53" s="324">
        <v>0</v>
      </c>
      <c r="AG53" s="324">
        <v>0</v>
      </c>
      <c r="AH53" s="324">
        <v>0</v>
      </c>
      <c r="AI53" s="325">
        <v>60</v>
      </c>
      <c r="AJ53" s="325" t="s">
        <v>950</v>
      </c>
      <c r="AK53" s="325" t="s">
        <v>950</v>
      </c>
      <c r="AL53" s="325" t="s">
        <v>950</v>
      </c>
      <c r="AM53" s="325" t="s">
        <v>950</v>
      </c>
      <c r="AN53" s="325" t="s">
        <v>950</v>
      </c>
      <c r="AO53" s="325" t="s">
        <v>950</v>
      </c>
      <c r="AP53" s="325" t="s">
        <v>950</v>
      </c>
      <c r="AQ53" s="325" t="s">
        <v>950</v>
      </c>
      <c r="AR53" s="324">
        <v>0</v>
      </c>
      <c r="AS53" s="324">
        <v>0</v>
      </c>
      <c r="AT53" s="324">
        <f>施設資源化量内訳!D53</f>
        <v>947</v>
      </c>
      <c r="AU53" s="324">
        <f>施設資源化量内訳!E53</f>
        <v>13</v>
      </c>
      <c r="AV53" s="324">
        <f>施設資源化量内訳!F53</f>
        <v>0</v>
      </c>
      <c r="AW53" s="324">
        <f>施設資源化量内訳!G53</f>
        <v>0</v>
      </c>
      <c r="AX53" s="324">
        <f>施設資源化量内訳!H53</f>
        <v>101</v>
      </c>
      <c r="AY53" s="324">
        <f>施設資源化量内訳!I53</f>
        <v>60</v>
      </c>
      <c r="AZ53" s="324">
        <f>施設資源化量内訳!J53</f>
        <v>35</v>
      </c>
      <c r="BA53" s="324">
        <f>施設資源化量内訳!K53</f>
        <v>0</v>
      </c>
      <c r="BB53" s="324">
        <f>施設資源化量内訳!L53</f>
        <v>300</v>
      </c>
      <c r="BC53" s="324">
        <f>施設資源化量内訳!M53</f>
        <v>144</v>
      </c>
      <c r="BD53" s="324">
        <f>施設資源化量内訳!N53</f>
        <v>9</v>
      </c>
      <c r="BE53" s="324">
        <f>施設資源化量内訳!O53</f>
        <v>0</v>
      </c>
      <c r="BF53" s="324">
        <f>施設資源化量内訳!P53</f>
        <v>0</v>
      </c>
      <c r="BG53" s="324">
        <f>施設資源化量内訳!Q53</f>
        <v>0</v>
      </c>
      <c r="BH53" s="324">
        <f>施設資源化量内訳!R53</f>
        <v>0</v>
      </c>
      <c r="BI53" s="324">
        <f>施設資源化量内訳!S53</f>
        <v>0</v>
      </c>
      <c r="BJ53" s="324">
        <f>施設資源化量内訳!T53</f>
        <v>106</v>
      </c>
      <c r="BK53" s="324">
        <f>施設資源化量内訳!U53</f>
        <v>0</v>
      </c>
      <c r="BL53" s="324">
        <f>施設資源化量内訳!V53</f>
        <v>0</v>
      </c>
      <c r="BM53" s="324">
        <f>施設資源化量内訳!W53</f>
        <v>0</v>
      </c>
      <c r="BN53" s="324">
        <f>施設資源化量内訳!X53</f>
        <v>179</v>
      </c>
      <c r="BO53" s="324">
        <f t="shared" si="27"/>
        <v>0</v>
      </c>
      <c r="BP53" s="324">
        <v>0</v>
      </c>
      <c r="BQ53" s="324">
        <v>0</v>
      </c>
      <c r="BR53" s="324">
        <v>0</v>
      </c>
      <c r="BS53" s="324">
        <v>0</v>
      </c>
      <c r="BT53" s="324">
        <v>0</v>
      </c>
      <c r="BU53" s="324">
        <v>0</v>
      </c>
      <c r="BV53" s="324">
        <v>0</v>
      </c>
      <c r="BW53" s="324">
        <v>0</v>
      </c>
      <c r="BX53" s="324">
        <v>0</v>
      </c>
      <c r="BY53" s="324">
        <v>0</v>
      </c>
      <c r="BZ53" s="325" t="s">
        <v>950</v>
      </c>
      <c r="CA53" s="325" t="s">
        <v>950</v>
      </c>
      <c r="CB53" s="325" t="s">
        <v>950</v>
      </c>
      <c r="CC53" s="325" t="s">
        <v>950</v>
      </c>
      <c r="CD53" s="325" t="s">
        <v>950</v>
      </c>
      <c r="CE53" s="325" t="s">
        <v>950</v>
      </c>
      <c r="CF53" s="325" t="s">
        <v>950</v>
      </c>
      <c r="CG53" s="325" t="s">
        <v>950</v>
      </c>
      <c r="CH53" s="324">
        <v>0</v>
      </c>
      <c r="CI53" s="324">
        <v>0</v>
      </c>
      <c r="CJ53" s="326" t="s">
        <v>762</v>
      </c>
    </row>
    <row r="54" spans="1:88" s="300" customFormat="1" ht="13.5" customHeight="1">
      <c r="A54" s="322" t="s">
        <v>745</v>
      </c>
      <c r="B54" s="323" t="s">
        <v>899</v>
      </c>
      <c r="C54" s="322" t="s">
        <v>900</v>
      </c>
      <c r="D54" s="324">
        <f t="shared" si="28"/>
        <v>2539</v>
      </c>
      <c r="E54" s="324">
        <f t="shared" si="29"/>
        <v>753</v>
      </c>
      <c r="F54" s="324">
        <f t="shared" si="30"/>
        <v>3</v>
      </c>
      <c r="G54" s="324">
        <f t="shared" si="31"/>
        <v>0</v>
      </c>
      <c r="H54" s="324">
        <f t="shared" si="32"/>
        <v>243</v>
      </c>
      <c r="I54" s="324">
        <f t="shared" si="33"/>
        <v>143</v>
      </c>
      <c r="J54" s="324">
        <f t="shared" si="34"/>
        <v>80</v>
      </c>
      <c r="K54" s="324">
        <f t="shared" si="35"/>
        <v>0</v>
      </c>
      <c r="L54" s="324">
        <f t="shared" si="36"/>
        <v>616</v>
      </c>
      <c r="M54" s="324">
        <f t="shared" si="37"/>
        <v>138</v>
      </c>
      <c r="N54" s="324">
        <f t="shared" si="38"/>
        <v>114</v>
      </c>
      <c r="O54" s="324">
        <f t="shared" si="39"/>
        <v>0</v>
      </c>
      <c r="P54" s="324">
        <f t="shared" si="40"/>
        <v>0</v>
      </c>
      <c r="Q54" s="324">
        <f t="shared" si="41"/>
        <v>0</v>
      </c>
      <c r="R54" s="324">
        <f t="shared" si="42"/>
        <v>0</v>
      </c>
      <c r="S54" s="324">
        <f t="shared" si="43"/>
        <v>0</v>
      </c>
      <c r="T54" s="324">
        <f t="shared" si="44"/>
        <v>163</v>
      </c>
      <c r="U54" s="324">
        <f t="shared" si="45"/>
        <v>0</v>
      </c>
      <c r="V54" s="324">
        <f t="shared" si="46"/>
        <v>0</v>
      </c>
      <c r="W54" s="324">
        <f t="shared" si="47"/>
        <v>4</v>
      </c>
      <c r="X54" s="324">
        <f t="shared" si="48"/>
        <v>282</v>
      </c>
      <c r="Y54" s="324">
        <f t="shared" si="26"/>
        <v>399</v>
      </c>
      <c r="Z54" s="324">
        <v>318</v>
      </c>
      <c r="AA54" s="324">
        <v>1</v>
      </c>
      <c r="AB54" s="324">
        <v>0</v>
      </c>
      <c r="AC54" s="324">
        <v>0</v>
      </c>
      <c r="AD54" s="324">
        <v>0</v>
      </c>
      <c r="AE54" s="324">
        <v>0</v>
      </c>
      <c r="AF54" s="324">
        <v>0</v>
      </c>
      <c r="AG54" s="324">
        <v>0</v>
      </c>
      <c r="AH54" s="324">
        <v>0</v>
      </c>
      <c r="AI54" s="325">
        <v>76</v>
      </c>
      <c r="AJ54" s="325" t="s">
        <v>950</v>
      </c>
      <c r="AK54" s="325" t="s">
        <v>950</v>
      </c>
      <c r="AL54" s="325" t="s">
        <v>950</v>
      </c>
      <c r="AM54" s="325" t="s">
        <v>950</v>
      </c>
      <c r="AN54" s="325" t="s">
        <v>950</v>
      </c>
      <c r="AO54" s="325" t="s">
        <v>950</v>
      </c>
      <c r="AP54" s="325" t="s">
        <v>950</v>
      </c>
      <c r="AQ54" s="325" t="s">
        <v>950</v>
      </c>
      <c r="AR54" s="324">
        <v>4</v>
      </c>
      <c r="AS54" s="324">
        <v>0</v>
      </c>
      <c r="AT54" s="324">
        <f>施設資源化量内訳!D54</f>
        <v>1700</v>
      </c>
      <c r="AU54" s="324">
        <f>施設資源化量内訳!E54</f>
        <v>29</v>
      </c>
      <c r="AV54" s="324">
        <f>施設資源化量内訳!F54</f>
        <v>0</v>
      </c>
      <c r="AW54" s="324">
        <f>施設資源化量内訳!G54</f>
        <v>0</v>
      </c>
      <c r="AX54" s="324">
        <f>施設資源化量内訳!H54</f>
        <v>232</v>
      </c>
      <c r="AY54" s="324">
        <f>施設資源化量内訳!I54</f>
        <v>139</v>
      </c>
      <c r="AZ54" s="324">
        <f>施設資源化量内訳!J54</f>
        <v>80</v>
      </c>
      <c r="BA54" s="324">
        <f>施設資源化量内訳!K54</f>
        <v>0</v>
      </c>
      <c r="BB54" s="324">
        <f>施設資源化量内訳!L54</f>
        <v>616</v>
      </c>
      <c r="BC54" s="324">
        <f>施設資源化量内訳!M54</f>
        <v>138</v>
      </c>
      <c r="BD54" s="324">
        <f>施設資源化量内訳!N54</f>
        <v>21</v>
      </c>
      <c r="BE54" s="324">
        <f>施設資源化量内訳!O54</f>
        <v>0</v>
      </c>
      <c r="BF54" s="324">
        <f>施設資源化量内訳!P54</f>
        <v>0</v>
      </c>
      <c r="BG54" s="324">
        <f>施設資源化量内訳!Q54</f>
        <v>0</v>
      </c>
      <c r="BH54" s="324">
        <f>施設資源化量内訳!R54</f>
        <v>0</v>
      </c>
      <c r="BI54" s="324">
        <f>施設資源化量内訳!S54</f>
        <v>0</v>
      </c>
      <c r="BJ54" s="324">
        <f>施設資源化量内訳!T54</f>
        <v>163</v>
      </c>
      <c r="BK54" s="324">
        <f>施設資源化量内訳!U54</f>
        <v>0</v>
      </c>
      <c r="BL54" s="324">
        <f>施設資源化量内訳!V54</f>
        <v>0</v>
      </c>
      <c r="BM54" s="324">
        <f>施設資源化量内訳!W54</f>
        <v>0</v>
      </c>
      <c r="BN54" s="324">
        <f>施設資源化量内訳!X54</f>
        <v>282</v>
      </c>
      <c r="BO54" s="324">
        <f t="shared" si="27"/>
        <v>440</v>
      </c>
      <c r="BP54" s="324">
        <v>406</v>
      </c>
      <c r="BQ54" s="324">
        <v>2</v>
      </c>
      <c r="BR54" s="324">
        <v>0</v>
      </c>
      <c r="BS54" s="324">
        <v>11</v>
      </c>
      <c r="BT54" s="324">
        <v>4</v>
      </c>
      <c r="BU54" s="324">
        <v>0</v>
      </c>
      <c r="BV54" s="324">
        <v>0</v>
      </c>
      <c r="BW54" s="324">
        <v>0</v>
      </c>
      <c r="BX54" s="324">
        <v>0</v>
      </c>
      <c r="BY54" s="324">
        <v>17</v>
      </c>
      <c r="BZ54" s="325" t="s">
        <v>950</v>
      </c>
      <c r="CA54" s="325" t="s">
        <v>950</v>
      </c>
      <c r="CB54" s="325" t="s">
        <v>950</v>
      </c>
      <c r="CC54" s="325" t="s">
        <v>950</v>
      </c>
      <c r="CD54" s="325" t="s">
        <v>950</v>
      </c>
      <c r="CE54" s="325" t="s">
        <v>950</v>
      </c>
      <c r="CF54" s="325" t="s">
        <v>950</v>
      </c>
      <c r="CG54" s="325" t="s">
        <v>950</v>
      </c>
      <c r="CH54" s="324">
        <v>0</v>
      </c>
      <c r="CI54" s="324">
        <v>0</v>
      </c>
      <c r="CJ54" s="326" t="s">
        <v>762</v>
      </c>
    </row>
    <row r="55" spans="1:88" s="300" customFormat="1" ht="13.5" customHeight="1">
      <c r="A55" s="322" t="s">
        <v>745</v>
      </c>
      <c r="B55" s="323" t="s">
        <v>902</v>
      </c>
      <c r="C55" s="322" t="s">
        <v>903</v>
      </c>
      <c r="D55" s="324">
        <f t="shared" si="28"/>
        <v>2349</v>
      </c>
      <c r="E55" s="324">
        <f t="shared" si="29"/>
        <v>711</v>
      </c>
      <c r="F55" s="324">
        <f t="shared" si="30"/>
        <v>5</v>
      </c>
      <c r="G55" s="324">
        <f t="shared" si="31"/>
        <v>44</v>
      </c>
      <c r="H55" s="324">
        <f t="shared" si="32"/>
        <v>292</v>
      </c>
      <c r="I55" s="324">
        <f t="shared" si="33"/>
        <v>92</v>
      </c>
      <c r="J55" s="324">
        <f t="shared" si="34"/>
        <v>72</v>
      </c>
      <c r="K55" s="324">
        <f t="shared" si="35"/>
        <v>0</v>
      </c>
      <c r="L55" s="324">
        <f t="shared" si="36"/>
        <v>182</v>
      </c>
      <c r="M55" s="324">
        <f t="shared" si="37"/>
        <v>0</v>
      </c>
      <c r="N55" s="324">
        <f t="shared" si="38"/>
        <v>92</v>
      </c>
      <c r="O55" s="324">
        <f t="shared" si="39"/>
        <v>0</v>
      </c>
      <c r="P55" s="324">
        <f t="shared" si="40"/>
        <v>0</v>
      </c>
      <c r="Q55" s="324">
        <f t="shared" si="41"/>
        <v>0</v>
      </c>
      <c r="R55" s="324">
        <f t="shared" si="42"/>
        <v>0</v>
      </c>
      <c r="S55" s="324">
        <f t="shared" si="43"/>
        <v>0</v>
      </c>
      <c r="T55" s="324">
        <f t="shared" si="44"/>
        <v>530</v>
      </c>
      <c r="U55" s="324">
        <f t="shared" si="45"/>
        <v>0</v>
      </c>
      <c r="V55" s="324">
        <f t="shared" si="46"/>
        <v>0</v>
      </c>
      <c r="W55" s="324">
        <f t="shared" si="47"/>
        <v>0</v>
      </c>
      <c r="X55" s="324">
        <f t="shared" si="48"/>
        <v>329</v>
      </c>
      <c r="Y55" s="324">
        <f t="shared" si="26"/>
        <v>665</v>
      </c>
      <c r="Z55" s="324">
        <v>322</v>
      </c>
      <c r="AA55" s="324">
        <v>3</v>
      </c>
      <c r="AB55" s="324">
        <v>0</v>
      </c>
      <c r="AC55" s="324">
        <v>248</v>
      </c>
      <c r="AD55" s="324">
        <v>0</v>
      </c>
      <c r="AE55" s="324">
        <v>0</v>
      </c>
      <c r="AF55" s="324">
        <v>0</v>
      </c>
      <c r="AG55" s="324">
        <v>0</v>
      </c>
      <c r="AH55" s="324">
        <v>0</v>
      </c>
      <c r="AI55" s="325">
        <v>81</v>
      </c>
      <c r="AJ55" s="325" t="s">
        <v>950</v>
      </c>
      <c r="AK55" s="325" t="s">
        <v>950</v>
      </c>
      <c r="AL55" s="325" t="s">
        <v>950</v>
      </c>
      <c r="AM55" s="325" t="s">
        <v>950</v>
      </c>
      <c r="AN55" s="325" t="s">
        <v>950</v>
      </c>
      <c r="AO55" s="325" t="s">
        <v>950</v>
      </c>
      <c r="AP55" s="325" t="s">
        <v>950</v>
      </c>
      <c r="AQ55" s="325" t="s">
        <v>950</v>
      </c>
      <c r="AR55" s="324">
        <v>0</v>
      </c>
      <c r="AS55" s="324">
        <v>11</v>
      </c>
      <c r="AT55" s="324">
        <f>施設資源化量内訳!D55</f>
        <v>1277</v>
      </c>
      <c r="AU55" s="324">
        <f>施設資源化量内訳!E55</f>
        <v>0</v>
      </c>
      <c r="AV55" s="324">
        <f>施設資源化量内訳!F55</f>
        <v>0</v>
      </c>
      <c r="AW55" s="324">
        <f>施設資源化量内訳!G55</f>
        <v>44</v>
      </c>
      <c r="AX55" s="324">
        <f>施設資源化量内訳!H55</f>
        <v>44</v>
      </c>
      <c r="AY55" s="324">
        <f>施設資源化量内訳!I55</f>
        <v>87</v>
      </c>
      <c r="AZ55" s="324">
        <f>施設資源化量内訳!J55</f>
        <v>72</v>
      </c>
      <c r="BA55" s="324">
        <f>施設資源化量内訳!K55</f>
        <v>0</v>
      </c>
      <c r="BB55" s="324">
        <f>施設資源化量内訳!L55</f>
        <v>182</v>
      </c>
      <c r="BC55" s="324">
        <f>施設資源化量内訳!M55</f>
        <v>0</v>
      </c>
      <c r="BD55" s="324">
        <f>施設資源化量内訳!N55</f>
        <v>0</v>
      </c>
      <c r="BE55" s="324">
        <f>施設資源化量内訳!O55</f>
        <v>0</v>
      </c>
      <c r="BF55" s="324">
        <f>施設資源化量内訳!P55</f>
        <v>0</v>
      </c>
      <c r="BG55" s="324">
        <f>施設資源化量内訳!Q55</f>
        <v>0</v>
      </c>
      <c r="BH55" s="324">
        <f>施設資源化量内訳!R55</f>
        <v>0</v>
      </c>
      <c r="BI55" s="324">
        <f>施設資源化量内訳!S55</f>
        <v>0</v>
      </c>
      <c r="BJ55" s="324">
        <f>施設資源化量内訳!T55</f>
        <v>530</v>
      </c>
      <c r="BK55" s="324">
        <f>施設資源化量内訳!U55</f>
        <v>0</v>
      </c>
      <c r="BL55" s="324">
        <f>施設資源化量内訳!V55</f>
        <v>0</v>
      </c>
      <c r="BM55" s="324">
        <f>施設資源化量内訳!W55</f>
        <v>0</v>
      </c>
      <c r="BN55" s="324">
        <f>施設資源化量内訳!X55</f>
        <v>318</v>
      </c>
      <c r="BO55" s="324">
        <f t="shared" si="27"/>
        <v>407</v>
      </c>
      <c r="BP55" s="324">
        <v>389</v>
      </c>
      <c r="BQ55" s="324">
        <v>2</v>
      </c>
      <c r="BR55" s="324">
        <v>0</v>
      </c>
      <c r="BS55" s="324">
        <v>0</v>
      </c>
      <c r="BT55" s="324">
        <v>5</v>
      </c>
      <c r="BU55" s="324">
        <v>0</v>
      </c>
      <c r="BV55" s="324">
        <v>0</v>
      </c>
      <c r="BW55" s="324">
        <v>0</v>
      </c>
      <c r="BX55" s="324">
        <v>0</v>
      </c>
      <c r="BY55" s="324">
        <v>11</v>
      </c>
      <c r="BZ55" s="325" t="s">
        <v>950</v>
      </c>
      <c r="CA55" s="325" t="s">
        <v>950</v>
      </c>
      <c r="CB55" s="325" t="s">
        <v>950</v>
      </c>
      <c r="CC55" s="325" t="s">
        <v>950</v>
      </c>
      <c r="CD55" s="325" t="s">
        <v>950</v>
      </c>
      <c r="CE55" s="325" t="s">
        <v>950</v>
      </c>
      <c r="CF55" s="325" t="s">
        <v>950</v>
      </c>
      <c r="CG55" s="325" t="s">
        <v>950</v>
      </c>
      <c r="CH55" s="324">
        <v>0</v>
      </c>
      <c r="CI55" s="324">
        <v>0</v>
      </c>
      <c r="CJ55" s="326" t="s">
        <v>762</v>
      </c>
    </row>
    <row r="56" spans="1:88" s="300" customFormat="1" ht="13.5" customHeight="1">
      <c r="A56" s="322" t="s">
        <v>745</v>
      </c>
      <c r="B56" s="323" t="s">
        <v>905</v>
      </c>
      <c r="C56" s="322" t="s">
        <v>906</v>
      </c>
      <c r="D56" s="324">
        <f t="shared" si="28"/>
        <v>1513</v>
      </c>
      <c r="E56" s="324">
        <f t="shared" si="29"/>
        <v>470</v>
      </c>
      <c r="F56" s="324">
        <f t="shared" si="30"/>
        <v>3</v>
      </c>
      <c r="G56" s="324">
        <f t="shared" si="31"/>
        <v>0</v>
      </c>
      <c r="H56" s="324">
        <f t="shared" si="32"/>
        <v>78</v>
      </c>
      <c r="I56" s="324">
        <f t="shared" si="33"/>
        <v>133</v>
      </c>
      <c r="J56" s="324">
        <f t="shared" si="34"/>
        <v>51</v>
      </c>
      <c r="K56" s="324">
        <f t="shared" si="35"/>
        <v>0</v>
      </c>
      <c r="L56" s="324">
        <f t="shared" si="36"/>
        <v>299</v>
      </c>
      <c r="M56" s="324">
        <f t="shared" si="37"/>
        <v>0</v>
      </c>
      <c r="N56" s="324">
        <f t="shared" si="38"/>
        <v>89</v>
      </c>
      <c r="O56" s="324">
        <f t="shared" si="39"/>
        <v>0</v>
      </c>
      <c r="P56" s="324">
        <f t="shared" si="40"/>
        <v>0</v>
      </c>
      <c r="Q56" s="324">
        <f t="shared" si="41"/>
        <v>0</v>
      </c>
      <c r="R56" s="324">
        <f t="shared" si="42"/>
        <v>0</v>
      </c>
      <c r="S56" s="324">
        <f t="shared" si="43"/>
        <v>0</v>
      </c>
      <c r="T56" s="324">
        <f t="shared" si="44"/>
        <v>382</v>
      </c>
      <c r="U56" s="324">
        <f t="shared" si="45"/>
        <v>0</v>
      </c>
      <c r="V56" s="324">
        <f t="shared" si="46"/>
        <v>0</v>
      </c>
      <c r="W56" s="324">
        <f t="shared" si="47"/>
        <v>0</v>
      </c>
      <c r="X56" s="324">
        <f t="shared" si="48"/>
        <v>8</v>
      </c>
      <c r="Y56" s="324">
        <f t="shared" si="26"/>
        <v>412</v>
      </c>
      <c r="Z56" s="324">
        <v>235</v>
      </c>
      <c r="AA56" s="324">
        <v>2</v>
      </c>
      <c r="AB56" s="324">
        <v>0</v>
      </c>
      <c r="AC56" s="324">
        <v>53</v>
      </c>
      <c r="AD56" s="324">
        <v>0</v>
      </c>
      <c r="AE56" s="324">
        <v>51</v>
      </c>
      <c r="AF56" s="324">
        <v>0</v>
      </c>
      <c r="AG56" s="324">
        <v>0</v>
      </c>
      <c r="AH56" s="324">
        <v>0</v>
      </c>
      <c r="AI56" s="325">
        <v>71</v>
      </c>
      <c r="AJ56" s="325" t="s">
        <v>950</v>
      </c>
      <c r="AK56" s="325" t="s">
        <v>950</v>
      </c>
      <c r="AL56" s="325" t="s">
        <v>950</v>
      </c>
      <c r="AM56" s="325" t="s">
        <v>950</v>
      </c>
      <c r="AN56" s="325" t="s">
        <v>950</v>
      </c>
      <c r="AO56" s="325" t="s">
        <v>950</v>
      </c>
      <c r="AP56" s="325" t="s">
        <v>950</v>
      </c>
      <c r="AQ56" s="325" t="s">
        <v>950</v>
      </c>
      <c r="AR56" s="324">
        <v>0</v>
      </c>
      <c r="AS56" s="324">
        <v>0</v>
      </c>
      <c r="AT56" s="324">
        <f>施設資源化量内訳!D56</f>
        <v>848</v>
      </c>
      <c r="AU56" s="324">
        <f>施設資源化量内訳!E56</f>
        <v>1</v>
      </c>
      <c r="AV56" s="324">
        <f>施設資源化量内訳!F56</f>
        <v>0</v>
      </c>
      <c r="AW56" s="324">
        <f>施設資源化量内訳!G56</f>
        <v>0</v>
      </c>
      <c r="AX56" s="324">
        <f>施設資源化量内訳!H56</f>
        <v>25</v>
      </c>
      <c r="AY56" s="324">
        <f>施設資源化量内訳!I56</f>
        <v>133</v>
      </c>
      <c r="AZ56" s="324">
        <f>施設資源化量内訳!J56</f>
        <v>0</v>
      </c>
      <c r="BA56" s="324">
        <f>施設資源化量内訳!K56</f>
        <v>0</v>
      </c>
      <c r="BB56" s="324">
        <f>施設資源化量内訳!L56</f>
        <v>299</v>
      </c>
      <c r="BC56" s="324">
        <f>施設資源化量内訳!M56</f>
        <v>0</v>
      </c>
      <c r="BD56" s="324">
        <f>施設資源化量内訳!N56</f>
        <v>0</v>
      </c>
      <c r="BE56" s="324">
        <f>施設資源化量内訳!O56</f>
        <v>0</v>
      </c>
      <c r="BF56" s="324">
        <f>施設資源化量内訳!P56</f>
        <v>0</v>
      </c>
      <c r="BG56" s="324">
        <f>施設資源化量内訳!Q56</f>
        <v>0</v>
      </c>
      <c r="BH56" s="324">
        <f>施設資源化量内訳!R56</f>
        <v>0</v>
      </c>
      <c r="BI56" s="324">
        <f>施設資源化量内訳!S56</f>
        <v>0</v>
      </c>
      <c r="BJ56" s="324">
        <f>施設資源化量内訳!T56</f>
        <v>382</v>
      </c>
      <c r="BK56" s="324">
        <f>施設資源化量内訳!U56</f>
        <v>0</v>
      </c>
      <c r="BL56" s="324">
        <f>施設資源化量内訳!V56</f>
        <v>0</v>
      </c>
      <c r="BM56" s="324">
        <f>施設資源化量内訳!W56</f>
        <v>0</v>
      </c>
      <c r="BN56" s="324">
        <f>施設資源化量内訳!X56</f>
        <v>8</v>
      </c>
      <c r="BO56" s="324">
        <f t="shared" si="27"/>
        <v>253</v>
      </c>
      <c r="BP56" s="324">
        <v>234</v>
      </c>
      <c r="BQ56" s="324">
        <v>1</v>
      </c>
      <c r="BR56" s="324">
        <v>0</v>
      </c>
      <c r="BS56" s="324">
        <v>0</v>
      </c>
      <c r="BT56" s="324">
        <v>0</v>
      </c>
      <c r="BU56" s="324">
        <v>0</v>
      </c>
      <c r="BV56" s="324">
        <v>0</v>
      </c>
      <c r="BW56" s="324">
        <v>0</v>
      </c>
      <c r="BX56" s="324">
        <v>0</v>
      </c>
      <c r="BY56" s="324">
        <v>18</v>
      </c>
      <c r="BZ56" s="325" t="s">
        <v>950</v>
      </c>
      <c r="CA56" s="325" t="s">
        <v>950</v>
      </c>
      <c r="CB56" s="325" t="s">
        <v>950</v>
      </c>
      <c r="CC56" s="325" t="s">
        <v>950</v>
      </c>
      <c r="CD56" s="325" t="s">
        <v>950</v>
      </c>
      <c r="CE56" s="325" t="s">
        <v>950</v>
      </c>
      <c r="CF56" s="325" t="s">
        <v>950</v>
      </c>
      <c r="CG56" s="325" t="s">
        <v>950</v>
      </c>
      <c r="CH56" s="324">
        <v>0</v>
      </c>
      <c r="CI56" s="324">
        <v>0</v>
      </c>
      <c r="CJ56" s="326" t="s">
        <v>823</v>
      </c>
    </row>
    <row r="57" spans="1:88" s="300" customFormat="1" ht="13.5" customHeight="1">
      <c r="A57" s="322" t="s">
        <v>745</v>
      </c>
      <c r="B57" s="323" t="s">
        <v>908</v>
      </c>
      <c r="C57" s="322" t="s">
        <v>909</v>
      </c>
      <c r="D57" s="324">
        <f t="shared" si="28"/>
        <v>862</v>
      </c>
      <c r="E57" s="324">
        <f t="shared" si="29"/>
        <v>465</v>
      </c>
      <c r="F57" s="324">
        <f t="shared" si="30"/>
        <v>2</v>
      </c>
      <c r="G57" s="324">
        <f t="shared" si="31"/>
        <v>0</v>
      </c>
      <c r="H57" s="324">
        <f t="shared" si="32"/>
        <v>115</v>
      </c>
      <c r="I57" s="324">
        <f t="shared" si="33"/>
        <v>78</v>
      </c>
      <c r="J57" s="324">
        <f t="shared" si="34"/>
        <v>36</v>
      </c>
      <c r="K57" s="324">
        <f t="shared" si="35"/>
        <v>0</v>
      </c>
      <c r="L57" s="324">
        <f t="shared" si="36"/>
        <v>96</v>
      </c>
      <c r="M57" s="324">
        <f t="shared" si="37"/>
        <v>0</v>
      </c>
      <c r="N57" s="324">
        <f t="shared" si="38"/>
        <v>37</v>
      </c>
      <c r="O57" s="324">
        <f t="shared" si="39"/>
        <v>0</v>
      </c>
      <c r="P57" s="324">
        <f t="shared" si="40"/>
        <v>0</v>
      </c>
      <c r="Q57" s="324">
        <f t="shared" si="41"/>
        <v>0</v>
      </c>
      <c r="R57" s="324">
        <f t="shared" si="42"/>
        <v>0</v>
      </c>
      <c r="S57" s="324">
        <f t="shared" si="43"/>
        <v>0</v>
      </c>
      <c r="T57" s="324">
        <f t="shared" si="44"/>
        <v>0</v>
      </c>
      <c r="U57" s="324">
        <f t="shared" si="45"/>
        <v>0</v>
      </c>
      <c r="V57" s="324">
        <f t="shared" si="46"/>
        <v>0</v>
      </c>
      <c r="W57" s="324">
        <f t="shared" si="47"/>
        <v>0</v>
      </c>
      <c r="X57" s="324">
        <f t="shared" si="48"/>
        <v>33</v>
      </c>
      <c r="Y57" s="324">
        <f t="shared" si="26"/>
        <v>381</v>
      </c>
      <c r="Z57" s="324">
        <v>343</v>
      </c>
      <c r="AA57" s="324">
        <v>2</v>
      </c>
      <c r="AB57" s="324">
        <v>0</v>
      </c>
      <c r="AC57" s="324">
        <v>0</v>
      </c>
      <c r="AD57" s="324">
        <v>0</v>
      </c>
      <c r="AE57" s="324">
        <v>0</v>
      </c>
      <c r="AF57" s="324">
        <v>0</v>
      </c>
      <c r="AG57" s="324">
        <v>0</v>
      </c>
      <c r="AH57" s="324">
        <v>0</v>
      </c>
      <c r="AI57" s="325">
        <v>36</v>
      </c>
      <c r="AJ57" s="325" t="s">
        <v>950</v>
      </c>
      <c r="AK57" s="325" t="s">
        <v>950</v>
      </c>
      <c r="AL57" s="325" t="s">
        <v>950</v>
      </c>
      <c r="AM57" s="325" t="s">
        <v>950</v>
      </c>
      <c r="AN57" s="325" t="s">
        <v>950</v>
      </c>
      <c r="AO57" s="325" t="s">
        <v>950</v>
      </c>
      <c r="AP57" s="325" t="s">
        <v>950</v>
      </c>
      <c r="AQ57" s="325" t="s">
        <v>950</v>
      </c>
      <c r="AR57" s="324">
        <v>0</v>
      </c>
      <c r="AS57" s="324">
        <v>0</v>
      </c>
      <c r="AT57" s="324">
        <f>施設資源化量内訳!D57</f>
        <v>355</v>
      </c>
      <c r="AU57" s="324">
        <f>施設資源化量内訳!E57</f>
        <v>0</v>
      </c>
      <c r="AV57" s="324">
        <f>施設資源化量内訳!F57</f>
        <v>0</v>
      </c>
      <c r="AW57" s="324">
        <f>施設資源化量内訳!G57</f>
        <v>0</v>
      </c>
      <c r="AX57" s="324">
        <f>施設資源化量内訳!H57</f>
        <v>112</v>
      </c>
      <c r="AY57" s="324">
        <f>施設資源化量内訳!I57</f>
        <v>78</v>
      </c>
      <c r="AZ57" s="324">
        <f>施設資源化量内訳!J57</f>
        <v>36</v>
      </c>
      <c r="BA57" s="324">
        <f>施設資源化量内訳!K57</f>
        <v>0</v>
      </c>
      <c r="BB57" s="324">
        <f>施設資源化量内訳!L57</f>
        <v>96</v>
      </c>
      <c r="BC57" s="324">
        <f>施設資源化量内訳!M57</f>
        <v>0</v>
      </c>
      <c r="BD57" s="324">
        <f>施設資源化量内訳!N57</f>
        <v>0</v>
      </c>
      <c r="BE57" s="324">
        <f>施設資源化量内訳!O57</f>
        <v>0</v>
      </c>
      <c r="BF57" s="324">
        <f>施設資源化量内訳!P57</f>
        <v>0</v>
      </c>
      <c r="BG57" s="324">
        <f>施設資源化量内訳!Q57</f>
        <v>0</v>
      </c>
      <c r="BH57" s="324">
        <f>施設資源化量内訳!R57</f>
        <v>0</v>
      </c>
      <c r="BI57" s="324">
        <f>施設資源化量内訳!S57</f>
        <v>0</v>
      </c>
      <c r="BJ57" s="324">
        <f>施設資源化量内訳!T57</f>
        <v>0</v>
      </c>
      <c r="BK57" s="324">
        <f>施設資源化量内訳!U57</f>
        <v>0</v>
      </c>
      <c r="BL57" s="324">
        <f>施設資源化量内訳!V57</f>
        <v>0</v>
      </c>
      <c r="BM57" s="324">
        <f>施設資源化量内訳!W57</f>
        <v>0</v>
      </c>
      <c r="BN57" s="324">
        <f>施設資源化量内訳!X57</f>
        <v>33</v>
      </c>
      <c r="BO57" s="324">
        <f t="shared" si="27"/>
        <v>126</v>
      </c>
      <c r="BP57" s="324">
        <v>122</v>
      </c>
      <c r="BQ57" s="324">
        <v>0</v>
      </c>
      <c r="BR57" s="324">
        <v>0</v>
      </c>
      <c r="BS57" s="324">
        <v>3</v>
      </c>
      <c r="BT57" s="324">
        <v>0</v>
      </c>
      <c r="BU57" s="324">
        <v>0</v>
      </c>
      <c r="BV57" s="324">
        <v>0</v>
      </c>
      <c r="BW57" s="324">
        <v>0</v>
      </c>
      <c r="BX57" s="324">
        <v>0</v>
      </c>
      <c r="BY57" s="324">
        <v>1</v>
      </c>
      <c r="BZ57" s="325" t="s">
        <v>950</v>
      </c>
      <c r="CA57" s="325" t="s">
        <v>950</v>
      </c>
      <c r="CB57" s="325" t="s">
        <v>950</v>
      </c>
      <c r="CC57" s="325" t="s">
        <v>950</v>
      </c>
      <c r="CD57" s="325" t="s">
        <v>950</v>
      </c>
      <c r="CE57" s="325" t="s">
        <v>950</v>
      </c>
      <c r="CF57" s="325" t="s">
        <v>950</v>
      </c>
      <c r="CG57" s="325" t="s">
        <v>950</v>
      </c>
      <c r="CH57" s="324">
        <v>0</v>
      </c>
      <c r="CI57" s="324">
        <v>0</v>
      </c>
      <c r="CJ57" s="326" t="s">
        <v>762</v>
      </c>
    </row>
    <row r="58" spans="1:88" s="300" customFormat="1" ht="13.5" customHeight="1">
      <c r="A58" s="322" t="s">
        <v>745</v>
      </c>
      <c r="B58" s="323" t="s">
        <v>911</v>
      </c>
      <c r="C58" s="322" t="s">
        <v>912</v>
      </c>
      <c r="D58" s="324">
        <f t="shared" si="28"/>
        <v>965</v>
      </c>
      <c r="E58" s="324">
        <f t="shared" si="29"/>
        <v>330</v>
      </c>
      <c r="F58" s="324">
        <f t="shared" si="30"/>
        <v>1</v>
      </c>
      <c r="G58" s="324">
        <f t="shared" si="31"/>
        <v>0</v>
      </c>
      <c r="H58" s="324">
        <f t="shared" si="32"/>
        <v>84</v>
      </c>
      <c r="I58" s="324">
        <f t="shared" si="33"/>
        <v>40</v>
      </c>
      <c r="J58" s="324">
        <f t="shared" si="34"/>
        <v>23</v>
      </c>
      <c r="K58" s="324">
        <f t="shared" si="35"/>
        <v>0</v>
      </c>
      <c r="L58" s="324">
        <f t="shared" si="36"/>
        <v>204</v>
      </c>
      <c r="M58" s="324">
        <f t="shared" si="37"/>
        <v>80</v>
      </c>
      <c r="N58" s="324">
        <f t="shared" si="38"/>
        <v>41</v>
      </c>
      <c r="O58" s="324">
        <f t="shared" si="39"/>
        <v>0</v>
      </c>
      <c r="P58" s="324">
        <f t="shared" si="40"/>
        <v>0</v>
      </c>
      <c r="Q58" s="324">
        <f t="shared" si="41"/>
        <v>0</v>
      </c>
      <c r="R58" s="324">
        <f t="shared" si="42"/>
        <v>0</v>
      </c>
      <c r="S58" s="324">
        <f t="shared" si="43"/>
        <v>0</v>
      </c>
      <c r="T58" s="324">
        <f t="shared" si="44"/>
        <v>62</v>
      </c>
      <c r="U58" s="324">
        <f t="shared" si="45"/>
        <v>0</v>
      </c>
      <c r="V58" s="324">
        <f t="shared" si="46"/>
        <v>0</v>
      </c>
      <c r="W58" s="324">
        <f t="shared" si="47"/>
        <v>0</v>
      </c>
      <c r="X58" s="324">
        <f t="shared" si="48"/>
        <v>100</v>
      </c>
      <c r="Y58" s="324">
        <f t="shared" si="26"/>
        <v>306</v>
      </c>
      <c r="Z58" s="324">
        <v>256</v>
      </c>
      <c r="AA58" s="324">
        <v>1</v>
      </c>
      <c r="AB58" s="324">
        <v>0</v>
      </c>
      <c r="AC58" s="324">
        <v>16</v>
      </c>
      <c r="AD58" s="324">
        <v>0</v>
      </c>
      <c r="AE58" s="324">
        <v>0</v>
      </c>
      <c r="AF58" s="324">
        <v>0</v>
      </c>
      <c r="AG58" s="324">
        <v>0</v>
      </c>
      <c r="AH58" s="324">
        <v>0</v>
      </c>
      <c r="AI58" s="325">
        <v>33</v>
      </c>
      <c r="AJ58" s="325" t="s">
        <v>950</v>
      </c>
      <c r="AK58" s="325" t="s">
        <v>950</v>
      </c>
      <c r="AL58" s="325" t="s">
        <v>950</v>
      </c>
      <c r="AM58" s="325" t="s">
        <v>950</v>
      </c>
      <c r="AN58" s="325" t="s">
        <v>950</v>
      </c>
      <c r="AO58" s="325" t="s">
        <v>950</v>
      </c>
      <c r="AP58" s="325" t="s">
        <v>950</v>
      </c>
      <c r="AQ58" s="325" t="s">
        <v>950</v>
      </c>
      <c r="AR58" s="324">
        <v>0</v>
      </c>
      <c r="AS58" s="324">
        <v>0</v>
      </c>
      <c r="AT58" s="324">
        <f>施設資源化量内訳!D58</f>
        <v>588</v>
      </c>
      <c r="AU58" s="324">
        <f>施設資源化量内訳!E58</f>
        <v>8</v>
      </c>
      <c r="AV58" s="324">
        <f>施設資源化量内訳!F58</f>
        <v>0</v>
      </c>
      <c r="AW58" s="324">
        <f>施設資源化量内訳!G58</f>
        <v>0</v>
      </c>
      <c r="AX58" s="324">
        <f>施設資源化量内訳!H58</f>
        <v>66</v>
      </c>
      <c r="AY58" s="324">
        <f>施設資源化量内訳!I58</f>
        <v>39</v>
      </c>
      <c r="AZ58" s="324">
        <f>施設資源化量内訳!J58</f>
        <v>23</v>
      </c>
      <c r="BA58" s="324">
        <f>施設資源化量内訳!K58</f>
        <v>0</v>
      </c>
      <c r="BB58" s="324">
        <f>施設資源化量内訳!L58</f>
        <v>204</v>
      </c>
      <c r="BC58" s="324">
        <f>施設資源化量内訳!M58</f>
        <v>80</v>
      </c>
      <c r="BD58" s="324">
        <f>施設資源化量内訳!N58</f>
        <v>6</v>
      </c>
      <c r="BE58" s="324">
        <f>施設資源化量内訳!O58</f>
        <v>0</v>
      </c>
      <c r="BF58" s="324">
        <f>施設資源化量内訳!P58</f>
        <v>0</v>
      </c>
      <c r="BG58" s="324">
        <f>施設資源化量内訳!Q58</f>
        <v>0</v>
      </c>
      <c r="BH58" s="324">
        <f>施設資源化量内訳!R58</f>
        <v>0</v>
      </c>
      <c r="BI58" s="324">
        <f>施設資源化量内訳!S58</f>
        <v>0</v>
      </c>
      <c r="BJ58" s="324">
        <f>施設資源化量内訳!T58</f>
        <v>62</v>
      </c>
      <c r="BK58" s="324">
        <f>施設資源化量内訳!U58</f>
        <v>0</v>
      </c>
      <c r="BL58" s="324">
        <f>施設資源化量内訳!V58</f>
        <v>0</v>
      </c>
      <c r="BM58" s="324">
        <f>施設資源化量内訳!W58</f>
        <v>0</v>
      </c>
      <c r="BN58" s="324">
        <f>施設資源化量内訳!X58</f>
        <v>100</v>
      </c>
      <c r="BO58" s="324">
        <f t="shared" si="27"/>
        <v>71</v>
      </c>
      <c r="BP58" s="324">
        <v>66</v>
      </c>
      <c r="BQ58" s="324">
        <v>0</v>
      </c>
      <c r="BR58" s="324">
        <v>0</v>
      </c>
      <c r="BS58" s="324">
        <v>2</v>
      </c>
      <c r="BT58" s="324">
        <v>1</v>
      </c>
      <c r="BU58" s="324">
        <v>0</v>
      </c>
      <c r="BV58" s="324">
        <v>0</v>
      </c>
      <c r="BW58" s="324">
        <v>0</v>
      </c>
      <c r="BX58" s="324">
        <v>0</v>
      </c>
      <c r="BY58" s="324">
        <v>2</v>
      </c>
      <c r="BZ58" s="325" t="s">
        <v>950</v>
      </c>
      <c r="CA58" s="325" t="s">
        <v>950</v>
      </c>
      <c r="CB58" s="325" t="s">
        <v>950</v>
      </c>
      <c r="CC58" s="325" t="s">
        <v>950</v>
      </c>
      <c r="CD58" s="325" t="s">
        <v>950</v>
      </c>
      <c r="CE58" s="325" t="s">
        <v>950</v>
      </c>
      <c r="CF58" s="325" t="s">
        <v>950</v>
      </c>
      <c r="CG58" s="325" t="s">
        <v>950</v>
      </c>
      <c r="CH58" s="324">
        <v>0</v>
      </c>
      <c r="CI58" s="324">
        <v>0</v>
      </c>
      <c r="CJ58" s="326" t="s">
        <v>762</v>
      </c>
    </row>
    <row r="59" spans="1:88" s="300" customFormat="1" ht="13.5" customHeight="1">
      <c r="A59" s="322" t="s">
        <v>745</v>
      </c>
      <c r="B59" s="323" t="s">
        <v>914</v>
      </c>
      <c r="C59" s="322" t="s">
        <v>915</v>
      </c>
      <c r="D59" s="324">
        <f t="shared" si="28"/>
        <v>646</v>
      </c>
      <c r="E59" s="324">
        <f t="shared" si="29"/>
        <v>281</v>
      </c>
      <c r="F59" s="324">
        <f t="shared" si="30"/>
        <v>0</v>
      </c>
      <c r="G59" s="324">
        <f t="shared" si="31"/>
        <v>0</v>
      </c>
      <c r="H59" s="324">
        <f t="shared" si="32"/>
        <v>26</v>
      </c>
      <c r="I59" s="324">
        <f t="shared" si="33"/>
        <v>43</v>
      </c>
      <c r="J59" s="324">
        <f t="shared" si="34"/>
        <v>10</v>
      </c>
      <c r="K59" s="324">
        <f t="shared" si="35"/>
        <v>0</v>
      </c>
      <c r="L59" s="324">
        <f t="shared" si="36"/>
        <v>0</v>
      </c>
      <c r="M59" s="324">
        <f t="shared" si="37"/>
        <v>0</v>
      </c>
      <c r="N59" s="324">
        <f t="shared" si="38"/>
        <v>33</v>
      </c>
      <c r="O59" s="324">
        <f t="shared" si="39"/>
        <v>0</v>
      </c>
      <c r="P59" s="324">
        <f t="shared" si="40"/>
        <v>0</v>
      </c>
      <c r="Q59" s="324">
        <f t="shared" si="41"/>
        <v>0</v>
      </c>
      <c r="R59" s="324">
        <f t="shared" si="42"/>
        <v>0</v>
      </c>
      <c r="S59" s="324">
        <f t="shared" si="43"/>
        <v>0</v>
      </c>
      <c r="T59" s="324">
        <f t="shared" si="44"/>
        <v>55</v>
      </c>
      <c r="U59" s="324">
        <f t="shared" si="45"/>
        <v>0</v>
      </c>
      <c r="V59" s="324">
        <f t="shared" si="46"/>
        <v>0</v>
      </c>
      <c r="W59" s="324">
        <f t="shared" si="47"/>
        <v>0</v>
      </c>
      <c r="X59" s="324">
        <f t="shared" si="48"/>
        <v>198</v>
      </c>
      <c r="Y59" s="324">
        <f t="shared" si="26"/>
        <v>138</v>
      </c>
      <c r="Z59" s="324">
        <v>138</v>
      </c>
      <c r="AA59" s="324">
        <v>0</v>
      </c>
      <c r="AB59" s="324">
        <v>0</v>
      </c>
      <c r="AC59" s="324">
        <v>0</v>
      </c>
      <c r="AD59" s="324">
        <v>0</v>
      </c>
      <c r="AE59" s="324">
        <v>0</v>
      </c>
      <c r="AF59" s="324">
        <v>0</v>
      </c>
      <c r="AG59" s="324">
        <v>0</v>
      </c>
      <c r="AH59" s="324">
        <v>0</v>
      </c>
      <c r="AI59" s="325">
        <v>0</v>
      </c>
      <c r="AJ59" s="325" t="s">
        <v>950</v>
      </c>
      <c r="AK59" s="325" t="s">
        <v>950</v>
      </c>
      <c r="AL59" s="325" t="s">
        <v>950</v>
      </c>
      <c r="AM59" s="325" t="s">
        <v>950</v>
      </c>
      <c r="AN59" s="325" t="s">
        <v>950</v>
      </c>
      <c r="AO59" s="325" t="s">
        <v>950</v>
      </c>
      <c r="AP59" s="325" t="s">
        <v>950</v>
      </c>
      <c r="AQ59" s="325" t="s">
        <v>950</v>
      </c>
      <c r="AR59" s="324">
        <v>0</v>
      </c>
      <c r="AS59" s="324">
        <v>0</v>
      </c>
      <c r="AT59" s="324">
        <f>施設資源化量内訳!D59</f>
        <v>359</v>
      </c>
      <c r="AU59" s="324">
        <f>施設資源化量内訳!E59</f>
        <v>0</v>
      </c>
      <c r="AV59" s="324">
        <f>施設資源化量内訳!F59</f>
        <v>0</v>
      </c>
      <c r="AW59" s="324">
        <f>施設資源化量内訳!G59</f>
        <v>0</v>
      </c>
      <c r="AX59" s="324">
        <f>施設資源化量内訳!H59</f>
        <v>24</v>
      </c>
      <c r="AY59" s="324">
        <f>施設資源化量内訳!I59</f>
        <v>43</v>
      </c>
      <c r="AZ59" s="324">
        <f>施設資源化量内訳!J59</f>
        <v>10</v>
      </c>
      <c r="BA59" s="324">
        <f>施設資源化量内訳!K59</f>
        <v>0</v>
      </c>
      <c r="BB59" s="324">
        <f>施設資源化量内訳!L59</f>
        <v>0</v>
      </c>
      <c r="BC59" s="324">
        <f>施設資源化量内訳!M59</f>
        <v>0</v>
      </c>
      <c r="BD59" s="324">
        <f>施設資源化量内訳!N59</f>
        <v>29</v>
      </c>
      <c r="BE59" s="324">
        <f>施設資源化量内訳!O59</f>
        <v>0</v>
      </c>
      <c r="BF59" s="324">
        <f>施設資源化量内訳!P59</f>
        <v>0</v>
      </c>
      <c r="BG59" s="324">
        <f>施設資源化量内訳!Q59</f>
        <v>0</v>
      </c>
      <c r="BH59" s="324">
        <f>施設資源化量内訳!R59</f>
        <v>0</v>
      </c>
      <c r="BI59" s="324">
        <f>施設資源化量内訳!S59</f>
        <v>0</v>
      </c>
      <c r="BJ59" s="324">
        <f>施設資源化量内訳!T59</f>
        <v>55</v>
      </c>
      <c r="BK59" s="324">
        <f>施設資源化量内訳!U59</f>
        <v>0</v>
      </c>
      <c r="BL59" s="324">
        <f>施設資源化量内訳!V59</f>
        <v>0</v>
      </c>
      <c r="BM59" s="324">
        <f>施設資源化量内訳!W59</f>
        <v>0</v>
      </c>
      <c r="BN59" s="324">
        <f>施設資源化量内訳!X59</f>
        <v>198</v>
      </c>
      <c r="BO59" s="324">
        <f t="shared" si="27"/>
        <v>149</v>
      </c>
      <c r="BP59" s="324">
        <v>143</v>
      </c>
      <c r="BQ59" s="324">
        <v>0</v>
      </c>
      <c r="BR59" s="324">
        <v>0</v>
      </c>
      <c r="BS59" s="324">
        <v>2</v>
      </c>
      <c r="BT59" s="324">
        <v>0</v>
      </c>
      <c r="BU59" s="324">
        <v>0</v>
      </c>
      <c r="BV59" s="324">
        <v>0</v>
      </c>
      <c r="BW59" s="324">
        <v>0</v>
      </c>
      <c r="BX59" s="324">
        <v>0</v>
      </c>
      <c r="BY59" s="324">
        <v>4</v>
      </c>
      <c r="BZ59" s="325" t="s">
        <v>950</v>
      </c>
      <c r="CA59" s="325" t="s">
        <v>950</v>
      </c>
      <c r="CB59" s="325" t="s">
        <v>950</v>
      </c>
      <c r="CC59" s="325" t="s">
        <v>950</v>
      </c>
      <c r="CD59" s="325" t="s">
        <v>950</v>
      </c>
      <c r="CE59" s="325" t="s">
        <v>950</v>
      </c>
      <c r="CF59" s="325" t="s">
        <v>950</v>
      </c>
      <c r="CG59" s="325" t="s">
        <v>950</v>
      </c>
      <c r="CH59" s="324">
        <v>0</v>
      </c>
      <c r="CI59" s="324">
        <v>0</v>
      </c>
      <c r="CJ59" s="326" t="s">
        <v>762</v>
      </c>
    </row>
    <row r="60" spans="1:88" s="300" customFormat="1" ht="13.5" customHeight="1">
      <c r="A60" s="322" t="s">
        <v>745</v>
      </c>
      <c r="B60" s="323" t="s">
        <v>917</v>
      </c>
      <c r="C60" s="322" t="s">
        <v>918</v>
      </c>
      <c r="D60" s="324">
        <f t="shared" si="28"/>
        <v>717</v>
      </c>
      <c r="E60" s="324">
        <f t="shared" si="29"/>
        <v>268</v>
      </c>
      <c r="F60" s="324">
        <f t="shared" si="30"/>
        <v>0</v>
      </c>
      <c r="G60" s="324">
        <f t="shared" si="31"/>
        <v>0</v>
      </c>
      <c r="H60" s="324">
        <f t="shared" si="32"/>
        <v>32</v>
      </c>
      <c r="I60" s="324">
        <f t="shared" si="33"/>
        <v>55</v>
      </c>
      <c r="J60" s="324">
        <f t="shared" si="34"/>
        <v>13</v>
      </c>
      <c r="K60" s="324">
        <f t="shared" si="35"/>
        <v>0</v>
      </c>
      <c r="L60" s="324">
        <f t="shared" si="36"/>
        <v>0</v>
      </c>
      <c r="M60" s="324">
        <f t="shared" si="37"/>
        <v>0</v>
      </c>
      <c r="N60" s="324">
        <f t="shared" si="38"/>
        <v>36</v>
      </c>
      <c r="O60" s="324">
        <f t="shared" si="39"/>
        <v>0</v>
      </c>
      <c r="P60" s="324">
        <f t="shared" si="40"/>
        <v>0</v>
      </c>
      <c r="Q60" s="324">
        <f t="shared" si="41"/>
        <v>0</v>
      </c>
      <c r="R60" s="324">
        <f t="shared" si="42"/>
        <v>0</v>
      </c>
      <c r="S60" s="324">
        <f t="shared" si="43"/>
        <v>0</v>
      </c>
      <c r="T60" s="324">
        <f t="shared" si="44"/>
        <v>67</v>
      </c>
      <c r="U60" s="324">
        <f t="shared" si="45"/>
        <v>0</v>
      </c>
      <c r="V60" s="324">
        <f t="shared" si="46"/>
        <v>0</v>
      </c>
      <c r="W60" s="324">
        <f t="shared" si="47"/>
        <v>0</v>
      </c>
      <c r="X60" s="324">
        <f t="shared" si="48"/>
        <v>246</v>
      </c>
      <c r="Y60" s="324">
        <f t="shared" si="26"/>
        <v>174</v>
      </c>
      <c r="Z60" s="324">
        <v>174</v>
      </c>
      <c r="AA60" s="324">
        <v>0</v>
      </c>
      <c r="AB60" s="324">
        <v>0</v>
      </c>
      <c r="AC60" s="324">
        <v>0</v>
      </c>
      <c r="AD60" s="324">
        <v>0</v>
      </c>
      <c r="AE60" s="324">
        <v>0</v>
      </c>
      <c r="AF60" s="324">
        <v>0</v>
      </c>
      <c r="AG60" s="324">
        <v>0</v>
      </c>
      <c r="AH60" s="324">
        <v>0</v>
      </c>
      <c r="AI60" s="325">
        <v>0</v>
      </c>
      <c r="AJ60" s="325" t="s">
        <v>950</v>
      </c>
      <c r="AK60" s="325" t="s">
        <v>950</v>
      </c>
      <c r="AL60" s="325" t="s">
        <v>950</v>
      </c>
      <c r="AM60" s="325" t="s">
        <v>950</v>
      </c>
      <c r="AN60" s="325" t="s">
        <v>950</v>
      </c>
      <c r="AO60" s="325" t="s">
        <v>950</v>
      </c>
      <c r="AP60" s="325" t="s">
        <v>950</v>
      </c>
      <c r="AQ60" s="325" t="s">
        <v>950</v>
      </c>
      <c r="AR60" s="324">
        <v>0</v>
      </c>
      <c r="AS60" s="324">
        <v>0</v>
      </c>
      <c r="AT60" s="324">
        <f>施設資源化量内訳!D60</f>
        <v>446</v>
      </c>
      <c r="AU60" s="324">
        <f>施設資源化量内訳!E60</f>
        <v>0</v>
      </c>
      <c r="AV60" s="324">
        <f>施設資源化量内訳!F60</f>
        <v>0</v>
      </c>
      <c r="AW60" s="324">
        <f>施設資源化量内訳!G60</f>
        <v>0</v>
      </c>
      <c r="AX60" s="324">
        <f>施設資源化量内訳!H60</f>
        <v>30</v>
      </c>
      <c r="AY60" s="324">
        <f>施設資源化量内訳!I60</f>
        <v>54</v>
      </c>
      <c r="AZ60" s="324">
        <f>施設資源化量内訳!J60</f>
        <v>13</v>
      </c>
      <c r="BA60" s="324">
        <f>施設資源化量内訳!K60</f>
        <v>0</v>
      </c>
      <c r="BB60" s="324">
        <f>施設資源化量内訳!L60</f>
        <v>0</v>
      </c>
      <c r="BC60" s="324">
        <f>施設資源化量内訳!M60</f>
        <v>0</v>
      </c>
      <c r="BD60" s="324">
        <f>施設資源化量内訳!N60</f>
        <v>36</v>
      </c>
      <c r="BE60" s="324">
        <f>施設資源化量内訳!O60</f>
        <v>0</v>
      </c>
      <c r="BF60" s="324">
        <f>施設資源化量内訳!P60</f>
        <v>0</v>
      </c>
      <c r="BG60" s="324">
        <f>施設資源化量内訳!Q60</f>
        <v>0</v>
      </c>
      <c r="BH60" s="324">
        <f>施設資源化量内訳!R60</f>
        <v>0</v>
      </c>
      <c r="BI60" s="324">
        <f>施設資源化量内訳!S60</f>
        <v>0</v>
      </c>
      <c r="BJ60" s="324">
        <f>施設資源化量内訳!T60</f>
        <v>67</v>
      </c>
      <c r="BK60" s="324">
        <f>施設資源化量内訳!U60</f>
        <v>0</v>
      </c>
      <c r="BL60" s="324">
        <f>施設資源化量内訳!V60</f>
        <v>0</v>
      </c>
      <c r="BM60" s="324">
        <f>施設資源化量内訳!W60</f>
        <v>0</v>
      </c>
      <c r="BN60" s="324">
        <f>施設資源化量内訳!X60</f>
        <v>246</v>
      </c>
      <c r="BO60" s="324">
        <f t="shared" si="27"/>
        <v>97</v>
      </c>
      <c r="BP60" s="324">
        <v>94</v>
      </c>
      <c r="BQ60" s="324">
        <v>0</v>
      </c>
      <c r="BR60" s="324">
        <v>0</v>
      </c>
      <c r="BS60" s="324">
        <v>2</v>
      </c>
      <c r="BT60" s="324">
        <v>1</v>
      </c>
      <c r="BU60" s="324">
        <v>0</v>
      </c>
      <c r="BV60" s="324">
        <v>0</v>
      </c>
      <c r="BW60" s="324">
        <v>0</v>
      </c>
      <c r="BX60" s="324">
        <v>0</v>
      </c>
      <c r="BY60" s="324">
        <v>0</v>
      </c>
      <c r="BZ60" s="325" t="s">
        <v>950</v>
      </c>
      <c r="CA60" s="325" t="s">
        <v>950</v>
      </c>
      <c r="CB60" s="325" t="s">
        <v>950</v>
      </c>
      <c r="CC60" s="325" t="s">
        <v>950</v>
      </c>
      <c r="CD60" s="325" t="s">
        <v>950</v>
      </c>
      <c r="CE60" s="325" t="s">
        <v>950</v>
      </c>
      <c r="CF60" s="325" t="s">
        <v>950</v>
      </c>
      <c r="CG60" s="325" t="s">
        <v>950</v>
      </c>
      <c r="CH60" s="324">
        <v>0</v>
      </c>
      <c r="CI60" s="324">
        <v>0</v>
      </c>
      <c r="CJ60" s="326" t="s">
        <v>762</v>
      </c>
    </row>
    <row r="61" spans="1:88" s="300" customFormat="1" ht="13.5" customHeight="1">
      <c r="A61" s="322" t="s">
        <v>745</v>
      </c>
      <c r="B61" s="323" t="s">
        <v>920</v>
      </c>
      <c r="C61" s="322" t="s">
        <v>921</v>
      </c>
      <c r="D61" s="324">
        <f t="shared" si="28"/>
        <v>575</v>
      </c>
      <c r="E61" s="324">
        <f t="shared" si="29"/>
        <v>207</v>
      </c>
      <c r="F61" s="324">
        <f t="shared" si="30"/>
        <v>1</v>
      </c>
      <c r="G61" s="324">
        <f t="shared" si="31"/>
        <v>0</v>
      </c>
      <c r="H61" s="324">
        <f t="shared" si="32"/>
        <v>27</v>
      </c>
      <c r="I61" s="324">
        <f t="shared" si="33"/>
        <v>45</v>
      </c>
      <c r="J61" s="324">
        <f t="shared" si="34"/>
        <v>10</v>
      </c>
      <c r="K61" s="324">
        <f t="shared" si="35"/>
        <v>0</v>
      </c>
      <c r="L61" s="324">
        <f t="shared" si="36"/>
        <v>0</v>
      </c>
      <c r="M61" s="324">
        <f t="shared" si="37"/>
        <v>0</v>
      </c>
      <c r="N61" s="324">
        <f t="shared" si="38"/>
        <v>32</v>
      </c>
      <c r="O61" s="324">
        <f t="shared" si="39"/>
        <v>0</v>
      </c>
      <c r="P61" s="324">
        <f t="shared" si="40"/>
        <v>0</v>
      </c>
      <c r="Q61" s="324">
        <f t="shared" si="41"/>
        <v>0</v>
      </c>
      <c r="R61" s="324">
        <f t="shared" si="42"/>
        <v>0</v>
      </c>
      <c r="S61" s="324">
        <f t="shared" si="43"/>
        <v>0</v>
      </c>
      <c r="T61" s="324">
        <f t="shared" si="44"/>
        <v>55</v>
      </c>
      <c r="U61" s="324">
        <f t="shared" si="45"/>
        <v>0</v>
      </c>
      <c r="V61" s="324">
        <f t="shared" si="46"/>
        <v>0</v>
      </c>
      <c r="W61" s="324">
        <f t="shared" si="47"/>
        <v>0</v>
      </c>
      <c r="X61" s="324">
        <f t="shared" si="48"/>
        <v>198</v>
      </c>
      <c r="Y61" s="324">
        <f t="shared" si="26"/>
        <v>141</v>
      </c>
      <c r="Z61" s="324">
        <v>141</v>
      </c>
      <c r="AA61" s="324">
        <v>0</v>
      </c>
      <c r="AB61" s="324">
        <v>0</v>
      </c>
      <c r="AC61" s="324">
        <v>0</v>
      </c>
      <c r="AD61" s="324">
        <v>0</v>
      </c>
      <c r="AE61" s="324">
        <v>0</v>
      </c>
      <c r="AF61" s="324">
        <v>0</v>
      </c>
      <c r="AG61" s="324">
        <v>0</v>
      </c>
      <c r="AH61" s="324">
        <v>0</v>
      </c>
      <c r="AI61" s="325">
        <v>0</v>
      </c>
      <c r="AJ61" s="325" t="s">
        <v>950</v>
      </c>
      <c r="AK61" s="325" t="s">
        <v>950</v>
      </c>
      <c r="AL61" s="325" t="s">
        <v>950</v>
      </c>
      <c r="AM61" s="325" t="s">
        <v>950</v>
      </c>
      <c r="AN61" s="325" t="s">
        <v>950</v>
      </c>
      <c r="AO61" s="325" t="s">
        <v>950</v>
      </c>
      <c r="AP61" s="325" t="s">
        <v>950</v>
      </c>
      <c r="AQ61" s="325" t="s">
        <v>950</v>
      </c>
      <c r="AR61" s="324">
        <v>0</v>
      </c>
      <c r="AS61" s="324">
        <v>0</v>
      </c>
      <c r="AT61" s="324">
        <f>施設資源化量内訳!D61</f>
        <v>362</v>
      </c>
      <c r="AU61" s="324">
        <f>施設資源化量内訳!E61</f>
        <v>0</v>
      </c>
      <c r="AV61" s="324">
        <f>施設資源化量内訳!F61</f>
        <v>0</v>
      </c>
      <c r="AW61" s="324">
        <f>施設資源化量内訳!G61</f>
        <v>0</v>
      </c>
      <c r="AX61" s="324">
        <f>施設資源化量内訳!H61</f>
        <v>25</v>
      </c>
      <c r="AY61" s="324">
        <f>施設資源化量内訳!I61</f>
        <v>44</v>
      </c>
      <c r="AZ61" s="324">
        <f>施設資源化量内訳!J61</f>
        <v>10</v>
      </c>
      <c r="BA61" s="324">
        <f>施設資源化量内訳!K61</f>
        <v>0</v>
      </c>
      <c r="BB61" s="324">
        <f>施設資源化量内訳!L61</f>
        <v>0</v>
      </c>
      <c r="BC61" s="324">
        <f>施設資源化量内訳!M61</f>
        <v>0</v>
      </c>
      <c r="BD61" s="324">
        <f>施設資源化量内訳!N61</f>
        <v>30</v>
      </c>
      <c r="BE61" s="324">
        <f>施設資源化量内訳!O61</f>
        <v>0</v>
      </c>
      <c r="BF61" s="324">
        <f>施設資源化量内訳!P61</f>
        <v>0</v>
      </c>
      <c r="BG61" s="324">
        <f>施設資源化量内訳!Q61</f>
        <v>0</v>
      </c>
      <c r="BH61" s="324">
        <f>施設資源化量内訳!R61</f>
        <v>0</v>
      </c>
      <c r="BI61" s="324">
        <f>施設資源化量内訳!S61</f>
        <v>0</v>
      </c>
      <c r="BJ61" s="324">
        <f>施設資源化量内訳!T61</f>
        <v>55</v>
      </c>
      <c r="BK61" s="324">
        <f>施設資源化量内訳!U61</f>
        <v>0</v>
      </c>
      <c r="BL61" s="324">
        <f>施設資源化量内訳!V61</f>
        <v>0</v>
      </c>
      <c r="BM61" s="324">
        <f>施設資源化量内訳!W61</f>
        <v>0</v>
      </c>
      <c r="BN61" s="324">
        <f>施設資源化量内訳!X61</f>
        <v>198</v>
      </c>
      <c r="BO61" s="324">
        <f t="shared" si="27"/>
        <v>72</v>
      </c>
      <c r="BP61" s="324">
        <v>66</v>
      </c>
      <c r="BQ61" s="324">
        <v>1</v>
      </c>
      <c r="BR61" s="324">
        <v>0</v>
      </c>
      <c r="BS61" s="324">
        <v>2</v>
      </c>
      <c r="BT61" s="324">
        <v>1</v>
      </c>
      <c r="BU61" s="324">
        <v>0</v>
      </c>
      <c r="BV61" s="324">
        <v>0</v>
      </c>
      <c r="BW61" s="324">
        <v>0</v>
      </c>
      <c r="BX61" s="324">
        <v>0</v>
      </c>
      <c r="BY61" s="324">
        <v>2</v>
      </c>
      <c r="BZ61" s="325" t="s">
        <v>950</v>
      </c>
      <c r="CA61" s="325" t="s">
        <v>950</v>
      </c>
      <c r="CB61" s="325" t="s">
        <v>950</v>
      </c>
      <c r="CC61" s="325" t="s">
        <v>950</v>
      </c>
      <c r="CD61" s="325" t="s">
        <v>950</v>
      </c>
      <c r="CE61" s="325" t="s">
        <v>950</v>
      </c>
      <c r="CF61" s="325" t="s">
        <v>950</v>
      </c>
      <c r="CG61" s="325" t="s">
        <v>950</v>
      </c>
      <c r="CH61" s="324">
        <v>0</v>
      </c>
      <c r="CI61" s="324">
        <v>0</v>
      </c>
      <c r="CJ61" s="326" t="s">
        <v>762</v>
      </c>
    </row>
    <row r="62" spans="1:88" s="300" customFormat="1" ht="13.5" customHeight="1">
      <c r="A62" s="322" t="s">
        <v>745</v>
      </c>
      <c r="B62" s="323" t="s">
        <v>923</v>
      </c>
      <c r="C62" s="322" t="s">
        <v>924</v>
      </c>
      <c r="D62" s="324">
        <f t="shared" si="28"/>
        <v>679</v>
      </c>
      <c r="E62" s="324">
        <f t="shared" si="29"/>
        <v>214</v>
      </c>
      <c r="F62" s="324">
        <f t="shared" si="30"/>
        <v>0</v>
      </c>
      <c r="G62" s="324">
        <f t="shared" si="31"/>
        <v>0</v>
      </c>
      <c r="H62" s="324">
        <f t="shared" si="32"/>
        <v>37</v>
      </c>
      <c r="I62" s="324">
        <f t="shared" si="33"/>
        <v>67</v>
      </c>
      <c r="J62" s="324">
        <f t="shared" si="34"/>
        <v>16</v>
      </c>
      <c r="K62" s="324">
        <f t="shared" si="35"/>
        <v>0</v>
      </c>
      <c r="L62" s="324">
        <f t="shared" si="36"/>
        <v>0</v>
      </c>
      <c r="M62" s="324">
        <f t="shared" si="37"/>
        <v>0</v>
      </c>
      <c r="N62" s="324">
        <f t="shared" si="38"/>
        <v>46</v>
      </c>
      <c r="O62" s="324">
        <f t="shared" si="39"/>
        <v>0</v>
      </c>
      <c r="P62" s="324">
        <f t="shared" si="40"/>
        <v>0</v>
      </c>
      <c r="Q62" s="324">
        <f t="shared" si="41"/>
        <v>0</v>
      </c>
      <c r="R62" s="324">
        <f t="shared" si="42"/>
        <v>0</v>
      </c>
      <c r="S62" s="324">
        <f t="shared" si="43"/>
        <v>0</v>
      </c>
      <c r="T62" s="324">
        <f t="shared" si="44"/>
        <v>91</v>
      </c>
      <c r="U62" s="324">
        <f t="shared" si="45"/>
        <v>0</v>
      </c>
      <c r="V62" s="324">
        <f t="shared" si="46"/>
        <v>0</v>
      </c>
      <c r="W62" s="324">
        <f t="shared" si="47"/>
        <v>0</v>
      </c>
      <c r="X62" s="324">
        <f t="shared" si="48"/>
        <v>208</v>
      </c>
      <c r="Y62" s="324">
        <f t="shared" si="26"/>
        <v>214</v>
      </c>
      <c r="Z62" s="324">
        <v>214</v>
      </c>
      <c r="AA62" s="324">
        <v>0</v>
      </c>
      <c r="AB62" s="324">
        <v>0</v>
      </c>
      <c r="AC62" s="324">
        <v>0</v>
      </c>
      <c r="AD62" s="324">
        <v>0</v>
      </c>
      <c r="AE62" s="324">
        <v>0</v>
      </c>
      <c r="AF62" s="324">
        <v>0</v>
      </c>
      <c r="AG62" s="324">
        <v>0</v>
      </c>
      <c r="AH62" s="324">
        <v>0</v>
      </c>
      <c r="AI62" s="325">
        <v>0</v>
      </c>
      <c r="AJ62" s="325" t="s">
        <v>950</v>
      </c>
      <c r="AK62" s="325" t="s">
        <v>950</v>
      </c>
      <c r="AL62" s="325" t="s">
        <v>950</v>
      </c>
      <c r="AM62" s="325" t="s">
        <v>950</v>
      </c>
      <c r="AN62" s="325" t="s">
        <v>950</v>
      </c>
      <c r="AO62" s="325" t="s">
        <v>950</v>
      </c>
      <c r="AP62" s="325" t="s">
        <v>950</v>
      </c>
      <c r="AQ62" s="325" t="s">
        <v>950</v>
      </c>
      <c r="AR62" s="324">
        <v>0</v>
      </c>
      <c r="AS62" s="324">
        <v>0</v>
      </c>
      <c r="AT62" s="324">
        <f>施設資源化量内訳!D62</f>
        <v>465</v>
      </c>
      <c r="AU62" s="324">
        <f>施設資源化量内訳!E62</f>
        <v>0</v>
      </c>
      <c r="AV62" s="324">
        <f>施設資源化量内訳!F62</f>
        <v>0</v>
      </c>
      <c r="AW62" s="324">
        <f>施設資源化量内訳!G62</f>
        <v>0</v>
      </c>
      <c r="AX62" s="324">
        <f>施設資源化量内訳!H62</f>
        <v>37</v>
      </c>
      <c r="AY62" s="324">
        <f>施設資源化量内訳!I62</f>
        <v>67</v>
      </c>
      <c r="AZ62" s="324">
        <f>施設資源化量内訳!J62</f>
        <v>16</v>
      </c>
      <c r="BA62" s="324">
        <f>施設資源化量内訳!K62</f>
        <v>0</v>
      </c>
      <c r="BB62" s="324">
        <f>施設資源化量内訳!L62</f>
        <v>0</v>
      </c>
      <c r="BC62" s="324">
        <f>施設資源化量内訳!M62</f>
        <v>0</v>
      </c>
      <c r="BD62" s="324">
        <f>施設資源化量内訳!N62</f>
        <v>46</v>
      </c>
      <c r="BE62" s="324">
        <f>施設資源化量内訳!O62</f>
        <v>0</v>
      </c>
      <c r="BF62" s="324">
        <f>施設資源化量内訳!P62</f>
        <v>0</v>
      </c>
      <c r="BG62" s="324">
        <f>施設資源化量内訳!Q62</f>
        <v>0</v>
      </c>
      <c r="BH62" s="324">
        <f>施設資源化量内訳!R62</f>
        <v>0</v>
      </c>
      <c r="BI62" s="324">
        <f>施設資源化量内訳!S62</f>
        <v>0</v>
      </c>
      <c r="BJ62" s="324">
        <f>施設資源化量内訳!T62</f>
        <v>91</v>
      </c>
      <c r="BK62" s="324">
        <f>施設資源化量内訳!U62</f>
        <v>0</v>
      </c>
      <c r="BL62" s="324">
        <f>施設資源化量内訳!V62</f>
        <v>0</v>
      </c>
      <c r="BM62" s="324">
        <f>施設資源化量内訳!W62</f>
        <v>0</v>
      </c>
      <c r="BN62" s="324">
        <f>施設資源化量内訳!X62</f>
        <v>208</v>
      </c>
      <c r="BO62" s="324">
        <f t="shared" si="27"/>
        <v>0</v>
      </c>
      <c r="BP62" s="324">
        <v>0</v>
      </c>
      <c r="BQ62" s="324">
        <v>0</v>
      </c>
      <c r="BR62" s="324">
        <v>0</v>
      </c>
      <c r="BS62" s="324">
        <v>0</v>
      </c>
      <c r="BT62" s="324">
        <v>0</v>
      </c>
      <c r="BU62" s="324">
        <v>0</v>
      </c>
      <c r="BV62" s="324">
        <v>0</v>
      </c>
      <c r="BW62" s="324">
        <v>0</v>
      </c>
      <c r="BX62" s="324">
        <v>0</v>
      </c>
      <c r="BY62" s="324">
        <v>0</v>
      </c>
      <c r="BZ62" s="325" t="s">
        <v>950</v>
      </c>
      <c r="CA62" s="325" t="s">
        <v>950</v>
      </c>
      <c r="CB62" s="325" t="s">
        <v>950</v>
      </c>
      <c r="CC62" s="325" t="s">
        <v>950</v>
      </c>
      <c r="CD62" s="325" t="s">
        <v>950</v>
      </c>
      <c r="CE62" s="325" t="s">
        <v>950</v>
      </c>
      <c r="CF62" s="325" t="s">
        <v>950</v>
      </c>
      <c r="CG62" s="325" t="s">
        <v>950</v>
      </c>
      <c r="CH62" s="324">
        <v>0</v>
      </c>
      <c r="CI62" s="324">
        <v>0</v>
      </c>
      <c r="CJ62" s="326" t="s">
        <v>762</v>
      </c>
    </row>
    <row r="63" spans="1:88" s="300" customFormat="1" ht="13.5" customHeight="1">
      <c r="A63" s="322" t="s">
        <v>745</v>
      </c>
      <c r="B63" s="323" t="s">
        <v>926</v>
      </c>
      <c r="C63" s="322" t="s">
        <v>927</v>
      </c>
      <c r="D63" s="324">
        <f t="shared" si="28"/>
        <v>214</v>
      </c>
      <c r="E63" s="324">
        <f t="shared" si="29"/>
        <v>79</v>
      </c>
      <c r="F63" s="324">
        <f t="shared" si="30"/>
        <v>0</v>
      </c>
      <c r="G63" s="324">
        <f t="shared" si="31"/>
        <v>0</v>
      </c>
      <c r="H63" s="324">
        <f t="shared" si="32"/>
        <v>17</v>
      </c>
      <c r="I63" s="324">
        <f t="shared" si="33"/>
        <v>9</v>
      </c>
      <c r="J63" s="324">
        <f t="shared" si="34"/>
        <v>5</v>
      </c>
      <c r="K63" s="324">
        <f t="shared" si="35"/>
        <v>0</v>
      </c>
      <c r="L63" s="324">
        <f t="shared" si="36"/>
        <v>35</v>
      </c>
      <c r="M63" s="324">
        <f t="shared" si="37"/>
        <v>24</v>
      </c>
      <c r="N63" s="324">
        <f t="shared" si="38"/>
        <v>9</v>
      </c>
      <c r="O63" s="324">
        <f t="shared" si="39"/>
        <v>0</v>
      </c>
      <c r="P63" s="324">
        <f t="shared" si="40"/>
        <v>0</v>
      </c>
      <c r="Q63" s="324">
        <f t="shared" si="41"/>
        <v>0</v>
      </c>
      <c r="R63" s="324">
        <f t="shared" si="42"/>
        <v>0</v>
      </c>
      <c r="S63" s="324">
        <f t="shared" si="43"/>
        <v>0</v>
      </c>
      <c r="T63" s="324">
        <f t="shared" si="44"/>
        <v>13</v>
      </c>
      <c r="U63" s="324">
        <f t="shared" si="45"/>
        <v>0</v>
      </c>
      <c r="V63" s="324">
        <f t="shared" si="46"/>
        <v>0</v>
      </c>
      <c r="W63" s="324">
        <f t="shared" si="47"/>
        <v>0</v>
      </c>
      <c r="X63" s="324">
        <f t="shared" si="48"/>
        <v>23</v>
      </c>
      <c r="Y63" s="324">
        <f t="shared" si="26"/>
        <v>87</v>
      </c>
      <c r="Z63" s="324">
        <v>77</v>
      </c>
      <c r="AA63" s="324">
        <v>0</v>
      </c>
      <c r="AB63" s="324">
        <v>0</v>
      </c>
      <c r="AC63" s="324">
        <v>2</v>
      </c>
      <c r="AD63" s="324">
        <v>0</v>
      </c>
      <c r="AE63" s="324">
        <v>0</v>
      </c>
      <c r="AF63" s="324">
        <v>0</v>
      </c>
      <c r="AG63" s="324">
        <v>0</v>
      </c>
      <c r="AH63" s="324">
        <v>0</v>
      </c>
      <c r="AI63" s="325">
        <v>8</v>
      </c>
      <c r="AJ63" s="325" t="s">
        <v>950</v>
      </c>
      <c r="AK63" s="325" t="s">
        <v>950</v>
      </c>
      <c r="AL63" s="325" t="s">
        <v>950</v>
      </c>
      <c r="AM63" s="325" t="s">
        <v>950</v>
      </c>
      <c r="AN63" s="325" t="s">
        <v>950</v>
      </c>
      <c r="AO63" s="325" t="s">
        <v>950</v>
      </c>
      <c r="AP63" s="325" t="s">
        <v>950</v>
      </c>
      <c r="AQ63" s="325" t="s">
        <v>950</v>
      </c>
      <c r="AR63" s="324">
        <v>0</v>
      </c>
      <c r="AS63" s="324">
        <v>0</v>
      </c>
      <c r="AT63" s="324">
        <f>施設資源化量内訳!D63</f>
        <v>127</v>
      </c>
      <c r="AU63" s="324">
        <f>施設資源化量内訳!E63</f>
        <v>2</v>
      </c>
      <c r="AV63" s="324">
        <f>施設資源化量内訳!F63</f>
        <v>0</v>
      </c>
      <c r="AW63" s="324">
        <f>施設資源化量内訳!G63</f>
        <v>0</v>
      </c>
      <c r="AX63" s="324">
        <f>施設資源化量内訳!H63</f>
        <v>15</v>
      </c>
      <c r="AY63" s="324">
        <f>施設資源化量内訳!I63</f>
        <v>9</v>
      </c>
      <c r="AZ63" s="324">
        <f>施設資源化量内訳!J63</f>
        <v>5</v>
      </c>
      <c r="BA63" s="324">
        <f>施設資源化量内訳!K63</f>
        <v>0</v>
      </c>
      <c r="BB63" s="324">
        <f>施設資源化量内訳!L63</f>
        <v>35</v>
      </c>
      <c r="BC63" s="324">
        <f>施設資源化量内訳!M63</f>
        <v>24</v>
      </c>
      <c r="BD63" s="324">
        <f>施設資源化量内訳!N63</f>
        <v>1</v>
      </c>
      <c r="BE63" s="324">
        <f>施設資源化量内訳!O63</f>
        <v>0</v>
      </c>
      <c r="BF63" s="324">
        <f>施設資源化量内訳!P63</f>
        <v>0</v>
      </c>
      <c r="BG63" s="324">
        <f>施設資源化量内訳!Q63</f>
        <v>0</v>
      </c>
      <c r="BH63" s="324">
        <f>施設資源化量内訳!R63</f>
        <v>0</v>
      </c>
      <c r="BI63" s="324">
        <f>施設資源化量内訳!S63</f>
        <v>0</v>
      </c>
      <c r="BJ63" s="324">
        <f>施設資源化量内訳!T63</f>
        <v>13</v>
      </c>
      <c r="BK63" s="324">
        <f>施設資源化量内訳!U63</f>
        <v>0</v>
      </c>
      <c r="BL63" s="324">
        <f>施設資源化量内訳!V63</f>
        <v>0</v>
      </c>
      <c r="BM63" s="324">
        <f>施設資源化量内訳!W63</f>
        <v>0</v>
      </c>
      <c r="BN63" s="324">
        <f>施設資源化量内訳!X63</f>
        <v>23</v>
      </c>
      <c r="BO63" s="324">
        <f t="shared" si="27"/>
        <v>0</v>
      </c>
      <c r="BP63" s="324">
        <v>0</v>
      </c>
      <c r="BQ63" s="324">
        <v>0</v>
      </c>
      <c r="BR63" s="324">
        <v>0</v>
      </c>
      <c r="BS63" s="324">
        <v>0</v>
      </c>
      <c r="BT63" s="324">
        <v>0</v>
      </c>
      <c r="BU63" s="324">
        <v>0</v>
      </c>
      <c r="BV63" s="324">
        <v>0</v>
      </c>
      <c r="BW63" s="324">
        <v>0</v>
      </c>
      <c r="BX63" s="324">
        <v>0</v>
      </c>
      <c r="BY63" s="324">
        <v>0</v>
      </c>
      <c r="BZ63" s="325" t="s">
        <v>950</v>
      </c>
      <c r="CA63" s="325" t="s">
        <v>950</v>
      </c>
      <c r="CB63" s="325" t="s">
        <v>950</v>
      </c>
      <c r="CC63" s="325" t="s">
        <v>950</v>
      </c>
      <c r="CD63" s="325" t="s">
        <v>950</v>
      </c>
      <c r="CE63" s="325" t="s">
        <v>950</v>
      </c>
      <c r="CF63" s="325" t="s">
        <v>950</v>
      </c>
      <c r="CG63" s="325" t="s">
        <v>950</v>
      </c>
      <c r="CH63" s="324">
        <v>0</v>
      </c>
      <c r="CI63" s="324">
        <v>0</v>
      </c>
      <c r="CJ63" s="326" t="s">
        <v>762</v>
      </c>
    </row>
    <row r="64" spans="1:88" s="300" customFormat="1" ht="13.5" customHeight="1">
      <c r="A64" s="322" t="s">
        <v>745</v>
      </c>
      <c r="B64" s="323" t="s">
        <v>929</v>
      </c>
      <c r="C64" s="322" t="s">
        <v>930</v>
      </c>
      <c r="D64" s="324">
        <f t="shared" si="28"/>
        <v>1010</v>
      </c>
      <c r="E64" s="324">
        <f t="shared" si="29"/>
        <v>375</v>
      </c>
      <c r="F64" s="324">
        <f t="shared" si="30"/>
        <v>2</v>
      </c>
      <c r="G64" s="324">
        <f t="shared" si="31"/>
        <v>0</v>
      </c>
      <c r="H64" s="324">
        <f t="shared" si="32"/>
        <v>101</v>
      </c>
      <c r="I64" s="324">
        <f t="shared" si="33"/>
        <v>19</v>
      </c>
      <c r="J64" s="324">
        <f t="shared" si="34"/>
        <v>16</v>
      </c>
      <c r="K64" s="324">
        <f t="shared" si="35"/>
        <v>0</v>
      </c>
      <c r="L64" s="324">
        <f t="shared" si="36"/>
        <v>0</v>
      </c>
      <c r="M64" s="324">
        <f t="shared" si="37"/>
        <v>0</v>
      </c>
      <c r="N64" s="324">
        <f t="shared" si="38"/>
        <v>5</v>
      </c>
      <c r="O64" s="324">
        <f t="shared" si="39"/>
        <v>0</v>
      </c>
      <c r="P64" s="324">
        <f t="shared" si="40"/>
        <v>0</v>
      </c>
      <c r="Q64" s="324">
        <f t="shared" si="41"/>
        <v>0</v>
      </c>
      <c r="R64" s="324">
        <f t="shared" si="42"/>
        <v>0</v>
      </c>
      <c r="S64" s="324">
        <f t="shared" si="43"/>
        <v>0</v>
      </c>
      <c r="T64" s="324">
        <f t="shared" si="44"/>
        <v>244</v>
      </c>
      <c r="U64" s="324">
        <f t="shared" si="45"/>
        <v>0</v>
      </c>
      <c r="V64" s="324">
        <f t="shared" si="46"/>
        <v>0</v>
      </c>
      <c r="W64" s="324">
        <f t="shared" si="47"/>
        <v>0</v>
      </c>
      <c r="X64" s="324">
        <f t="shared" si="48"/>
        <v>248</v>
      </c>
      <c r="Y64" s="324">
        <f t="shared" si="26"/>
        <v>2</v>
      </c>
      <c r="Z64" s="324">
        <v>2</v>
      </c>
      <c r="AA64" s="324">
        <v>0</v>
      </c>
      <c r="AB64" s="324">
        <v>0</v>
      </c>
      <c r="AC64" s="324">
        <v>0</v>
      </c>
      <c r="AD64" s="324">
        <v>0</v>
      </c>
      <c r="AE64" s="324">
        <v>0</v>
      </c>
      <c r="AF64" s="324">
        <v>0</v>
      </c>
      <c r="AG64" s="324">
        <v>0</v>
      </c>
      <c r="AH64" s="324">
        <v>0</v>
      </c>
      <c r="AI64" s="325">
        <v>0</v>
      </c>
      <c r="AJ64" s="325" t="s">
        <v>950</v>
      </c>
      <c r="AK64" s="325" t="s">
        <v>950</v>
      </c>
      <c r="AL64" s="325" t="s">
        <v>950</v>
      </c>
      <c r="AM64" s="325" t="s">
        <v>950</v>
      </c>
      <c r="AN64" s="325" t="s">
        <v>950</v>
      </c>
      <c r="AO64" s="325" t="s">
        <v>950</v>
      </c>
      <c r="AP64" s="325" t="s">
        <v>950</v>
      </c>
      <c r="AQ64" s="325" t="s">
        <v>950</v>
      </c>
      <c r="AR64" s="324">
        <v>0</v>
      </c>
      <c r="AS64" s="324">
        <v>0</v>
      </c>
      <c r="AT64" s="324">
        <f>施設資源化量内訳!D64</f>
        <v>633</v>
      </c>
      <c r="AU64" s="324">
        <f>施設資源化量内訳!E64</f>
        <v>11</v>
      </c>
      <c r="AV64" s="324">
        <f>施設資源化量内訳!F64</f>
        <v>0</v>
      </c>
      <c r="AW64" s="324">
        <f>施設資源化量内訳!G64</f>
        <v>0</v>
      </c>
      <c r="AX64" s="324">
        <f>施設資源化量内訳!H64</f>
        <v>96</v>
      </c>
      <c r="AY64" s="324">
        <f>施設資源化量内訳!I64</f>
        <v>19</v>
      </c>
      <c r="AZ64" s="324">
        <f>施設資源化量内訳!J64</f>
        <v>16</v>
      </c>
      <c r="BA64" s="324">
        <f>施設資源化量内訳!K64</f>
        <v>0</v>
      </c>
      <c r="BB64" s="324">
        <f>施設資源化量内訳!L64</f>
        <v>0</v>
      </c>
      <c r="BC64" s="324">
        <f>施設資源化量内訳!M64</f>
        <v>0</v>
      </c>
      <c r="BD64" s="324">
        <f>施設資源化量内訳!N64</f>
        <v>0</v>
      </c>
      <c r="BE64" s="324">
        <f>施設資源化量内訳!O64</f>
        <v>0</v>
      </c>
      <c r="BF64" s="324">
        <f>施設資源化量内訳!P64</f>
        <v>0</v>
      </c>
      <c r="BG64" s="324">
        <f>施設資源化量内訳!Q64</f>
        <v>0</v>
      </c>
      <c r="BH64" s="324">
        <f>施設資源化量内訳!R64</f>
        <v>0</v>
      </c>
      <c r="BI64" s="324">
        <f>施設資源化量内訳!S64</f>
        <v>0</v>
      </c>
      <c r="BJ64" s="324">
        <f>施設資源化量内訳!T64</f>
        <v>244</v>
      </c>
      <c r="BK64" s="324">
        <f>施設資源化量内訳!U64</f>
        <v>0</v>
      </c>
      <c r="BL64" s="324">
        <f>施設資源化量内訳!V64</f>
        <v>0</v>
      </c>
      <c r="BM64" s="324">
        <f>施設資源化量内訳!W64</f>
        <v>0</v>
      </c>
      <c r="BN64" s="324">
        <f>施設資源化量内訳!X64</f>
        <v>247</v>
      </c>
      <c r="BO64" s="324">
        <f t="shared" si="27"/>
        <v>375</v>
      </c>
      <c r="BP64" s="324">
        <v>362</v>
      </c>
      <c r="BQ64" s="324">
        <v>2</v>
      </c>
      <c r="BR64" s="324">
        <v>0</v>
      </c>
      <c r="BS64" s="324">
        <v>5</v>
      </c>
      <c r="BT64" s="324">
        <v>0</v>
      </c>
      <c r="BU64" s="324">
        <v>0</v>
      </c>
      <c r="BV64" s="324">
        <v>0</v>
      </c>
      <c r="BW64" s="324">
        <v>0</v>
      </c>
      <c r="BX64" s="324">
        <v>0</v>
      </c>
      <c r="BY64" s="324">
        <v>5</v>
      </c>
      <c r="BZ64" s="325" t="s">
        <v>950</v>
      </c>
      <c r="CA64" s="325" t="s">
        <v>950</v>
      </c>
      <c r="CB64" s="325" t="s">
        <v>950</v>
      </c>
      <c r="CC64" s="325" t="s">
        <v>950</v>
      </c>
      <c r="CD64" s="325" t="s">
        <v>950</v>
      </c>
      <c r="CE64" s="325" t="s">
        <v>950</v>
      </c>
      <c r="CF64" s="325" t="s">
        <v>950</v>
      </c>
      <c r="CG64" s="325" t="s">
        <v>950</v>
      </c>
      <c r="CH64" s="324">
        <v>0</v>
      </c>
      <c r="CI64" s="324">
        <v>1</v>
      </c>
      <c r="CJ64" s="326" t="s">
        <v>762</v>
      </c>
    </row>
    <row r="65" spans="1:88" s="300" customFormat="1" ht="13.5" customHeight="1">
      <c r="A65" s="322" t="s">
        <v>745</v>
      </c>
      <c r="B65" s="323" t="s">
        <v>932</v>
      </c>
      <c r="C65" s="322" t="s">
        <v>933</v>
      </c>
      <c r="D65" s="324">
        <f t="shared" si="28"/>
        <v>881</v>
      </c>
      <c r="E65" s="324">
        <f t="shared" si="29"/>
        <v>246</v>
      </c>
      <c r="F65" s="324">
        <f t="shared" si="30"/>
        <v>3</v>
      </c>
      <c r="G65" s="324">
        <f t="shared" si="31"/>
        <v>0</v>
      </c>
      <c r="H65" s="324">
        <f t="shared" si="32"/>
        <v>106</v>
      </c>
      <c r="I65" s="324">
        <f t="shared" si="33"/>
        <v>16</v>
      </c>
      <c r="J65" s="324">
        <f t="shared" si="34"/>
        <v>13</v>
      </c>
      <c r="K65" s="324">
        <f t="shared" si="35"/>
        <v>0</v>
      </c>
      <c r="L65" s="324">
        <f t="shared" si="36"/>
        <v>0</v>
      </c>
      <c r="M65" s="324">
        <f t="shared" si="37"/>
        <v>0</v>
      </c>
      <c r="N65" s="324">
        <f t="shared" si="38"/>
        <v>4</v>
      </c>
      <c r="O65" s="324">
        <f t="shared" si="39"/>
        <v>0</v>
      </c>
      <c r="P65" s="324">
        <f t="shared" si="40"/>
        <v>0</v>
      </c>
      <c r="Q65" s="324">
        <f t="shared" si="41"/>
        <v>0</v>
      </c>
      <c r="R65" s="324">
        <f t="shared" si="42"/>
        <v>0</v>
      </c>
      <c r="S65" s="324">
        <f t="shared" si="43"/>
        <v>0</v>
      </c>
      <c r="T65" s="324">
        <f t="shared" si="44"/>
        <v>245</v>
      </c>
      <c r="U65" s="324">
        <f t="shared" si="45"/>
        <v>0</v>
      </c>
      <c r="V65" s="324">
        <f t="shared" si="46"/>
        <v>0</v>
      </c>
      <c r="W65" s="324">
        <f t="shared" si="47"/>
        <v>0</v>
      </c>
      <c r="X65" s="324">
        <f t="shared" si="48"/>
        <v>248</v>
      </c>
      <c r="Y65" s="324">
        <f t="shared" si="26"/>
        <v>0</v>
      </c>
      <c r="Z65" s="324">
        <v>0</v>
      </c>
      <c r="AA65" s="324">
        <v>0</v>
      </c>
      <c r="AB65" s="324">
        <v>0</v>
      </c>
      <c r="AC65" s="324">
        <v>0</v>
      </c>
      <c r="AD65" s="324">
        <v>0</v>
      </c>
      <c r="AE65" s="324">
        <v>0</v>
      </c>
      <c r="AF65" s="324">
        <v>0</v>
      </c>
      <c r="AG65" s="324">
        <v>0</v>
      </c>
      <c r="AH65" s="324">
        <v>0</v>
      </c>
      <c r="AI65" s="325">
        <v>0</v>
      </c>
      <c r="AJ65" s="325" t="s">
        <v>950</v>
      </c>
      <c r="AK65" s="325" t="s">
        <v>950</v>
      </c>
      <c r="AL65" s="325" t="s">
        <v>950</v>
      </c>
      <c r="AM65" s="325" t="s">
        <v>950</v>
      </c>
      <c r="AN65" s="325" t="s">
        <v>950</v>
      </c>
      <c r="AO65" s="325" t="s">
        <v>950</v>
      </c>
      <c r="AP65" s="325" t="s">
        <v>950</v>
      </c>
      <c r="AQ65" s="325" t="s">
        <v>950</v>
      </c>
      <c r="AR65" s="324">
        <v>0</v>
      </c>
      <c r="AS65" s="324">
        <v>0</v>
      </c>
      <c r="AT65" s="324">
        <f>施設資源化量内訳!D65</f>
        <v>630</v>
      </c>
      <c r="AU65" s="324">
        <f>施設資源化量内訳!E65</f>
        <v>12</v>
      </c>
      <c r="AV65" s="324">
        <f>施設資源化量内訳!F65</f>
        <v>0</v>
      </c>
      <c r="AW65" s="324">
        <f>施設資源化量内訳!G65</f>
        <v>0</v>
      </c>
      <c r="AX65" s="324">
        <f>施設資源化量内訳!H65</f>
        <v>96</v>
      </c>
      <c r="AY65" s="324">
        <f>施設資源化量内訳!I65</f>
        <v>15</v>
      </c>
      <c r="AZ65" s="324">
        <f>施設資源化量内訳!J65</f>
        <v>13</v>
      </c>
      <c r="BA65" s="324">
        <f>施設資源化量内訳!K65</f>
        <v>0</v>
      </c>
      <c r="BB65" s="324">
        <f>施設資源化量内訳!L65</f>
        <v>0</v>
      </c>
      <c r="BC65" s="324">
        <f>施設資源化量内訳!M65</f>
        <v>0</v>
      </c>
      <c r="BD65" s="324">
        <f>施設資源化量内訳!N65</f>
        <v>1</v>
      </c>
      <c r="BE65" s="324">
        <f>施設資源化量内訳!O65</f>
        <v>0</v>
      </c>
      <c r="BF65" s="324">
        <f>施設資源化量内訳!P65</f>
        <v>0</v>
      </c>
      <c r="BG65" s="324">
        <f>施設資源化量内訳!Q65</f>
        <v>0</v>
      </c>
      <c r="BH65" s="324">
        <f>施設資源化量内訳!R65</f>
        <v>0</v>
      </c>
      <c r="BI65" s="324">
        <f>施設資源化量内訳!S65</f>
        <v>0</v>
      </c>
      <c r="BJ65" s="324">
        <f>施設資源化量内訳!T65</f>
        <v>245</v>
      </c>
      <c r="BK65" s="324">
        <f>施設資源化量内訳!U65</f>
        <v>0</v>
      </c>
      <c r="BL65" s="324">
        <f>施設資源化量内訳!V65</f>
        <v>0</v>
      </c>
      <c r="BM65" s="324">
        <f>施設資源化量内訳!W65</f>
        <v>0</v>
      </c>
      <c r="BN65" s="324">
        <f>施設資源化量内訳!X65</f>
        <v>248</v>
      </c>
      <c r="BO65" s="324">
        <f t="shared" si="27"/>
        <v>251</v>
      </c>
      <c r="BP65" s="324">
        <v>234</v>
      </c>
      <c r="BQ65" s="324">
        <v>3</v>
      </c>
      <c r="BR65" s="324">
        <v>0</v>
      </c>
      <c r="BS65" s="324">
        <v>10</v>
      </c>
      <c r="BT65" s="324">
        <v>1</v>
      </c>
      <c r="BU65" s="324">
        <v>0</v>
      </c>
      <c r="BV65" s="324">
        <v>0</v>
      </c>
      <c r="BW65" s="324">
        <v>0</v>
      </c>
      <c r="BX65" s="324">
        <v>0</v>
      </c>
      <c r="BY65" s="324">
        <v>3</v>
      </c>
      <c r="BZ65" s="325" t="s">
        <v>950</v>
      </c>
      <c r="CA65" s="325" t="s">
        <v>950</v>
      </c>
      <c r="CB65" s="325" t="s">
        <v>950</v>
      </c>
      <c r="CC65" s="325" t="s">
        <v>950</v>
      </c>
      <c r="CD65" s="325" t="s">
        <v>950</v>
      </c>
      <c r="CE65" s="325" t="s">
        <v>950</v>
      </c>
      <c r="CF65" s="325" t="s">
        <v>950</v>
      </c>
      <c r="CG65" s="325" t="s">
        <v>950</v>
      </c>
      <c r="CH65" s="324">
        <v>0</v>
      </c>
      <c r="CI65" s="324">
        <v>0</v>
      </c>
      <c r="CJ65" s="326" t="s">
        <v>762</v>
      </c>
    </row>
    <row r="66" spans="1:88" s="300" customFormat="1" ht="13.5" customHeight="1">
      <c r="A66" s="322" t="s">
        <v>745</v>
      </c>
      <c r="B66" s="323" t="s">
        <v>935</v>
      </c>
      <c r="C66" s="322" t="s">
        <v>936</v>
      </c>
      <c r="D66" s="324">
        <f t="shared" si="28"/>
        <v>2061</v>
      </c>
      <c r="E66" s="324">
        <f t="shared" si="29"/>
        <v>558</v>
      </c>
      <c r="F66" s="324">
        <f t="shared" si="30"/>
        <v>5</v>
      </c>
      <c r="G66" s="324">
        <f t="shared" si="31"/>
        <v>0</v>
      </c>
      <c r="H66" s="324">
        <f t="shared" si="32"/>
        <v>220</v>
      </c>
      <c r="I66" s="324">
        <f t="shared" si="33"/>
        <v>58</v>
      </c>
      <c r="J66" s="324">
        <f t="shared" si="34"/>
        <v>28</v>
      </c>
      <c r="K66" s="324">
        <f t="shared" si="35"/>
        <v>0</v>
      </c>
      <c r="L66" s="324">
        <f t="shared" si="36"/>
        <v>0</v>
      </c>
      <c r="M66" s="324">
        <f t="shared" si="37"/>
        <v>0</v>
      </c>
      <c r="N66" s="324">
        <f t="shared" si="38"/>
        <v>8</v>
      </c>
      <c r="O66" s="324">
        <f t="shared" si="39"/>
        <v>0</v>
      </c>
      <c r="P66" s="324">
        <f t="shared" si="40"/>
        <v>0</v>
      </c>
      <c r="Q66" s="324">
        <f t="shared" si="41"/>
        <v>0</v>
      </c>
      <c r="R66" s="324">
        <f t="shared" si="42"/>
        <v>0</v>
      </c>
      <c r="S66" s="324">
        <f t="shared" si="43"/>
        <v>0</v>
      </c>
      <c r="T66" s="324">
        <f t="shared" si="44"/>
        <v>579</v>
      </c>
      <c r="U66" s="324">
        <f t="shared" si="45"/>
        <v>0</v>
      </c>
      <c r="V66" s="324">
        <f t="shared" si="46"/>
        <v>0</v>
      </c>
      <c r="W66" s="324">
        <f t="shared" si="47"/>
        <v>0</v>
      </c>
      <c r="X66" s="324">
        <f t="shared" si="48"/>
        <v>605</v>
      </c>
      <c r="Y66" s="324">
        <f t="shared" si="26"/>
        <v>21</v>
      </c>
      <c r="Z66" s="324">
        <v>0</v>
      </c>
      <c r="AA66" s="324">
        <v>0</v>
      </c>
      <c r="AB66" s="324">
        <v>0</v>
      </c>
      <c r="AC66" s="324">
        <v>0</v>
      </c>
      <c r="AD66" s="324">
        <v>0</v>
      </c>
      <c r="AE66" s="324">
        <v>0</v>
      </c>
      <c r="AF66" s="324">
        <v>0</v>
      </c>
      <c r="AG66" s="324">
        <v>0</v>
      </c>
      <c r="AH66" s="324">
        <v>0</v>
      </c>
      <c r="AI66" s="325">
        <v>0</v>
      </c>
      <c r="AJ66" s="325" t="s">
        <v>950</v>
      </c>
      <c r="AK66" s="325" t="s">
        <v>950</v>
      </c>
      <c r="AL66" s="325" t="s">
        <v>950</v>
      </c>
      <c r="AM66" s="325" t="s">
        <v>950</v>
      </c>
      <c r="AN66" s="325" t="s">
        <v>950</v>
      </c>
      <c r="AO66" s="325" t="s">
        <v>950</v>
      </c>
      <c r="AP66" s="325" t="s">
        <v>950</v>
      </c>
      <c r="AQ66" s="325" t="s">
        <v>950</v>
      </c>
      <c r="AR66" s="324">
        <v>0</v>
      </c>
      <c r="AS66" s="324">
        <v>21</v>
      </c>
      <c r="AT66" s="324">
        <f>施設資源化量内訳!D66</f>
        <v>1490</v>
      </c>
      <c r="AU66" s="324">
        <f>施設資源化量内訳!E66</f>
        <v>26</v>
      </c>
      <c r="AV66" s="324">
        <f>施設資源化量内訳!F66</f>
        <v>0</v>
      </c>
      <c r="AW66" s="324">
        <f>施設資源化量内訳!G66</f>
        <v>0</v>
      </c>
      <c r="AX66" s="324">
        <f>施設資源化量内訳!H66</f>
        <v>214</v>
      </c>
      <c r="AY66" s="324">
        <f>施設資源化量内訳!I66</f>
        <v>58</v>
      </c>
      <c r="AZ66" s="324">
        <f>施設資源化量内訳!J66</f>
        <v>28</v>
      </c>
      <c r="BA66" s="324">
        <f>施設資源化量内訳!K66</f>
        <v>0</v>
      </c>
      <c r="BB66" s="324">
        <f>施設資源化量内訳!L66</f>
        <v>0</v>
      </c>
      <c r="BC66" s="324">
        <f>施設資源化量内訳!M66</f>
        <v>0</v>
      </c>
      <c r="BD66" s="324">
        <f>施設資源化量内訳!N66</f>
        <v>1</v>
      </c>
      <c r="BE66" s="324">
        <f>施設資源化量内訳!O66</f>
        <v>0</v>
      </c>
      <c r="BF66" s="324">
        <f>施設資源化量内訳!P66</f>
        <v>0</v>
      </c>
      <c r="BG66" s="324">
        <f>施設資源化量内訳!Q66</f>
        <v>0</v>
      </c>
      <c r="BH66" s="324">
        <f>施設資源化量内訳!R66</f>
        <v>0</v>
      </c>
      <c r="BI66" s="324">
        <f>施設資源化量内訳!S66</f>
        <v>0</v>
      </c>
      <c r="BJ66" s="324">
        <f>施設資源化量内訳!T66</f>
        <v>579</v>
      </c>
      <c r="BK66" s="324">
        <f>施設資源化量内訳!U66</f>
        <v>0</v>
      </c>
      <c r="BL66" s="324">
        <f>施設資源化量内訳!V66</f>
        <v>0</v>
      </c>
      <c r="BM66" s="324">
        <f>施設資源化量内訳!W66</f>
        <v>0</v>
      </c>
      <c r="BN66" s="324">
        <f>施設資源化量内訳!X66</f>
        <v>584</v>
      </c>
      <c r="BO66" s="324">
        <f t="shared" si="27"/>
        <v>550</v>
      </c>
      <c r="BP66" s="324">
        <v>532</v>
      </c>
      <c r="BQ66" s="324">
        <v>5</v>
      </c>
      <c r="BR66" s="324">
        <v>0</v>
      </c>
      <c r="BS66" s="324">
        <v>6</v>
      </c>
      <c r="BT66" s="324">
        <v>0</v>
      </c>
      <c r="BU66" s="324">
        <v>0</v>
      </c>
      <c r="BV66" s="324">
        <v>0</v>
      </c>
      <c r="BW66" s="324">
        <v>0</v>
      </c>
      <c r="BX66" s="324">
        <v>0</v>
      </c>
      <c r="BY66" s="324">
        <v>7</v>
      </c>
      <c r="BZ66" s="325" t="s">
        <v>950</v>
      </c>
      <c r="CA66" s="325" t="s">
        <v>950</v>
      </c>
      <c r="CB66" s="325" t="s">
        <v>950</v>
      </c>
      <c r="CC66" s="325" t="s">
        <v>950</v>
      </c>
      <c r="CD66" s="325" t="s">
        <v>950</v>
      </c>
      <c r="CE66" s="325" t="s">
        <v>950</v>
      </c>
      <c r="CF66" s="325" t="s">
        <v>950</v>
      </c>
      <c r="CG66" s="325" t="s">
        <v>950</v>
      </c>
      <c r="CH66" s="324">
        <v>0</v>
      </c>
      <c r="CI66" s="324">
        <v>0</v>
      </c>
      <c r="CJ66" s="326" t="s">
        <v>762</v>
      </c>
    </row>
    <row r="67" spans="1:88" s="300" customFormat="1" ht="13.5" customHeight="1">
      <c r="A67" s="322" t="s">
        <v>745</v>
      </c>
      <c r="B67" s="323" t="s">
        <v>938</v>
      </c>
      <c r="C67" s="322" t="s">
        <v>939</v>
      </c>
      <c r="D67" s="324">
        <f t="shared" si="28"/>
        <v>2411</v>
      </c>
      <c r="E67" s="324">
        <f t="shared" si="29"/>
        <v>875</v>
      </c>
      <c r="F67" s="324">
        <f t="shared" si="30"/>
        <v>1</v>
      </c>
      <c r="G67" s="324">
        <f t="shared" si="31"/>
        <v>0</v>
      </c>
      <c r="H67" s="324">
        <f t="shared" si="32"/>
        <v>229</v>
      </c>
      <c r="I67" s="324">
        <f t="shared" si="33"/>
        <v>43</v>
      </c>
      <c r="J67" s="324">
        <f t="shared" si="34"/>
        <v>75</v>
      </c>
      <c r="K67" s="324">
        <f t="shared" si="35"/>
        <v>0</v>
      </c>
      <c r="L67" s="324">
        <f t="shared" si="36"/>
        <v>0</v>
      </c>
      <c r="M67" s="324">
        <f t="shared" si="37"/>
        <v>0</v>
      </c>
      <c r="N67" s="324">
        <f t="shared" si="38"/>
        <v>60</v>
      </c>
      <c r="O67" s="324">
        <f t="shared" si="39"/>
        <v>0</v>
      </c>
      <c r="P67" s="324">
        <f t="shared" si="40"/>
        <v>0</v>
      </c>
      <c r="Q67" s="324">
        <f t="shared" si="41"/>
        <v>0</v>
      </c>
      <c r="R67" s="324">
        <f t="shared" si="42"/>
        <v>0</v>
      </c>
      <c r="S67" s="324">
        <f t="shared" si="43"/>
        <v>0</v>
      </c>
      <c r="T67" s="324">
        <f t="shared" si="44"/>
        <v>967</v>
      </c>
      <c r="U67" s="324">
        <f t="shared" si="45"/>
        <v>0</v>
      </c>
      <c r="V67" s="324">
        <f t="shared" si="46"/>
        <v>0</v>
      </c>
      <c r="W67" s="324">
        <f t="shared" si="47"/>
        <v>0</v>
      </c>
      <c r="X67" s="324">
        <f t="shared" si="48"/>
        <v>161</v>
      </c>
      <c r="Y67" s="324">
        <f t="shared" si="26"/>
        <v>301</v>
      </c>
      <c r="Z67" s="324">
        <v>256</v>
      </c>
      <c r="AA67" s="324">
        <v>1</v>
      </c>
      <c r="AB67" s="324">
        <v>0</v>
      </c>
      <c r="AC67" s="324">
        <v>0</v>
      </c>
      <c r="AD67" s="324">
        <v>0</v>
      </c>
      <c r="AE67" s="324">
        <v>0</v>
      </c>
      <c r="AF67" s="324">
        <v>0</v>
      </c>
      <c r="AG67" s="324">
        <v>0</v>
      </c>
      <c r="AH67" s="324">
        <v>0</v>
      </c>
      <c r="AI67" s="325">
        <v>30</v>
      </c>
      <c r="AJ67" s="325" t="s">
        <v>950</v>
      </c>
      <c r="AK67" s="325" t="s">
        <v>950</v>
      </c>
      <c r="AL67" s="325" t="s">
        <v>950</v>
      </c>
      <c r="AM67" s="325" t="s">
        <v>950</v>
      </c>
      <c r="AN67" s="325" t="s">
        <v>950</v>
      </c>
      <c r="AO67" s="325" t="s">
        <v>950</v>
      </c>
      <c r="AP67" s="325" t="s">
        <v>950</v>
      </c>
      <c r="AQ67" s="325" t="s">
        <v>950</v>
      </c>
      <c r="AR67" s="324">
        <v>0</v>
      </c>
      <c r="AS67" s="324">
        <v>14</v>
      </c>
      <c r="AT67" s="324">
        <f>施設資源化量内訳!D67</f>
        <v>1429</v>
      </c>
      <c r="AU67" s="324">
        <f>施設資源化量内訳!E67</f>
        <v>5</v>
      </c>
      <c r="AV67" s="324">
        <f>施設資源化量内訳!F67</f>
        <v>0</v>
      </c>
      <c r="AW67" s="324">
        <f>施設資源化量内訳!G67</f>
        <v>0</v>
      </c>
      <c r="AX67" s="324">
        <f>施設資源化量内訳!H67</f>
        <v>193</v>
      </c>
      <c r="AY67" s="324">
        <f>施設資源化量内訳!I67</f>
        <v>42</v>
      </c>
      <c r="AZ67" s="324">
        <f>施設資源化量内訳!J67</f>
        <v>75</v>
      </c>
      <c r="BA67" s="324">
        <f>施設資源化量内訳!K67</f>
        <v>0</v>
      </c>
      <c r="BB67" s="324">
        <f>施設資源化量内訳!L67</f>
        <v>0</v>
      </c>
      <c r="BC67" s="324">
        <f>施設資源化量内訳!M67</f>
        <v>0</v>
      </c>
      <c r="BD67" s="324">
        <f>施設資源化量内訳!N67</f>
        <v>0</v>
      </c>
      <c r="BE67" s="324">
        <f>施設資源化量内訳!O67</f>
        <v>0</v>
      </c>
      <c r="BF67" s="324">
        <f>施設資源化量内訳!P67</f>
        <v>0</v>
      </c>
      <c r="BG67" s="324">
        <f>施設資源化量内訳!Q67</f>
        <v>0</v>
      </c>
      <c r="BH67" s="324">
        <f>施設資源化量内訳!R67</f>
        <v>0</v>
      </c>
      <c r="BI67" s="324">
        <f>施設資源化量内訳!S67</f>
        <v>0</v>
      </c>
      <c r="BJ67" s="324">
        <f>施設資源化量内訳!T67</f>
        <v>967</v>
      </c>
      <c r="BK67" s="324">
        <f>施設資源化量内訳!U67</f>
        <v>0</v>
      </c>
      <c r="BL67" s="324">
        <f>施設資源化量内訳!V67</f>
        <v>0</v>
      </c>
      <c r="BM67" s="324">
        <f>施設資源化量内訳!W67</f>
        <v>0</v>
      </c>
      <c r="BN67" s="324">
        <f>施設資源化量内訳!X67</f>
        <v>147</v>
      </c>
      <c r="BO67" s="324">
        <f t="shared" si="27"/>
        <v>681</v>
      </c>
      <c r="BP67" s="324">
        <v>614</v>
      </c>
      <c r="BQ67" s="324">
        <v>0</v>
      </c>
      <c r="BR67" s="324">
        <v>0</v>
      </c>
      <c r="BS67" s="324">
        <v>36</v>
      </c>
      <c r="BT67" s="324">
        <v>1</v>
      </c>
      <c r="BU67" s="324">
        <v>0</v>
      </c>
      <c r="BV67" s="324">
        <v>0</v>
      </c>
      <c r="BW67" s="324">
        <v>0</v>
      </c>
      <c r="BX67" s="324">
        <v>0</v>
      </c>
      <c r="BY67" s="324">
        <v>30</v>
      </c>
      <c r="BZ67" s="325" t="s">
        <v>950</v>
      </c>
      <c r="CA67" s="325" t="s">
        <v>950</v>
      </c>
      <c r="CB67" s="325" t="s">
        <v>950</v>
      </c>
      <c r="CC67" s="325" t="s">
        <v>950</v>
      </c>
      <c r="CD67" s="325" t="s">
        <v>950</v>
      </c>
      <c r="CE67" s="325" t="s">
        <v>950</v>
      </c>
      <c r="CF67" s="325" t="s">
        <v>950</v>
      </c>
      <c r="CG67" s="325" t="s">
        <v>950</v>
      </c>
      <c r="CH67" s="324">
        <v>0</v>
      </c>
      <c r="CI67" s="324">
        <v>0</v>
      </c>
      <c r="CJ67" s="326" t="s">
        <v>762</v>
      </c>
    </row>
    <row r="68" spans="1:88" s="300" customFormat="1" ht="13.5" customHeight="1">
      <c r="A68" s="322" t="s">
        <v>745</v>
      </c>
      <c r="B68" s="323" t="s">
        <v>941</v>
      </c>
      <c r="C68" s="322" t="s">
        <v>942</v>
      </c>
      <c r="D68" s="324">
        <f t="shared" si="28"/>
        <v>3747</v>
      </c>
      <c r="E68" s="324">
        <f t="shared" si="29"/>
        <v>1147</v>
      </c>
      <c r="F68" s="324">
        <f t="shared" si="30"/>
        <v>13</v>
      </c>
      <c r="G68" s="324">
        <f t="shared" si="31"/>
        <v>0</v>
      </c>
      <c r="H68" s="324">
        <f t="shared" si="32"/>
        <v>281</v>
      </c>
      <c r="I68" s="324">
        <f t="shared" si="33"/>
        <v>258</v>
      </c>
      <c r="J68" s="324">
        <f t="shared" si="34"/>
        <v>138</v>
      </c>
      <c r="K68" s="324">
        <f t="shared" si="35"/>
        <v>0</v>
      </c>
      <c r="L68" s="324">
        <f t="shared" si="36"/>
        <v>709</v>
      </c>
      <c r="M68" s="324">
        <f t="shared" si="37"/>
        <v>0</v>
      </c>
      <c r="N68" s="324">
        <f t="shared" si="38"/>
        <v>165</v>
      </c>
      <c r="O68" s="324">
        <f t="shared" si="39"/>
        <v>165</v>
      </c>
      <c r="P68" s="324">
        <f t="shared" si="40"/>
        <v>0</v>
      </c>
      <c r="Q68" s="324">
        <f t="shared" si="41"/>
        <v>597</v>
      </c>
      <c r="R68" s="324">
        <f t="shared" si="42"/>
        <v>0</v>
      </c>
      <c r="S68" s="324">
        <f t="shared" si="43"/>
        <v>0</v>
      </c>
      <c r="T68" s="324">
        <f t="shared" si="44"/>
        <v>247</v>
      </c>
      <c r="U68" s="324">
        <f t="shared" si="45"/>
        <v>0</v>
      </c>
      <c r="V68" s="324">
        <f t="shared" si="46"/>
        <v>0</v>
      </c>
      <c r="W68" s="324">
        <f t="shared" si="47"/>
        <v>0</v>
      </c>
      <c r="X68" s="324">
        <f t="shared" si="48"/>
        <v>27</v>
      </c>
      <c r="Y68" s="324">
        <f t="shared" si="26"/>
        <v>2237</v>
      </c>
      <c r="Z68" s="324">
        <v>904</v>
      </c>
      <c r="AA68" s="324">
        <v>12</v>
      </c>
      <c r="AB68" s="324">
        <v>0</v>
      </c>
      <c r="AC68" s="324">
        <v>97</v>
      </c>
      <c r="AD68" s="324">
        <v>215</v>
      </c>
      <c r="AE68" s="324">
        <v>138</v>
      </c>
      <c r="AF68" s="324">
        <v>0</v>
      </c>
      <c r="AG68" s="324">
        <v>709</v>
      </c>
      <c r="AH68" s="324">
        <v>0</v>
      </c>
      <c r="AI68" s="325">
        <v>162</v>
      </c>
      <c r="AJ68" s="325" t="s">
        <v>950</v>
      </c>
      <c r="AK68" s="325" t="s">
        <v>950</v>
      </c>
      <c r="AL68" s="325" t="s">
        <v>950</v>
      </c>
      <c r="AM68" s="325" t="s">
        <v>950</v>
      </c>
      <c r="AN68" s="325" t="s">
        <v>950</v>
      </c>
      <c r="AO68" s="325" t="s">
        <v>950</v>
      </c>
      <c r="AP68" s="325" t="s">
        <v>950</v>
      </c>
      <c r="AQ68" s="325" t="s">
        <v>950</v>
      </c>
      <c r="AR68" s="324">
        <v>0</v>
      </c>
      <c r="AS68" s="324">
        <v>0</v>
      </c>
      <c r="AT68" s="324">
        <f>施設資源化量内訳!D68</f>
        <v>1263</v>
      </c>
      <c r="AU68" s="324">
        <f>施設資源化量内訳!E68</f>
        <v>0</v>
      </c>
      <c r="AV68" s="324">
        <f>施設資源化量内訳!F68</f>
        <v>0</v>
      </c>
      <c r="AW68" s="324">
        <f>施設資源化量内訳!G68</f>
        <v>0</v>
      </c>
      <c r="AX68" s="324">
        <f>施設資源化量内訳!H68</f>
        <v>184</v>
      </c>
      <c r="AY68" s="324">
        <f>施設資源化量内訳!I68</f>
        <v>43</v>
      </c>
      <c r="AZ68" s="324">
        <f>施設資源化量内訳!J68</f>
        <v>0</v>
      </c>
      <c r="BA68" s="324">
        <f>施設資源化量内訳!K68</f>
        <v>0</v>
      </c>
      <c r="BB68" s="324">
        <f>施設資源化量内訳!L68</f>
        <v>0</v>
      </c>
      <c r="BC68" s="324">
        <f>施設資源化量内訳!M68</f>
        <v>0</v>
      </c>
      <c r="BD68" s="324">
        <f>施設資源化量内訳!N68</f>
        <v>0</v>
      </c>
      <c r="BE68" s="324">
        <f>施設資源化量内訳!O68</f>
        <v>165</v>
      </c>
      <c r="BF68" s="324">
        <f>施設資源化量内訳!P68</f>
        <v>0</v>
      </c>
      <c r="BG68" s="324">
        <f>施設資源化量内訳!Q68</f>
        <v>597</v>
      </c>
      <c r="BH68" s="324">
        <f>施設資源化量内訳!R68</f>
        <v>0</v>
      </c>
      <c r="BI68" s="324">
        <f>施設資源化量内訳!S68</f>
        <v>0</v>
      </c>
      <c r="BJ68" s="324">
        <f>施設資源化量内訳!T68</f>
        <v>247</v>
      </c>
      <c r="BK68" s="324">
        <f>施設資源化量内訳!U68</f>
        <v>0</v>
      </c>
      <c r="BL68" s="324">
        <f>施設資源化量内訳!V68</f>
        <v>0</v>
      </c>
      <c r="BM68" s="324">
        <f>施設資源化量内訳!W68</f>
        <v>0</v>
      </c>
      <c r="BN68" s="324">
        <f>施設資源化量内訳!X68</f>
        <v>27</v>
      </c>
      <c r="BO68" s="324">
        <f t="shared" si="27"/>
        <v>247</v>
      </c>
      <c r="BP68" s="324">
        <v>243</v>
      </c>
      <c r="BQ68" s="324">
        <v>1</v>
      </c>
      <c r="BR68" s="324">
        <v>0</v>
      </c>
      <c r="BS68" s="324">
        <v>0</v>
      </c>
      <c r="BT68" s="324">
        <v>0</v>
      </c>
      <c r="BU68" s="324">
        <v>0</v>
      </c>
      <c r="BV68" s="324">
        <v>0</v>
      </c>
      <c r="BW68" s="324">
        <v>0</v>
      </c>
      <c r="BX68" s="324">
        <v>0</v>
      </c>
      <c r="BY68" s="324">
        <v>3</v>
      </c>
      <c r="BZ68" s="325" t="s">
        <v>950</v>
      </c>
      <c r="CA68" s="325" t="s">
        <v>950</v>
      </c>
      <c r="CB68" s="325" t="s">
        <v>950</v>
      </c>
      <c r="CC68" s="325" t="s">
        <v>950</v>
      </c>
      <c r="CD68" s="325" t="s">
        <v>950</v>
      </c>
      <c r="CE68" s="325" t="s">
        <v>950</v>
      </c>
      <c r="CF68" s="325" t="s">
        <v>950</v>
      </c>
      <c r="CG68" s="325" t="s">
        <v>950</v>
      </c>
      <c r="CH68" s="324">
        <v>0</v>
      </c>
      <c r="CI68" s="324">
        <v>0</v>
      </c>
      <c r="CJ68" s="326" t="s">
        <v>762</v>
      </c>
    </row>
    <row r="69" spans="1:88" s="300" customFormat="1" ht="13.5" customHeight="1">
      <c r="A69" s="322" t="s">
        <v>745</v>
      </c>
      <c r="B69" s="323" t="s">
        <v>944</v>
      </c>
      <c r="C69" s="322" t="s">
        <v>945</v>
      </c>
      <c r="D69" s="324">
        <f t="shared" si="28"/>
        <v>3181</v>
      </c>
      <c r="E69" s="324">
        <f t="shared" si="29"/>
        <v>1371</v>
      </c>
      <c r="F69" s="324">
        <f t="shared" si="30"/>
        <v>9</v>
      </c>
      <c r="G69" s="324">
        <f t="shared" si="31"/>
        <v>431</v>
      </c>
      <c r="H69" s="324">
        <f t="shared" si="32"/>
        <v>140</v>
      </c>
      <c r="I69" s="324">
        <f t="shared" si="33"/>
        <v>293</v>
      </c>
      <c r="J69" s="324">
        <f t="shared" si="34"/>
        <v>145</v>
      </c>
      <c r="K69" s="324">
        <f t="shared" si="35"/>
        <v>0</v>
      </c>
      <c r="L69" s="324">
        <f t="shared" si="36"/>
        <v>534</v>
      </c>
      <c r="M69" s="324">
        <f t="shared" si="37"/>
        <v>0</v>
      </c>
      <c r="N69" s="324">
        <f t="shared" si="38"/>
        <v>224</v>
      </c>
      <c r="O69" s="324">
        <f t="shared" si="39"/>
        <v>0</v>
      </c>
      <c r="P69" s="324">
        <f t="shared" si="40"/>
        <v>0</v>
      </c>
      <c r="Q69" s="324">
        <f t="shared" si="41"/>
        <v>21</v>
      </c>
      <c r="R69" s="324">
        <f t="shared" si="42"/>
        <v>0</v>
      </c>
      <c r="S69" s="324">
        <f t="shared" si="43"/>
        <v>0</v>
      </c>
      <c r="T69" s="324">
        <f t="shared" si="44"/>
        <v>0</v>
      </c>
      <c r="U69" s="324">
        <f t="shared" si="45"/>
        <v>0</v>
      </c>
      <c r="V69" s="324">
        <f t="shared" si="46"/>
        <v>0</v>
      </c>
      <c r="W69" s="324">
        <f t="shared" si="47"/>
        <v>0</v>
      </c>
      <c r="X69" s="324">
        <f t="shared" si="48"/>
        <v>13</v>
      </c>
      <c r="Y69" s="324">
        <f t="shared" si="26"/>
        <v>0</v>
      </c>
      <c r="Z69" s="324">
        <v>0</v>
      </c>
      <c r="AA69" s="324">
        <v>0</v>
      </c>
      <c r="AB69" s="324">
        <v>0</v>
      </c>
      <c r="AC69" s="324">
        <v>0</v>
      </c>
      <c r="AD69" s="324">
        <v>0</v>
      </c>
      <c r="AE69" s="324">
        <v>0</v>
      </c>
      <c r="AF69" s="324">
        <v>0</v>
      </c>
      <c r="AG69" s="324">
        <v>0</v>
      </c>
      <c r="AH69" s="324">
        <v>0</v>
      </c>
      <c r="AI69" s="325">
        <v>0</v>
      </c>
      <c r="AJ69" s="325" t="s">
        <v>950</v>
      </c>
      <c r="AK69" s="325" t="s">
        <v>950</v>
      </c>
      <c r="AL69" s="325" t="s">
        <v>950</v>
      </c>
      <c r="AM69" s="325" t="s">
        <v>950</v>
      </c>
      <c r="AN69" s="325" t="s">
        <v>950</v>
      </c>
      <c r="AO69" s="325" t="s">
        <v>950</v>
      </c>
      <c r="AP69" s="325" t="s">
        <v>950</v>
      </c>
      <c r="AQ69" s="325" t="s">
        <v>950</v>
      </c>
      <c r="AR69" s="324">
        <v>0</v>
      </c>
      <c r="AS69" s="324">
        <v>0</v>
      </c>
      <c r="AT69" s="324">
        <f>施設資源化量内訳!D69</f>
        <v>1806</v>
      </c>
      <c r="AU69" s="324">
        <f>施設資源化量内訳!E69</f>
        <v>318</v>
      </c>
      <c r="AV69" s="324">
        <f>施設資源化量内訳!F69</f>
        <v>3</v>
      </c>
      <c r="AW69" s="324">
        <f>施設資源化量内訳!G69</f>
        <v>164</v>
      </c>
      <c r="AX69" s="324">
        <f>施設資源化量内訳!H69</f>
        <v>127</v>
      </c>
      <c r="AY69" s="324">
        <f>施設資源化量内訳!I69</f>
        <v>293</v>
      </c>
      <c r="AZ69" s="324">
        <f>施設資源化量内訳!J69</f>
        <v>145</v>
      </c>
      <c r="BA69" s="324">
        <f>施設資源化量内訳!K69</f>
        <v>0</v>
      </c>
      <c r="BB69" s="324">
        <f>施設資源化量内訳!L69</f>
        <v>534</v>
      </c>
      <c r="BC69" s="324">
        <f>施設資源化量内訳!M69</f>
        <v>0</v>
      </c>
      <c r="BD69" s="324">
        <f>施設資源化量内訳!N69</f>
        <v>188</v>
      </c>
      <c r="BE69" s="324">
        <f>施設資源化量内訳!O69</f>
        <v>0</v>
      </c>
      <c r="BF69" s="324">
        <f>施設資源化量内訳!P69</f>
        <v>0</v>
      </c>
      <c r="BG69" s="324">
        <f>施設資源化量内訳!Q69</f>
        <v>21</v>
      </c>
      <c r="BH69" s="324">
        <f>施設資源化量内訳!R69</f>
        <v>0</v>
      </c>
      <c r="BI69" s="324">
        <f>施設資源化量内訳!S69</f>
        <v>0</v>
      </c>
      <c r="BJ69" s="324">
        <f>施設資源化量内訳!T69</f>
        <v>0</v>
      </c>
      <c r="BK69" s="324">
        <f>施設資源化量内訳!U69</f>
        <v>0</v>
      </c>
      <c r="BL69" s="324">
        <f>施設資源化量内訳!V69</f>
        <v>0</v>
      </c>
      <c r="BM69" s="324">
        <f>施設資源化量内訳!W69</f>
        <v>0</v>
      </c>
      <c r="BN69" s="324">
        <f>施設資源化量内訳!X69</f>
        <v>13</v>
      </c>
      <c r="BO69" s="324">
        <f t="shared" si="27"/>
        <v>1375</v>
      </c>
      <c r="BP69" s="324">
        <v>1053</v>
      </c>
      <c r="BQ69" s="324">
        <v>6</v>
      </c>
      <c r="BR69" s="324">
        <v>267</v>
      </c>
      <c r="BS69" s="324">
        <v>13</v>
      </c>
      <c r="BT69" s="324">
        <v>0</v>
      </c>
      <c r="BU69" s="324">
        <v>0</v>
      </c>
      <c r="BV69" s="324">
        <v>0</v>
      </c>
      <c r="BW69" s="324">
        <v>0</v>
      </c>
      <c r="BX69" s="324">
        <v>0</v>
      </c>
      <c r="BY69" s="324">
        <v>36</v>
      </c>
      <c r="BZ69" s="325" t="s">
        <v>950</v>
      </c>
      <c r="CA69" s="325" t="s">
        <v>950</v>
      </c>
      <c r="CB69" s="325" t="s">
        <v>950</v>
      </c>
      <c r="CC69" s="325" t="s">
        <v>950</v>
      </c>
      <c r="CD69" s="325" t="s">
        <v>950</v>
      </c>
      <c r="CE69" s="325" t="s">
        <v>950</v>
      </c>
      <c r="CF69" s="325" t="s">
        <v>950</v>
      </c>
      <c r="CG69" s="325" t="s">
        <v>950</v>
      </c>
      <c r="CH69" s="324">
        <v>0</v>
      </c>
      <c r="CI69" s="324">
        <v>0</v>
      </c>
      <c r="CJ69" s="326" t="s">
        <v>823</v>
      </c>
    </row>
    <row r="70" spans="1:88" s="300" customFormat="1" ht="13.5" customHeight="1">
      <c r="A70" s="322" t="s">
        <v>745</v>
      </c>
      <c r="B70" s="323" t="s">
        <v>947</v>
      </c>
      <c r="C70" s="322" t="s">
        <v>948</v>
      </c>
      <c r="D70" s="324">
        <f t="shared" si="28"/>
        <v>1036</v>
      </c>
      <c r="E70" s="324">
        <f t="shared" si="29"/>
        <v>518</v>
      </c>
      <c r="F70" s="324">
        <f t="shared" si="30"/>
        <v>0</v>
      </c>
      <c r="G70" s="324">
        <f t="shared" si="31"/>
        <v>0</v>
      </c>
      <c r="H70" s="324">
        <f t="shared" si="32"/>
        <v>187</v>
      </c>
      <c r="I70" s="324">
        <f t="shared" si="33"/>
        <v>151</v>
      </c>
      <c r="J70" s="324">
        <f t="shared" si="34"/>
        <v>33</v>
      </c>
      <c r="K70" s="324">
        <f t="shared" si="35"/>
        <v>0</v>
      </c>
      <c r="L70" s="324">
        <f t="shared" si="36"/>
        <v>0</v>
      </c>
      <c r="M70" s="324">
        <f t="shared" si="37"/>
        <v>0</v>
      </c>
      <c r="N70" s="324">
        <f t="shared" si="38"/>
        <v>60</v>
      </c>
      <c r="O70" s="324">
        <f t="shared" si="39"/>
        <v>0</v>
      </c>
      <c r="P70" s="324">
        <f t="shared" si="40"/>
        <v>0</v>
      </c>
      <c r="Q70" s="324">
        <f t="shared" si="41"/>
        <v>0</v>
      </c>
      <c r="R70" s="324">
        <f t="shared" si="42"/>
        <v>0</v>
      </c>
      <c r="S70" s="324">
        <f t="shared" si="43"/>
        <v>0</v>
      </c>
      <c r="T70" s="324">
        <f t="shared" si="44"/>
        <v>0</v>
      </c>
      <c r="U70" s="324">
        <f t="shared" si="45"/>
        <v>0</v>
      </c>
      <c r="V70" s="324">
        <f t="shared" si="46"/>
        <v>0</v>
      </c>
      <c r="W70" s="324">
        <f t="shared" si="47"/>
        <v>0</v>
      </c>
      <c r="X70" s="324">
        <f t="shared" si="48"/>
        <v>87</v>
      </c>
      <c r="Y70" s="324">
        <f t="shared" si="26"/>
        <v>368</v>
      </c>
      <c r="Z70" s="324">
        <v>316</v>
      </c>
      <c r="AA70" s="324">
        <v>0</v>
      </c>
      <c r="AB70" s="324">
        <v>0</v>
      </c>
      <c r="AC70" s="324">
        <v>0</v>
      </c>
      <c r="AD70" s="324">
        <v>0</v>
      </c>
      <c r="AE70" s="324">
        <v>0</v>
      </c>
      <c r="AF70" s="324">
        <v>0</v>
      </c>
      <c r="AG70" s="324">
        <v>0</v>
      </c>
      <c r="AH70" s="324">
        <v>0</v>
      </c>
      <c r="AI70" s="325">
        <v>52</v>
      </c>
      <c r="AJ70" s="325" t="s">
        <v>950</v>
      </c>
      <c r="AK70" s="325" t="s">
        <v>950</v>
      </c>
      <c r="AL70" s="325" t="s">
        <v>950</v>
      </c>
      <c r="AM70" s="325" t="s">
        <v>950</v>
      </c>
      <c r="AN70" s="325" t="s">
        <v>950</v>
      </c>
      <c r="AO70" s="325" t="s">
        <v>950</v>
      </c>
      <c r="AP70" s="325" t="s">
        <v>950</v>
      </c>
      <c r="AQ70" s="325" t="s">
        <v>950</v>
      </c>
      <c r="AR70" s="324">
        <v>0</v>
      </c>
      <c r="AS70" s="324">
        <v>0</v>
      </c>
      <c r="AT70" s="324">
        <f>施設資源化量内訳!D70</f>
        <v>453</v>
      </c>
      <c r="AU70" s="324">
        <f>施設資源化量内訳!E70</f>
        <v>0</v>
      </c>
      <c r="AV70" s="324">
        <f>施設資源化量内訳!F70</f>
        <v>0</v>
      </c>
      <c r="AW70" s="324">
        <f>施設資源化量内訳!G70</f>
        <v>0</v>
      </c>
      <c r="AX70" s="324">
        <f>施設資源化量内訳!H70</f>
        <v>183</v>
      </c>
      <c r="AY70" s="324">
        <f>施設資源化量内訳!I70</f>
        <v>150</v>
      </c>
      <c r="AZ70" s="324">
        <f>施設資源化量内訳!J70</f>
        <v>33</v>
      </c>
      <c r="BA70" s="324">
        <f>施設資源化量内訳!K70</f>
        <v>0</v>
      </c>
      <c r="BB70" s="324">
        <f>施設資源化量内訳!L70</f>
        <v>0</v>
      </c>
      <c r="BC70" s="324">
        <f>施設資源化量内訳!M70</f>
        <v>0</v>
      </c>
      <c r="BD70" s="324">
        <f>施設資源化量内訳!N70</f>
        <v>0</v>
      </c>
      <c r="BE70" s="324">
        <f>施設資源化量内訳!O70</f>
        <v>0</v>
      </c>
      <c r="BF70" s="324">
        <f>施設資源化量内訳!P70</f>
        <v>0</v>
      </c>
      <c r="BG70" s="324">
        <f>施設資源化量内訳!Q70</f>
        <v>0</v>
      </c>
      <c r="BH70" s="324">
        <f>施設資源化量内訳!R70</f>
        <v>0</v>
      </c>
      <c r="BI70" s="324">
        <f>施設資源化量内訳!S70</f>
        <v>0</v>
      </c>
      <c r="BJ70" s="324">
        <f>施設資源化量内訳!T70</f>
        <v>0</v>
      </c>
      <c r="BK70" s="324">
        <f>施設資源化量内訳!U70</f>
        <v>0</v>
      </c>
      <c r="BL70" s="324">
        <f>施設資源化量内訳!V70</f>
        <v>0</v>
      </c>
      <c r="BM70" s="324">
        <f>施設資源化量内訳!W70</f>
        <v>0</v>
      </c>
      <c r="BN70" s="324">
        <f>施設資源化量内訳!X70</f>
        <v>87</v>
      </c>
      <c r="BO70" s="324">
        <f t="shared" si="27"/>
        <v>215</v>
      </c>
      <c r="BP70" s="324">
        <v>202</v>
      </c>
      <c r="BQ70" s="324">
        <v>0</v>
      </c>
      <c r="BR70" s="324">
        <v>0</v>
      </c>
      <c r="BS70" s="324">
        <v>4</v>
      </c>
      <c r="BT70" s="324">
        <v>1</v>
      </c>
      <c r="BU70" s="324">
        <v>0</v>
      </c>
      <c r="BV70" s="324">
        <v>0</v>
      </c>
      <c r="BW70" s="324">
        <v>0</v>
      </c>
      <c r="BX70" s="324">
        <v>0</v>
      </c>
      <c r="BY70" s="324">
        <v>8</v>
      </c>
      <c r="BZ70" s="325" t="s">
        <v>950</v>
      </c>
      <c r="CA70" s="325" t="s">
        <v>950</v>
      </c>
      <c r="CB70" s="325" t="s">
        <v>950</v>
      </c>
      <c r="CC70" s="325" t="s">
        <v>950</v>
      </c>
      <c r="CD70" s="325" t="s">
        <v>950</v>
      </c>
      <c r="CE70" s="325" t="s">
        <v>950</v>
      </c>
      <c r="CF70" s="325" t="s">
        <v>950</v>
      </c>
      <c r="CG70" s="325" t="s">
        <v>950</v>
      </c>
      <c r="CH70" s="324">
        <v>0</v>
      </c>
      <c r="CI70" s="324">
        <v>0</v>
      </c>
      <c r="CJ70" s="326" t="s">
        <v>762</v>
      </c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70">
    <sortCondition ref="A8:A70"/>
    <sortCondition ref="B8:B70"/>
    <sortCondition ref="C8:C70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&amp;Lごみ資源化の状況（平成29年度実績）</oddHeader>
  </headerFooter>
  <colBreaks count="3" manualBreakCount="3">
    <brk id="24" min="1" max="69" man="1"/>
    <brk id="45" min="1" max="69" man="1"/>
    <brk id="66" min="1" max="6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30" t="s">
        <v>11</v>
      </c>
      <c r="B2" s="330" t="s">
        <v>12</v>
      </c>
      <c r="C2" s="332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31"/>
      <c r="B3" s="331"/>
      <c r="C3" s="333"/>
      <c r="D3" s="371" t="s">
        <v>3</v>
      </c>
      <c r="E3" s="369" t="s">
        <v>73</v>
      </c>
      <c r="F3" s="369" t="s">
        <v>74</v>
      </c>
      <c r="G3" s="369" t="s">
        <v>75</v>
      </c>
      <c r="H3" s="369" t="s">
        <v>76</v>
      </c>
      <c r="I3" s="369" t="s">
        <v>77</v>
      </c>
      <c r="J3" s="367" t="s">
        <v>6</v>
      </c>
      <c r="K3" s="369" t="s">
        <v>78</v>
      </c>
      <c r="L3" s="367" t="s">
        <v>89</v>
      </c>
      <c r="M3" s="367" t="s">
        <v>90</v>
      </c>
      <c r="N3" s="369" t="s">
        <v>80</v>
      </c>
      <c r="O3" s="369" t="s">
        <v>81</v>
      </c>
      <c r="P3" s="369" t="s">
        <v>82</v>
      </c>
      <c r="Q3" s="369" t="s">
        <v>83</v>
      </c>
      <c r="R3" s="342" t="s">
        <v>84</v>
      </c>
      <c r="S3" s="336" t="s">
        <v>91</v>
      </c>
      <c r="T3" s="369" t="s">
        <v>85</v>
      </c>
      <c r="U3" s="367" t="s">
        <v>86</v>
      </c>
      <c r="V3" s="367" t="s">
        <v>87</v>
      </c>
      <c r="W3" s="367" t="s">
        <v>88</v>
      </c>
      <c r="X3" s="367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31"/>
      <c r="B4" s="331"/>
      <c r="C4" s="333"/>
      <c r="D4" s="371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43"/>
      <c r="S4" s="343"/>
      <c r="T4" s="368"/>
      <c r="U4" s="370"/>
      <c r="V4" s="370"/>
      <c r="W4" s="370"/>
      <c r="X4" s="370"/>
      <c r="Y4" s="371" t="s">
        <v>3</v>
      </c>
      <c r="Z4" s="369" t="s">
        <v>73</v>
      </c>
      <c r="AA4" s="369" t="s">
        <v>74</v>
      </c>
      <c r="AB4" s="369" t="s">
        <v>75</v>
      </c>
      <c r="AC4" s="369" t="s">
        <v>76</v>
      </c>
      <c r="AD4" s="369" t="s">
        <v>77</v>
      </c>
      <c r="AE4" s="367" t="s">
        <v>6</v>
      </c>
      <c r="AF4" s="369" t="s">
        <v>78</v>
      </c>
      <c r="AG4" s="367" t="s">
        <v>89</v>
      </c>
      <c r="AH4" s="369" t="s">
        <v>79</v>
      </c>
      <c r="AI4" s="369" t="s">
        <v>80</v>
      </c>
      <c r="AJ4" s="369" t="s">
        <v>81</v>
      </c>
      <c r="AK4" s="369" t="s">
        <v>82</v>
      </c>
      <c r="AL4" s="369" t="s">
        <v>83</v>
      </c>
      <c r="AM4" s="367" t="s">
        <v>84</v>
      </c>
      <c r="AN4" s="369" t="s">
        <v>91</v>
      </c>
      <c r="AO4" s="369" t="s">
        <v>85</v>
      </c>
      <c r="AP4" s="367" t="s">
        <v>86</v>
      </c>
      <c r="AQ4" s="367" t="s">
        <v>87</v>
      </c>
      <c r="AR4" s="367" t="s">
        <v>88</v>
      </c>
      <c r="AS4" s="367" t="s">
        <v>67</v>
      </c>
      <c r="AT4" s="371" t="s">
        <v>3</v>
      </c>
      <c r="AU4" s="369" t="s">
        <v>73</v>
      </c>
      <c r="AV4" s="369" t="s">
        <v>74</v>
      </c>
      <c r="AW4" s="369" t="s">
        <v>75</v>
      </c>
      <c r="AX4" s="369" t="s">
        <v>76</v>
      </c>
      <c r="AY4" s="369" t="s">
        <v>77</v>
      </c>
      <c r="AZ4" s="367" t="s">
        <v>6</v>
      </c>
      <c r="BA4" s="369" t="s">
        <v>78</v>
      </c>
      <c r="BB4" s="367" t="s">
        <v>89</v>
      </c>
      <c r="BC4" s="369" t="s">
        <v>79</v>
      </c>
      <c r="BD4" s="369" t="s">
        <v>80</v>
      </c>
      <c r="BE4" s="369" t="s">
        <v>81</v>
      </c>
      <c r="BF4" s="369" t="s">
        <v>82</v>
      </c>
      <c r="BG4" s="369" t="s">
        <v>83</v>
      </c>
      <c r="BH4" s="367" t="s">
        <v>84</v>
      </c>
      <c r="BI4" s="369" t="s">
        <v>91</v>
      </c>
      <c r="BJ4" s="369" t="s">
        <v>85</v>
      </c>
      <c r="BK4" s="367" t="s">
        <v>86</v>
      </c>
      <c r="BL4" s="367" t="s">
        <v>87</v>
      </c>
      <c r="BM4" s="367" t="s">
        <v>88</v>
      </c>
      <c r="BN4" s="367" t="s">
        <v>67</v>
      </c>
      <c r="BO4" s="371" t="s">
        <v>3</v>
      </c>
      <c r="BP4" s="369" t="s">
        <v>73</v>
      </c>
      <c r="BQ4" s="369" t="s">
        <v>74</v>
      </c>
      <c r="BR4" s="369" t="s">
        <v>75</v>
      </c>
      <c r="BS4" s="369" t="s">
        <v>76</v>
      </c>
      <c r="BT4" s="369" t="s">
        <v>77</v>
      </c>
      <c r="BU4" s="367" t="s">
        <v>6</v>
      </c>
      <c r="BV4" s="369" t="s">
        <v>78</v>
      </c>
      <c r="BW4" s="367" t="s">
        <v>89</v>
      </c>
      <c r="BX4" s="369" t="s">
        <v>79</v>
      </c>
      <c r="BY4" s="369" t="s">
        <v>80</v>
      </c>
      <c r="BZ4" s="369" t="s">
        <v>81</v>
      </c>
      <c r="CA4" s="369" t="s">
        <v>82</v>
      </c>
      <c r="CB4" s="369" t="s">
        <v>83</v>
      </c>
      <c r="CC4" s="367" t="s">
        <v>84</v>
      </c>
      <c r="CD4" s="369" t="s">
        <v>91</v>
      </c>
      <c r="CE4" s="369" t="s">
        <v>85</v>
      </c>
      <c r="CF4" s="367" t="s">
        <v>86</v>
      </c>
      <c r="CG4" s="367" t="s">
        <v>87</v>
      </c>
      <c r="CH4" s="367" t="s">
        <v>88</v>
      </c>
      <c r="CI4" s="367" t="s">
        <v>67</v>
      </c>
      <c r="CJ4" s="371" t="s">
        <v>3</v>
      </c>
      <c r="CK4" s="369" t="s">
        <v>73</v>
      </c>
      <c r="CL4" s="369" t="s">
        <v>74</v>
      </c>
      <c r="CM4" s="369" t="s">
        <v>75</v>
      </c>
      <c r="CN4" s="369" t="s">
        <v>76</v>
      </c>
      <c r="CO4" s="369" t="s">
        <v>77</v>
      </c>
      <c r="CP4" s="367" t="s">
        <v>6</v>
      </c>
      <c r="CQ4" s="369" t="s">
        <v>78</v>
      </c>
      <c r="CR4" s="367" t="s">
        <v>89</v>
      </c>
      <c r="CS4" s="369" t="s">
        <v>79</v>
      </c>
      <c r="CT4" s="369" t="s">
        <v>80</v>
      </c>
      <c r="CU4" s="369" t="s">
        <v>81</v>
      </c>
      <c r="CV4" s="369" t="s">
        <v>82</v>
      </c>
      <c r="CW4" s="369" t="s">
        <v>83</v>
      </c>
      <c r="CX4" s="367" t="s">
        <v>84</v>
      </c>
      <c r="CY4" s="369" t="s">
        <v>91</v>
      </c>
      <c r="CZ4" s="369" t="s">
        <v>85</v>
      </c>
      <c r="DA4" s="367" t="s">
        <v>86</v>
      </c>
      <c r="DB4" s="367" t="s">
        <v>87</v>
      </c>
      <c r="DC4" s="367" t="s">
        <v>88</v>
      </c>
      <c r="DD4" s="367" t="s">
        <v>67</v>
      </c>
      <c r="DE4" s="371" t="s">
        <v>3</v>
      </c>
      <c r="DF4" s="369" t="s">
        <v>73</v>
      </c>
      <c r="DG4" s="369" t="s">
        <v>74</v>
      </c>
      <c r="DH4" s="369" t="s">
        <v>75</v>
      </c>
      <c r="DI4" s="369" t="s">
        <v>76</v>
      </c>
      <c r="DJ4" s="369" t="s">
        <v>77</v>
      </c>
      <c r="DK4" s="367" t="s">
        <v>6</v>
      </c>
      <c r="DL4" s="369" t="s">
        <v>78</v>
      </c>
      <c r="DM4" s="367" t="s">
        <v>89</v>
      </c>
      <c r="DN4" s="369" t="s">
        <v>79</v>
      </c>
      <c r="DO4" s="369" t="s">
        <v>80</v>
      </c>
      <c r="DP4" s="369" t="s">
        <v>81</v>
      </c>
      <c r="DQ4" s="369" t="s">
        <v>82</v>
      </c>
      <c r="DR4" s="369" t="s">
        <v>83</v>
      </c>
      <c r="DS4" s="367" t="s">
        <v>84</v>
      </c>
      <c r="DT4" s="369" t="s">
        <v>91</v>
      </c>
      <c r="DU4" s="369" t="s">
        <v>85</v>
      </c>
      <c r="DV4" s="367" t="s">
        <v>86</v>
      </c>
      <c r="DW4" s="367" t="s">
        <v>87</v>
      </c>
      <c r="DX4" s="367" t="s">
        <v>88</v>
      </c>
      <c r="DY4" s="367" t="s">
        <v>67</v>
      </c>
      <c r="DZ4" s="371" t="s">
        <v>3</v>
      </c>
      <c r="EA4" s="369" t="s">
        <v>73</v>
      </c>
      <c r="EB4" s="369" t="s">
        <v>74</v>
      </c>
      <c r="EC4" s="369" t="s">
        <v>75</v>
      </c>
      <c r="ED4" s="369" t="s">
        <v>76</v>
      </c>
      <c r="EE4" s="369" t="s">
        <v>77</v>
      </c>
      <c r="EF4" s="367" t="s">
        <v>6</v>
      </c>
      <c r="EG4" s="369" t="s">
        <v>78</v>
      </c>
      <c r="EH4" s="367" t="s">
        <v>89</v>
      </c>
      <c r="EI4" s="369" t="s">
        <v>79</v>
      </c>
      <c r="EJ4" s="369" t="s">
        <v>80</v>
      </c>
      <c r="EK4" s="369" t="s">
        <v>81</v>
      </c>
      <c r="EL4" s="369" t="s">
        <v>82</v>
      </c>
      <c r="EM4" s="369" t="s">
        <v>83</v>
      </c>
      <c r="EN4" s="367" t="s">
        <v>84</v>
      </c>
      <c r="EO4" s="369" t="s">
        <v>91</v>
      </c>
      <c r="EP4" s="369" t="s">
        <v>85</v>
      </c>
      <c r="EQ4" s="367" t="s">
        <v>86</v>
      </c>
      <c r="ER4" s="367" t="s">
        <v>87</v>
      </c>
      <c r="ES4" s="367" t="s">
        <v>88</v>
      </c>
      <c r="ET4" s="367" t="s">
        <v>67</v>
      </c>
      <c r="EU4" s="371" t="s">
        <v>3</v>
      </c>
      <c r="EV4" s="369" t="s">
        <v>73</v>
      </c>
      <c r="EW4" s="369" t="s">
        <v>74</v>
      </c>
      <c r="EX4" s="369" t="s">
        <v>75</v>
      </c>
      <c r="EY4" s="369" t="s">
        <v>76</v>
      </c>
      <c r="EZ4" s="369" t="s">
        <v>77</v>
      </c>
      <c r="FA4" s="367" t="s">
        <v>6</v>
      </c>
      <c r="FB4" s="369" t="s">
        <v>78</v>
      </c>
      <c r="FC4" s="367" t="s">
        <v>89</v>
      </c>
      <c r="FD4" s="369" t="s">
        <v>79</v>
      </c>
      <c r="FE4" s="369" t="s">
        <v>80</v>
      </c>
      <c r="FF4" s="369" t="s">
        <v>81</v>
      </c>
      <c r="FG4" s="369" t="s">
        <v>82</v>
      </c>
      <c r="FH4" s="369" t="s">
        <v>83</v>
      </c>
      <c r="FI4" s="367" t="s">
        <v>84</v>
      </c>
      <c r="FJ4" s="369" t="s">
        <v>91</v>
      </c>
      <c r="FK4" s="369" t="s">
        <v>85</v>
      </c>
      <c r="FL4" s="367" t="s">
        <v>86</v>
      </c>
      <c r="FM4" s="367" t="s">
        <v>87</v>
      </c>
      <c r="FN4" s="367" t="s">
        <v>88</v>
      </c>
      <c r="FO4" s="367" t="s">
        <v>67</v>
      </c>
    </row>
    <row r="5" spans="1:171" s="274" customFormat="1" ht="22.5" customHeight="1">
      <c r="A5" s="331"/>
      <c r="B5" s="331"/>
      <c r="C5" s="333"/>
      <c r="D5" s="371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43"/>
      <c r="S5" s="343"/>
      <c r="T5" s="368"/>
      <c r="U5" s="370"/>
      <c r="V5" s="370"/>
      <c r="W5" s="370"/>
      <c r="X5" s="370"/>
      <c r="Y5" s="371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70"/>
      <c r="AR5" s="370"/>
      <c r="AS5" s="370"/>
      <c r="AT5" s="371"/>
      <c r="AU5" s="368"/>
      <c r="AV5" s="368"/>
      <c r="AW5" s="368"/>
      <c r="AX5" s="368"/>
      <c r="AY5" s="368"/>
      <c r="AZ5" s="368"/>
      <c r="BA5" s="368"/>
      <c r="BB5" s="368"/>
      <c r="BC5" s="368"/>
      <c r="BD5" s="368"/>
      <c r="BE5" s="368"/>
      <c r="BF5" s="368"/>
      <c r="BG5" s="368"/>
      <c r="BH5" s="368"/>
      <c r="BI5" s="368"/>
      <c r="BJ5" s="368"/>
      <c r="BK5" s="368"/>
      <c r="BL5" s="370"/>
      <c r="BM5" s="370"/>
      <c r="BN5" s="370"/>
      <c r="BO5" s="371"/>
      <c r="BP5" s="368"/>
      <c r="BQ5" s="368"/>
      <c r="BR5" s="368"/>
      <c r="BS5" s="368"/>
      <c r="BT5" s="368"/>
      <c r="BU5" s="368"/>
      <c r="BV5" s="368"/>
      <c r="BW5" s="368"/>
      <c r="BX5" s="368"/>
      <c r="BY5" s="368"/>
      <c r="BZ5" s="368"/>
      <c r="CA5" s="368"/>
      <c r="CB5" s="368"/>
      <c r="CC5" s="368"/>
      <c r="CD5" s="368"/>
      <c r="CE5" s="368"/>
      <c r="CF5" s="368"/>
      <c r="CG5" s="370"/>
      <c r="CH5" s="370"/>
      <c r="CI5" s="370"/>
      <c r="CJ5" s="371"/>
      <c r="CK5" s="368"/>
      <c r="CL5" s="368"/>
      <c r="CM5" s="368"/>
      <c r="CN5" s="368"/>
      <c r="CO5" s="368"/>
      <c r="CP5" s="368"/>
      <c r="CQ5" s="368"/>
      <c r="CR5" s="368"/>
      <c r="CS5" s="368"/>
      <c r="CT5" s="368"/>
      <c r="CU5" s="368"/>
      <c r="CV5" s="368"/>
      <c r="CW5" s="368"/>
      <c r="CX5" s="368"/>
      <c r="CY5" s="368"/>
      <c r="CZ5" s="368"/>
      <c r="DA5" s="368"/>
      <c r="DB5" s="370"/>
      <c r="DC5" s="370"/>
      <c r="DD5" s="370"/>
      <c r="DE5" s="371"/>
      <c r="DF5" s="368"/>
      <c r="DG5" s="368"/>
      <c r="DH5" s="368"/>
      <c r="DI5" s="368"/>
      <c r="DJ5" s="368"/>
      <c r="DK5" s="368"/>
      <c r="DL5" s="368"/>
      <c r="DM5" s="368"/>
      <c r="DN5" s="368"/>
      <c r="DO5" s="368"/>
      <c r="DP5" s="368"/>
      <c r="DQ5" s="368"/>
      <c r="DR5" s="368"/>
      <c r="DS5" s="368"/>
      <c r="DT5" s="368"/>
      <c r="DU5" s="368"/>
      <c r="DV5" s="368"/>
      <c r="DW5" s="370"/>
      <c r="DX5" s="370"/>
      <c r="DY5" s="370"/>
      <c r="DZ5" s="371"/>
      <c r="EA5" s="368"/>
      <c r="EB5" s="368"/>
      <c r="EC5" s="368"/>
      <c r="ED5" s="368"/>
      <c r="EE5" s="368"/>
      <c r="EF5" s="368"/>
      <c r="EG5" s="368"/>
      <c r="EH5" s="368"/>
      <c r="EI5" s="368"/>
      <c r="EJ5" s="368"/>
      <c r="EK5" s="368"/>
      <c r="EL5" s="368"/>
      <c r="EM5" s="368"/>
      <c r="EN5" s="368"/>
      <c r="EO5" s="368"/>
      <c r="EP5" s="368"/>
      <c r="EQ5" s="368"/>
      <c r="ER5" s="370"/>
      <c r="ES5" s="370"/>
      <c r="ET5" s="370"/>
      <c r="EU5" s="371"/>
      <c r="EV5" s="368"/>
      <c r="EW5" s="368"/>
      <c r="EX5" s="368"/>
      <c r="EY5" s="368"/>
      <c r="EZ5" s="368"/>
      <c r="FA5" s="368"/>
      <c r="FB5" s="368"/>
      <c r="FC5" s="368"/>
      <c r="FD5" s="368"/>
      <c r="FE5" s="368"/>
      <c r="FF5" s="368"/>
      <c r="FG5" s="368"/>
      <c r="FH5" s="368"/>
      <c r="FI5" s="368"/>
      <c r="FJ5" s="368"/>
      <c r="FK5" s="368"/>
      <c r="FL5" s="368"/>
      <c r="FM5" s="370"/>
      <c r="FN5" s="370"/>
      <c r="FO5" s="370"/>
    </row>
    <row r="6" spans="1:171" s="280" customFormat="1" ht="13.5" customHeight="1">
      <c r="A6" s="331"/>
      <c r="B6" s="331"/>
      <c r="C6" s="333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埼玉県</v>
      </c>
      <c r="B7" s="303" t="str">
        <f>ごみ処理概要!B7</f>
        <v>11000</v>
      </c>
      <c r="C7" s="304" t="s">
        <v>3</v>
      </c>
      <c r="D7" s="306">
        <f t="shared" ref="D7:X7" si="0">SUM(Y7,AT7,BO7,CJ7,DE7,DZ7,EU7)</f>
        <v>306888</v>
      </c>
      <c r="E7" s="306">
        <f t="shared" si="0"/>
        <v>7564</v>
      </c>
      <c r="F7" s="306">
        <f t="shared" si="0"/>
        <v>27</v>
      </c>
      <c r="G7" s="306">
        <f t="shared" si="0"/>
        <v>1886</v>
      </c>
      <c r="H7" s="306">
        <f t="shared" si="0"/>
        <v>48667</v>
      </c>
      <c r="I7" s="306">
        <f t="shared" si="0"/>
        <v>32134</v>
      </c>
      <c r="J7" s="306">
        <f t="shared" si="0"/>
        <v>13949</v>
      </c>
      <c r="K7" s="306">
        <f t="shared" si="0"/>
        <v>0</v>
      </c>
      <c r="L7" s="306">
        <f t="shared" si="0"/>
        <v>28990</v>
      </c>
      <c r="M7" s="306">
        <f t="shared" si="0"/>
        <v>7743</v>
      </c>
      <c r="N7" s="306">
        <f t="shared" si="0"/>
        <v>2232</v>
      </c>
      <c r="O7" s="306">
        <f t="shared" si="0"/>
        <v>1030</v>
      </c>
      <c r="P7" s="306">
        <f t="shared" si="0"/>
        <v>0</v>
      </c>
      <c r="Q7" s="306">
        <f t="shared" si="0"/>
        <v>40485</v>
      </c>
      <c r="R7" s="306">
        <f t="shared" si="0"/>
        <v>1270</v>
      </c>
      <c r="S7" s="306">
        <f t="shared" si="0"/>
        <v>0</v>
      </c>
      <c r="T7" s="306">
        <f t="shared" si="0"/>
        <v>60533</v>
      </c>
      <c r="U7" s="306">
        <f t="shared" si="0"/>
        <v>14643</v>
      </c>
      <c r="V7" s="306">
        <f t="shared" si="0"/>
        <v>0</v>
      </c>
      <c r="W7" s="306">
        <f t="shared" si="0"/>
        <v>0</v>
      </c>
      <c r="X7" s="306">
        <f t="shared" si="0"/>
        <v>45735</v>
      </c>
      <c r="Y7" s="306">
        <f t="shared" ref="Y7:Y38" si="1">SUM(Z7:AS7)</f>
        <v>139510</v>
      </c>
      <c r="Z7" s="306">
        <f t="shared" ref="Z7:AI7" si="2">SUM(Z$8:Z$207)</f>
        <v>409</v>
      </c>
      <c r="AA7" s="306">
        <f t="shared" si="2"/>
        <v>0</v>
      </c>
      <c r="AB7" s="306">
        <f t="shared" si="2"/>
        <v>0</v>
      </c>
      <c r="AC7" s="306">
        <f t="shared" si="2"/>
        <v>6061</v>
      </c>
      <c r="AD7" s="306">
        <f t="shared" si="2"/>
        <v>0</v>
      </c>
      <c r="AE7" s="306">
        <f t="shared" si="2"/>
        <v>0</v>
      </c>
      <c r="AF7" s="306">
        <f t="shared" si="2"/>
        <v>0</v>
      </c>
      <c r="AG7" s="306">
        <f t="shared" si="2"/>
        <v>0</v>
      </c>
      <c r="AH7" s="306">
        <f t="shared" si="2"/>
        <v>6</v>
      </c>
      <c r="AI7" s="306">
        <f t="shared" si="2"/>
        <v>30</v>
      </c>
      <c r="AJ7" s="310" t="s">
        <v>739</v>
      </c>
      <c r="AK7" s="310" t="s">
        <v>739</v>
      </c>
      <c r="AL7" s="306">
        <f>SUM(AL$8:AL$207)</f>
        <v>40485</v>
      </c>
      <c r="AM7" s="310" t="s">
        <v>739</v>
      </c>
      <c r="AN7" s="310" t="s">
        <v>739</v>
      </c>
      <c r="AO7" s="306">
        <f>SUM(AO$8:AO$207)</f>
        <v>60533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31986</v>
      </c>
      <c r="AT7" s="306">
        <f t="shared" ref="AT7:AT38" si="3">SUM(AU7:BN7)</f>
        <v>24635</v>
      </c>
      <c r="AU7" s="306">
        <f t="shared" ref="AU7:BD7" si="4">SUM(AU$8:AU$207)</f>
        <v>518</v>
      </c>
      <c r="AV7" s="306">
        <f t="shared" si="4"/>
        <v>0</v>
      </c>
      <c r="AW7" s="306">
        <f t="shared" si="4"/>
        <v>0</v>
      </c>
      <c r="AX7" s="306">
        <f t="shared" si="4"/>
        <v>20119</v>
      </c>
      <c r="AY7" s="306">
        <f t="shared" si="4"/>
        <v>1255</v>
      </c>
      <c r="AZ7" s="306">
        <f t="shared" si="4"/>
        <v>24</v>
      </c>
      <c r="BA7" s="306">
        <f t="shared" si="4"/>
        <v>0</v>
      </c>
      <c r="BB7" s="306">
        <f t="shared" si="4"/>
        <v>97</v>
      </c>
      <c r="BC7" s="306">
        <f t="shared" si="4"/>
        <v>1009</v>
      </c>
      <c r="BD7" s="306">
        <f t="shared" si="4"/>
        <v>152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1461</v>
      </c>
      <c r="BO7" s="306">
        <f t="shared" ref="BO7:BO38" si="5">SUM(BP7:CI7)</f>
        <v>1196</v>
      </c>
      <c r="BP7" s="306">
        <f t="shared" ref="BP7:CA7" si="6">SUM(BP$8:BP$207)</f>
        <v>0</v>
      </c>
      <c r="BQ7" s="306">
        <f t="shared" si="6"/>
        <v>0</v>
      </c>
      <c r="BR7" s="306">
        <f t="shared" si="6"/>
        <v>0</v>
      </c>
      <c r="BS7" s="306">
        <f t="shared" si="6"/>
        <v>0</v>
      </c>
      <c r="BT7" s="306">
        <f t="shared" si="6"/>
        <v>0</v>
      </c>
      <c r="BU7" s="306">
        <f t="shared" si="6"/>
        <v>0</v>
      </c>
      <c r="BV7" s="306">
        <f t="shared" si="6"/>
        <v>0</v>
      </c>
      <c r="BW7" s="306">
        <f t="shared" si="6"/>
        <v>0</v>
      </c>
      <c r="BX7" s="306">
        <f t="shared" si="6"/>
        <v>0</v>
      </c>
      <c r="BY7" s="306">
        <f t="shared" si="6"/>
        <v>0</v>
      </c>
      <c r="BZ7" s="306">
        <f t="shared" si="6"/>
        <v>1030</v>
      </c>
      <c r="CA7" s="306">
        <f t="shared" si="6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166</v>
      </c>
      <c r="CJ7" s="306">
        <f t="shared" ref="CJ7:CJ38" si="7">SUM(CK7:DD7)</f>
        <v>0</v>
      </c>
      <c r="CK7" s="306">
        <f t="shared" ref="CK7:CV7" si="8">SUM(CK$8:CK$207)</f>
        <v>0</v>
      </c>
      <c r="CL7" s="306">
        <f t="shared" si="8"/>
        <v>0</v>
      </c>
      <c r="CM7" s="306">
        <f t="shared" si="8"/>
        <v>0</v>
      </c>
      <c r="CN7" s="306">
        <f t="shared" si="8"/>
        <v>0</v>
      </c>
      <c r="CO7" s="306">
        <f t="shared" si="8"/>
        <v>0</v>
      </c>
      <c r="CP7" s="306">
        <f t="shared" si="8"/>
        <v>0</v>
      </c>
      <c r="CQ7" s="306">
        <f t="shared" si="8"/>
        <v>0</v>
      </c>
      <c r="CR7" s="306">
        <f t="shared" si="8"/>
        <v>0</v>
      </c>
      <c r="CS7" s="306">
        <f t="shared" si="8"/>
        <v>0</v>
      </c>
      <c r="CT7" s="306">
        <f t="shared" si="8"/>
        <v>0</v>
      </c>
      <c r="CU7" s="306">
        <f t="shared" si="8"/>
        <v>0</v>
      </c>
      <c r="CV7" s="306">
        <f t="shared" si="8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 t="shared" ref="DE7:DE38" si="9">SUM(DF7:DY7)</f>
        <v>0</v>
      </c>
      <c r="DF7" s="306">
        <f t="shared" ref="DF7:DQ7" si="10">SUM(DF$8:DF$207)</f>
        <v>0</v>
      </c>
      <c r="DG7" s="306">
        <f t="shared" si="10"/>
        <v>0</v>
      </c>
      <c r="DH7" s="306">
        <f t="shared" si="10"/>
        <v>0</v>
      </c>
      <c r="DI7" s="306">
        <f t="shared" si="10"/>
        <v>0</v>
      </c>
      <c r="DJ7" s="306">
        <f t="shared" si="10"/>
        <v>0</v>
      </c>
      <c r="DK7" s="306">
        <f t="shared" si="10"/>
        <v>0</v>
      </c>
      <c r="DL7" s="306">
        <f t="shared" si="10"/>
        <v>0</v>
      </c>
      <c r="DM7" s="306">
        <f t="shared" si="10"/>
        <v>0</v>
      </c>
      <c r="DN7" s="306">
        <f t="shared" si="10"/>
        <v>0</v>
      </c>
      <c r="DO7" s="306">
        <f t="shared" si="10"/>
        <v>0</v>
      </c>
      <c r="DP7" s="306">
        <f t="shared" si="10"/>
        <v>0</v>
      </c>
      <c r="DQ7" s="306">
        <f t="shared" si="10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 t="shared" ref="DZ7:DZ38" si="11">SUM(EA7:ET7)</f>
        <v>1270</v>
      </c>
      <c r="EA7" s="306">
        <f t="shared" ref="EA7:EJ7" si="12">SUM(EA$8:EA$207)</f>
        <v>0</v>
      </c>
      <c r="EB7" s="306">
        <f t="shared" si="12"/>
        <v>0</v>
      </c>
      <c r="EC7" s="306">
        <f t="shared" si="12"/>
        <v>0</v>
      </c>
      <c r="ED7" s="306">
        <f t="shared" si="12"/>
        <v>0</v>
      </c>
      <c r="EE7" s="306">
        <f t="shared" si="12"/>
        <v>0</v>
      </c>
      <c r="EF7" s="306">
        <f t="shared" si="12"/>
        <v>0</v>
      </c>
      <c r="EG7" s="306">
        <f t="shared" si="12"/>
        <v>0</v>
      </c>
      <c r="EH7" s="306">
        <f t="shared" si="12"/>
        <v>0</v>
      </c>
      <c r="EI7" s="306">
        <f t="shared" si="12"/>
        <v>0</v>
      </c>
      <c r="EJ7" s="306">
        <f t="shared" si="12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1270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0</v>
      </c>
      <c r="ET7" s="306">
        <f>SUM(ET$8:ET$207)</f>
        <v>0</v>
      </c>
      <c r="EU7" s="306">
        <f t="shared" ref="EU7:EU38" si="13">SUM(EV7:FO7)</f>
        <v>140277</v>
      </c>
      <c r="EV7" s="306">
        <f t="shared" ref="EV7:FG7" si="14">SUM(EV$8:EV$207)</f>
        <v>6637</v>
      </c>
      <c r="EW7" s="306">
        <f t="shared" si="14"/>
        <v>27</v>
      </c>
      <c r="EX7" s="306">
        <f t="shared" si="14"/>
        <v>1886</v>
      </c>
      <c r="EY7" s="306">
        <f t="shared" si="14"/>
        <v>22487</v>
      </c>
      <c r="EZ7" s="306">
        <f t="shared" si="14"/>
        <v>30879</v>
      </c>
      <c r="FA7" s="306">
        <f t="shared" si="14"/>
        <v>13925</v>
      </c>
      <c r="FB7" s="306">
        <f t="shared" si="14"/>
        <v>0</v>
      </c>
      <c r="FC7" s="306">
        <f t="shared" si="14"/>
        <v>28893</v>
      </c>
      <c r="FD7" s="306">
        <f t="shared" si="14"/>
        <v>6728</v>
      </c>
      <c r="FE7" s="306">
        <f t="shared" si="14"/>
        <v>2050</v>
      </c>
      <c r="FF7" s="306">
        <f t="shared" si="14"/>
        <v>0</v>
      </c>
      <c r="FG7" s="306">
        <f t="shared" si="14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14643</v>
      </c>
      <c r="FM7" s="306">
        <f>SUM(FM$8:FM$207)</f>
        <v>0</v>
      </c>
      <c r="FN7" s="306">
        <f>SUM(FN$8:FN$207)</f>
        <v>0</v>
      </c>
      <c r="FO7" s="306">
        <f>SUM(FO$8:FO$207)</f>
        <v>12122</v>
      </c>
    </row>
    <row r="8" spans="1:171" s="300" customFormat="1" ht="13.5" customHeight="1">
      <c r="A8" s="322" t="s">
        <v>745</v>
      </c>
      <c r="B8" s="323" t="s">
        <v>759</v>
      </c>
      <c r="C8" s="322" t="s">
        <v>760</v>
      </c>
      <c r="D8" s="324">
        <f t="shared" ref="D8:D39" si="15">SUM(Y8,AT8,BO8,CJ8,DE8,DZ8,EU8)</f>
        <v>55269</v>
      </c>
      <c r="E8" s="324">
        <f t="shared" ref="E8:E39" si="16">SUM(Z8,AU8,BP8,CK8,DF8,EA8,EV8)</f>
        <v>1167</v>
      </c>
      <c r="F8" s="324">
        <f t="shared" ref="F8:F39" si="17">SUM(AA8,AV8,BQ8,CL8,DG8,EB8,EW8)</f>
        <v>0</v>
      </c>
      <c r="G8" s="324">
        <f t="shared" ref="G8:G39" si="18">SUM(AB8,AW8,BR8,CM8,DH8,EC8,EX8)</f>
        <v>0</v>
      </c>
      <c r="H8" s="324">
        <f t="shared" ref="H8:H39" si="19">SUM(AC8,AX8,BS8,CN8,DI8,ED8,EY8)</f>
        <v>10203</v>
      </c>
      <c r="I8" s="324">
        <f t="shared" ref="I8:I39" si="20">SUM(AD8,AY8,BT8,CO8,DJ8,EE8,EZ8)</f>
        <v>6352</v>
      </c>
      <c r="J8" s="324">
        <f t="shared" ref="J8:J39" si="21">SUM(AE8,AZ8,BU8,CP8,DK8,EF8,FA8)</f>
        <v>3782</v>
      </c>
      <c r="K8" s="324">
        <f t="shared" ref="K8:K39" si="22">SUM(AF8,BA8,BV8,CQ8,DL8,EG8,FB8)</f>
        <v>0</v>
      </c>
      <c r="L8" s="324">
        <f t="shared" ref="L8:L39" si="23">SUM(AG8,BB8,BW8,CR8,DM8,EH8,FC8)</f>
        <v>3908</v>
      </c>
      <c r="M8" s="324">
        <f t="shared" ref="M8:M39" si="24">SUM(AH8,BC8,BX8,CS8,DN8,EI8,FD8)</f>
        <v>0</v>
      </c>
      <c r="N8" s="324">
        <f t="shared" ref="N8:N39" si="25">SUM(AI8,BD8,BY8,CT8,DO8,EJ8,FE8)</f>
        <v>0</v>
      </c>
      <c r="O8" s="324">
        <f t="shared" ref="O8:O39" si="26">SUM(AJ8,BE8,BZ8,CU8,DP8,EK8,FF8)</f>
        <v>0</v>
      </c>
      <c r="P8" s="324">
        <f t="shared" ref="P8:P39" si="27">SUM(AK8,BF8,CA8,CV8,DQ8,EL8,FG8)</f>
        <v>0</v>
      </c>
      <c r="Q8" s="324">
        <f t="shared" ref="Q8:Q39" si="28">SUM(AL8,BG8,CB8,CW8,DR8,EM8,FH8)</f>
        <v>19473</v>
      </c>
      <c r="R8" s="324">
        <f t="shared" ref="R8:R39" si="29">SUM(AM8,BH8,CC8,CX8,DS8,EN8,FI8)</f>
        <v>0</v>
      </c>
      <c r="S8" s="324">
        <f t="shared" ref="S8:S39" si="30">SUM(AN8,BI8,CD8,CY8,DT8,EO8,FJ8)</f>
        <v>0</v>
      </c>
      <c r="T8" s="324">
        <f t="shared" ref="T8:T39" si="31">SUM(AO8,BJ8,CE8,CZ8,DU8,EP8,FK8)</f>
        <v>8036</v>
      </c>
      <c r="U8" s="324">
        <f t="shared" ref="U8:U39" si="32">SUM(AP8,BK8,CF8,DA8,DV8,EQ8,FL8)</f>
        <v>0</v>
      </c>
      <c r="V8" s="324">
        <f t="shared" ref="V8:V39" si="33">SUM(AQ8,BL8,CG8,DB8,DW8,ER8,FM8)</f>
        <v>0</v>
      </c>
      <c r="W8" s="324">
        <f t="shared" ref="W8:W39" si="34">SUM(AR8,BM8,CH8,DC8,DX8,ES8,FN8)</f>
        <v>0</v>
      </c>
      <c r="X8" s="324">
        <f t="shared" ref="X8:X39" si="35">SUM(AS8,BN8,CI8,DD8,DY8,ET8,FO8)</f>
        <v>2348</v>
      </c>
      <c r="Y8" s="324">
        <f t="shared" si="1"/>
        <v>32480</v>
      </c>
      <c r="Z8" s="324">
        <v>0</v>
      </c>
      <c r="AA8" s="324">
        <v>0</v>
      </c>
      <c r="AB8" s="324">
        <v>0</v>
      </c>
      <c r="AC8" s="324">
        <v>2623</v>
      </c>
      <c r="AD8" s="324">
        <v>0</v>
      </c>
      <c r="AE8" s="324">
        <v>0</v>
      </c>
      <c r="AF8" s="324">
        <v>0</v>
      </c>
      <c r="AG8" s="324">
        <v>0</v>
      </c>
      <c r="AH8" s="324">
        <v>0</v>
      </c>
      <c r="AI8" s="324">
        <v>0</v>
      </c>
      <c r="AJ8" s="325" t="s">
        <v>950</v>
      </c>
      <c r="AK8" s="325" t="s">
        <v>950</v>
      </c>
      <c r="AL8" s="324">
        <v>19473</v>
      </c>
      <c r="AM8" s="325" t="s">
        <v>950</v>
      </c>
      <c r="AN8" s="325" t="s">
        <v>950</v>
      </c>
      <c r="AO8" s="324">
        <v>8036</v>
      </c>
      <c r="AP8" s="325" t="s">
        <v>950</v>
      </c>
      <c r="AQ8" s="324">
        <v>0</v>
      </c>
      <c r="AR8" s="325" t="s">
        <v>950</v>
      </c>
      <c r="AS8" s="324">
        <v>2348</v>
      </c>
      <c r="AT8" s="324">
        <f t="shared" si="3"/>
        <v>4658</v>
      </c>
      <c r="AU8" s="324">
        <v>0</v>
      </c>
      <c r="AV8" s="324">
        <v>0</v>
      </c>
      <c r="AW8" s="324">
        <v>0</v>
      </c>
      <c r="AX8" s="324">
        <v>4658</v>
      </c>
      <c r="AY8" s="324">
        <v>0</v>
      </c>
      <c r="AZ8" s="324">
        <v>0</v>
      </c>
      <c r="BA8" s="324">
        <v>0</v>
      </c>
      <c r="BB8" s="324">
        <v>0</v>
      </c>
      <c r="BC8" s="324">
        <v>0</v>
      </c>
      <c r="BD8" s="324">
        <v>0</v>
      </c>
      <c r="BE8" s="325" t="s">
        <v>950</v>
      </c>
      <c r="BF8" s="325" t="s">
        <v>950</v>
      </c>
      <c r="BG8" s="325" t="s">
        <v>950</v>
      </c>
      <c r="BH8" s="325" t="s">
        <v>950</v>
      </c>
      <c r="BI8" s="325" t="s">
        <v>950</v>
      </c>
      <c r="BJ8" s="325" t="s">
        <v>950</v>
      </c>
      <c r="BK8" s="325" t="s">
        <v>950</v>
      </c>
      <c r="BL8" s="325" t="s">
        <v>950</v>
      </c>
      <c r="BM8" s="325" t="s">
        <v>950</v>
      </c>
      <c r="BN8" s="324">
        <v>0</v>
      </c>
      <c r="BO8" s="324">
        <f t="shared" si="5"/>
        <v>0</v>
      </c>
      <c r="BP8" s="324">
        <v>0</v>
      </c>
      <c r="BQ8" s="324">
        <v>0</v>
      </c>
      <c r="BR8" s="324">
        <v>0</v>
      </c>
      <c r="BS8" s="324">
        <v>0</v>
      </c>
      <c r="BT8" s="324">
        <v>0</v>
      </c>
      <c r="BU8" s="324">
        <v>0</v>
      </c>
      <c r="BV8" s="324">
        <v>0</v>
      </c>
      <c r="BW8" s="324">
        <v>0</v>
      </c>
      <c r="BX8" s="324">
        <v>0</v>
      </c>
      <c r="BY8" s="324">
        <v>0</v>
      </c>
      <c r="BZ8" s="324">
        <v>0</v>
      </c>
      <c r="CA8" s="324">
        <v>0</v>
      </c>
      <c r="CB8" s="325" t="s">
        <v>950</v>
      </c>
      <c r="CC8" s="325" t="s">
        <v>950</v>
      </c>
      <c r="CD8" s="325" t="s">
        <v>950</v>
      </c>
      <c r="CE8" s="325" t="s">
        <v>950</v>
      </c>
      <c r="CF8" s="325" t="s">
        <v>950</v>
      </c>
      <c r="CG8" s="325" t="s">
        <v>950</v>
      </c>
      <c r="CH8" s="325" t="s">
        <v>950</v>
      </c>
      <c r="CI8" s="324">
        <v>0</v>
      </c>
      <c r="CJ8" s="324">
        <f t="shared" si="7"/>
        <v>0</v>
      </c>
      <c r="CK8" s="324">
        <v>0</v>
      </c>
      <c r="CL8" s="324">
        <v>0</v>
      </c>
      <c r="CM8" s="324">
        <v>0</v>
      </c>
      <c r="CN8" s="324">
        <v>0</v>
      </c>
      <c r="CO8" s="324">
        <v>0</v>
      </c>
      <c r="CP8" s="324">
        <v>0</v>
      </c>
      <c r="CQ8" s="324">
        <v>0</v>
      </c>
      <c r="CR8" s="324">
        <v>0</v>
      </c>
      <c r="CS8" s="324">
        <v>0</v>
      </c>
      <c r="CT8" s="324">
        <v>0</v>
      </c>
      <c r="CU8" s="324">
        <v>0</v>
      </c>
      <c r="CV8" s="324">
        <v>0</v>
      </c>
      <c r="CW8" s="325" t="s">
        <v>950</v>
      </c>
      <c r="CX8" s="325" t="s">
        <v>950</v>
      </c>
      <c r="CY8" s="325" t="s">
        <v>950</v>
      </c>
      <c r="CZ8" s="325" t="s">
        <v>950</v>
      </c>
      <c r="DA8" s="325" t="s">
        <v>950</v>
      </c>
      <c r="DB8" s="325" t="s">
        <v>950</v>
      </c>
      <c r="DC8" s="325" t="s">
        <v>950</v>
      </c>
      <c r="DD8" s="324">
        <v>0</v>
      </c>
      <c r="DE8" s="324">
        <f t="shared" si="9"/>
        <v>0</v>
      </c>
      <c r="DF8" s="324">
        <v>0</v>
      </c>
      <c r="DG8" s="324">
        <v>0</v>
      </c>
      <c r="DH8" s="324">
        <v>0</v>
      </c>
      <c r="DI8" s="324">
        <v>0</v>
      </c>
      <c r="DJ8" s="324">
        <v>0</v>
      </c>
      <c r="DK8" s="324">
        <v>0</v>
      </c>
      <c r="DL8" s="324">
        <v>0</v>
      </c>
      <c r="DM8" s="324">
        <v>0</v>
      </c>
      <c r="DN8" s="324">
        <v>0</v>
      </c>
      <c r="DO8" s="324">
        <v>0</v>
      </c>
      <c r="DP8" s="324">
        <v>0</v>
      </c>
      <c r="DQ8" s="324">
        <v>0</v>
      </c>
      <c r="DR8" s="325" t="s">
        <v>950</v>
      </c>
      <c r="DS8" s="325" t="s">
        <v>950</v>
      </c>
      <c r="DT8" s="324">
        <v>0</v>
      </c>
      <c r="DU8" s="325" t="s">
        <v>950</v>
      </c>
      <c r="DV8" s="325" t="s">
        <v>950</v>
      </c>
      <c r="DW8" s="325" t="s">
        <v>950</v>
      </c>
      <c r="DX8" s="325" t="s">
        <v>950</v>
      </c>
      <c r="DY8" s="324">
        <v>0</v>
      </c>
      <c r="DZ8" s="324">
        <f t="shared" si="11"/>
        <v>0</v>
      </c>
      <c r="EA8" s="324">
        <v>0</v>
      </c>
      <c r="EB8" s="324">
        <v>0</v>
      </c>
      <c r="EC8" s="324">
        <v>0</v>
      </c>
      <c r="ED8" s="324">
        <v>0</v>
      </c>
      <c r="EE8" s="324">
        <v>0</v>
      </c>
      <c r="EF8" s="324">
        <v>0</v>
      </c>
      <c r="EG8" s="324">
        <v>0</v>
      </c>
      <c r="EH8" s="324">
        <v>0</v>
      </c>
      <c r="EI8" s="324">
        <v>0</v>
      </c>
      <c r="EJ8" s="324">
        <v>0</v>
      </c>
      <c r="EK8" s="325" t="s">
        <v>950</v>
      </c>
      <c r="EL8" s="325" t="s">
        <v>950</v>
      </c>
      <c r="EM8" s="325" t="s">
        <v>950</v>
      </c>
      <c r="EN8" s="324">
        <v>0</v>
      </c>
      <c r="EO8" s="324">
        <v>0</v>
      </c>
      <c r="EP8" s="325" t="s">
        <v>950</v>
      </c>
      <c r="EQ8" s="325" t="s">
        <v>950</v>
      </c>
      <c r="ER8" s="325" t="s">
        <v>950</v>
      </c>
      <c r="ES8" s="324">
        <v>0</v>
      </c>
      <c r="ET8" s="324">
        <v>0</v>
      </c>
      <c r="EU8" s="324">
        <f t="shared" si="13"/>
        <v>18131</v>
      </c>
      <c r="EV8" s="324">
        <v>1167</v>
      </c>
      <c r="EW8" s="324">
        <v>0</v>
      </c>
      <c r="EX8" s="324">
        <v>0</v>
      </c>
      <c r="EY8" s="324">
        <v>2922</v>
      </c>
      <c r="EZ8" s="324">
        <v>6352</v>
      </c>
      <c r="FA8" s="324">
        <v>3782</v>
      </c>
      <c r="FB8" s="324">
        <v>0</v>
      </c>
      <c r="FC8" s="324">
        <v>3908</v>
      </c>
      <c r="FD8" s="324">
        <v>0</v>
      </c>
      <c r="FE8" s="324">
        <v>0</v>
      </c>
      <c r="FF8" s="324">
        <v>0</v>
      </c>
      <c r="FG8" s="324">
        <v>0</v>
      </c>
      <c r="FH8" s="325" t="s">
        <v>950</v>
      </c>
      <c r="FI8" s="325" t="s">
        <v>950</v>
      </c>
      <c r="FJ8" s="325" t="s">
        <v>950</v>
      </c>
      <c r="FK8" s="324">
        <v>0</v>
      </c>
      <c r="FL8" s="324">
        <v>0</v>
      </c>
      <c r="FM8" s="324">
        <v>0</v>
      </c>
      <c r="FN8" s="324">
        <v>0</v>
      </c>
      <c r="FO8" s="324">
        <v>0</v>
      </c>
    </row>
    <row r="9" spans="1:171" s="300" customFormat="1" ht="13.5" customHeight="1">
      <c r="A9" s="322" t="s">
        <v>745</v>
      </c>
      <c r="B9" s="323" t="s">
        <v>763</v>
      </c>
      <c r="C9" s="322" t="s">
        <v>764</v>
      </c>
      <c r="D9" s="324">
        <f t="shared" si="15"/>
        <v>15528</v>
      </c>
      <c r="E9" s="324">
        <f t="shared" si="16"/>
        <v>156</v>
      </c>
      <c r="F9" s="324">
        <f t="shared" si="17"/>
        <v>0</v>
      </c>
      <c r="G9" s="324">
        <f t="shared" si="18"/>
        <v>0</v>
      </c>
      <c r="H9" s="324">
        <f t="shared" si="19"/>
        <v>2218</v>
      </c>
      <c r="I9" s="324">
        <f t="shared" si="20"/>
        <v>1291</v>
      </c>
      <c r="J9" s="324">
        <f t="shared" si="21"/>
        <v>825</v>
      </c>
      <c r="K9" s="324">
        <f t="shared" si="22"/>
        <v>0</v>
      </c>
      <c r="L9" s="324">
        <f t="shared" si="23"/>
        <v>3299</v>
      </c>
      <c r="M9" s="324">
        <f t="shared" si="24"/>
        <v>0</v>
      </c>
      <c r="N9" s="324">
        <f t="shared" si="25"/>
        <v>0</v>
      </c>
      <c r="O9" s="324">
        <f t="shared" si="26"/>
        <v>0</v>
      </c>
      <c r="P9" s="324">
        <f t="shared" si="27"/>
        <v>0</v>
      </c>
      <c r="Q9" s="324">
        <f t="shared" si="28"/>
        <v>408</v>
      </c>
      <c r="R9" s="324">
        <f t="shared" si="29"/>
        <v>0</v>
      </c>
      <c r="S9" s="324">
        <f t="shared" si="30"/>
        <v>0</v>
      </c>
      <c r="T9" s="324">
        <f t="shared" si="31"/>
        <v>5271</v>
      </c>
      <c r="U9" s="324">
        <f t="shared" si="32"/>
        <v>0</v>
      </c>
      <c r="V9" s="324">
        <f t="shared" si="33"/>
        <v>0</v>
      </c>
      <c r="W9" s="324">
        <f t="shared" si="34"/>
        <v>0</v>
      </c>
      <c r="X9" s="324">
        <f t="shared" si="35"/>
        <v>2060</v>
      </c>
      <c r="Y9" s="324">
        <f t="shared" si="1"/>
        <v>7168</v>
      </c>
      <c r="Z9" s="324">
        <v>156</v>
      </c>
      <c r="AA9" s="324">
        <v>0</v>
      </c>
      <c r="AB9" s="324">
        <v>0</v>
      </c>
      <c r="AC9" s="324">
        <v>338</v>
      </c>
      <c r="AD9" s="324">
        <v>0</v>
      </c>
      <c r="AE9" s="324">
        <v>0</v>
      </c>
      <c r="AF9" s="324">
        <v>0</v>
      </c>
      <c r="AG9" s="324">
        <v>0</v>
      </c>
      <c r="AH9" s="324">
        <v>0</v>
      </c>
      <c r="AI9" s="324">
        <v>0</v>
      </c>
      <c r="AJ9" s="325" t="s">
        <v>950</v>
      </c>
      <c r="AK9" s="325" t="s">
        <v>950</v>
      </c>
      <c r="AL9" s="324">
        <v>408</v>
      </c>
      <c r="AM9" s="325" t="s">
        <v>950</v>
      </c>
      <c r="AN9" s="325" t="s">
        <v>950</v>
      </c>
      <c r="AO9" s="324">
        <v>5271</v>
      </c>
      <c r="AP9" s="325" t="s">
        <v>950</v>
      </c>
      <c r="AQ9" s="324">
        <v>0</v>
      </c>
      <c r="AR9" s="325" t="s">
        <v>950</v>
      </c>
      <c r="AS9" s="324">
        <v>995</v>
      </c>
      <c r="AT9" s="324">
        <f t="shared" si="3"/>
        <v>0</v>
      </c>
      <c r="AU9" s="324">
        <v>0</v>
      </c>
      <c r="AV9" s="324">
        <v>0</v>
      </c>
      <c r="AW9" s="324">
        <v>0</v>
      </c>
      <c r="AX9" s="324">
        <v>0</v>
      </c>
      <c r="AY9" s="324">
        <v>0</v>
      </c>
      <c r="AZ9" s="324">
        <v>0</v>
      </c>
      <c r="BA9" s="324">
        <v>0</v>
      </c>
      <c r="BB9" s="324">
        <v>0</v>
      </c>
      <c r="BC9" s="324">
        <v>0</v>
      </c>
      <c r="BD9" s="324">
        <v>0</v>
      </c>
      <c r="BE9" s="325" t="s">
        <v>950</v>
      </c>
      <c r="BF9" s="325" t="s">
        <v>950</v>
      </c>
      <c r="BG9" s="325" t="s">
        <v>950</v>
      </c>
      <c r="BH9" s="325" t="s">
        <v>950</v>
      </c>
      <c r="BI9" s="325" t="s">
        <v>950</v>
      </c>
      <c r="BJ9" s="325" t="s">
        <v>950</v>
      </c>
      <c r="BK9" s="325" t="s">
        <v>950</v>
      </c>
      <c r="BL9" s="325" t="s">
        <v>950</v>
      </c>
      <c r="BM9" s="325" t="s">
        <v>950</v>
      </c>
      <c r="BN9" s="324">
        <v>0</v>
      </c>
      <c r="BO9" s="324">
        <f t="shared" si="5"/>
        <v>0</v>
      </c>
      <c r="BP9" s="324">
        <v>0</v>
      </c>
      <c r="BQ9" s="324">
        <v>0</v>
      </c>
      <c r="BR9" s="324">
        <v>0</v>
      </c>
      <c r="BS9" s="324">
        <v>0</v>
      </c>
      <c r="BT9" s="324">
        <v>0</v>
      </c>
      <c r="BU9" s="324">
        <v>0</v>
      </c>
      <c r="BV9" s="324">
        <v>0</v>
      </c>
      <c r="BW9" s="324">
        <v>0</v>
      </c>
      <c r="BX9" s="324">
        <v>0</v>
      </c>
      <c r="BY9" s="324">
        <v>0</v>
      </c>
      <c r="BZ9" s="324">
        <v>0</v>
      </c>
      <c r="CA9" s="324">
        <v>0</v>
      </c>
      <c r="CB9" s="325" t="s">
        <v>950</v>
      </c>
      <c r="CC9" s="325" t="s">
        <v>950</v>
      </c>
      <c r="CD9" s="325" t="s">
        <v>950</v>
      </c>
      <c r="CE9" s="325" t="s">
        <v>950</v>
      </c>
      <c r="CF9" s="325" t="s">
        <v>950</v>
      </c>
      <c r="CG9" s="325" t="s">
        <v>950</v>
      </c>
      <c r="CH9" s="325" t="s">
        <v>950</v>
      </c>
      <c r="CI9" s="324">
        <v>0</v>
      </c>
      <c r="CJ9" s="324">
        <f t="shared" si="7"/>
        <v>0</v>
      </c>
      <c r="CK9" s="324">
        <v>0</v>
      </c>
      <c r="CL9" s="324">
        <v>0</v>
      </c>
      <c r="CM9" s="324">
        <v>0</v>
      </c>
      <c r="CN9" s="324">
        <v>0</v>
      </c>
      <c r="CO9" s="324">
        <v>0</v>
      </c>
      <c r="CP9" s="324">
        <v>0</v>
      </c>
      <c r="CQ9" s="324">
        <v>0</v>
      </c>
      <c r="CR9" s="324">
        <v>0</v>
      </c>
      <c r="CS9" s="324">
        <v>0</v>
      </c>
      <c r="CT9" s="324">
        <v>0</v>
      </c>
      <c r="CU9" s="324">
        <v>0</v>
      </c>
      <c r="CV9" s="324">
        <v>0</v>
      </c>
      <c r="CW9" s="325" t="s">
        <v>950</v>
      </c>
      <c r="CX9" s="325" t="s">
        <v>950</v>
      </c>
      <c r="CY9" s="325" t="s">
        <v>950</v>
      </c>
      <c r="CZ9" s="325" t="s">
        <v>950</v>
      </c>
      <c r="DA9" s="325" t="s">
        <v>950</v>
      </c>
      <c r="DB9" s="325" t="s">
        <v>950</v>
      </c>
      <c r="DC9" s="325" t="s">
        <v>950</v>
      </c>
      <c r="DD9" s="324">
        <v>0</v>
      </c>
      <c r="DE9" s="324">
        <f t="shared" si="9"/>
        <v>0</v>
      </c>
      <c r="DF9" s="324">
        <v>0</v>
      </c>
      <c r="DG9" s="324">
        <v>0</v>
      </c>
      <c r="DH9" s="324">
        <v>0</v>
      </c>
      <c r="DI9" s="324">
        <v>0</v>
      </c>
      <c r="DJ9" s="324">
        <v>0</v>
      </c>
      <c r="DK9" s="324">
        <v>0</v>
      </c>
      <c r="DL9" s="324">
        <v>0</v>
      </c>
      <c r="DM9" s="324">
        <v>0</v>
      </c>
      <c r="DN9" s="324">
        <v>0</v>
      </c>
      <c r="DO9" s="324">
        <v>0</v>
      </c>
      <c r="DP9" s="324">
        <v>0</v>
      </c>
      <c r="DQ9" s="324">
        <v>0</v>
      </c>
      <c r="DR9" s="325" t="s">
        <v>950</v>
      </c>
      <c r="DS9" s="325" t="s">
        <v>950</v>
      </c>
      <c r="DT9" s="324">
        <v>0</v>
      </c>
      <c r="DU9" s="325" t="s">
        <v>950</v>
      </c>
      <c r="DV9" s="325" t="s">
        <v>950</v>
      </c>
      <c r="DW9" s="325" t="s">
        <v>950</v>
      </c>
      <c r="DX9" s="325" t="s">
        <v>950</v>
      </c>
      <c r="DY9" s="324">
        <v>0</v>
      </c>
      <c r="DZ9" s="324">
        <f t="shared" si="11"/>
        <v>0</v>
      </c>
      <c r="EA9" s="324">
        <v>0</v>
      </c>
      <c r="EB9" s="324">
        <v>0</v>
      </c>
      <c r="EC9" s="324">
        <v>0</v>
      </c>
      <c r="ED9" s="324">
        <v>0</v>
      </c>
      <c r="EE9" s="324">
        <v>0</v>
      </c>
      <c r="EF9" s="324">
        <v>0</v>
      </c>
      <c r="EG9" s="324">
        <v>0</v>
      </c>
      <c r="EH9" s="324">
        <v>0</v>
      </c>
      <c r="EI9" s="324">
        <v>0</v>
      </c>
      <c r="EJ9" s="324">
        <v>0</v>
      </c>
      <c r="EK9" s="325" t="s">
        <v>950</v>
      </c>
      <c r="EL9" s="325" t="s">
        <v>950</v>
      </c>
      <c r="EM9" s="325" t="s">
        <v>950</v>
      </c>
      <c r="EN9" s="324">
        <v>0</v>
      </c>
      <c r="EO9" s="324">
        <v>0</v>
      </c>
      <c r="EP9" s="325" t="s">
        <v>950</v>
      </c>
      <c r="EQ9" s="325" t="s">
        <v>950</v>
      </c>
      <c r="ER9" s="325" t="s">
        <v>950</v>
      </c>
      <c r="ES9" s="324">
        <v>0</v>
      </c>
      <c r="ET9" s="324">
        <v>0</v>
      </c>
      <c r="EU9" s="324">
        <f t="shared" si="13"/>
        <v>8360</v>
      </c>
      <c r="EV9" s="324">
        <v>0</v>
      </c>
      <c r="EW9" s="324">
        <v>0</v>
      </c>
      <c r="EX9" s="324">
        <v>0</v>
      </c>
      <c r="EY9" s="324">
        <v>1880</v>
      </c>
      <c r="EZ9" s="324">
        <v>1291</v>
      </c>
      <c r="FA9" s="324">
        <v>825</v>
      </c>
      <c r="FB9" s="324">
        <v>0</v>
      </c>
      <c r="FC9" s="324">
        <v>3299</v>
      </c>
      <c r="FD9" s="324">
        <v>0</v>
      </c>
      <c r="FE9" s="324">
        <v>0</v>
      </c>
      <c r="FF9" s="324">
        <v>0</v>
      </c>
      <c r="FG9" s="324">
        <v>0</v>
      </c>
      <c r="FH9" s="325" t="s">
        <v>950</v>
      </c>
      <c r="FI9" s="325" t="s">
        <v>950</v>
      </c>
      <c r="FJ9" s="325" t="s">
        <v>950</v>
      </c>
      <c r="FK9" s="324">
        <v>0</v>
      </c>
      <c r="FL9" s="324">
        <v>0</v>
      </c>
      <c r="FM9" s="324">
        <v>0</v>
      </c>
      <c r="FN9" s="324">
        <v>0</v>
      </c>
      <c r="FO9" s="324">
        <v>1065</v>
      </c>
    </row>
    <row r="10" spans="1:171" s="300" customFormat="1" ht="13.5" customHeight="1">
      <c r="A10" s="322" t="s">
        <v>745</v>
      </c>
      <c r="B10" s="323" t="s">
        <v>766</v>
      </c>
      <c r="C10" s="322" t="s">
        <v>767</v>
      </c>
      <c r="D10" s="324">
        <f t="shared" si="15"/>
        <v>11281</v>
      </c>
      <c r="E10" s="324">
        <f t="shared" si="16"/>
        <v>70</v>
      </c>
      <c r="F10" s="324">
        <f t="shared" si="17"/>
        <v>0</v>
      </c>
      <c r="G10" s="324">
        <f t="shared" si="18"/>
        <v>0</v>
      </c>
      <c r="H10" s="324">
        <f t="shared" si="19"/>
        <v>1360</v>
      </c>
      <c r="I10" s="324">
        <f t="shared" si="20"/>
        <v>81</v>
      </c>
      <c r="J10" s="324">
        <f t="shared" si="21"/>
        <v>396</v>
      </c>
      <c r="K10" s="324">
        <f t="shared" si="22"/>
        <v>0</v>
      </c>
      <c r="L10" s="324">
        <f t="shared" si="23"/>
        <v>0</v>
      </c>
      <c r="M10" s="324">
        <f t="shared" si="24"/>
        <v>0</v>
      </c>
      <c r="N10" s="324">
        <f t="shared" si="25"/>
        <v>0</v>
      </c>
      <c r="O10" s="324">
        <f t="shared" si="26"/>
        <v>0</v>
      </c>
      <c r="P10" s="324">
        <f t="shared" si="27"/>
        <v>0</v>
      </c>
      <c r="Q10" s="324">
        <f t="shared" si="28"/>
        <v>0</v>
      </c>
      <c r="R10" s="324">
        <f t="shared" si="29"/>
        <v>0</v>
      </c>
      <c r="S10" s="324">
        <f t="shared" si="30"/>
        <v>0</v>
      </c>
      <c r="T10" s="324">
        <f t="shared" si="31"/>
        <v>8460</v>
      </c>
      <c r="U10" s="324">
        <f t="shared" si="32"/>
        <v>0</v>
      </c>
      <c r="V10" s="324">
        <f t="shared" si="33"/>
        <v>0</v>
      </c>
      <c r="W10" s="324">
        <f t="shared" si="34"/>
        <v>0</v>
      </c>
      <c r="X10" s="324">
        <f t="shared" si="35"/>
        <v>914</v>
      </c>
      <c r="Y10" s="324">
        <f t="shared" si="1"/>
        <v>8530</v>
      </c>
      <c r="Z10" s="324">
        <v>70</v>
      </c>
      <c r="AA10" s="324">
        <v>0</v>
      </c>
      <c r="AB10" s="324">
        <v>0</v>
      </c>
      <c r="AC10" s="324">
        <v>0</v>
      </c>
      <c r="AD10" s="324">
        <v>0</v>
      </c>
      <c r="AE10" s="324">
        <v>0</v>
      </c>
      <c r="AF10" s="324">
        <v>0</v>
      </c>
      <c r="AG10" s="324">
        <v>0</v>
      </c>
      <c r="AH10" s="324">
        <v>0</v>
      </c>
      <c r="AI10" s="324">
        <v>0</v>
      </c>
      <c r="AJ10" s="325" t="s">
        <v>950</v>
      </c>
      <c r="AK10" s="325" t="s">
        <v>950</v>
      </c>
      <c r="AL10" s="324">
        <v>0</v>
      </c>
      <c r="AM10" s="325" t="s">
        <v>950</v>
      </c>
      <c r="AN10" s="325" t="s">
        <v>950</v>
      </c>
      <c r="AO10" s="324">
        <v>8460</v>
      </c>
      <c r="AP10" s="325" t="s">
        <v>950</v>
      </c>
      <c r="AQ10" s="324">
        <v>0</v>
      </c>
      <c r="AR10" s="325" t="s">
        <v>950</v>
      </c>
      <c r="AS10" s="324">
        <v>0</v>
      </c>
      <c r="AT10" s="324">
        <f t="shared" si="3"/>
        <v>0</v>
      </c>
      <c r="AU10" s="324">
        <v>0</v>
      </c>
      <c r="AV10" s="324">
        <v>0</v>
      </c>
      <c r="AW10" s="324">
        <v>0</v>
      </c>
      <c r="AX10" s="324">
        <v>0</v>
      </c>
      <c r="AY10" s="324">
        <v>0</v>
      </c>
      <c r="AZ10" s="324">
        <v>0</v>
      </c>
      <c r="BA10" s="324">
        <v>0</v>
      </c>
      <c r="BB10" s="324">
        <v>0</v>
      </c>
      <c r="BC10" s="324">
        <v>0</v>
      </c>
      <c r="BD10" s="324">
        <v>0</v>
      </c>
      <c r="BE10" s="325" t="s">
        <v>950</v>
      </c>
      <c r="BF10" s="325" t="s">
        <v>950</v>
      </c>
      <c r="BG10" s="325" t="s">
        <v>950</v>
      </c>
      <c r="BH10" s="325" t="s">
        <v>950</v>
      </c>
      <c r="BI10" s="325" t="s">
        <v>950</v>
      </c>
      <c r="BJ10" s="325" t="s">
        <v>950</v>
      </c>
      <c r="BK10" s="325" t="s">
        <v>950</v>
      </c>
      <c r="BL10" s="325" t="s">
        <v>950</v>
      </c>
      <c r="BM10" s="325" t="s">
        <v>950</v>
      </c>
      <c r="BN10" s="324">
        <v>0</v>
      </c>
      <c r="BO10" s="324">
        <f t="shared" si="5"/>
        <v>0</v>
      </c>
      <c r="BP10" s="324">
        <v>0</v>
      </c>
      <c r="BQ10" s="324">
        <v>0</v>
      </c>
      <c r="BR10" s="324">
        <v>0</v>
      </c>
      <c r="BS10" s="324">
        <v>0</v>
      </c>
      <c r="BT10" s="324">
        <v>0</v>
      </c>
      <c r="BU10" s="324">
        <v>0</v>
      </c>
      <c r="BV10" s="324">
        <v>0</v>
      </c>
      <c r="BW10" s="324">
        <v>0</v>
      </c>
      <c r="BX10" s="324">
        <v>0</v>
      </c>
      <c r="BY10" s="324">
        <v>0</v>
      </c>
      <c r="BZ10" s="324">
        <v>0</v>
      </c>
      <c r="CA10" s="324">
        <v>0</v>
      </c>
      <c r="CB10" s="325" t="s">
        <v>950</v>
      </c>
      <c r="CC10" s="325" t="s">
        <v>950</v>
      </c>
      <c r="CD10" s="325" t="s">
        <v>950</v>
      </c>
      <c r="CE10" s="325" t="s">
        <v>950</v>
      </c>
      <c r="CF10" s="325" t="s">
        <v>950</v>
      </c>
      <c r="CG10" s="325" t="s">
        <v>950</v>
      </c>
      <c r="CH10" s="325" t="s">
        <v>950</v>
      </c>
      <c r="CI10" s="324">
        <v>0</v>
      </c>
      <c r="CJ10" s="324">
        <f t="shared" si="7"/>
        <v>0</v>
      </c>
      <c r="CK10" s="324">
        <v>0</v>
      </c>
      <c r="CL10" s="324">
        <v>0</v>
      </c>
      <c r="CM10" s="324">
        <v>0</v>
      </c>
      <c r="CN10" s="324">
        <v>0</v>
      </c>
      <c r="CO10" s="324">
        <v>0</v>
      </c>
      <c r="CP10" s="324">
        <v>0</v>
      </c>
      <c r="CQ10" s="324">
        <v>0</v>
      </c>
      <c r="CR10" s="324">
        <v>0</v>
      </c>
      <c r="CS10" s="324">
        <v>0</v>
      </c>
      <c r="CT10" s="324">
        <v>0</v>
      </c>
      <c r="CU10" s="324">
        <v>0</v>
      </c>
      <c r="CV10" s="324">
        <v>0</v>
      </c>
      <c r="CW10" s="325" t="s">
        <v>950</v>
      </c>
      <c r="CX10" s="325" t="s">
        <v>950</v>
      </c>
      <c r="CY10" s="325" t="s">
        <v>950</v>
      </c>
      <c r="CZ10" s="325" t="s">
        <v>950</v>
      </c>
      <c r="DA10" s="325" t="s">
        <v>950</v>
      </c>
      <c r="DB10" s="325" t="s">
        <v>950</v>
      </c>
      <c r="DC10" s="325" t="s">
        <v>950</v>
      </c>
      <c r="DD10" s="324">
        <v>0</v>
      </c>
      <c r="DE10" s="324">
        <f t="shared" si="9"/>
        <v>0</v>
      </c>
      <c r="DF10" s="324">
        <v>0</v>
      </c>
      <c r="DG10" s="324">
        <v>0</v>
      </c>
      <c r="DH10" s="324">
        <v>0</v>
      </c>
      <c r="DI10" s="324">
        <v>0</v>
      </c>
      <c r="DJ10" s="324">
        <v>0</v>
      </c>
      <c r="DK10" s="324">
        <v>0</v>
      </c>
      <c r="DL10" s="324">
        <v>0</v>
      </c>
      <c r="DM10" s="324">
        <v>0</v>
      </c>
      <c r="DN10" s="324">
        <v>0</v>
      </c>
      <c r="DO10" s="324">
        <v>0</v>
      </c>
      <c r="DP10" s="324">
        <v>0</v>
      </c>
      <c r="DQ10" s="324">
        <v>0</v>
      </c>
      <c r="DR10" s="325" t="s">
        <v>950</v>
      </c>
      <c r="DS10" s="325" t="s">
        <v>950</v>
      </c>
      <c r="DT10" s="324">
        <v>0</v>
      </c>
      <c r="DU10" s="325" t="s">
        <v>950</v>
      </c>
      <c r="DV10" s="325" t="s">
        <v>950</v>
      </c>
      <c r="DW10" s="325" t="s">
        <v>950</v>
      </c>
      <c r="DX10" s="325" t="s">
        <v>950</v>
      </c>
      <c r="DY10" s="324">
        <v>0</v>
      </c>
      <c r="DZ10" s="324">
        <f t="shared" si="11"/>
        <v>0</v>
      </c>
      <c r="EA10" s="324">
        <v>0</v>
      </c>
      <c r="EB10" s="324">
        <v>0</v>
      </c>
      <c r="EC10" s="324">
        <v>0</v>
      </c>
      <c r="ED10" s="324">
        <v>0</v>
      </c>
      <c r="EE10" s="324">
        <v>0</v>
      </c>
      <c r="EF10" s="324">
        <v>0</v>
      </c>
      <c r="EG10" s="324">
        <v>0</v>
      </c>
      <c r="EH10" s="324">
        <v>0</v>
      </c>
      <c r="EI10" s="324">
        <v>0</v>
      </c>
      <c r="EJ10" s="324">
        <v>0</v>
      </c>
      <c r="EK10" s="325" t="s">
        <v>950</v>
      </c>
      <c r="EL10" s="325" t="s">
        <v>950</v>
      </c>
      <c r="EM10" s="325" t="s">
        <v>950</v>
      </c>
      <c r="EN10" s="324">
        <v>0</v>
      </c>
      <c r="EO10" s="324">
        <v>0</v>
      </c>
      <c r="EP10" s="325" t="s">
        <v>950</v>
      </c>
      <c r="EQ10" s="325" t="s">
        <v>950</v>
      </c>
      <c r="ER10" s="325" t="s">
        <v>950</v>
      </c>
      <c r="ES10" s="324">
        <v>0</v>
      </c>
      <c r="ET10" s="324">
        <v>0</v>
      </c>
      <c r="EU10" s="324">
        <f t="shared" si="13"/>
        <v>2751</v>
      </c>
      <c r="EV10" s="324">
        <v>0</v>
      </c>
      <c r="EW10" s="324">
        <v>0</v>
      </c>
      <c r="EX10" s="324">
        <v>0</v>
      </c>
      <c r="EY10" s="324">
        <v>1360</v>
      </c>
      <c r="EZ10" s="324">
        <v>81</v>
      </c>
      <c r="FA10" s="324">
        <v>396</v>
      </c>
      <c r="FB10" s="324">
        <v>0</v>
      </c>
      <c r="FC10" s="324">
        <v>0</v>
      </c>
      <c r="FD10" s="324">
        <v>0</v>
      </c>
      <c r="FE10" s="324">
        <v>0</v>
      </c>
      <c r="FF10" s="324">
        <v>0</v>
      </c>
      <c r="FG10" s="324">
        <v>0</v>
      </c>
      <c r="FH10" s="325" t="s">
        <v>950</v>
      </c>
      <c r="FI10" s="325" t="s">
        <v>950</v>
      </c>
      <c r="FJ10" s="325" t="s">
        <v>950</v>
      </c>
      <c r="FK10" s="324">
        <v>0</v>
      </c>
      <c r="FL10" s="324">
        <v>0</v>
      </c>
      <c r="FM10" s="324">
        <v>0</v>
      </c>
      <c r="FN10" s="324">
        <v>0</v>
      </c>
      <c r="FO10" s="324">
        <v>914</v>
      </c>
    </row>
    <row r="11" spans="1:171" s="300" customFormat="1" ht="13.5" customHeight="1">
      <c r="A11" s="322" t="s">
        <v>745</v>
      </c>
      <c r="B11" s="323" t="s">
        <v>769</v>
      </c>
      <c r="C11" s="322" t="s">
        <v>770</v>
      </c>
      <c r="D11" s="324">
        <f t="shared" si="15"/>
        <v>28388</v>
      </c>
      <c r="E11" s="324">
        <f t="shared" si="16"/>
        <v>4050</v>
      </c>
      <c r="F11" s="324">
        <f t="shared" si="17"/>
        <v>24</v>
      </c>
      <c r="G11" s="324">
        <f t="shared" si="18"/>
        <v>705</v>
      </c>
      <c r="H11" s="324">
        <f t="shared" si="19"/>
        <v>5040</v>
      </c>
      <c r="I11" s="324">
        <f t="shared" si="20"/>
        <v>3519</v>
      </c>
      <c r="J11" s="324">
        <f t="shared" si="21"/>
        <v>1713</v>
      </c>
      <c r="K11" s="324">
        <f t="shared" si="22"/>
        <v>0</v>
      </c>
      <c r="L11" s="324">
        <f t="shared" si="23"/>
        <v>2982</v>
      </c>
      <c r="M11" s="324">
        <f t="shared" si="24"/>
        <v>0</v>
      </c>
      <c r="N11" s="324">
        <f t="shared" si="25"/>
        <v>1311</v>
      </c>
      <c r="O11" s="324">
        <f t="shared" si="26"/>
        <v>0</v>
      </c>
      <c r="P11" s="324">
        <f t="shared" si="27"/>
        <v>0</v>
      </c>
      <c r="Q11" s="324">
        <f t="shared" si="28"/>
        <v>7896</v>
      </c>
      <c r="R11" s="324">
        <f t="shared" si="29"/>
        <v>0</v>
      </c>
      <c r="S11" s="324">
        <f t="shared" si="30"/>
        <v>0</v>
      </c>
      <c r="T11" s="324">
        <f t="shared" si="31"/>
        <v>494</v>
      </c>
      <c r="U11" s="324">
        <f t="shared" si="32"/>
        <v>0</v>
      </c>
      <c r="V11" s="324">
        <f t="shared" si="33"/>
        <v>0</v>
      </c>
      <c r="W11" s="324">
        <f t="shared" si="34"/>
        <v>0</v>
      </c>
      <c r="X11" s="324">
        <f t="shared" si="35"/>
        <v>654</v>
      </c>
      <c r="Y11" s="324">
        <f t="shared" si="1"/>
        <v>10456</v>
      </c>
      <c r="Z11" s="324">
        <v>0</v>
      </c>
      <c r="AA11" s="324">
        <v>0</v>
      </c>
      <c r="AB11" s="324">
        <v>0</v>
      </c>
      <c r="AC11" s="324">
        <v>1466</v>
      </c>
      <c r="AD11" s="324">
        <v>0</v>
      </c>
      <c r="AE11" s="324">
        <v>0</v>
      </c>
      <c r="AF11" s="324">
        <v>0</v>
      </c>
      <c r="AG11" s="324">
        <v>0</v>
      </c>
      <c r="AH11" s="324">
        <v>0</v>
      </c>
      <c r="AI11" s="324">
        <v>0</v>
      </c>
      <c r="AJ11" s="325" t="s">
        <v>950</v>
      </c>
      <c r="AK11" s="325" t="s">
        <v>950</v>
      </c>
      <c r="AL11" s="324">
        <v>7896</v>
      </c>
      <c r="AM11" s="325" t="s">
        <v>950</v>
      </c>
      <c r="AN11" s="325" t="s">
        <v>950</v>
      </c>
      <c r="AO11" s="324">
        <v>494</v>
      </c>
      <c r="AP11" s="325" t="s">
        <v>950</v>
      </c>
      <c r="AQ11" s="324">
        <v>0</v>
      </c>
      <c r="AR11" s="325" t="s">
        <v>950</v>
      </c>
      <c r="AS11" s="324">
        <v>600</v>
      </c>
      <c r="AT11" s="324">
        <f t="shared" si="3"/>
        <v>962</v>
      </c>
      <c r="AU11" s="324">
        <v>0</v>
      </c>
      <c r="AV11" s="324">
        <v>0</v>
      </c>
      <c r="AW11" s="324">
        <v>0</v>
      </c>
      <c r="AX11" s="324">
        <v>944</v>
      </c>
      <c r="AY11" s="324">
        <v>0</v>
      </c>
      <c r="AZ11" s="324">
        <v>0</v>
      </c>
      <c r="BA11" s="324">
        <v>0</v>
      </c>
      <c r="BB11" s="324">
        <v>0</v>
      </c>
      <c r="BC11" s="324">
        <v>0</v>
      </c>
      <c r="BD11" s="324">
        <v>0</v>
      </c>
      <c r="BE11" s="325" t="s">
        <v>950</v>
      </c>
      <c r="BF11" s="325" t="s">
        <v>950</v>
      </c>
      <c r="BG11" s="325" t="s">
        <v>950</v>
      </c>
      <c r="BH11" s="325" t="s">
        <v>950</v>
      </c>
      <c r="BI11" s="325" t="s">
        <v>950</v>
      </c>
      <c r="BJ11" s="325" t="s">
        <v>950</v>
      </c>
      <c r="BK11" s="325" t="s">
        <v>950</v>
      </c>
      <c r="BL11" s="325" t="s">
        <v>950</v>
      </c>
      <c r="BM11" s="325" t="s">
        <v>950</v>
      </c>
      <c r="BN11" s="324">
        <v>18</v>
      </c>
      <c r="BO11" s="324">
        <f t="shared" si="5"/>
        <v>0</v>
      </c>
      <c r="BP11" s="324">
        <v>0</v>
      </c>
      <c r="BQ11" s="324">
        <v>0</v>
      </c>
      <c r="BR11" s="324">
        <v>0</v>
      </c>
      <c r="BS11" s="324">
        <v>0</v>
      </c>
      <c r="BT11" s="324">
        <v>0</v>
      </c>
      <c r="BU11" s="324">
        <v>0</v>
      </c>
      <c r="BV11" s="324">
        <v>0</v>
      </c>
      <c r="BW11" s="324">
        <v>0</v>
      </c>
      <c r="BX11" s="324">
        <v>0</v>
      </c>
      <c r="BY11" s="324">
        <v>0</v>
      </c>
      <c r="BZ11" s="324">
        <v>0</v>
      </c>
      <c r="CA11" s="324">
        <v>0</v>
      </c>
      <c r="CB11" s="325" t="s">
        <v>950</v>
      </c>
      <c r="CC11" s="325" t="s">
        <v>950</v>
      </c>
      <c r="CD11" s="325" t="s">
        <v>950</v>
      </c>
      <c r="CE11" s="325" t="s">
        <v>950</v>
      </c>
      <c r="CF11" s="325" t="s">
        <v>950</v>
      </c>
      <c r="CG11" s="325" t="s">
        <v>950</v>
      </c>
      <c r="CH11" s="325" t="s">
        <v>950</v>
      </c>
      <c r="CI11" s="324">
        <v>0</v>
      </c>
      <c r="CJ11" s="324">
        <f t="shared" si="7"/>
        <v>0</v>
      </c>
      <c r="CK11" s="324">
        <v>0</v>
      </c>
      <c r="CL11" s="324">
        <v>0</v>
      </c>
      <c r="CM11" s="324">
        <v>0</v>
      </c>
      <c r="CN11" s="324">
        <v>0</v>
      </c>
      <c r="CO11" s="324">
        <v>0</v>
      </c>
      <c r="CP11" s="324">
        <v>0</v>
      </c>
      <c r="CQ11" s="324">
        <v>0</v>
      </c>
      <c r="CR11" s="324">
        <v>0</v>
      </c>
      <c r="CS11" s="324">
        <v>0</v>
      </c>
      <c r="CT11" s="324">
        <v>0</v>
      </c>
      <c r="CU11" s="324">
        <v>0</v>
      </c>
      <c r="CV11" s="324">
        <v>0</v>
      </c>
      <c r="CW11" s="325" t="s">
        <v>950</v>
      </c>
      <c r="CX11" s="325" t="s">
        <v>950</v>
      </c>
      <c r="CY11" s="325" t="s">
        <v>950</v>
      </c>
      <c r="CZ11" s="325" t="s">
        <v>950</v>
      </c>
      <c r="DA11" s="325" t="s">
        <v>950</v>
      </c>
      <c r="DB11" s="325" t="s">
        <v>950</v>
      </c>
      <c r="DC11" s="325" t="s">
        <v>950</v>
      </c>
      <c r="DD11" s="324">
        <v>0</v>
      </c>
      <c r="DE11" s="324">
        <f t="shared" si="9"/>
        <v>0</v>
      </c>
      <c r="DF11" s="324">
        <v>0</v>
      </c>
      <c r="DG11" s="324">
        <v>0</v>
      </c>
      <c r="DH11" s="324">
        <v>0</v>
      </c>
      <c r="DI11" s="324">
        <v>0</v>
      </c>
      <c r="DJ11" s="324">
        <v>0</v>
      </c>
      <c r="DK11" s="324">
        <v>0</v>
      </c>
      <c r="DL11" s="324">
        <v>0</v>
      </c>
      <c r="DM11" s="324">
        <v>0</v>
      </c>
      <c r="DN11" s="324">
        <v>0</v>
      </c>
      <c r="DO11" s="324">
        <v>0</v>
      </c>
      <c r="DP11" s="324">
        <v>0</v>
      </c>
      <c r="DQ11" s="324">
        <v>0</v>
      </c>
      <c r="DR11" s="325" t="s">
        <v>950</v>
      </c>
      <c r="DS11" s="325" t="s">
        <v>950</v>
      </c>
      <c r="DT11" s="324">
        <v>0</v>
      </c>
      <c r="DU11" s="325" t="s">
        <v>950</v>
      </c>
      <c r="DV11" s="325" t="s">
        <v>950</v>
      </c>
      <c r="DW11" s="325" t="s">
        <v>950</v>
      </c>
      <c r="DX11" s="325" t="s">
        <v>950</v>
      </c>
      <c r="DY11" s="324">
        <v>0</v>
      </c>
      <c r="DZ11" s="324">
        <f t="shared" si="11"/>
        <v>0</v>
      </c>
      <c r="EA11" s="324">
        <v>0</v>
      </c>
      <c r="EB11" s="324">
        <v>0</v>
      </c>
      <c r="EC11" s="324">
        <v>0</v>
      </c>
      <c r="ED11" s="324">
        <v>0</v>
      </c>
      <c r="EE11" s="324">
        <v>0</v>
      </c>
      <c r="EF11" s="324">
        <v>0</v>
      </c>
      <c r="EG11" s="324">
        <v>0</v>
      </c>
      <c r="EH11" s="324">
        <v>0</v>
      </c>
      <c r="EI11" s="324">
        <v>0</v>
      </c>
      <c r="EJ11" s="324">
        <v>0</v>
      </c>
      <c r="EK11" s="325" t="s">
        <v>950</v>
      </c>
      <c r="EL11" s="325" t="s">
        <v>950</v>
      </c>
      <c r="EM11" s="325" t="s">
        <v>950</v>
      </c>
      <c r="EN11" s="324">
        <v>0</v>
      </c>
      <c r="EO11" s="324">
        <v>0</v>
      </c>
      <c r="EP11" s="325" t="s">
        <v>950</v>
      </c>
      <c r="EQ11" s="325" t="s">
        <v>950</v>
      </c>
      <c r="ER11" s="325" t="s">
        <v>950</v>
      </c>
      <c r="ES11" s="324">
        <v>0</v>
      </c>
      <c r="ET11" s="324">
        <v>0</v>
      </c>
      <c r="EU11" s="324">
        <f t="shared" si="13"/>
        <v>16970</v>
      </c>
      <c r="EV11" s="324">
        <v>4050</v>
      </c>
      <c r="EW11" s="324">
        <v>24</v>
      </c>
      <c r="EX11" s="324">
        <v>705</v>
      </c>
      <c r="EY11" s="324">
        <v>2630</v>
      </c>
      <c r="EZ11" s="324">
        <v>3519</v>
      </c>
      <c r="FA11" s="324">
        <v>1713</v>
      </c>
      <c r="FB11" s="324">
        <v>0</v>
      </c>
      <c r="FC11" s="324">
        <v>2982</v>
      </c>
      <c r="FD11" s="324">
        <v>0</v>
      </c>
      <c r="FE11" s="324">
        <v>1311</v>
      </c>
      <c r="FF11" s="324">
        <v>0</v>
      </c>
      <c r="FG11" s="324">
        <v>0</v>
      </c>
      <c r="FH11" s="325" t="s">
        <v>950</v>
      </c>
      <c r="FI11" s="325" t="s">
        <v>950</v>
      </c>
      <c r="FJ11" s="325" t="s">
        <v>950</v>
      </c>
      <c r="FK11" s="324">
        <v>0</v>
      </c>
      <c r="FL11" s="324">
        <v>0</v>
      </c>
      <c r="FM11" s="324">
        <v>0</v>
      </c>
      <c r="FN11" s="324">
        <v>0</v>
      </c>
      <c r="FO11" s="324">
        <v>36</v>
      </c>
    </row>
    <row r="12" spans="1:171" s="300" customFormat="1" ht="13.5" customHeight="1">
      <c r="A12" s="322" t="s">
        <v>745</v>
      </c>
      <c r="B12" s="323" t="s">
        <v>772</v>
      </c>
      <c r="C12" s="322" t="s">
        <v>773</v>
      </c>
      <c r="D12" s="324">
        <f t="shared" si="15"/>
        <v>3367</v>
      </c>
      <c r="E12" s="324">
        <f t="shared" si="16"/>
        <v>36</v>
      </c>
      <c r="F12" s="324">
        <f t="shared" si="17"/>
        <v>0</v>
      </c>
      <c r="G12" s="324">
        <f t="shared" si="18"/>
        <v>0</v>
      </c>
      <c r="H12" s="324">
        <f t="shared" si="19"/>
        <v>345</v>
      </c>
      <c r="I12" s="324">
        <f t="shared" si="20"/>
        <v>3</v>
      </c>
      <c r="J12" s="324">
        <f t="shared" si="21"/>
        <v>0</v>
      </c>
      <c r="K12" s="324">
        <f t="shared" si="22"/>
        <v>0</v>
      </c>
      <c r="L12" s="324">
        <f t="shared" si="23"/>
        <v>0</v>
      </c>
      <c r="M12" s="324">
        <f t="shared" si="24"/>
        <v>0</v>
      </c>
      <c r="N12" s="324">
        <f t="shared" si="25"/>
        <v>0</v>
      </c>
      <c r="O12" s="324">
        <f t="shared" si="26"/>
        <v>0</v>
      </c>
      <c r="P12" s="324">
        <f t="shared" si="27"/>
        <v>0</v>
      </c>
      <c r="Q12" s="324">
        <f t="shared" si="28"/>
        <v>0</v>
      </c>
      <c r="R12" s="324">
        <f t="shared" si="29"/>
        <v>0</v>
      </c>
      <c r="S12" s="324">
        <f t="shared" si="30"/>
        <v>0</v>
      </c>
      <c r="T12" s="324">
        <f t="shared" si="31"/>
        <v>2962</v>
      </c>
      <c r="U12" s="324">
        <f t="shared" si="32"/>
        <v>0</v>
      </c>
      <c r="V12" s="324">
        <f t="shared" si="33"/>
        <v>0</v>
      </c>
      <c r="W12" s="324">
        <f t="shared" si="34"/>
        <v>0</v>
      </c>
      <c r="X12" s="324">
        <f t="shared" si="35"/>
        <v>21</v>
      </c>
      <c r="Y12" s="324">
        <f t="shared" si="1"/>
        <v>2998</v>
      </c>
      <c r="Z12" s="324">
        <v>36</v>
      </c>
      <c r="AA12" s="324">
        <v>0</v>
      </c>
      <c r="AB12" s="324">
        <v>0</v>
      </c>
      <c r="AC12" s="324">
        <v>0</v>
      </c>
      <c r="AD12" s="324">
        <v>0</v>
      </c>
      <c r="AE12" s="324">
        <v>0</v>
      </c>
      <c r="AF12" s="324">
        <v>0</v>
      </c>
      <c r="AG12" s="324">
        <v>0</v>
      </c>
      <c r="AH12" s="324">
        <v>0</v>
      </c>
      <c r="AI12" s="324">
        <v>0</v>
      </c>
      <c r="AJ12" s="325" t="s">
        <v>950</v>
      </c>
      <c r="AK12" s="325" t="s">
        <v>950</v>
      </c>
      <c r="AL12" s="324">
        <v>0</v>
      </c>
      <c r="AM12" s="325" t="s">
        <v>950</v>
      </c>
      <c r="AN12" s="325" t="s">
        <v>950</v>
      </c>
      <c r="AO12" s="324">
        <v>2962</v>
      </c>
      <c r="AP12" s="325" t="s">
        <v>950</v>
      </c>
      <c r="AQ12" s="324">
        <v>0</v>
      </c>
      <c r="AR12" s="325" t="s">
        <v>950</v>
      </c>
      <c r="AS12" s="324">
        <v>0</v>
      </c>
      <c r="AT12" s="324">
        <f t="shared" si="3"/>
        <v>348</v>
      </c>
      <c r="AU12" s="324">
        <v>0</v>
      </c>
      <c r="AV12" s="324">
        <v>0</v>
      </c>
      <c r="AW12" s="324">
        <v>0</v>
      </c>
      <c r="AX12" s="324">
        <v>345</v>
      </c>
      <c r="AY12" s="324">
        <v>3</v>
      </c>
      <c r="AZ12" s="324">
        <v>0</v>
      </c>
      <c r="BA12" s="324">
        <v>0</v>
      </c>
      <c r="BB12" s="324">
        <v>0</v>
      </c>
      <c r="BC12" s="324">
        <v>0</v>
      </c>
      <c r="BD12" s="324">
        <v>0</v>
      </c>
      <c r="BE12" s="325" t="s">
        <v>950</v>
      </c>
      <c r="BF12" s="325" t="s">
        <v>950</v>
      </c>
      <c r="BG12" s="325" t="s">
        <v>950</v>
      </c>
      <c r="BH12" s="325" t="s">
        <v>950</v>
      </c>
      <c r="BI12" s="325" t="s">
        <v>950</v>
      </c>
      <c r="BJ12" s="325" t="s">
        <v>950</v>
      </c>
      <c r="BK12" s="325" t="s">
        <v>950</v>
      </c>
      <c r="BL12" s="325" t="s">
        <v>950</v>
      </c>
      <c r="BM12" s="325" t="s">
        <v>950</v>
      </c>
      <c r="BN12" s="324">
        <v>0</v>
      </c>
      <c r="BO12" s="324">
        <f t="shared" si="5"/>
        <v>0</v>
      </c>
      <c r="BP12" s="324">
        <v>0</v>
      </c>
      <c r="BQ12" s="324">
        <v>0</v>
      </c>
      <c r="BR12" s="324">
        <v>0</v>
      </c>
      <c r="BS12" s="324">
        <v>0</v>
      </c>
      <c r="BT12" s="324">
        <v>0</v>
      </c>
      <c r="BU12" s="324">
        <v>0</v>
      </c>
      <c r="BV12" s="324">
        <v>0</v>
      </c>
      <c r="BW12" s="324">
        <v>0</v>
      </c>
      <c r="BX12" s="324">
        <v>0</v>
      </c>
      <c r="BY12" s="324">
        <v>0</v>
      </c>
      <c r="BZ12" s="324">
        <v>0</v>
      </c>
      <c r="CA12" s="324">
        <v>0</v>
      </c>
      <c r="CB12" s="325" t="s">
        <v>950</v>
      </c>
      <c r="CC12" s="325" t="s">
        <v>950</v>
      </c>
      <c r="CD12" s="325" t="s">
        <v>950</v>
      </c>
      <c r="CE12" s="325" t="s">
        <v>950</v>
      </c>
      <c r="CF12" s="325" t="s">
        <v>950</v>
      </c>
      <c r="CG12" s="325" t="s">
        <v>950</v>
      </c>
      <c r="CH12" s="325" t="s">
        <v>950</v>
      </c>
      <c r="CI12" s="324">
        <v>0</v>
      </c>
      <c r="CJ12" s="324">
        <f t="shared" si="7"/>
        <v>0</v>
      </c>
      <c r="CK12" s="324">
        <v>0</v>
      </c>
      <c r="CL12" s="324">
        <v>0</v>
      </c>
      <c r="CM12" s="324">
        <v>0</v>
      </c>
      <c r="CN12" s="324">
        <v>0</v>
      </c>
      <c r="CO12" s="324">
        <v>0</v>
      </c>
      <c r="CP12" s="324">
        <v>0</v>
      </c>
      <c r="CQ12" s="324">
        <v>0</v>
      </c>
      <c r="CR12" s="324">
        <v>0</v>
      </c>
      <c r="CS12" s="324">
        <v>0</v>
      </c>
      <c r="CT12" s="324">
        <v>0</v>
      </c>
      <c r="CU12" s="324">
        <v>0</v>
      </c>
      <c r="CV12" s="324">
        <v>0</v>
      </c>
      <c r="CW12" s="325" t="s">
        <v>950</v>
      </c>
      <c r="CX12" s="325" t="s">
        <v>950</v>
      </c>
      <c r="CY12" s="325" t="s">
        <v>950</v>
      </c>
      <c r="CZ12" s="325" t="s">
        <v>950</v>
      </c>
      <c r="DA12" s="325" t="s">
        <v>950</v>
      </c>
      <c r="DB12" s="325" t="s">
        <v>950</v>
      </c>
      <c r="DC12" s="325" t="s">
        <v>950</v>
      </c>
      <c r="DD12" s="324">
        <v>0</v>
      </c>
      <c r="DE12" s="324">
        <f t="shared" si="9"/>
        <v>0</v>
      </c>
      <c r="DF12" s="324">
        <v>0</v>
      </c>
      <c r="DG12" s="324">
        <v>0</v>
      </c>
      <c r="DH12" s="324">
        <v>0</v>
      </c>
      <c r="DI12" s="324">
        <v>0</v>
      </c>
      <c r="DJ12" s="324">
        <v>0</v>
      </c>
      <c r="DK12" s="324">
        <v>0</v>
      </c>
      <c r="DL12" s="324">
        <v>0</v>
      </c>
      <c r="DM12" s="324">
        <v>0</v>
      </c>
      <c r="DN12" s="324">
        <v>0</v>
      </c>
      <c r="DO12" s="324">
        <v>0</v>
      </c>
      <c r="DP12" s="324">
        <v>0</v>
      </c>
      <c r="DQ12" s="324">
        <v>0</v>
      </c>
      <c r="DR12" s="325" t="s">
        <v>950</v>
      </c>
      <c r="DS12" s="325" t="s">
        <v>950</v>
      </c>
      <c r="DT12" s="324">
        <v>0</v>
      </c>
      <c r="DU12" s="325" t="s">
        <v>950</v>
      </c>
      <c r="DV12" s="325" t="s">
        <v>950</v>
      </c>
      <c r="DW12" s="325" t="s">
        <v>950</v>
      </c>
      <c r="DX12" s="325" t="s">
        <v>950</v>
      </c>
      <c r="DY12" s="324">
        <v>0</v>
      </c>
      <c r="DZ12" s="324">
        <f t="shared" si="11"/>
        <v>0</v>
      </c>
      <c r="EA12" s="324">
        <v>0</v>
      </c>
      <c r="EB12" s="324">
        <v>0</v>
      </c>
      <c r="EC12" s="324">
        <v>0</v>
      </c>
      <c r="ED12" s="324">
        <v>0</v>
      </c>
      <c r="EE12" s="324">
        <v>0</v>
      </c>
      <c r="EF12" s="324">
        <v>0</v>
      </c>
      <c r="EG12" s="324">
        <v>0</v>
      </c>
      <c r="EH12" s="324">
        <v>0</v>
      </c>
      <c r="EI12" s="324">
        <v>0</v>
      </c>
      <c r="EJ12" s="324">
        <v>0</v>
      </c>
      <c r="EK12" s="325" t="s">
        <v>950</v>
      </c>
      <c r="EL12" s="325" t="s">
        <v>950</v>
      </c>
      <c r="EM12" s="325" t="s">
        <v>950</v>
      </c>
      <c r="EN12" s="324">
        <v>0</v>
      </c>
      <c r="EO12" s="324">
        <v>0</v>
      </c>
      <c r="EP12" s="325" t="s">
        <v>950</v>
      </c>
      <c r="EQ12" s="325" t="s">
        <v>950</v>
      </c>
      <c r="ER12" s="325" t="s">
        <v>950</v>
      </c>
      <c r="ES12" s="324">
        <v>0</v>
      </c>
      <c r="ET12" s="324">
        <v>0</v>
      </c>
      <c r="EU12" s="324">
        <f t="shared" si="13"/>
        <v>21</v>
      </c>
      <c r="EV12" s="324">
        <v>0</v>
      </c>
      <c r="EW12" s="324">
        <v>0</v>
      </c>
      <c r="EX12" s="324">
        <v>0</v>
      </c>
      <c r="EY12" s="324">
        <v>0</v>
      </c>
      <c r="EZ12" s="324">
        <v>0</v>
      </c>
      <c r="FA12" s="324">
        <v>0</v>
      </c>
      <c r="FB12" s="324">
        <v>0</v>
      </c>
      <c r="FC12" s="324">
        <v>0</v>
      </c>
      <c r="FD12" s="324">
        <v>0</v>
      </c>
      <c r="FE12" s="324">
        <v>0</v>
      </c>
      <c r="FF12" s="324">
        <v>0</v>
      </c>
      <c r="FG12" s="324">
        <v>0</v>
      </c>
      <c r="FH12" s="325" t="s">
        <v>950</v>
      </c>
      <c r="FI12" s="325" t="s">
        <v>950</v>
      </c>
      <c r="FJ12" s="325" t="s">
        <v>950</v>
      </c>
      <c r="FK12" s="324">
        <v>0</v>
      </c>
      <c r="FL12" s="324">
        <v>0</v>
      </c>
      <c r="FM12" s="324">
        <v>0</v>
      </c>
      <c r="FN12" s="324">
        <v>0</v>
      </c>
      <c r="FO12" s="324">
        <v>21</v>
      </c>
    </row>
    <row r="13" spans="1:171" s="300" customFormat="1" ht="13.5" customHeight="1">
      <c r="A13" s="322" t="s">
        <v>745</v>
      </c>
      <c r="B13" s="323" t="s">
        <v>775</v>
      </c>
      <c r="C13" s="322" t="s">
        <v>776</v>
      </c>
      <c r="D13" s="324">
        <f t="shared" si="15"/>
        <v>3230</v>
      </c>
      <c r="E13" s="324">
        <f t="shared" si="16"/>
        <v>0</v>
      </c>
      <c r="F13" s="324">
        <f t="shared" si="17"/>
        <v>0</v>
      </c>
      <c r="G13" s="324">
        <f t="shared" si="18"/>
        <v>0</v>
      </c>
      <c r="H13" s="324">
        <f t="shared" si="19"/>
        <v>170</v>
      </c>
      <c r="I13" s="324">
        <f t="shared" si="20"/>
        <v>304</v>
      </c>
      <c r="J13" s="324">
        <f t="shared" si="21"/>
        <v>71</v>
      </c>
      <c r="K13" s="324">
        <f t="shared" si="22"/>
        <v>0</v>
      </c>
      <c r="L13" s="324">
        <f t="shared" si="23"/>
        <v>0</v>
      </c>
      <c r="M13" s="324">
        <f t="shared" si="24"/>
        <v>0</v>
      </c>
      <c r="N13" s="324">
        <f t="shared" si="25"/>
        <v>211</v>
      </c>
      <c r="O13" s="324">
        <f t="shared" si="26"/>
        <v>0</v>
      </c>
      <c r="P13" s="324">
        <f t="shared" si="27"/>
        <v>0</v>
      </c>
      <c r="Q13" s="324">
        <f t="shared" si="28"/>
        <v>0</v>
      </c>
      <c r="R13" s="324">
        <f t="shared" si="29"/>
        <v>0</v>
      </c>
      <c r="S13" s="324">
        <f t="shared" si="30"/>
        <v>0</v>
      </c>
      <c r="T13" s="324">
        <f t="shared" si="31"/>
        <v>604</v>
      </c>
      <c r="U13" s="324">
        <f t="shared" si="32"/>
        <v>0</v>
      </c>
      <c r="V13" s="324">
        <f t="shared" si="33"/>
        <v>0</v>
      </c>
      <c r="W13" s="324">
        <f t="shared" si="34"/>
        <v>0</v>
      </c>
      <c r="X13" s="324">
        <f t="shared" si="35"/>
        <v>1870</v>
      </c>
      <c r="Y13" s="324">
        <f t="shared" si="1"/>
        <v>1984</v>
      </c>
      <c r="Z13" s="324">
        <v>0</v>
      </c>
      <c r="AA13" s="324">
        <v>0</v>
      </c>
      <c r="AB13" s="324">
        <v>0</v>
      </c>
      <c r="AC13" s="324">
        <v>0</v>
      </c>
      <c r="AD13" s="324">
        <v>0</v>
      </c>
      <c r="AE13" s="324">
        <v>0</v>
      </c>
      <c r="AF13" s="324">
        <v>0</v>
      </c>
      <c r="AG13" s="324">
        <v>0</v>
      </c>
      <c r="AH13" s="324">
        <v>0</v>
      </c>
      <c r="AI13" s="324">
        <v>0</v>
      </c>
      <c r="AJ13" s="325" t="s">
        <v>950</v>
      </c>
      <c r="AK13" s="325" t="s">
        <v>950</v>
      </c>
      <c r="AL13" s="324">
        <v>0</v>
      </c>
      <c r="AM13" s="325" t="s">
        <v>950</v>
      </c>
      <c r="AN13" s="325" t="s">
        <v>950</v>
      </c>
      <c r="AO13" s="324">
        <v>604</v>
      </c>
      <c r="AP13" s="325" t="s">
        <v>950</v>
      </c>
      <c r="AQ13" s="324">
        <v>0</v>
      </c>
      <c r="AR13" s="325" t="s">
        <v>950</v>
      </c>
      <c r="AS13" s="324">
        <v>1380</v>
      </c>
      <c r="AT13" s="324">
        <f t="shared" si="3"/>
        <v>0</v>
      </c>
      <c r="AU13" s="324">
        <v>0</v>
      </c>
      <c r="AV13" s="324">
        <v>0</v>
      </c>
      <c r="AW13" s="324">
        <v>0</v>
      </c>
      <c r="AX13" s="324">
        <v>0</v>
      </c>
      <c r="AY13" s="324">
        <v>0</v>
      </c>
      <c r="AZ13" s="324">
        <v>0</v>
      </c>
      <c r="BA13" s="324">
        <v>0</v>
      </c>
      <c r="BB13" s="324">
        <v>0</v>
      </c>
      <c r="BC13" s="324">
        <v>0</v>
      </c>
      <c r="BD13" s="324">
        <v>0</v>
      </c>
      <c r="BE13" s="325" t="s">
        <v>950</v>
      </c>
      <c r="BF13" s="325" t="s">
        <v>950</v>
      </c>
      <c r="BG13" s="325" t="s">
        <v>950</v>
      </c>
      <c r="BH13" s="325" t="s">
        <v>950</v>
      </c>
      <c r="BI13" s="325" t="s">
        <v>950</v>
      </c>
      <c r="BJ13" s="325" t="s">
        <v>950</v>
      </c>
      <c r="BK13" s="325" t="s">
        <v>950</v>
      </c>
      <c r="BL13" s="325" t="s">
        <v>950</v>
      </c>
      <c r="BM13" s="325" t="s">
        <v>950</v>
      </c>
      <c r="BN13" s="324">
        <v>0</v>
      </c>
      <c r="BO13" s="324">
        <f t="shared" si="5"/>
        <v>0</v>
      </c>
      <c r="BP13" s="324">
        <v>0</v>
      </c>
      <c r="BQ13" s="324">
        <v>0</v>
      </c>
      <c r="BR13" s="324">
        <v>0</v>
      </c>
      <c r="BS13" s="324">
        <v>0</v>
      </c>
      <c r="BT13" s="324">
        <v>0</v>
      </c>
      <c r="BU13" s="324">
        <v>0</v>
      </c>
      <c r="BV13" s="324">
        <v>0</v>
      </c>
      <c r="BW13" s="324">
        <v>0</v>
      </c>
      <c r="BX13" s="324">
        <v>0</v>
      </c>
      <c r="BY13" s="324">
        <v>0</v>
      </c>
      <c r="BZ13" s="324">
        <v>0</v>
      </c>
      <c r="CA13" s="324">
        <v>0</v>
      </c>
      <c r="CB13" s="325" t="s">
        <v>950</v>
      </c>
      <c r="CC13" s="325" t="s">
        <v>950</v>
      </c>
      <c r="CD13" s="325" t="s">
        <v>950</v>
      </c>
      <c r="CE13" s="325" t="s">
        <v>950</v>
      </c>
      <c r="CF13" s="325" t="s">
        <v>950</v>
      </c>
      <c r="CG13" s="325" t="s">
        <v>950</v>
      </c>
      <c r="CH13" s="325" t="s">
        <v>950</v>
      </c>
      <c r="CI13" s="324">
        <v>0</v>
      </c>
      <c r="CJ13" s="324">
        <f t="shared" si="7"/>
        <v>0</v>
      </c>
      <c r="CK13" s="324">
        <v>0</v>
      </c>
      <c r="CL13" s="324">
        <v>0</v>
      </c>
      <c r="CM13" s="324">
        <v>0</v>
      </c>
      <c r="CN13" s="324">
        <v>0</v>
      </c>
      <c r="CO13" s="324">
        <v>0</v>
      </c>
      <c r="CP13" s="324">
        <v>0</v>
      </c>
      <c r="CQ13" s="324">
        <v>0</v>
      </c>
      <c r="CR13" s="324">
        <v>0</v>
      </c>
      <c r="CS13" s="324">
        <v>0</v>
      </c>
      <c r="CT13" s="324">
        <v>0</v>
      </c>
      <c r="CU13" s="324">
        <v>0</v>
      </c>
      <c r="CV13" s="324">
        <v>0</v>
      </c>
      <c r="CW13" s="325" t="s">
        <v>950</v>
      </c>
      <c r="CX13" s="325" t="s">
        <v>950</v>
      </c>
      <c r="CY13" s="325" t="s">
        <v>950</v>
      </c>
      <c r="CZ13" s="325" t="s">
        <v>950</v>
      </c>
      <c r="DA13" s="325" t="s">
        <v>950</v>
      </c>
      <c r="DB13" s="325" t="s">
        <v>950</v>
      </c>
      <c r="DC13" s="325" t="s">
        <v>950</v>
      </c>
      <c r="DD13" s="324">
        <v>0</v>
      </c>
      <c r="DE13" s="324">
        <f t="shared" si="9"/>
        <v>0</v>
      </c>
      <c r="DF13" s="324">
        <v>0</v>
      </c>
      <c r="DG13" s="324">
        <v>0</v>
      </c>
      <c r="DH13" s="324">
        <v>0</v>
      </c>
      <c r="DI13" s="324">
        <v>0</v>
      </c>
      <c r="DJ13" s="324">
        <v>0</v>
      </c>
      <c r="DK13" s="324">
        <v>0</v>
      </c>
      <c r="DL13" s="324">
        <v>0</v>
      </c>
      <c r="DM13" s="324">
        <v>0</v>
      </c>
      <c r="DN13" s="324">
        <v>0</v>
      </c>
      <c r="DO13" s="324">
        <v>0</v>
      </c>
      <c r="DP13" s="324">
        <v>0</v>
      </c>
      <c r="DQ13" s="324">
        <v>0</v>
      </c>
      <c r="DR13" s="325" t="s">
        <v>950</v>
      </c>
      <c r="DS13" s="325" t="s">
        <v>950</v>
      </c>
      <c r="DT13" s="324">
        <v>0</v>
      </c>
      <c r="DU13" s="325" t="s">
        <v>950</v>
      </c>
      <c r="DV13" s="325" t="s">
        <v>950</v>
      </c>
      <c r="DW13" s="325" t="s">
        <v>950</v>
      </c>
      <c r="DX13" s="325" t="s">
        <v>950</v>
      </c>
      <c r="DY13" s="324">
        <v>0</v>
      </c>
      <c r="DZ13" s="324">
        <f t="shared" si="11"/>
        <v>0</v>
      </c>
      <c r="EA13" s="324">
        <v>0</v>
      </c>
      <c r="EB13" s="324">
        <v>0</v>
      </c>
      <c r="EC13" s="324">
        <v>0</v>
      </c>
      <c r="ED13" s="324">
        <v>0</v>
      </c>
      <c r="EE13" s="324">
        <v>0</v>
      </c>
      <c r="EF13" s="324">
        <v>0</v>
      </c>
      <c r="EG13" s="324">
        <v>0</v>
      </c>
      <c r="EH13" s="324">
        <v>0</v>
      </c>
      <c r="EI13" s="324">
        <v>0</v>
      </c>
      <c r="EJ13" s="324">
        <v>0</v>
      </c>
      <c r="EK13" s="325" t="s">
        <v>950</v>
      </c>
      <c r="EL13" s="325" t="s">
        <v>950</v>
      </c>
      <c r="EM13" s="325" t="s">
        <v>950</v>
      </c>
      <c r="EN13" s="324">
        <v>0</v>
      </c>
      <c r="EO13" s="324">
        <v>0</v>
      </c>
      <c r="EP13" s="325" t="s">
        <v>950</v>
      </c>
      <c r="EQ13" s="325" t="s">
        <v>950</v>
      </c>
      <c r="ER13" s="325" t="s">
        <v>950</v>
      </c>
      <c r="ES13" s="324">
        <v>0</v>
      </c>
      <c r="ET13" s="324">
        <v>0</v>
      </c>
      <c r="EU13" s="324">
        <f t="shared" si="13"/>
        <v>1246</v>
      </c>
      <c r="EV13" s="324">
        <v>0</v>
      </c>
      <c r="EW13" s="324">
        <v>0</v>
      </c>
      <c r="EX13" s="324">
        <v>0</v>
      </c>
      <c r="EY13" s="324">
        <v>170</v>
      </c>
      <c r="EZ13" s="324">
        <v>304</v>
      </c>
      <c r="FA13" s="324">
        <v>71</v>
      </c>
      <c r="FB13" s="324">
        <v>0</v>
      </c>
      <c r="FC13" s="324">
        <v>0</v>
      </c>
      <c r="FD13" s="324">
        <v>0</v>
      </c>
      <c r="FE13" s="324">
        <v>211</v>
      </c>
      <c r="FF13" s="324">
        <v>0</v>
      </c>
      <c r="FG13" s="324">
        <v>0</v>
      </c>
      <c r="FH13" s="325" t="s">
        <v>950</v>
      </c>
      <c r="FI13" s="325" t="s">
        <v>950</v>
      </c>
      <c r="FJ13" s="325" t="s">
        <v>950</v>
      </c>
      <c r="FK13" s="324">
        <v>0</v>
      </c>
      <c r="FL13" s="324">
        <v>0</v>
      </c>
      <c r="FM13" s="324">
        <v>0</v>
      </c>
      <c r="FN13" s="324">
        <v>0</v>
      </c>
      <c r="FO13" s="324">
        <v>490</v>
      </c>
    </row>
    <row r="14" spans="1:171" s="300" customFormat="1" ht="13.5" customHeight="1">
      <c r="A14" s="322" t="s">
        <v>745</v>
      </c>
      <c r="B14" s="323" t="s">
        <v>778</v>
      </c>
      <c r="C14" s="322" t="s">
        <v>779</v>
      </c>
      <c r="D14" s="324">
        <f t="shared" si="15"/>
        <v>14198</v>
      </c>
      <c r="E14" s="324">
        <f t="shared" si="16"/>
        <v>0</v>
      </c>
      <c r="F14" s="324">
        <f t="shared" si="17"/>
        <v>0</v>
      </c>
      <c r="G14" s="324">
        <f t="shared" si="18"/>
        <v>0</v>
      </c>
      <c r="H14" s="324">
        <f t="shared" si="19"/>
        <v>2465</v>
      </c>
      <c r="I14" s="324">
        <f t="shared" si="20"/>
        <v>619</v>
      </c>
      <c r="J14" s="324">
        <f t="shared" si="21"/>
        <v>65</v>
      </c>
      <c r="K14" s="324">
        <f t="shared" si="22"/>
        <v>0</v>
      </c>
      <c r="L14" s="324">
        <f t="shared" si="23"/>
        <v>4955</v>
      </c>
      <c r="M14" s="324">
        <f t="shared" si="24"/>
        <v>0</v>
      </c>
      <c r="N14" s="324">
        <f t="shared" si="25"/>
        <v>0</v>
      </c>
      <c r="O14" s="324">
        <f t="shared" si="26"/>
        <v>0</v>
      </c>
      <c r="P14" s="324">
        <f t="shared" si="27"/>
        <v>0</v>
      </c>
      <c r="Q14" s="324">
        <f t="shared" si="28"/>
        <v>5793</v>
      </c>
      <c r="R14" s="324">
        <f t="shared" si="29"/>
        <v>0</v>
      </c>
      <c r="S14" s="324">
        <f t="shared" si="30"/>
        <v>0</v>
      </c>
      <c r="T14" s="324">
        <f t="shared" si="31"/>
        <v>0</v>
      </c>
      <c r="U14" s="324">
        <f t="shared" si="32"/>
        <v>0</v>
      </c>
      <c r="V14" s="324">
        <f t="shared" si="33"/>
        <v>0</v>
      </c>
      <c r="W14" s="324">
        <f t="shared" si="34"/>
        <v>0</v>
      </c>
      <c r="X14" s="324">
        <f t="shared" si="35"/>
        <v>301</v>
      </c>
      <c r="Y14" s="324">
        <f t="shared" si="1"/>
        <v>6229</v>
      </c>
      <c r="Z14" s="324">
        <v>0</v>
      </c>
      <c r="AA14" s="324">
        <v>0</v>
      </c>
      <c r="AB14" s="324">
        <v>0</v>
      </c>
      <c r="AC14" s="324">
        <v>436</v>
      </c>
      <c r="AD14" s="324">
        <v>0</v>
      </c>
      <c r="AE14" s="324">
        <v>0</v>
      </c>
      <c r="AF14" s="324">
        <v>0</v>
      </c>
      <c r="AG14" s="324">
        <v>0</v>
      </c>
      <c r="AH14" s="324">
        <v>0</v>
      </c>
      <c r="AI14" s="324">
        <v>0</v>
      </c>
      <c r="AJ14" s="325" t="s">
        <v>950</v>
      </c>
      <c r="AK14" s="325" t="s">
        <v>950</v>
      </c>
      <c r="AL14" s="324">
        <v>5793</v>
      </c>
      <c r="AM14" s="325" t="s">
        <v>950</v>
      </c>
      <c r="AN14" s="325" t="s">
        <v>950</v>
      </c>
      <c r="AO14" s="324">
        <v>0</v>
      </c>
      <c r="AP14" s="325" t="s">
        <v>950</v>
      </c>
      <c r="AQ14" s="324">
        <v>0</v>
      </c>
      <c r="AR14" s="325" t="s">
        <v>950</v>
      </c>
      <c r="AS14" s="324">
        <v>0</v>
      </c>
      <c r="AT14" s="324">
        <f t="shared" si="3"/>
        <v>1269</v>
      </c>
      <c r="AU14" s="324">
        <v>0</v>
      </c>
      <c r="AV14" s="324">
        <v>0</v>
      </c>
      <c r="AW14" s="324">
        <v>0</v>
      </c>
      <c r="AX14" s="324">
        <v>1092</v>
      </c>
      <c r="AY14" s="324">
        <v>0</v>
      </c>
      <c r="AZ14" s="324">
        <v>0</v>
      </c>
      <c r="BA14" s="324">
        <v>0</v>
      </c>
      <c r="BB14" s="324">
        <v>0</v>
      </c>
      <c r="BC14" s="324">
        <v>0</v>
      </c>
      <c r="BD14" s="324">
        <v>0</v>
      </c>
      <c r="BE14" s="325" t="s">
        <v>950</v>
      </c>
      <c r="BF14" s="325" t="s">
        <v>950</v>
      </c>
      <c r="BG14" s="325" t="s">
        <v>950</v>
      </c>
      <c r="BH14" s="325" t="s">
        <v>950</v>
      </c>
      <c r="BI14" s="325" t="s">
        <v>950</v>
      </c>
      <c r="BJ14" s="325" t="s">
        <v>950</v>
      </c>
      <c r="BK14" s="325" t="s">
        <v>950</v>
      </c>
      <c r="BL14" s="325" t="s">
        <v>950</v>
      </c>
      <c r="BM14" s="325" t="s">
        <v>950</v>
      </c>
      <c r="BN14" s="324">
        <v>177</v>
      </c>
      <c r="BO14" s="324">
        <f t="shared" si="5"/>
        <v>0</v>
      </c>
      <c r="BP14" s="324">
        <v>0</v>
      </c>
      <c r="BQ14" s="324">
        <v>0</v>
      </c>
      <c r="BR14" s="324">
        <v>0</v>
      </c>
      <c r="BS14" s="324">
        <v>0</v>
      </c>
      <c r="BT14" s="324">
        <v>0</v>
      </c>
      <c r="BU14" s="324">
        <v>0</v>
      </c>
      <c r="BV14" s="324">
        <v>0</v>
      </c>
      <c r="BW14" s="324">
        <v>0</v>
      </c>
      <c r="BX14" s="324">
        <v>0</v>
      </c>
      <c r="BY14" s="324">
        <v>0</v>
      </c>
      <c r="BZ14" s="324">
        <v>0</v>
      </c>
      <c r="CA14" s="324">
        <v>0</v>
      </c>
      <c r="CB14" s="325" t="s">
        <v>950</v>
      </c>
      <c r="CC14" s="325" t="s">
        <v>950</v>
      </c>
      <c r="CD14" s="325" t="s">
        <v>950</v>
      </c>
      <c r="CE14" s="325" t="s">
        <v>950</v>
      </c>
      <c r="CF14" s="325" t="s">
        <v>950</v>
      </c>
      <c r="CG14" s="325" t="s">
        <v>950</v>
      </c>
      <c r="CH14" s="325" t="s">
        <v>950</v>
      </c>
      <c r="CI14" s="324">
        <v>0</v>
      </c>
      <c r="CJ14" s="324">
        <f t="shared" si="7"/>
        <v>0</v>
      </c>
      <c r="CK14" s="324">
        <v>0</v>
      </c>
      <c r="CL14" s="324">
        <v>0</v>
      </c>
      <c r="CM14" s="324">
        <v>0</v>
      </c>
      <c r="CN14" s="324">
        <v>0</v>
      </c>
      <c r="CO14" s="324">
        <v>0</v>
      </c>
      <c r="CP14" s="324">
        <v>0</v>
      </c>
      <c r="CQ14" s="324">
        <v>0</v>
      </c>
      <c r="CR14" s="324">
        <v>0</v>
      </c>
      <c r="CS14" s="324">
        <v>0</v>
      </c>
      <c r="CT14" s="324">
        <v>0</v>
      </c>
      <c r="CU14" s="324">
        <v>0</v>
      </c>
      <c r="CV14" s="324">
        <v>0</v>
      </c>
      <c r="CW14" s="325" t="s">
        <v>950</v>
      </c>
      <c r="CX14" s="325" t="s">
        <v>950</v>
      </c>
      <c r="CY14" s="325" t="s">
        <v>950</v>
      </c>
      <c r="CZ14" s="325" t="s">
        <v>950</v>
      </c>
      <c r="DA14" s="325" t="s">
        <v>950</v>
      </c>
      <c r="DB14" s="325" t="s">
        <v>950</v>
      </c>
      <c r="DC14" s="325" t="s">
        <v>950</v>
      </c>
      <c r="DD14" s="324">
        <v>0</v>
      </c>
      <c r="DE14" s="324">
        <f t="shared" si="9"/>
        <v>0</v>
      </c>
      <c r="DF14" s="324">
        <v>0</v>
      </c>
      <c r="DG14" s="324">
        <v>0</v>
      </c>
      <c r="DH14" s="324">
        <v>0</v>
      </c>
      <c r="DI14" s="324">
        <v>0</v>
      </c>
      <c r="DJ14" s="324">
        <v>0</v>
      </c>
      <c r="DK14" s="324">
        <v>0</v>
      </c>
      <c r="DL14" s="324">
        <v>0</v>
      </c>
      <c r="DM14" s="324">
        <v>0</v>
      </c>
      <c r="DN14" s="324">
        <v>0</v>
      </c>
      <c r="DO14" s="324">
        <v>0</v>
      </c>
      <c r="DP14" s="324">
        <v>0</v>
      </c>
      <c r="DQ14" s="324">
        <v>0</v>
      </c>
      <c r="DR14" s="325" t="s">
        <v>950</v>
      </c>
      <c r="DS14" s="325" t="s">
        <v>950</v>
      </c>
      <c r="DT14" s="324">
        <v>0</v>
      </c>
      <c r="DU14" s="325" t="s">
        <v>950</v>
      </c>
      <c r="DV14" s="325" t="s">
        <v>950</v>
      </c>
      <c r="DW14" s="325" t="s">
        <v>950</v>
      </c>
      <c r="DX14" s="325" t="s">
        <v>950</v>
      </c>
      <c r="DY14" s="324">
        <v>0</v>
      </c>
      <c r="DZ14" s="324">
        <f t="shared" si="11"/>
        <v>0</v>
      </c>
      <c r="EA14" s="324">
        <v>0</v>
      </c>
      <c r="EB14" s="324">
        <v>0</v>
      </c>
      <c r="EC14" s="324">
        <v>0</v>
      </c>
      <c r="ED14" s="324">
        <v>0</v>
      </c>
      <c r="EE14" s="324">
        <v>0</v>
      </c>
      <c r="EF14" s="324">
        <v>0</v>
      </c>
      <c r="EG14" s="324">
        <v>0</v>
      </c>
      <c r="EH14" s="324">
        <v>0</v>
      </c>
      <c r="EI14" s="324">
        <v>0</v>
      </c>
      <c r="EJ14" s="324">
        <v>0</v>
      </c>
      <c r="EK14" s="325" t="s">
        <v>950</v>
      </c>
      <c r="EL14" s="325" t="s">
        <v>950</v>
      </c>
      <c r="EM14" s="325" t="s">
        <v>950</v>
      </c>
      <c r="EN14" s="324">
        <v>0</v>
      </c>
      <c r="EO14" s="324">
        <v>0</v>
      </c>
      <c r="EP14" s="325" t="s">
        <v>950</v>
      </c>
      <c r="EQ14" s="325" t="s">
        <v>950</v>
      </c>
      <c r="ER14" s="325" t="s">
        <v>950</v>
      </c>
      <c r="ES14" s="324">
        <v>0</v>
      </c>
      <c r="ET14" s="324">
        <v>0</v>
      </c>
      <c r="EU14" s="324">
        <f t="shared" si="13"/>
        <v>6700</v>
      </c>
      <c r="EV14" s="324">
        <v>0</v>
      </c>
      <c r="EW14" s="324">
        <v>0</v>
      </c>
      <c r="EX14" s="324">
        <v>0</v>
      </c>
      <c r="EY14" s="324">
        <v>937</v>
      </c>
      <c r="EZ14" s="324">
        <v>619</v>
      </c>
      <c r="FA14" s="324">
        <v>65</v>
      </c>
      <c r="FB14" s="324">
        <v>0</v>
      </c>
      <c r="FC14" s="324">
        <v>4955</v>
      </c>
      <c r="FD14" s="324">
        <v>0</v>
      </c>
      <c r="FE14" s="324">
        <v>0</v>
      </c>
      <c r="FF14" s="324">
        <v>0</v>
      </c>
      <c r="FG14" s="324">
        <v>0</v>
      </c>
      <c r="FH14" s="325" t="s">
        <v>950</v>
      </c>
      <c r="FI14" s="325" t="s">
        <v>950</v>
      </c>
      <c r="FJ14" s="325" t="s">
        <v>950</v>
      </c>
      <c r="FK14" s="324">
        <v>0</v>
      </c>
      <c r="FL14" s="324">
        <v>0</v>
      </c>
      <c r="FM14" s="324">
        <v>0</v>
      </c>
      <c r="FN14" s="324">
        <v>0</v>
      </c>
      <c r="FO14" s="324">
        <v>124</v>
      </c>
    </row>
    <row r="15" spans="1:171" s="300" customFormat="1" ht="13.5" customHeight="1">
      <c r="A15" s="322" t="s">
        <v>745</v>
      </c>
      <c r="B15" s="323" t="s">
        <v>781</v>
      </c>
      <c r="C15" s="322" t="s">
        <v>782</v>
      </c>
      <c r="D15" s="324">
        <f t="shared" si="15"/>
        <v>2975</v>
      </c>
      <c r="E15" s="324">
        <f t="shared" si="16"/>
        <v>0</v>
      </c>
      <c r="F15" s="324">
        <f t="shared" si="17"/>
        <v>0</v>
      </c>
      <c r="G15" s="324">
        <f t="shared" si="18"/>
        <v>0</v>
      </c>
      <c r="H15" s="324">
        <f t="shared" si="19"/>
        <v>509</v>
      </c>
      <c r="I15" s="324">
        <f t="shared" si="20"/>
        <v>455</v>
      </c>
      <c r="J15" s="324">
        <f t="shared" si="21"/>
        <v>0</v>
      </c>
      <c r="K15" s="324">
        <f t="shared" si="22"/>
        <v>0</v>
      </c>
      <c r="L15" s="324">
        <f t="shared" si="23"/>
        <v>0</v>
      </c>
      <c r="M15" s="324">
        <f t="shared" si="24"/>
        <v>0</v>
      </c>
      <c r="N15" s="324">
        <f t="shared" si="25"/>
        <v>0</v>
      </c>
      <c r="O15" s="324">
        <f t="shared" si="26"/>
        <v>0</v>
      </c>
      <c r="P15" s="324">
        <f t="shared" si="27"/>
        <v>0</v>
      </c>
      <c r="Q15" s="324">
        <f t="shared" si="28"/>
        <v>0</v>
      </c>
      <c r="R15" s="324">
        <f t="shared" si="29"/>
        <v>0</v>
      </c>
      <c r="S15" s="324">
        <f t="shared" si="30"/>
        <v>0</v>
      </c>
      <c r="T15" s="324">
        <f t="shared" si="31"/>
        <v>1979</v>
      </c>
      <c r="U15" s="324">
        <f t="shared" si="32"/>
        <v>0</v>
      </c>
      <c r="V15" s="324">
        <f t="shared" si="33"/>
        <v>0</v>
      </c>
      <c r="W15" s="324">
        <f t="shared" si="34"/>
        <v>0</v>
      </c>
      <c r="X15" s="324">
        <f t="shared" si="35"/>
        <v>32</v>
      </c>
      <c r="Y15" s="324">
        <f t="shared" si="1"/>
        <v>1979</v>
      </c>
      <c r="Z15" s="324">
        <v>0</v>
      </c>
      <c r="AA15" s="324">
        <v>0</v>
      </c>
      <c r="AB15" s="324">
        <v>0</v>
      </c>
      <c r="AC15" s="324">
        <v>0</v>
      </c>
      <c r="AD15" s="324">
        <v>0</v>
      </c>
      <c r="AE15" s="324">
        <v>0</v>
      </c>
      <c r="AF15" s="324">
        <v>0</v>
      </c>
      <c r="AG15" s="324">
        <v>0</v>
      </c>
      <c r="AH15" s="324">
        <v>0</v>
      </c>
      <c r="AI15" s="324">
        <v>0</v>
      </c>
      <c r="AJ15" s="325" t="s">
        <v>950</v>
      </c>
      <c r="AK15" s="325" t="s">
        <v>950</v>
      </c>
      <c r="AL15" s="324">
        <v>0</v>
      </c>
      <c r="AM15" s="325" t="s">
        <v>950</v>
      </c>
      <c r="AN15" s="325" t="s">
        <v>950</v>
      </c>
      <c r="AO15" s="324">
        <v>1979</v>
      </c>
      <c r="AP15" s="325" t="s">
        <v>950</v>
      </c>
      <c r="AQ15" s="324">
        <v>0</v>
      </c>
      <c r="AR15" s="325" t="s">
        <v>950</v>
      </c>
      <c r="AS15" s="324">
        <v>0</v>
      </c>
      <c r="AT15" s="324">
        <f t="shared" si="3"/>
        <v>386</v>
      </c>
      <c r="AU15" s="324">
        <v>0</v>
      </c>
      <c r="AV15" s="324">
        <v>0</v>
      </c>
      <c r="AW15" s="324">
        <v>0</v>
      </c>
      <c r="AX15" s="324">
        <v>386</v>
      </c>
      <c r="AY15" s="324">
        <v>0</v>
      </c>
      <c r="AZ15" s="324">
        <v>0</v>
      </c>
      <c r="BA15" s="324">
        <v>0</v>
      </c>
      <c r="BB15" s="324">
        <v>0</v>
      </c>
      <c r="BC15" s="324">
        <v>0</v>
      </c>
      <c r="BD15" s="324">
        <v>0</v>
      </c>
      <c r="BE15" s="325" t="s">
        <v>950</v>
      </c>
      <c r="BF15" s="325" t="s">
        <v>950</v>
      </c>
      <c r="BG15" s="325" t="s">
        <v>950</v>
      </c>
      <c r="BH15" s="325" t="s">
        <v>950</v>
      </c>
      <c r="BI15" s="325" t="s">
        <v>950</v>
      </c>
      <c r="BJ15" s="325" t="s">
        <v>950</v>
      </c>
      <c r="BK15" s="325" t="s">
        <v>950</v>
      </c>
      <c r="BL15" s="325" t="s">
        <v>950</v>
      </c>
      <c r="BM15" s="325" t="s">
        <v>950</v>
      </c>
      <c r="BN15" s="324">
        <v>0</v>
      </c>
      <c r="BO15" s="324">
        <f t="shared" si="5"/>
        <v>0</v>
      </c>
      <c r="BP15" s="324">
        <v>0</v>
      </c>
      <c r="BQ15" s="324">
        <v>0</v>
      </c>
      <c r="BR15" s="324">
        <v>0</v>
      </c>
      <c r="BS15" s="324">
        <v>0</v>
      </c>
      <c r="BT15" s="324">
        <v>0</v>
      </c>
      <c r="BU15" s="324">
        <v>0</v>
      </c>
      <c r="BV15" s="324">
        <v>0</v>
      </c>
      <c r="BW15" s="324">
        <v>0</v>
      </c>
      <c r="BX15" s="324">
        <v>0</v>
      </c>
      <c r="BY15" s="324">
        <v>0</v>
      </c>
      <c r="BZ15" s="324">
        <v>0</v>
      </c>
      <c r="CA15" s="324">
        <v>0</v>
      </c>
      <c r="CB15" s="325" t="s">
        <v>950</v>
      </c>
      <c r="CC15" s="325" t="s">
        <v>950</v>
      </c>
      <c r="CD15" s="325" t="s">
        <v>950</v>
      </c>
      <c r="CE15" s="325" t="s">
        <v>950</v>
      </c>
      <c r="CF15" s="325" t="s">
        <v>950</v>
      </c>
      <c r="CG15" s="325" t="s">
        <v>950</v>
      </c>
      <c r="CH15" s="325" t="s">
        <v>950</v>
      </c>
      <c r="CI15" s="324">
        <v>0</v>
      </c>
      <c r="CJ15" s="324">
        <f t="shared" si="7"/>
        <v>0</v>
      </c>
      <c r="CK15" s="324">
        <v>0</v>
      </c>
      <c r="CL15" s="324">
        <v>0</v>
      </c>
      <c r="CM15" s="324">
        <v>0</v>
      </c>
      <c r="CN15" s="324">
        <v>0</v>
      </c>
      <c r="CO15" s="324">
        <v>0</v>
      </c>
      <c r="CP15" s="324">
        <v>0</v>
      </c>
      <c r="CQ15" s="324">
        <v>0</v>
      </c>
      <c r="CR15" s="324">
        <v>0</v>
      </c>
      <c r="CS15" s="324">
        <v>0</v>
      </c>
      <c r="CT15" s="324">
        <v>0</v>
      </c>
      <c r="CU15" s="324">
        <v>0</v>
      </c>
      <c r="CV15" s="324">
        <v>0</v>
      </c>
      <c r="CW15" s="325" t="s">
        <v>950</v>
      </c>
      <c r="CX15" s="325" t="s">
        <v>950</v>
      </c>
      <c r="CY15" s="325" t="s">
        <v>950</v>
      </c>
      <c r="CZ15" s="325" t="s">
        <v>950</v>
      </c>
      <c r="DA15" s="325" t="s">
        <v>950</v>
      </c>
      <c r="DB15" s="325" t="s">
        <v>950</v>
      </c>
      <c r="DC15" s="325" t="s">
        <v>950</v>
      </c>
      <c r="DD15" s="324">
        <v>0</v>
      </c>
      <c r="DE15" s="324">
        <f t="shared" si="9"/>
        <v>0</v>
      </c>
      <c r="DF15" s="324">
        <v>0</v>
      </c>
      <c r="DG15" s="324">
        <v>0</v>
      </c>
      <c r="DH15" s="324">
        <v>0</v>
      </c>
      <c r="DI15" s="324">
        <v>0</v>
      </c>
      <c r="DJ15" s="324">
        <v>0</v>
      </c>
      <c r="DK15" s="324">
        <v>0</v>
      </c>
      <c r="DL15" s="324">
        <v>0</v>
      </c>
      <c r="DM15" s="324">
        <v>0</v>
      </c>
      <c r="DN15" s="324">
        <v>0</v>
      </c>
      <c r="DO15" s="324">
        <v>0</v>
      </c>
      <c r="DP15" s="324">
        <v>0</v>
      </c>
      <c r="DQ15" s="324">
        <v>0</v>
      </c>
      <c r="DR15" s="325" t="s">
        <v>950</v>
      </c>
      <c r="DS15" s="325" t="s">
        <v>950</v>
      </c>
      <c r="DT15" s="324">
        <v>0</v>
      </c>
      <c r="DU15" s="325" t="s">
        <v>950</v>
      </c>
      <c r="DV15" s="325" t="s">
        <v>950</v>
      </c>
      <c r="DW15" s="325" t="s">
        <v>950</v>
      </c>
      <c r="DX15" s="325" t="s">
        <v>950</v>
      </c>
      <c r="DY15" s="324">
        <v>0</v>
      </c>
      <c r="DZ15" s="324">
        <f t="shared" si="11"/>
        <v>0</v>
      </c>
      <c r="EA15" s="324">
        <v>0</v>
      </c>
      <c r="EB15" s="324">
        <v>0</v>
      </c>
      <c r="EC15" s="324">
        <v>0</v>
      </c>
      <c r="ED15" s="324">
        <v>0</v>
      </c>
      <c r="EE15" s="324">
        <v>0</v>
      </c>
      <c r="EF15" s="324">
        <v>0</v>
      </c>
      <c r="EG15" s="324">
        <v>0</v>
      </c>
      <c r="EH15" s="324">
        <v>0</v>
      </c>
      <c r="EI15" s="324">
        <v>0</v>
      </c>
      <c r="EJ15" s="324">
        <v>0</v>
      </c>
      <c r="EK15" s="325" t="s">
        <v>950</v>
      </c>
      <c r="EL15" s="325" t="s">
        <v>950</v>
      </c>
      <c r="EM15" s="325" t="s">
        <v>950</v>
      </c>
      <c r="EN15" s="324">
        <v>0</v>
      </c>
      <c r="EO15" s="324">
        <v>0</v>
      </c>
      <c r="EP15" s="325" t="s">
        <v>950</v>
      </c>
      <c r="EQ15" s="325" t="s">
        <v>950</v>
      </c>
      <c r="ER15" s="325" t="s">
        <v>950</v>
      </c>
      <c r="ES15" s="324">
        <v>0</v>
      </c>
      <c r="ET15" s="324">
        <v>0</v>
      </c>
      <c r="EU15" s="324">
        <f t="shared" si="13"/>
        <v>610</v>
      </c>
      <c r="EV15" s="324">
        <v>0</v>
      </c>
      <c r="EW15" s="324">
        <v>0</v>
      </c>
      <c r="EX15" s="324">
        <v>0</v>
      </c>
      <c r="EY15" s="324">
        <v>123</v>
      </c>
      <c r="EZ15" s="324">
        <v>455</v>
      </c>
      <c r="FA15" s="324">
        <v>0</v>
      </c>
      <c r="FB15" s="324">
        <v>0</v>
      </c>
      <c r="FC15" s="324">
        <v>0</v>
      </c>
      <c r="FD15" s="324">
        <v>0</v>
      </c>
      <c r="FE15" s="324">
        <v>0</v>
      </c>
      <c r="FF15" s="324">
        <v>0</v>
      </c>
      <c r="FG15" s="324">
        <v>0</v>
      </c>
      <c r="FH15" s="325" t="s">
        <v>950</v>
      </c>
      <c r="FI15" s="325" t="s">
        <v>950</v>
      </c>
      <c r="FJ15" s="325" t="s">
        <v>950</v>
      </c>
      <c r="FK15" s="324">
        <v>0</v>
      </c>
      <c r="FL15" s="324">
        <v>0</v>
      </c>
      <c r="FM15" s="324">
        <v>0</v>
      </c>
      <c r="FN15" s="324">
        <v>0</v>
      </c>
      <c r="FO15" s="324">
        <v>32</v>
      </c>
    </row>
    <row r="16" spans="1:171" s="300" customFormat="1" ht="13.5" customHeight="1">
      <c r="A16" s="322" t="s">
        <v>745</v>
      </c>
      <c r="B16" s="323" t="s">
        <v>784</v>
      </c>
      <c r="C16" s="322" t="s">
        <v>785</v>
      </c>
      <c r="D16" s="324">
        <f t="shared" si="15"/>
        <v>11944</v>
      </c>
      <c r="E16" s="324">
        <f t="shared" si="16"/>
        <v>123</v>
      </c>
      <c r="F16" s="324">
        <f t="shared" si="17"/>
        <v>0</v>
      </c>
      <c r="G16" s="324">
        <f t="shared" si="18"/>
        <v>0</v>
      </c>
      <c r="H16" s="324">
        <f t="shared" si="19"/>
        <v>492</v>
      </c>
      <c r="I16" s="324">
        <f t="shared" si="20"/>
        <v>602</v>
      </c>
      <c r="J16" s="324">
        <f t="shared" si="21"/>
        <v>217</v>
      </c>
      <c r="K16" s="324">
        <f t="shared" si="22"/>
        <v>0</v>
      </c>
      <c r="L16" s="324">
        <f t="shared" si="23"/>
        <v>0</v>
      </c>
      <c r="M16" s="324">
        <f t="shared" si="24"/>
        <v>2852</v>
      </c>
      <c r="N16" s="324">
        <f t="shared" si="25"/>
        <v>24</v>
      </c>
      <c r="O16" s="324">
        <f t="shared" si="26"/>
        <v>0</v>
      </c>
      <c r="P16" s="324">
        <f t="shared" si="27"/>
        <v>0</v>
      </c>
      <c r="Q16" s="324">
        <f t="shared" si="28"/>
        <v>0</v>
      </c>
      <c r="R16" s="324">
        <f t="shared" si="29"/>
        <v>0</v>
      </c>
      <c r="S16" s="324">
        <f t="shared" si="30"/>
        <v>0</v>
      </c>
      <c r="T16" s="324">
        <f t="shared" si="31"/>
        <v>0</v>
      </c>
      <c r="U16" s="324">
        <f t="shared" si="32"/>
        <v>0</v>
      </c>
      <c r="V16" s="324">
        <f t="shared" si="33"/>
        <v>0</v>
      </c>
      <c r="W16" s="324">
        <f t="shared" si="34"/>
        <v>0</v>
      </c>
      <c r="X16" s="324">
        <f t="shared" si="35"/>
        <v>7634</v>
      </c>
      <c r="Y16" s="324">
        <f t="shared" si="1"/>
        <v>2521</v>
      </c>
      <c r="Z16" s="324">
        <v>0</v>
      </c>
      <c r="AA16" s="324">
        <v>0</v>
      </c>
      <c r="AB16" s="324">
        <v>0</v>
      </c>
      <c r="AC16" s="324">
        <v>22</v>
      </c>
      <c r="AD16" s="324">
        <v>0</v>
      </c>
      <c r="AE16" s="324">
        <v>0</v>
      </c>
      <c r="AF16" s="324">
        <v>0</v>
      </c>
      <c r="AG16" s="324">
        <v>0</v>
      </c>
      <c r="AH16" s="324">
        <v>6</v>
      </c>
      <c r="AI16" s="324">
        <v>0</v>
      </c>
      <c r="AJ16" s="325" t="s">
        <v>950</v>
      </c>
      <c r="AK16" s="325" t="s">
        <v>950</v>
      </c>
      <c r="AL16" s="324">
        <v>0</v>
      </c>
      <c r="AM16" s="325" t="s">
        <v>950</v>
      </c>
      <c r="AN16" s="325" t="s">
        <v>950</v>
      </c>
      <c r="AO16" s="324">
        <v>0</v>
      </c>
      <c r="AP16" s="325" t="s">
        <v>950</v>
      </c>
      <c r="AQ16" s="324">
        <v>0</v>
      </c>
      <c r="AR16" s="325" t="s">
        <v>950</v>
      </c>
      <c r="AS16" s="324">
        <v>2493</v>
      </c>
      <c r="AT16" s="324">
        <f t="shared" si="3"/>
        <v>437</v>
      </c>
      <c r="AU16" s="324">
        <v>0</v>
      </c>
      <c r="AV16" s="324">
        <v>0</v>
      </c>
      <c r="AW16" s="324">
        <v>0</v>
      </c>
      <c r="AX16" s="324">
        <v>363</v>
      </c>
      <c r="AY16" s="324">
        <v>0</v>
      </c>
      <c r="AZ16" s="324">
        <v>0</v>
      </c>
      <c r="BA16" s="324">
        <v>0</v>
      </c>
      <c r="BB16" s="324">
        <v>0</v>
      </c>
      <c r="BC16" s="324">
        <v>67</v>
      </c>
      <c r="BD16" s="324">
        <v>0</v>
      </c>
      <c r="BE16" s="325" t="s">
        <v>950</v>
      </c>
      <c r="BF16" s="325" t="s">
        <v>950</v>
      </c>
      <c r="BG16" s="325" t="s">
        <v>950</v>
      </c>
      <c r="BH16" s="325" t="s">
        <v>950</v>
      </c>
      <c r="BI16" s="325" t="s">
        <v>950</v>
      </c>
      <c r="BJ16" s="325" t="s">
        <v>950</v>
      </c>
      <c r="BK16" s="325" t="s">
        <v>950</v>
      </c>
      <c r="BL16" s="325" t="s">
        <v>950</v>
      </c>
      <c r="BM16" s="325" t="s">
        <v>950</v>
      </c>
      <c r="BN16" s="324">
        <v>7</v>
      </c>
      <c r="BO16" s="324">
        <f t="shared" si="5"/>
        <v>3</v>
      </c>
      <c r="BP16" s="324">
        <v>0</v>
      </c>
      <c r="BQ16" s="324">
        <v>0</v>
      </c>
      <c r="BR16" s="324">
        <v>0</v>
      </c>
      <c r="BS16" s="324">
        <v>0</v>
      </c>
      <c r="BT16" s="324">
        <v>0</v>
      </c>
      <c r="BU16" s="324">
        <v>0</v>
      </c>
      <c r="BV16" s="324">
        <v>0</v>
      </c>
      <c r="BW16" s="324">
        <v>0</v>
      </c>
      <c r="BX16" s="324">
        <v>0</v>
      </c>
      <c r="BY16" s="324">
        <v>0</v>
      </c>
      <c r="BZ16" s="324">
        <v>0</v>
      </c>
      <c r="CA16" s="324">
        <v>0</v>
      </c>
      <c r="CB16" s="325" t="s">
        <v>950</v>
      </c>
      <c r="CC16" s="325" t="s">
        <v>950</v>
      </c>
      <c r="CD16" s="325" t="s">
        <v>950</v>
      </c>
      <c r="CE16" s="325" t="s">
        <v>950</v>
      </c>
      <c r="CF16" s="325" t="s">
        <v>950</v>
      </c>
      <c r="CG16" s="325" t="s">
        <v>950</v>
      </c>
      <c r="CH16" s="325" t="s">
        <v>950</v>
      </c>
      <c r="CI16" s="324">
        <v>3</v>
      </c>
      <c r="CJ16" s="324">
        <f t="shared" si="7"/>
        <v>0</v>
      </c>
      <c r="CK16" s="324">
        <v>0</v>
      </c>
      <c r="CL16" s="324">
        <v>0</v>
      </c>
      <c r="CM16" s="324">
        <v>0</v>
      </c>
      <c r="CN16" s="324">
        <v>0</v>
      </c>
      <c r="CO16" s="324">
        <v>0</v>
      </c>
      <c r="CP16" s="324">
        <v>0</v>
      </c>
      <c r="CQ16" s="324">
        <v>0</v>
      </c>
      <c r="CR16" s="324">
        <v>0</v>
      </c>
      <c r="CS16" s="324">
        <v>0</v>
      </c>
      <c r="CT16" s="324">
        <v>0</v>
      </c>
      <c r="CU16" s="324">
        <v>0</v>
      </c>
      <c r="CV16" s="324">
        <v>0</v>
      </c>
      <c r="CW16" s="325" t="s">
        <v>950</v>
      </c>
      <c r="CX16" s="325" t="s">
        <v>950</v>
      </c>
      <c r="CY16" s="325" t="s">
        <v>950</v>
      </c>
      <c r="CZ16" s="325" t="s">
        <v>950</v>
      </c>
      <c r="DA16" s="325" t="s">
        <v>950</v>
      </c>
      <c r="DB16" s="325" t="s">
        <v>950</v>
      </c>
      <c r="DC16" s="325" t="s">
        <v>950</v>
      </c>
      <c r="DD16" s="324">
        <v>0</v>
      </c>
      <c r="DE16" s="324">
        <f t="shared" si="9"/>
        <v>0</v>
      </c>
      <c r="DF16" s="324">
        <v>0</v>
      </c>
      <c r="DG16" s="324">
        <v>0</v>
      </c>
      <c r="DH16" s="324">
        <v>0</v>
      </c>
      <c r="DI16" s="324">
        <v>0</v>
      </c>
      <c r="DJ16" s="324">
        <v>0</v>
      </c>
      <c r="DK16" s="324">
        <v>0</v>
      </c>
      <c r="DL16" s="324">
        <v>0</v>
      </c>
      <c r="DM16" s="324">
        <v>0</v>
      </c>
      <c r="DN16" s="324">
        <v>0</v>
      </c>
      <c r="DO16" s="324">
        <v>0</v>
      </c>
      <c r="DP16" s="324">
        <v>0</v>
      </c>
      <c r="DQ16" s="324">
        <v>0</v>
      </c>
      <c r="DR16" s="325" t="s">
        <v>950</v>
      </c>
      <c r="DS16" s="325" t="s">
        <v>950</v>
      </c>
      <c r="DT16" s="324">
        <v>0</v>
      </c>
      <c r="DU16" s="325" t="s">
        <v>950</v>
      </c>
      <c r="DV16" s="325" t="s">
        <v>950</v>
      </c>
      <c r="DW16" s="325" t="s">
        <v>950</v>
      </c>
      <c r="DX16" s="325" t="s">
        <v>950</v>
      </c>
      <c r="DY16" s="324">
        <v>0</v>
      </c>
      <c r="DZ16" s="324">
        <f t="shared" si="11"/>
        <v>0</v>
      </c>
      <c r="EA16" s="324">
        <v>0</v>
      </c>
      <c r="EB16" s="324">
        <v>0</v>
      </c>
      <c r="EC16" s="324">
        <v>0</v>
      </c>
      <c r="ED16" s="324">
        <v>0</v>
      </c>
      <c r="EE16" s="324">
        <v>0</v>
      </c>
      <c r="EF16" s="324">
        <v>0</v>
      </c>
      <c r="EG16" s="324">
        <v>0</v>
      </c>
      <c r="EH16" s="324">
        <v>0</v>
      </c>
      <c r="EI16" s="324">
        <v>0</v>
      </c>
      <c r="EJ16" s="324">
        <v>0</v>
      </c>
      <c r="EK16" s="325" t="s">
        <v>950</v>
      </c>
      <c r="EL16" s="325" t="s">
        <v>950</v>
      </c>
      <c r="EM16" s="325" t="s">
        <v>950</v>
      </c>
      <c r="EN16" s="324">
        <v>0</v>
      </c>
      <c r="EO16" s="324">
        <v>0</v>
      </c>
      <c r="EP16" s="325" t="s">
        <v>950</v>
      </c>
      <c r="EQ16" s="325" t="s">
        <v>950</v>
      </c>
      <c r="ER16" s="325" t="s">
        <v>950</v>
      </c>
      <c r="ES16" s="324">
        <v>0</v>
      </c>
      <c r="ET16" s="324">
        <v>0</v>
      </c>
      <c r="EU16" s="324">
        <f t="shared" si="13"/>
        <v>8983</v>
      </c>
      <c r="EV16" s="324">
        <v>123</v>
      </c>
      <c r="EW16" s="324">
        <v>0</v>
      </c>
      <c r="EX16" s="324">
        <v>0</v>
      </c>
      <c r="EY16" s="324">
        <v>107</v>
      </c>
      <c r="EZ16" s="324">
        <v>602</v>
      </c>
      <c r="FA16" s="324">
        <v>217</v>
      </c>
      <c r="FB16" s="324">
        <v>0</v>
      </c>
      <c r="FC16" s="324">
        <v>0</v>
      </c>
      <c r="FD16" s="324">
        <v>2779</v>
      </c>
      <c r="FE16" s="324">
        <v>24</v>
      </c>
      <c r="FF16" s="324">
        <v>0</v>
      </c>
      <c r="FG16" s="324">
        <v>0</v>
      </c>
      <c r="FH16" s="325" t="s">
        <v>950</v>
      </c>
      <c r="FI16" s="325" t="s">
        <v>950</v>
      </c>
      <c r="FJ16" s="325" t="s">
        <v>950</v>
      </c>
      <c r="FK16" s="324">
        <v>0</v>
      </c>
      <c r="FL16" s="324">
        <v>0</v>
      </c>
      <c r="FM16" s="324">
        <v>0</v>
      </c>
      <c r="FN16" s="324">
        <v>0</v>
      </c>
      <c r="FO16" s="324">
        <v>5131</v>
      </c>
    </row>
    <row r="17" spans="1:171" s="300" customFormat="1" ht="13.5" customHeight="1">
      <c r="A17" s="322" t="s">
        <v>745</v>
      </c>
      <c r="B17" s="323" t="s">
        <v>787</v>
      </c>
      <c r="C17" s="322" t="s">
        <v>788</v>
      </c>
      <c r="D17" s="324">
        <f t="shared" si="15"/>
        <v>4312</v>
      </c>
      <c r="E17" s="324">
        <f t="shared" si="16"/>
        <v>79</v>
      </c>
      <c r="F17" s="324">
        <f t="shared" si="17"/>
        <v>0</v>
      </c>
      <c r="G17" s="324">
        <f t="shared" si="18"/>
        <v>0</v>
      </c>
      <c r="H17" s="324">
        <f t="shared" si="19"/>
        <v>523</v>
      </c>
      <c r="I17" s="324">
        <f t="shared" si="20"/>
        <v>180</v>
      </c>
      <c r="J17" s="324">
        <f t="shared" si="21"/>
        <v>90</v>
      </c>
      <c r="K17" s="324">
        <f t="shared" si="22"/>
        <v>0</v>
      </c>
      <c r="L17" s="324">
        <f t="shared" si="23"/>
        <v>0</v>
      </c>
      <c r="M17" s="324">
        <f t="shared" si="24"/>
        <v>0</v>
      </c>
      <c r="N17" s="324">
        <f t="shared" si="25"/>
        <v>3</v>
      </c>
      <c r="O17" s="324">
        <f t="shared" si="26"/>
        <v>0</v>
      </c>
      <c r="P17" s="324">
        <f t="shared" si="27"/>
        <v>0</v>
      </c>
      <c r="Q17" s="324">
        <f t="shared" si="28"/>
        <v>0</v>
      </c>
      <c r="R17" s="324">
        <f t="shared" si="29"/>
        <v>0</v>
      </c>
      <c r="S17" s="324">
        <f t="shared" si="30"/>
        <v>0</v>
      </c>
      <c r="T17" s="324">
        <f t="shared" si="31"/>
        <v>1714</v>
      </c>
      <c r="U17" s="324">
        <f t="shared" si="32"/>
        <v>0</v>
      </c>
      <c r="V17" s="324">
        <f t="shared" si="33"/>
        <v>0</v>
      </c>
      <c r="W17" s="324">
        <f t="shared" si="34"/>
        <v>0</v>
      </c>
      <c r="X17" s="324">
        <f t="shared" si="35"/>
        <v>1723</v>
      </c>
      <c r="Y17" s="324">
        <f t="shared" si="1"/>
        <v>3506</v>
      </c>
      <c r="Z17" s="324">
        <v>79</v>
      </c>
      <c r="AA17" s="324">
        <v>0</v>
      </c>
      <c r="AB17" s="324">
        <v>0</v>
      </c>
      <c r="AC17" s="324">
        <v>0</v>
      </c>
      <c r="AD17" s="324">
        <v>0</v>
      </c>
      <c r="AE17" s="324">
        <v>0</v>
      </c>
      <c r="AF17" s="324">
        <v>0</v>
      </c>
      <c r="AG17" s="324">
        <v>0</v>
      </c>
      <c r="AH17" s="324">
        <v>0</v>
      </c>
      <c r="AI17" s="324">
        <v>3</v>
      </c>
      <c r="AJ17" s="325" t="s">
        <v>950</v>
      </c>
      <c r="AK17" s="325" t="s">
        <v>950</v>
      </c>
      <c r="AL17" s="324">
        <v>0</v>
      </c>
      <c r="AM17" s="325" t="s">
        <v>950</v>
      </c>
      <c r="AN17" s="325" t="s">
        <v>950</v>
      </c>
      <c r="AO17" s="324">
        <v>1714</v>
      </c>
      <c r="AP17" s="325" t="s">
        <v>950</v>
      </c>
      <c r="AQ17" s="324">
        <v>0</v>
      </c>
      <c r="AR17" s="325" t="s">
        <v>950</v>
      </c>
      <c r="AS17" s="324">
        <v>1710</v>
      </c>
      <c r="AT17" s="324">
        <f t="shared" si="3"/>
        <v>526</v>
      </c>
      <c r="AU17" s="324">
        <v>0</v>
      </c>
      <c r="AV17" s="324">
        <v>0</v>
      </c>
      <c r="AW17" s="324">
        <v>0</v>
      </c>
      <c r="AX17" s="324">
        <v>523</v>
      </c>
      <c r="AY17" s="324">
        <v>0</v>
      </c>
      <c r="AZ17" s="324">
        <v>0</v>
      </c>
      <c r="BA17" s="324">
        <v>0</v>
      </c>
      <c r="BB17" s="324">
        <v>0</v>
      </c>
      <c r="BC17" s="324">
        <v>0</v>
      </c>
      <c r="BD17" s="324">
        <v>0</v>
      </c>
      <c r="BE17" s="325" t="s">
        <v>950</v>
      </c>
      <c r="BF17" s="325" t="s">
        <v>950</v>
      </c>
      <c r="BG17" s="325" t="s">
        <v>950</v>
      </c>
      <c r="BH17" s="325" t="s">
        <v>950</v>
      </c>
      <c r="BI17" s="325" t="s">
        <v>950</v>
      </c>
      <c r="BJ17" s="325" t="s">
        <v>950</v>
      </c>
      <c r="BK17" s="325" t="s">
        <v>950</v>
      </c>
      <c r="BL17" s="325" t="s">
        <v>950</v>
      </c>
      <c r="BM17" s="325" t="s">
        <v>950</v>
      </c>
      <c r="BN17" s="324">
        <v>3</v>
      </c>
      <c r="BO17" s="324">
        <f t="shared" si="5"/>
        <v>0</v>
      </c>
      <c r="BP17" s="324">
        <v>0</v>
      </c>
      <c r="BQ17" s="324">
        <v>0</v>
      </c>
      <c r="BR17" s="324">
        <v>0</v>
      </c>
      <c r="BS17" s="324">
        <v>0</v>
      </c>
      <c r="BT17" s="324">
        <v>0</v>
      </c>
      <c r="BU17" s="324">
        <v>0</v>
      </c>
      <c r="BV17" s="324">
        <v>0</v>
      </c>
      <c r="BW17" s="324">
        <v>0</v>
      </c>
      <c r="BX17" s="324">
        <v>0</v>
      </c>
      <c r="BY17" s="324">
        <v>0</v>
      </c>
      <c r="BZ17" s="324">
        <v>0</v>
      </c>
      <c r="CA17" s="324">
        <v>0</v>
      </c>
      <c r="CB17" s="325" t="s">
        <v>950</v>
      </c>
      <c r="CC17" s="325" t="s">
        <v>950</v>
      </c>
      <c r="CD17" s="325" t="s">
        <v>950</v>
      </c>
      <c r="CE17" s="325" t="s">
        <v>950</v>
      </c>
      <c r="CF17" s="325" t="s">
        <v>950</v>
      </c>
      <c r="CG17" s="325" t="s">
        <v>950</v>
      </c>
      <c r="CH17" s="325" t="s">
        <v>950</v>
      </c>
      <c r="CI17" s="324">
        <v>0</v>
      </c>
      <c r="CJ17" s="324">
        <f t="shared" si="7"/>
        <v>0</v>
      </c>
      <c r="CK17" s="324">
        <v>0</v>
      </c>
      <c r="CL17" s="324">
        <v>0</v>
      </c>
      <c r="CM17" s="324">
        <v>0</v>
      </c>
      <c r="CN17" s="324">
        <v>0</v>
      </c>
      <c r="CO17" s="324">
        <v>0</v>
      </c>
      <c r="CP17" s="324">
        <v>0</v>
      </c>
      <c r="CQ17" s="324">
        <v>0</v>
      </c>
      <c r="CR17" s="324">
        <v>0</v>
      </c>
      <c r="CS17" s="324">
        <v>0</v>
      </c>
      <c r="CT17" s="324">
        <v>0</v>
      </c>
      <c r="CU17" s="324">
        <v>0</v>
      </c>
      <c r="CV17" s="324">
        <v>0</v>
      </c>
      <c r="CW17" s="325" t="s">
        <v>950</v>
      </c>
      <c r="CX17" s="325" t="s">
        <v>950</v>
      </c>
      <c r="CY17" s="325" t="s">
        <v>950</v>
      </c>
      <c r="CZ17" s="325" t="s">
        <v>950</v>
      </c>
      <c r="DA17" s="325" t="s">
        <v>950</v>
      </c>
      <c r="DB17" s="325" t="s">
        <v>950</v>
      </c>
      <c r="DC17" s="325" t="s">
        <v>950</v>
      </c>
      <c r="DD17" s="324">
        <v>0</v>
      </c>
      <c r="DE17" s="324">
        <f t="shared" si="9"/>
        <v>0</v>
      </c>
      <c r="DF17" s="324">
        <v>0</v>
      </c>
      <c r="DG17" s="324">
        <v>0</v>
      </c>
      <c r="DH17" s="324">
        <v>0</v>
      </c>
      <c r="DI17" s="324">
        <v>0</v>
      </c>
      <c r="DJ17" s="324">
        <v>0</v>
      </c>
      <c r="DK17" s="324">
        <v>0</v>
      </c>
      <c r="DL17" s="324">
        <v>0</v>
      </c>
      <c r="DM17" s="324">
        <v>0</v>
      </c>
      <c r="DN17" s="324">
        <v>0</v>
      </c>
      <c r="DO17" s="324">
        <v>0</v>
      </c>
      <c r="DP17" s="324">
        <v>0</v>
      </c>
      <c r="DQ17" s="324">
        <v>0</v>
      </c>
      <c r="DR17" s="325" t="s">
        <v>950</v>
      </c>
      <c r="DS17" s="325" t="s">
        <v>950</v>
      </c>
      <c r="DT17" s="324">
        <v>0</v>
      </c>
      <c r="DU17" s="325" t="s">
        <v>950</v>
      </c>
      <c r="DV17" s="325" t="s">
        <v>950</v>
      </c>
      <c r="DW17" s="325" t="s">
        <v>950</v>
      </c>
      <c r="DX17" s="325" t="s">
        <v>950</v>
      </c>
      <c r="DY17" s="324">
        <v>0</v>
      </c>
      <c r="DZ17" s="324">
        <f t="shared" si="11"/>
        <v>0</v>
      </c>
      <c r="EA17" s="324">
        <v>0</v>
      </c>
      <c r="EB17" s="324">
        <v>0</v>
      </c>
      <c r="EC17" s="324">
        <v>0</v>
      </c>
      <c r="ED17" s="324">
        <v>0</v>
      </c>
      <c r="EE17" s="324">
        <v>0</v>
      </c>
      <c r="EF17" s="324">
        <v>0</v>
      </c>
      <c r="EG17" s="324">
        <v>0</v>
      </c>
      <c r="EH17" s="324">
        <v>0</v>
      </c>
      <c r="EI17" s="324">
        <v>0</v>
      </c>
      <c r="EJ17" s="324">
        <v>0</v>
      </c>
      <c r="EK17" s="325" t="s">
        <v>950</v>
      </c>
      <c r="EL17" s="325" t="s">
        <v>950</v>
      </c>
      <c r="EM17" s="325" t="s">
        <v>950</v>
      </c>
      <c r="EN17" s="324">
        <v>0</v>
      </c>
      <c r="EO17" s="324">
        <v>0</v>
      </c>
      <c r="EP17" s="325" t="s">
        <v>950</v>
      </c>
      <c r="EQ17" s="325" t="s">
        <v>950</v>
      </c>
      <c r="ER17" s="325" t="s">
        <v>950</v>
      </c>
      <c r="ES17" s="324">
        <v>0</v>
      </c>
      <c r="ET17" s="324">
        <v>0</v>
      </c>
      <c r="EU17" s="324">
        <f t="shared" si="13"/>
        <v>280</v>
      </c>
      <c r="EV17" s="324">
        <v>0</v>
      </c>
      <c r="EW17" s="324">
        <v>0</v>
      </c>
      <c r="EX17" s="324">
        <v>0</v>
      </c>
      <c r="EY17" s="324">
        <v>0</v>
      </c>
      <c r="EZ17" s="324">
        <v>180</v>
      </c>
      <c r="FA17" s="324">
        <v>90</v>
      </c>
      <c r="FB17" s="324">
        <v>0</v>
      </c>
      <c r="FC17" s="324">
        <v>0</v>
      </c>
      <c r="FD17" s="324">
        <v>0</v>
      </c>
      <c r="FE17" s="324">
        <v>0</v>
      </c>
      <c r="FF17" s="324">
        <v>0</v>
      </c>
      <c r="FG17" s="324">
        <v>0</v>
      </c>
      <c r="FH17" s="325" t="s">
        <v>950</v>
      </c>
      <c r="FI17" s="325" t="s">
        <v>950</v>
      </c>
      <c r="FJ17" s="325" t="s">
        <v>950</v>
      </c>
      <c r="FK17" s="324">
        <v>0</v>
      </c>
      <c r="FL17" s="324">
        <v>0</v>
      </c>
      <c r="FM17" s="324">
        <v>0</v>
      </c>
      <c r="FN17" s="324">
        <v>0</v>
      </c>
      <c r="FO17" s="324">
        <v>10</v>
      </c>
    </row>
    <row r="18" spans="1:171" s="300" customFormat="1" ht="13.5" customHeight="1">
      <c r="A18" s="322" t="s">
        <v>745</v>
      </c>
      <c r="B18" s="323" t="s">
        <v>790</v>
      </c>
      <c r="C18" s="322" t="s">
        <v>791</v>
      </c>
      <c r="D18" s="324">
        <f t="shared" si="15"/>
        <v>3818</v>
      </c>
      <c r="E18" s="324">
        <f t="shared" si="16"/>
        <v>0</v>
      </c>
      <c r="F18" s="324">
        <f t="shared" si="17"/>
        <v>0</v>
      </c>
      <c r="G18" s="324">
        <f t="shared" si="18"/>
        <v>0</v>
      </c>
      <c r="H18" s="324">
        <f t="shared" si="19"/>
        <v>657</v>
      </c>
      <c r="I18" s="324">
        <f t="shared" si="20"/>
        <v>330</v>
      </c>
      <c r="J18" s="324">
        <f t="shared" si="21"/>
        <v>278</v>
      </c>
      <c r="K18" s="324">
        <f t="shared" si="22"/>
        <v>0</v>
      </c>
      <c r="L18" s="324">
        <f t="shared" si="23"/>
        <v>1367</v>
      </c>
      <c r="M18" s="324">
        <f t="shared" si="24"/>
        <v>0</v>
      </c>
      <c r="N18" s="324">
        <f t="shared" si="25"/>
        <v>0</v>
      </c>
      <c r="O18" s="324">
        <f t="shared" si="26"/>
        <v>0</v>
      </c>
      <c r="P18" s="324">
        <f t="shared" si="27"/>
        <v>0</v>
      </c>
      <c r="Q18" s="324">
        <f t="shared" si="28"/>
        <v>0</v>
      </c>
      <c r="R18" s="324">
        <f t="shared" si="29"/>
        <v>0</v>
      </c>
      <c r="S18" s="324">
        <f t="shared" si="30"/>
        <v>0</v>
      </c>
      <c r="T18" s="324">
        <f t="shared" si="31"/>
        <v>760</v>
      </c>
      <c r="U18" s="324">
        <f t="shared" si="32"/>
        <v>0</v>
      </c>
      <c r="V18" s="324">
        <f t="shared" si="33"/>
        <v>0</v>
      </c>
      <c r="W18" s="324">
        <f t="shared" si="34"/>
        <v>0</v>
      </c>
      <c r="X18" s="324">
        <f t="shared" si="35"/>
        <v>426</v>
      </c>
      <c r="Y18" s="324">
        <f t="shared" si="1"/>
        <v>1148</v>
      </c>
      <c r="Z18" s="324">
        <v>0</v>
      </c>
      <c r="AA18" s="324">
        <v>0</v>
      </c>
      <c r="AB18" s="324">
        <v>0</v>
      </c>
      <c r="AC18" s="324">
        <v>0</v>
      </c>
      <c r="AD18" s="324">
        <v>0</v>
      </c>
      <c r="AE18" s="324">
        <v>0</v>
      </c>
      <c r="AF18" s="324">
        <v>0</v>
      </c>
      <c r="AG18" s="324">
        <v>0</v>
      </c>
      <c r="AH18" s="324">
        <v>0</v>
      </c>
      <c r="AI18" s="324">
        <v>0</v>
      </c>
      <c r="AJ18" s="325" t="s">
        <v>950</v>
      </c>
      <c r="AK18" s="325" t="s">
        <v>950</v>
      </c>
      <c r="AL18" s="324">
        <v>0</v>
      </c>
      <c r="AM18" s="325" t="s">
        <v>950</v>
      </c>
      <c r="AN18" s="325" t="s">
        <v>950</v>
      </c>
      <c r="AO18" s="324">
        <v>760</v>
      </c>
      <c r="AP18" s="325" t="s">
        <v>950</v>
      </c>
      <c r="AQ18" s="324">
        <v>0</v>
      </c>
      <c r="AR18" s="325" t="s">
        <v>950</v>
      </c>
      <c r="AS18" s="324">
        <v>388</v>
      </c>
      <c r="AT18" s="324">
        <f t="shared" si="3"/>
        <v>0</v>
      </c>
      <c r="AU18" s="324">
        <v>0</v>
      </c>
      <c r="AV18" s="324">
        <v>0</v>
      </c>
      <c r="AW18" s="324">
        <v>0</v>
      </c>
      <c r="AX18" s="324">
        <v>0</v>
      </c>
      <c r="AY18" s="324">
        <v>0</v>
      </c>
      <c r="AZ18" s="324">
        <v>0</v>
      </c>
      <c r="BA18" s="324">
        <v>0</v>
      </c>
      <c r="BB18" s="324">
        <v>0</v>
      </c>
      <c r="BC18" s="324">
        <v>0</v>
      </c>
      <c r="BD18" s="324">
        <v>0</v>
      </c>
      <c r="BE18" s="325" t="s">
        <v>950</v>
      </c>
      <c r="BF18" s="325" t="s">
        <v>950</v>
      </c>
      <c r="BG18" s="325" t="s">
        <v>950</v>
      </c>
      <c r="BH18" s="325" t="s">
        <v>950</v>
      </c>
      <c r="BI18" s="325" t="s">
        <v>950</v>
      </c>
      <c r="BJ18" s="325" t="s">
        <v>950</v>
      </c>
      <c r="BK18" s="325" t="s">
        <v>950</v>
      </c>
      <c r="BL18" s="325" t="s">
        <v>950</v>
      </c>
      <c r="BM18" s="325" t="s">
        <v>950</v>
      </c>
      <c r="BN18" s="324">
        <v>0</v>
      </c>
      <c r="BO18" s="324">
        <f t="shared" si="5"/>
        <v>0</v>
      </c>
      <c r="BP18" s="324">
        <v>0</v>
      </c>
      <c r="BQ18" s="324">
        <v>0</v>
      </c>
      <c r="BR18" s="324">
        <v>0</v>
      </c>
      <c r="BS18" s="324">
        <v>0</v>
      </c>
      <c r="BT18" s="324">
        <v>0</v>
      </c>
      <c r="BU18" s="324">
        <v>0</v>
      </c>
      <c r="BV18" s="324">
        <v>0</v>
      </c>
      <c r="BW18" s="324">
        <v>0</v>
      </c>
      <c r="BX18" s="324">
        <v>0</v>
      </c>
      <c r="BY18" s="324">
        <v>0</v>
      </c>
      <c r="BZ18" s="324">
        <v>0</v>
      </c>
      <c r="CA18" s="324">
        <v>0</v>
      </c>
      <c r="CB18" s="325" t="s">
        <v>950</v>
      </c>
      <c r="CC18" s="325" t="s">
        <v>950</v>
      </c>
      <c r="CD18" s="325" t="s">
        <v>950</v>
      </c>
      <c r="CE18" s="325" t="s">
        <v>950</v>
      </c>
      <c r="CF18" s="325" t="s">
        <v>950</v>
      </c>
      <c r="CG18" s="325" t="s">
        <v>950</v>
      </c>
      <c r="CH18" s="325" t="s">
        <v>950</v>
      </c>
      <c r="CI18" s="324">
        <v>0</v>
      </c>
      <c r="CJ18" s="324">
        <f t="shared" si="7"/>
        <v>0</v>
      </c>
      <c r="CK18" s="324">
        <v>0</v>
      </c>
      <c r="CL18" s="324">
        <v>0</v>
      </c>
      <c r="CM18" s="324">
        <v>0</v>
      </c>
      <c r="CN18" s="324">
        <v>0</v>
      </c>
      <c r="CO18" s="324">
        <v>0</v>
      </c>
      <c r="CP18" s="324">
        <v>0</v>
      </c>
      <c r="CQ18" s="324">
        <v>0</v>
      </c>
      <c r="CR18" s="324">
        <v>0</v>
      </c>
      <c r="CS18" s="324">
        <v>0</v>
      </c>
      <c r="CT18" s="324">
        <v>0</v>
      </c>
      <c r="CU18" s="324">
        <v>0</v>
      </c>
      <c r="CV18" s="324">
        <v>0</v>
      </c>
      <c r="CW18" s="325" t="s">
        <v>950</v>
      </c>
      <c r="CX18" s="325" t="s">
        <v>950</v>
      </c>
      <c r="CY18" s="325" t="s">
        <v>950</v>
      </c>
      <c r="CZ18" s="325" t="s">
        <v>950</v>
      </c>
      <c r="DA18" s="325" t="s">
        <v>950</v>
      </c>
      <c r="DB18" s="325" t="s">
        <v>950</v>
      </c>
      <c r="DC18" s="325" t="s">
        <v>950</v>
      </c>
      <c r="DD18" s="324">
        <v>0</v>
      </c>
      <c r="DE18" s="324">
        <f t="shared" si="9"/>
        <v>0</v>
      </c>
      <c r="DF18" s="324">
        <v>0</v>
      </c>
      <c r="DG18" s="324">
        <v>0</v>
      </c>
      <c r="DH18" s="324">
        <v>0</v>
      </c>
      <c r="DI18" s="324">
        <v>0</v>
      </c>
      <c r="DJ18" s="324">
        <v>0</v>
      </c>
      <c r="DK18" s="324">
        <v>0</v>
      </c>
      <c r="DL18" s="324">
        <v>0</v>
      </c>
      <c r="DM18" s="324">
        <v>0</v>
      </c>
      <c r="DN18" s="324">
        <v>0</v>
      </c>
      <c r="DO18" s="324">
        <v>0</v>
      </c>
      <c r="DP18" s="324">
        <v>0</v>
      </c>
      <c r="DQ18" s="324">
        <v>0</v>
      </c>
      <c r="DR18" s="325" t="s">
        <v>950</v>
      </c>
      <c r="DS18" s="325" t="s">
        <v>950</v>
      </c>
      <c r="DT18" s="324">
        <v>0</v>
      </c>
      <c r="DU18" s="325" t="s">
        <v>950</v>
      </c>
      <c r="DV18" s="325" t="s">
        <v>950</v>
      </c>
      <c r="DW18" s="325" t="s">
        <v>950</v>
      </c>
      <c r="DX18" s="325" t="s">
        <v>950</v>
      </c>
      <c r="DY18" s="324">
        <v>0</v>
      </c>
      <c r="DZ18" s="324">
        <f t="shared" si="11"/>
        <v>0</v>
      </c>
      <c r="EA18" s="324">
        <v>0</v>
      </c>
      <c r="EB18" s="324">
        <v>0</v>
      </c>
      <c r="EC18" s="324">
        <v>0</v>
      </c>
      <c r="ED18" s="324">
        <v>0</v>
      </c>
      <c r="EE18" s="324">
        <v>0</v>
      </c>
      <c r="EF18" s="324">
        <v>0</v>
      </c>
      <c r="EG18" s="324">
        <v>0</v>
      </c>
      <c r="EH18" s="324">
        <v>0</v>
      </c>
      <c r="EI18" s="324">
        <v>0</v>
      </c>
      <c r="EJ18" s="324">
        <v>0</v>
      </c>
      <c r="EK18" s="325" t="s">
        <v>950</v>
      </c>
      <c r="EL18" s="325" t="s">
        <v>950</v>
      </c>
      <c r="EM18" s="325" t="s">
        <v>950</v>
      </c>
      <c r="EN18" s="324">
        <v>0</v>
      </c>
      <c r="EO18" s="324">
        <v>0</v>
      </c>
      <c r="EP18" s="325" t="s">
        <v>950</v>
      </c>
      <c r="EQ18" s="325" t="s">
        <v>950</v>
      </c>
      <c r="ER18" s="325" t="s">
        <v>950</v>
      </c>
      <c r="ES18" s="324">
        <v>0</v>
      </c>
      <c r="ET18" s="324">
        <v>0</v>
      </c>
      <c r="EU18" s="324">
        <f t="shared" si="13"/>
        <v>2670</v>
      </c>
      <c r="EV18" s="324">
        <v>0</v>
      </c>
      <c r="EW18" s="324">
        <v>0</v>
      </c>
      <c r="EX18" s="324">
        <v>0</v>
      </c>
      <c r="EY18" s="324">
        <v>657</v>
      </c>
      <c r="EZ18" s="324">
        <v>330</v>
      </c>
      <c r="FA18" s="324">
        <v>278</v>
      </c>
      <c r="FB18" s="324">
        <v>0</v>
      </c>
      <c r="FC18" s="324">
        <v>1367</v>
      </c>
      <c r="FD18" s="324">
        <v>0</v>
      </c>
      <c r="FE18" s="324">
        <v>0</v>
      </c>
      <c r="FF18" s="324">
        <v>0</v>
      </c>
      <c r="FG18" s="324">
        <v>0</v>
      </c>
      <c r="FH18" s="325" t="s">
        <v>950</v>
      </c>
      <c r="FI18" s="325" t="s">
        <v>950</v>
      </c>
      <c r="FJ18" s="325" t="s">
        <v>950</v>
      </c>
      <c r="FK18" s="324">
        <v>0</v>
      </c>
      <c r="FL18" s="324">
        <v>0</v>
      </c>
      <c r="FM18" s="324">
        <v>0</v>
      </c>
      <c r="FN18" s="324">
        <v>0</v>
      </c>
      <c r="FO18" s="324">
        <v>38</v>
      </c>
    </row>
    <row r="19" spans="1:171" s="300" customFormat="1" ht="13.5" customHeight="1">
      <c r="A19" s="322" t="s">
        <v>745</v>
      </c>
      <c r="B19" s="323" t="s">
        <v>793</v>
      </c>
      <c r="C19" s="322" t="s">
        <v>794</v>
      </c>
      <c r="D19" s="324">
        <f t="shared" si="15"/>
        <v>10511</v>
      </c>
      <c r="E19" s="324">
        <f t="shared" si="16"/>
        <v>0</v>
      </c>
      <c r="F19" s="324">
        <f t="shared" si="17"/>
        <v>0</v>
      </c>
      <c r="G19" s="324">
        <f t="shared" si="18"/>
        <v>0</v>
      </c>
      <c r="H19" s="324">
        <f t="shared" si="19"/>
        <v>1430</v>
      </c>
      <c r="I19" s="324">
        <f t="shared" si="20"/>
        <v>1419</v>
      </c>
      <c r="J19" s="324">
        <f t="shared" si="21"/>
        <v>654</v>
      </c>
      <c r="K19" s="324">
        <f t="shared" si="22"/>
        <v>0</v>
      </c>
      <c r="L19" s="324">
        <f t="shared" si="23"/>
        <v>0</v>
      </c>
      <c r="M19" s="324">
        <f t="shared" si="24"/>
        <v>0</v>
      </c>
      <c r="N19" s="324">
        <f t="shared" si="25"/>
        <v>0</v>
      </c>
      <c r="O19" s="324">
        <f t="shared" si="26"/>
        <v>366</v>
      </c>
      <c r="P19" s="324">
        <f t="shared" si="27"/>
        <v>0</v>
      </c>
      <c r="Q19" s="324">
        <f t="shared" si="28"/>
        <v>0</v>
      </c>
      <c r="R19" s="324">
        <f t="shared" si="29"/>
        <v>0</v>
      </c>
      <c r="S19" s="324">
        <f t="shared" si="30"/>
        <v>0</v>
      </c>
      <c r="T19" s="324">
        <f t="shared" si="31"/>
        <v>4245</v>
      </c>
      <c r="U19" s="324">
        <f t="shared" si="32"/>
        <v>0</v>
      </c>
      <c r="V19" s="324">
        <f t="shared" si="33"/>
        <v>0</v>
      </c>
      <c r="W19" s="324">
        <f t="shared" si="34"/>
        <v>0</v>
      </c>
      <c r="X19" s="324">
        <f t="shared" si="35"/>
        <v>2397</v>
      </c>
      <c r="Y19" s="324">
        <f t="shared" si="1"/>
        <v>6553</v>
      </c>
      <c r="Z19" s="324">
        <v>0</v>
      </c>
      <c r="AA19" s="324">
        <v>0</v>
      </c>
      <c r="AB19" s="324">
        <v>0</v>
      </c>
      <c r="AC19" s="324">
        <v>0</v>
      </c>
      <c r="AD19" s="324">
        <v>0</v>
      </c>
      <c r="AE19" s="324">
        <v>0</v>
      </c>
      <c r="AF19" s="324">
        <v>0</v>
      </c>
      <c r="AG19" s="324">
        <v>0</v>
      </c>
      <c r="AH19" s="324">
        <v>0</v>
      </c>
      <c r="AI19" s="324">
        <v>0</v>
      </c>
      <c r="AJ19" s="325" t="s">
        <v>950</v>
      </c>
      <c r="AK19" s="325" t="s">
        <v>950</v>
      </c>
      <c r="AL19" s="324">
        <v>0</v>
      </c>
      <c r="AM19" s="325" t="s">
        <v>950</v>
      </c>
      <c r="AN19" s="325" t="s">
        <v>950</v>
      </c>
      <c r="AO19" s="324">
        <v>4245</v>
      </c>
      <c r="AP19" s="325" t="s">
        <v>950</v>
      </c>
      <c r="AQ19" s="324">
        <v>0</v>
      </c>
      <c r="AR19" s="325" t="s">
        <v>950</v>
      </c>
      <c r="AS19" s="324">
        <v>2308</v>
      </c>
      <c r="AT19" s="324">
        <f t="shared" si="3"/>
        <v>989</v>
      </c>
      <c r="AU19" s="324">
        <v>0</v>
      </c>
      <c r="AV19" s="324">
        <v>0</v>
      </c>
      <c r="AW19" s="324">
        <v>0</v>
      </c>
      <c r="AX19" s="324">
        <v>900</v>
      </c>
      <c r="AY19" s="324">
        <v>0</v>
      </c>
      <c r="AZ19" s="324">
        <v>0</v>
      </c>
      <c r="BA19" s="324">
        <v>0</v>
      </c>
      <c r="BB19" s="324">
        <v>0</v>
      </c>
      <c r="BC19" s="324">
        <v>0</v>
      </c>
      <c r="BD19" s="324">
        <v>0</v>
      </c>
      <c r="BE19" s="325" t="s">
        <v>950</v>
      </c>
      <c r="BF19" s="325" t="s">
        <v>950</v>
      </c>
      <c r="BG19" s="325" t="s">
        <v>950</v>
      </c>
      <c r="BH19" s="325" t="s">
        <v>950</v>
      </c>
      <c r="BI19" s="325" t="s">
        <v>950</v>
      </c>
      <c r="BJ19" s="325" t="s">
        <v>950</v>
      </c>
      <c r="BK19" s="325" t="s">
        <v>950</v>
      </c>
      <c r="BL19" s="325" t="s">
        <v>950</v>
      </c>
      <c r="BM19" s="325" t="s">
        <v>950</v>
      </c>
      <c r="BN19" s="324">
        <v>89</v>
      </c>
      <c r="BO19" s="324">
        <f t="shared" si="5"/>
        <v>366</v>
      </c>
      <c r="BP19" s="324">
        <v>0</v>
      </c>
      <c r="BQ19" s="324">
        <v>0</v>
      </c>
      <c r="BR19" s="324">
        <v>0</v>
      </c>
      <c r="BS19" s="324">
        <v>0</v>
      </c>
      <c r="BT19" s="324">
        <v>0</v>
      </c>
      <c r="BU19" s="324">
        <v>0</v>
      </c>
      <c r="BV19" s="324">
        <v>0</v>
      </c>
      <c r="BW19" s="324">
        <v>0</v>
      </c>
      <c r="BX19" s="324">
        <v>0</v>
      </c>
      <c r="BY19" s="324">
        <v>0</v>
      </c>
      <c r="BZ19" s="324">
        <v>366</v>
      </c>
      <c r="CA19" s="324">
        <v>0</v>
      </c>
      <c r="CB19" s="325" t="s">
        <v>950</v>
      </c>
      <c r="CC19" s="325" t="s">
        <v>950</v>
      </c>
      <c r="CD19" s="325" t="s">
        <v>950</v>
      </c>
      <c r="CE19" s="325" t="s">
        <v>950</v>
      </c>
      <c r="CF19" s="325" t="s">
        <v>950</v>
      </c>
      <c r="CG19" s="325" t="s">
        <v>950</v>
      </c>
      <c r="CH19" s="325" t="s">
        <v>950</v>
      </c>
      <c r="CI19" s="324">
        <v>0</v>
      </c>
      <c r="CJ19" s="324">
        <f t="shared" si="7"/>
        <v>0</v>
      </c>
      <c r="CK19" s="324">
        <v>0</v>
      </c>
      <c r="CL19" s="324">
        <v>0</v>
      </c>
      <c r="CM19" s="324">
        <v>0</v>
      </c>
      <c r="CN19" s="324">
        <v>0</v>
      </c>
      <c r="CO19" s="324">
        <v>0</v>
      </c>
      <c r="CP19" s="324">
        <v>0</v>
      </c>
      <c r="CQ19" s="324">
        <v>0</v>
      </c>
      <c r="CR19" s="324">
        <v>0</v>
      </c>
      <c r="CS19" s="324">
        <v>0</v>
      </c>
      <c r="CT19" s="324">
        <v>0</v>
      </c>
      <c r="CU19" s="324">
        <v>0</v>
      </c>
      <c r="CV19" s="324">
        <v>0</v>
      </c>
      <c r="CW19" s="325" t="s">
        <v>950</v>
      </c>
      <c r="CX19" s="325" t="s">
        <v>950</v>
      </c>
      <c r="CY19" s="325" t="s">
        <v>950</v>
      </c>
      <c r="CZ19" s="325" t="s">
        <v>950</v>
      </c>
      <c r="DA19" s="325" t="s">
        <v>950</v>
      </c>
      <c r="DB19" s="325" t="s">
        <v>950</v>
      </c>
      <c r="DC19" s="325" t="s">
        <v>950</v>
      </c>
      <c r="DD19" s="324">
        <v>0</v>
      </c>
      <c r="DE19" s="324">
        <f t="shared" si="9"/>
        <v>0</v>
      </c>
      <c r="DF19" s="324">
        <v>0</v>
      </c>
      <c r="DG19" s="324">
        <v>0</v>
      </c>
      <c r="DH19" s="324">
        <v>0</v>
      </c>
      <c r="DI19" s="324">
        <v>0</v>
      </c>
      <c r="DJ19" s="324">
        <v>0</v>
      </c>
      <c r="DK19" s="324">
        <v>0</v>
      </c>
      <c r="DL19" s="324">
        <v>0</v>
      </c>
      <c r="DM19" s="324">
        <v>0</v>
      </c>
      <c r="DN19" s="324">
        <v>0</v>
      </c>
      <c r="DO19" s="324">
        <v>0</v>
      </c>
      <c r="DP19" s="324">
        <v>0</v>
      </c>
      <c r="DQ19" s="324">
        <v>0</v>
      </c>
      <c r="DR19" s="325" t="s">
        <v>950</v>
      </c>
      <c r="DS19" s="325" t="s">
        <v>950</v>
      </c>
      <c r="DT19" s="324">
        <v>0</v>
      </c>
      <c r="DU19" s="325" t="s">
        <v>950</v>
      </c>
      <c r="DV19" s="325" t="s">
        <v>950</v>
      </c>
      <c r="DW19" s="325" t="s">
        <v>950</v>
      </c>
      <c r="DX19" s="325" t="s">
        <v>950</v>
      </c>
      <c r="DY19" s="324">
        <v>0</v>
      </c>
      <c r="DZ19" s="324">
        <f t="shared" si="11"/>
        <v>0</v>
      </c>
      <c r="EA19" s="324">
        <v>0</v>
      </c>
      <c r="EB19" s="324">
        <v>0</v>
      </c>
      <c r="EC19" s="324">
        <v>0</v>
      </c>
      <c r="ED19" s="324">
        <v>0</v>
      </c>
      <c r="EE19" s="324">
        <v>0</v>
      </c>
      <c r="EF19" s="324">
        <v>0</v>
      </c>
      <c r="EG19" s="324">
        <v>0</v>
      </c>
      <c r="EH19" s="324">
        <v>0</v>
      </c>
      <c r="EI19" s="324">
        <v>0</v>
      </c>
      <c r="EJ19" s="324">
        <v>0</v>
      </c>
      <c r="EK19" s="325" t="s">
        <v>950</v>
      </c>
      <c r="EL19" s="325" t="s">
        <v>950</v>
      </c>
      <c r="EM19" s="325" t="s">
        <v>950</v>
      </c>
      <c r="EN19" s="324">
        <v>0</v>
      </c>
      <c r="EO19" s="324">
        <v>0</v>
      </c>
      <c r="EP19" s="325" t="s">
        <v>950</v>
      </c>
      <c r="EQ19" s="325" t="s">
        <v>950</v>
      </c>
      <c r="ER19" s="325" t="s">
        <v>950</v>
      </c>
      <c r="ES19" s="324">
        <v>0</v>
      </c>
      <c r="ET19" s="324">
        <v>0</v>
      </c>
      <c r="EU19" s="324">
        <f t="shared" si="13"/>
        <v>2603</v>
      </c>
      <c r="EV19" s="324">
        <v>0</v>
      </c>
      <c r="EW19" s="324">
        <v>0</v>
      </c>
      <c r="EX19" s="324">
        <v>0</v>
      </c>
      <c r="EY19" s="324">
        <v>530</v>
      </c>
      <c r="EZ19" s="324">
        <v>1419</v>
      </c>
      <c r="FA19" s="324">
        <v>654</v>
      </c>
      <c r="FB19" s="324">
        <v>0</v>
      </c>
      <c r="FC19" s="324">
        <v>0</v>
      </c>
      <c r="FD19" s="324">
        <v>0</v>
      </c>
      <c r="FE19" s="324">
        <v>0</v>
      </c>
      <c r="FF19" s="324">
        <v>0</v>
      </c>
      <c r="FG19" s="324">
        <v>0</v>
      </c>
      <c r="FH19" s="325" t="s">
        <v>950</v>
      </c>
      <c r="FI19" s="325" t="s">
        <v>950</v>
      </c>
      <c r="FJ19" s="325" t="s">
        <v>950</v>
      </c>
      <c r="FK19" s="324">
        <v>0</v>
      </c>
      <c r="FL19" s="324">
        <v>0</v>
      </c>
      <c r="FM19" s="324">
        <v>0</v>
      </c>
      <c r="FN19" s="324">
        <v>0</v>
      </c>
      <c r="FO19" s="324">
        <v>0</v>
      </c>
    </row>
    <row r="20" spans="1:171" s="300" customFormat="1" ht="13.5" customHeight="1">
      <c r="A20" s="322" t="s">
        <v>745</v>
      </c>
      <c r="B20" s="323" t="s">
        <v>796</v>
      </c>
      <c r="C20" s="322" t="s">
        <v>797</v>
      </c>
      <c r="D20" s="324">
        <f t="shared" si="15"/>
        <v>7102</v>
      </c>
      <c r="E20" s="324">
        <f t="shared" si="16"/>
        <v>505</v>
      </c>
      <c r="F20" s="324">
        <f t="shared" si="17"/>
        <v>0</v>
      </c>
      <c r="G20" s="324">
        <f t="shared" si="18"/>
        <v>0</v>
      </c>
      <c r="H20" s="324">
        <f t="shared" si="19"/>
        <v>1039</v>
      </c>
      <c r="I20" s="324">
        <f t="shared" si="20"/>
        <v>894</v>
      </c>
      <c r="J20" s="324">
        <f t="shared" si="21"/>
        <v>24</v>
      </c>
      <c r="K20" s="324">
        <f t="shared" si="22"/>
        <v>0</v>
      </c>
      <c r="L20" s="324">
        <f t="shared" si="23"/>
        <v>91</v>
      </c>
      <c r="M20" s="324">
        <f t="shared" si="24"/>
        <v>0</v>
      </c>
      <c r="N20" s="324">
        <f t="shared" si="25"/>
        <v>152</v>
      </c>
      <c r="O20" s="324">
        <f t="shared" si="26"/>
        <v>0</v>
      </c>
      <c r="P20" s="324">
        <f t="shared" si="27"/>
        <v>0</v>
      </c>
      <c r="Q20" s="324">
        <f t="shared" si="28"/>
        <v>0</v>
      </c>
      <c r="R20" s="324">
        <f t="shared" si="29"/>
        <v>0</v>
      </c>
      <c r="S20" s="324">
        <f t="shared" si="30"/>
        <v>0</v>
      </c>
      <c r="T20" s="324">
        <f t="shared" si="31"/>
        <v>2070</v>
      </c>
      <c r="U20" s="324">
        <f t="shared" si="32"/>
        <v>0</v>
      </c>
      <c r="V20" s="324">
        <f t="shared" si="33"/>
        <v>0</v>
      </c>
      <c r="W20" s="324">
        <f t="shared" si="34"/>
        <v>0</v>
      </c>
      <c r="X20" s="324">
        <f t="shared" si="35"/>
        <v>2327</v>
      </c>
      <c r="Y20" s="324">
        <f t="shared" si="1"/>
        <v>3650</v>
      </c>
      <c r="Z20" s="324">
        <v>0</v>
      </c>
      <c r="AA20" s="324">
        <v>0</v>
      </c>
      <c r="AB20" s="324">
        <v>0</v>
      </c>
      <c r="AC20" s="324">
        <v>0</v>
      </c>
      <c r="AD20" s="324">
        <v>0</v>
      </c>
      <c r="AE20" s="324">
        <v>0</v>
      </c>
      <c r="AF20" s="324">
        <v>0</v>
      </c>
      <c r="AG20" s="324">
        <v>0</v>
      </c>
      <c r="AH20" s="324">
        <v>0</v>
      </c>
      <c r="AI20" s="324">
        <v>0</v>
      </c>
      <c r="AJ20" s="325" t="s">
        <v>950</v>
      </c>
      <c r="AK20" s="325" t="s">
        <v>950</v>
      </c>
      <c r="AL20" s="324">
        <v>0</v>
      </c>
      <c r="AM20" s="325" t="s">
        <v>950</v>
      </c>
      <c r="AN20" s="325" t="s">
        <v>950</v>
      </c>
      <c r="AO20" s="324">
        <v>2070</v>
      </c>
      <c r="AP20" s="325" t="s">
        <v>950</v>
      </c>
      <c r="AQ20" s="324">
        <v>0</v>
      </c>
      <c r="AR20" s="325" t="s">
        <v>950</v>
      </c>
      <c r="AS20" s="324">
        <v>1580</v>
      </c>
      <c r="AT20" s="324">
        <f t="shared" si="3"/>
        <v>2138</v>
      </c>
      <c r="AU20" s="324">
        <v>505</v>
      </c>
      <c r="AV20" s="324">
        <v>0</v>
      </c>
      <c r="AW20" s="324">
        <v>0</v>
      </c>
      <c r="AX20" s="324">
        <v>674</v>
      </c>
      <c r="AY20" s="324">
        <v>0</v>
      </c>
      <c r="AZ20" s="324">
        <v>24</v>
      </c>
      <c r="BA20" s="324">
        <v>0</v>
      </c>
      <c r="BB20" s="324">
        <v>91</v>
      </c>
      <c r="BC20" s="324">
        <v>0</v>
      </c>
      <c r="BD20" s="324">
        <v>152</v>
      </c>
      <c r="BE20" s="325" t="s">
        <v>950</v>
      </c>
      <c r="BF20" s="325" t="s">
        <v>950</v>
      </c>
      <c r="BG20" s="325" t="s">
        <v>950</v>
      </c>
      <c r="BH20" s="325" t="s">
        <v>950</v>
      </c>
      <c r="BI20" s="325" t="s">
        <v>950</v>
      </c>
      <c r="BJ20" s="325" t="s">
        <v>950</v>
      </c>
      <c r="BK20" s="325" t="s">
        <v>950</v>
      </c>
      <c r="BL20" s="325" t="s">
        <v>950</v>
      </c>
      <c r="BM20" s="325" t="s">
        <v>950</v>
      </c>
      <c r="BN20" s="324">
        <v>692</v>
      </c>
      <c r="BO20" s="324">
        <f t="shared" si="5"/>
        <v>0</v>
      </c>
      <c r="BP20" s="324">
        <v>0</v>
      </c>
      <c r="BQ20" s="324">
        <v>0</v>
      </c>
      <c r="BR20" s="324">
        <v>0</v>
      </c>
      <c r="BS20" s="324">
        <v>0</v>
      </c>
      <c r="BT20" s="324">
        <v>0</v>
      </c>
      <c r="BU20" s="324">
        <v>0</v>
      </c>
      <c r="BV20" s="324">
        <v>0</v>
      </c>
      <c r="BW20" s="324">
        <v>0</v>
      </c>
      <c r="BX20" s="324">
        <v>0</v>
      </c>
      <c r="BY20" s="324">
        <v>0</v>
      </c>
      <c r="BZ20" s="324">
        <v>0</v>
      </c>
      <c r="CA20" s="324">
        <v>0</v>
      </c>
      <c r="CB20" s="325" t="s">
        <v>950</v>
      </c>
      <c r="CC20" s="325" t="s">
        <v>950</v>
      </c>
      <c r="CD20" s="325" t="s">
        <v>950</v>
      </c>
      <c r="CE20" s="325" t="s">
        <v>950</v>
      </c>
      <c r="CF20" s="325" t="s">
        <v>950</v>
      </c>
      <c r="CG20" s="325" t="s">
        <v>950</v>
      </c>
      <c r="CH20" s="325" t="s">
        <v>950</v>
      </c>
      <c r="CI20" s="324">
        <v>0</v>
      </c>
      <c r="CJ20" s="324">
        <f t="shared" si="7"/>
        <v>0</v>
      </c>
      <c r="CK20" s="324">
        <v>0</v>
      </c>
      <c r="CL20" s="324">
        <v>0</v>
      </c>
      <c r="CM20" s="324">
        <v>0</v>
      </c>
      <c r="CN20" s="324">
        <v>0</v>
      </c>
      <c r="CO20" s="324">
        <v>0</v>
      </c>
      <c r="CP20" s="324">
        <v>0</v>
      </c>
      <c r="CQ20" s="324">
        <v>0</v>
      </c>
      <c r="CR20" s="324">
        <v>0</v>
      </c>
      <c r="CS20" s="324">
        <v>0</v>
      </c>
      <c r="CT20" s="324">
        <v>0</v>
      </c>
      <c r="CU20" s="324">
        <v>0</v>
      </c>
      <c r="CV20" s="324">
        <v>0</v>
      </c>
      <c r="CW20" s="325" t="s">
        <v>950</v>
      </c>
      <c r="CX20" s="325" t="s">
        <v>950</v>
      </c>
      <c r="CY20" s="325" t="s">
        <v>950</v>
      </c>
      <c r="CZ20" s="325" t="s">
        <v>950</v>
      </c>
      <c r="DA20" s="325" t="s">
        <v>950</v>
      </c>
      <c r="DB20" s="325" t="s">
        <v>950</v>
      </c>
      <c r="DC20" s="325" t="s">
        <v>950</v>
      </c>
      <c r="DD20" s="324">
        <v>0</v>
      </c>
      <c r="DE20" s="324">
        <f t="shared" si="9"/>
        <v>0</v>
      </c>
      <c r="DF20" s="324">
        <v>0</v>
      </c>
      <c r="DG20" s="324">
        <v>0</v>
      </c>
      <c r="DH20" s="324">
        <v>0</v>
      </c>
      <c r="DI20" s="324">
        <v>0</v>
      </c>
      <c r="DJ20" s="324">
        <v>0</v>
      </c>
      <c r="DK20" s="324">
        <v>0</v>
      </c>
      <c r="DL20" s="324">
        <v>0</v>
      </c>
      <c r="DM20" s="324">
        <v>0</v>
      </c>
      <c r="DN20" s="324">
        <v>0</v>
      </c>
      <c r="DO20" s="324">
        <v>0</v>
      </c>
      <c r="DP20" s="324">
        <v>0</v>
      </c>
      <c r="DQ20" s="324">
        <v>0</v>
      </c>
      <c r="DR20" s="325" t="s">
        <v>950</v>
      </c>
      <c r="DS20" s="325" t="s">
        <v>950</v>
      </c>
      <c r="DT20" s="324">
        <v>0</v>
      </c>
      <c r="DU20" s="325" t="s">
        <v>950</v>
      </c>
      <c r="DV20" s="325" t="s">
        <v>950</v>
      </c>
      <c r="DW20" s="325" t="s">
        <v>950</v>
      </c>
      <c r="DX20" s="325" t="s">
        <v>950</v>
      </c>
      <c r="DY20" s="324">
        <v>0</v>
      </c>
      <c r="DZ20" s="324">
        <f t="shared" si="11"/>
        <v>0</v>
      </c>
      <c r="EA20" s="324">
        <v>0</v>
      </c>
      <c r="EB20" s="324">
        <v>0</v>
      </c>
      <c r="EC20" s="324">
        <v>0</v>
      </c>
      <c r="ED20" s="324">
        <v>0</v>
      </c>
      <c r="EE20" s="324">
        <v>0</v>
      </c>
      <c r="EF20" s="324">
        <v>0</v>
      </c>
      <c r="EG20" s="324">
        <v>0</v>
      </c>
      <c r="EH20" s="324">
        <v>0</v>
      </c>
      <c r="EI20" s="324">
        <v>0</v>
      </c>
      <c r="EJ20" s="324">
        <v>0</v>
      </c>
      <c r="EK20" s="325" t="s">
        <v>950</v>
      </c>
      <c r="EL20" s="325" t="s">
        <v>950</v>
      </c>
      <c r="EM20" s="325" t="s">
        <v>950</v>
      </c>
      <c r="EN20" s="324">
        <v>0</v>
      </c>
      <c r="EO20" s="324">
        <v>0</v>
      </c>
      <c r="EP20" s="325" t="s">
        <v>950</v>
      </c>
      <c r="EQ20" s="325" t="s">
        <v>950</v>
      </c>
      <c r="ER20" s="325" t="s">
        <v>950</v>
      </c>
      <c r="ES20" s="324">
        <v>0</v>
      </c>
      <c r="ET20" s="324">
        <v>0</v>
      </c>
      <c r="EU20" s="324">
        <f t="shared" si="13"/>
        <v>1314</v>
      </c>
      <c r="EV20" s="324">
        <v>0</v>
      </c>
      <c r="EW20" s="324">
        <v>0</v>
      </c>
      <c r="EX20" s="324">
        <v>0</v>
      </c>
      <c r="EY20" s="324">
        <v>365</v>
      </c>
      <c r="EZ20" s="324">
        <v>894</v>
      </c>
      <c r="FA20" s="324">
        <v>0</v>
      </c>
      <c r="FB20" s="324">
        <v>0</v>
      </c>
      <c r="FC20" s="324">
        <v>0</v>
      </c>
      <c r="FD20" s="324">
        <v>0</v>
      </c>
      <c r="FE20" s="324">
        <v>0</v>
      </c>
      <c r="FF20" s="324">
        <v>0</v>
      </c>
      <c r="FG20" s="324">
        <v>0</v>
      </c>
      <c r="FH20" s="325" t="s">
        <v>950</v>
      </c>
      <c r="FI20" s="325" t="s">
        <v>950</v>
      </c>
      <c r="FJ20" s="325" t="s">
        <v>950</v>
      </c>
      <c r="FK20" s="324">
        <v>0</v>
      </c>
      <c r="FL20" s="324">
        <v>0</v>
      </c>
      <c r="FM20" s="324">
        <v>0</v>
      </c>
      <c r="FN20" s="324">
        <v>0</v>
      </c>
      <c r="FO20" s="324">
        <v>55</v>
      </c>
    </row>
    <row r="21" spans="1:171" s="300" customFormat="1" ht="13.5" customHeight="1">
      <c r="A21" s="322" t="s">
        <v>745</v>
      </c>
      <c r="B21" s="323" t="s">
        <v>799</v>
      </c>
      <c r="C21" s="322" t="s">
        <v>800</v>
      </c>
      <c r="D21" s="324">
        <f t="shared" si="15"/>
        <v>2189</v>
      </c>
      <c r="E21" s="324">
        <f t="shared" si="16"/>
        <v>0</v>
      </c>
      <c r="F21" s="324">
        <f t="shared" si="17"/>
        <v>0</v>
      </c>
      <c r="G21" s="324">
        <f t="shared" si="18"/>
        <v>0</v>
      </c>
      <c r="H21" s="324">
        <f t="shared" si="19"/>
        <v>374</v>
      </c>
      <c r="I21" s="324">
        <f t="shared" si="20"/>
        <v>0</v>
      </c>
      <c r="J21" s="324">
        <f t="shared" si="21"/>
        <v>0</v>
      </c>
      <c r="K21" s="324">
        <f t="shared" si="22"/>
        <v>0</v>
      </c>
      <c r="L21" s="324">
        <f t="shared" si="23"/>
        <v>0</v>
      </c>
      <c r="M21" s="324">
        <f t="shared" si="24"/>
        <v>0</v>
      </c>
      <c r="N21" s="324">
        <f t="shared" si="25"/>
        <v>0</v>
      </c>
      <c r="O21" s="324">
        <f t="shared" si="26"/>
        <v>0</v>
      </c>
      <c r="P21" s="324">
        <f t="shared" si="27"/>
        <v>0</v>
      </c>
      <c r="Q21" s="324">
        <f t="shared" si="28"/>
        <v>0</v>
      </c>
      <c r="R21" s="324">
        <f t="shared" si="29"/>
        <v>0</v>
      </c>
      <c r="S21" s="324">
        <f t="shared" si="30"/>
        <v>0</v>
      </c>
      <c r="T21" s="324">
        <f t="shared" si="31"/>
        <v>0</v>
      </c>
      <c r="U21" s="324">
        <f t="shared" si="32"/>
        <v>0</v>
      </c>
      <c r="V21" s="324">
        <f t="shared" si="33"/>
        <v>0</v>
      </c>
      <c r="W21" s="324">
        <f t="shared" si="34"/>
        <v>0</v>
      </c>
      <c r="X21" s="324">
        <f t="shared" si="35"/>
        <v>1815</v>
      </c>
      <c r="Y21" s="324">
        <f t="shared" si="1"/>
        <v>1815</v>
      </c>
      <c r="Z21" s="324">
        <v>0</v>
      </c>
      <c r="AA21" s="324">
        <v>0</v>
      </c>
      <c r="AB21" s="324">
        <v>0</v>
      </c>
      <c r="AC21" s="324">
        <v>0</v>
      </c>
      <c r="AD21" s="324">
        <v>0</v>
      </c>
      <c r="AE21" s="324">
        <v>0</v>
      </c>
      <c r="AF21" s="324">
        <v>0</v>
      </c>
      <c r="AG21" s="324">
        <v>0</v>
      </c>
      <c r="AH21" s="324">
        <v>0</v>
      </c>
      <c r="AI21" s="324">
        <v>0</v>
      </c>
      <c r="AJ21" s="325" t="s">
        <v>950</v>
      </c>
      <c r="AK21" s="325" t="s">
        <v>950</v>
      </c>
      <c r="AL21" s="324">
        <v>0</v>
      </c>
      <c r="AM21" s="325" t="s">
        <v>950</v>
      </c>
      <c r="AN21" s="325" t="s">
        <v>950</v>
      </c>
      <c r="AO21" s="324">
        <v>0</v>
      </c>
      <c r="AP21" s="325" t="s">
        <v>950</v>
      </c>
      <c r="AQ21" s="324">
        <v>0</v>
      </c>
      <c r="AR21" s="325" t="s">
        <v>950</v>
      </c>
      <c r="AS21" s="324">
        <v>1815</v>
      </c>
      <c r="AT21" s="324">
        <f t="shared" si="3"/>
        <v>374</v>
      </c>
      <c r="AU21" s="324">
        <v>0</v>
      </c>
      <c r="AV21" s="324">
        <v>0</v>
      </c>
      <c r="AW21" s="324">
        <v>0</v>
      </c>
      <c r="AX21" s="324">
        <v>374</v>
      </c>
      <c r="AY21" s="324">
        <v>0</v>
      </c>
      <c r="AZ21" s="324">
        <v>0</v>
      </c>
      <c r="BA21" s="324">
        <v>0</v>
      </c>
      <c r="BB21" s="324">
        <v>0</v>
      </c>
      <c r="BC21" s="324">
        <v>0</v>
      </c>
      <c r="BD21" s="324">
        <v>0</v>
      </c>
      <c r="BE21" s="325" t="s">
        <v>950</v>
      </c>
      <c r="BF21" s="325" t="s">
        <v>950</v>
      </c>
      <c r="BG21" s="325" t="s">
        <v>950</v>
      </c>
      <c r="BH21" s="325" t="s">
        <v>950</v>
      </c>
      <c r="BI21" s="325" t="s">
        <v>950</v>
      </c>
      <c r="BJ21" s="325" t="s">
        <v>950</v>
      </c>
      <c r="BK21" s="325" t="s">
        <v>950</v>
      </c>
      <c r="BL21" s="325" t="s">
        <v>950</v>
      </c>
      <c r="BM21" s="325" t="s">
        <v>950</v>
      </c>
      <c r="BN21" s="324">
        <v>0</v>
      </c>
      <c r="BO21" s="324">
        <f t="shared" si="5"/>
        <v>0</v>
      </c>
      <c r="BP21" s="324">
        <v>0</v>
      </c>
      <c r="BQ21" s="324">
        <v>0</v>
      </c>
      <c r="BR21" s="324">
        <v>0</v>
      </c>
      <c r="BS21" s="324">
        <v>0</v>
      </c>
      <c r="BT21" s="324">
        <v>0</v>
      </c>
      <c r="BU21" s="324">
        <v>0</v>
      </c>
      <c r="BV21" s="324">
        <v>0</v>
      </c>
      <c r="BW21" s="324">
        <v>0</v>
      </c>
      <c r="BX21" s="324">
        <v>0</v>
      </c>
      <c r="BY21" s="324">
        <v>0</v>
      </c>
      <c r="BZ21" s="324">
        <v>0</v>
      </c>
      <c r="CA21" s="324">
        <v>0</v>
      </c>
      <c r="CB21" s="325" t="s">
        <v>950</v>
      </c>
      <c r="CC21" s="325" t="s">
        <v>950</v>
      </c>
      <c r="CD21" s="325" t="s">
        <v>950</v>
      </c>
      <c r="CE21" s="325" t="s">
        <v>950</v>
      </c>
      <c r="CF21" s="325" t="s">
        <v>950</v>
      </c>
      <c r="CG21" s="325" t="s">
        <v>950</v>
      </c>
      <c r="CH21" s="325" t="s">
        <v>950</v>
      </c>
      <c r="CI21" s="324">
        <v>0</v>
      </c>
      <c r="CJ21" s="324">
        <f t="shared" si="7"/>
        <v>0</v>
      </c>
      <c r="CK21" s="324">
        <v>0</v>
      </c>
      <c r="CL21" s="324">
        <v>0</v>
      </c>
      <c r="CM21" s="324">
        <v>0</v>
      </c>
      <c r="CN21" s="324">
        <v>0</v>
      </c>
      <c r="CO21" s="324">
        <v>0</v>
      </c>
      <c r="CP21" s="324">
        <v>0</v>
      </c>
      <c r="CQ21" s="324">
        <v>0</v>
      </c>
      <c r="CR21" s="324">
        <v>0</v>
      </c>
      <c r="CS21" s="324">
        <v>0</v>
      </c>
      <c r="CT21" s="324">
        <v>0</v>
      </c>
      <c r="CU21" s="324">
        <v>0</v>
      </c>
      <c r="CV21" s="324">
        <v>0</v>
      </c>
      <c r="CW21" s="325" t="s">
        <v>950</v>
      </c>
      <c r="CX21" s="325" t="s">
        <v>950</v>
      </c>
      <c r="CY21" s="325" t="s">
        <v>950</v>
      </c>
      <c r="CZ21" s="325" t="s">
        <v>950</v>
      </c>
      <c r="DA21" s="325" t="s">
        <v>950</v>
      </c>
      <c r="DB21" s="325" t="s">
        <v>950</v>
      </c>
      <c r="DC21" s="325" t="s">
        <v>950</v>
      </c>
      <c r="DD21" s="324">
        <v>0</v>
      </c>
      <c r="DE21" s="324">
        <f t="shared" si="9"/>
        <v>0</v>
      </c>
      <c r="DF21" s="324">
        <v>0</v>
      </c>
      <c r="DG21" s="324">
        <v>0</v>
      </c>
      <c r="DH21" s="324">
        <v>0</v>
      </c>
      <c r="DI21" s="324">
        <v>0</v>
      </c>
      <c r="DJ21" s="324">
        <v>0</v>
      </c>
      <c r="DK21" s="324">
        <v>0</v>
      </c>
      <c r="DL21" s="324">
        <v>0</v>
      </c>
      <c r="DM21" s="324">
        <v>0</v>
      </c>
      <c r="DN21" s="324">
        <v>0</v>
      </c>
      <c r="DO21" s="324">
        <v>0</v>
      </c>
      <c r="DP21" s="324">
        <v>0</v>
      </c>
      <c r="DQ21" s="324">
        <v>0</v>
      </c>
      <c r="DR21" s="325" t="s">
        <v>950</v>
      </c>
      <c r="DS21" s="325" t="s">
        <v>950</v>
      </c>
      <c r="DT21" s="324">
        <v>0</v>
      </c>
      <c r="DU21" s="325" t="s">
        <v>950</v>
      </c>
      <c r="DV21" s="325" t="s">
        <v>950</v>
      </c>
      <c r="DW21" s="325" t="s">
        <v>950</v>
      </c>
      <c r="DX21" s="325" t="s">
        <v>950</v>
      </c>
      <c r="DY21" s="324">
        <v>0</v>
      </c>
      <c r="DZ21" s="324">
        <f t="shared" si="11"/>
        <v>0</v>
      </c>
      <c r="EA21" s="324">
        <v>0</v>
      </c>
      <c r="EB21" s="324">
        <v>0</v>
      </c>
      <c r="EC21" s="324">
        <v>0</v>
      </c>
      <c r="ED21" s="324">
        <v>0</v>
      </c>
      <c r="EE21" s="324">
        <v>0</v>
      </c>
      <c r="EF21" s="324">
        <v>0</v>
      </c>
      <c r="EG21" s="324">
        <v>0</v>
      </c>
      <c r="EH21" s="324">
        <v>0</v>
      </c>
      <c r="EI21" s="324">
        <v>0</v>
      </c>
      <c r="EJ21" s="324">
        <v>0</v>
      </c>
      <c r="EK21" s="325" t="s">
        <v>950</v>
      </c>
      <c r="EL21" s="325" t="s">
        <v>950</v>
      </c>
      <c r="EM21" s="325" t="s">
        <v>950</v>
      </c>
      <c r="EN21" s="324">
        <v>0</v>
      </c>
      <c r="EO21" s="324">
        <v>0</v>
      </c>
      <c r="EP21" s="325" t="s">
        <v>950</v>
      </c>
      <c r="EQ21" s="325" t="s">
        <v>950</v>
      </c>
      <c r="ER21" s="325" t="s">
        <v>950</v>
      </c>
      <c r="ES21" s="324">
        <v>0</v>
      </c>
      <c r="ET21" s="324">
        <v>0</v>
      </c>
      <c r="EU21" s="324">
        <f t="shared" si="13"/>
        <v>0</v>
      </c>
      <c r="EV21" s="324">
        <v>0</v>
      </c>
      <c r="EW21" s="324">
        <v>0</v>
      </c>
      <c r="EX21" s="324">
        <v>0</v>
      </c>
      <c r="EY21" s="324">
        <v>0</v>
      </c>
      <c r="EZ21" s="324">
        <v>0</v>
      </c>
      <c r="FA21" s="324">
        <v>0</v>
      </c>
      <c r="FB21" s="324">
        <v>0</v>
      </c>
      <c r="FC21" s="324">
        <v>0</v>
      </c>
      <c r="FD21" s="324">
        <v>0</v>
      </c>
      <c r="FE21" s="324">
        <v>0</v>
      </c>
      <c r="FF21" s="324">
        <v>0</v>
      </c>
      <c r="FG21" s="324">
        <v>0</v>
      </c>
      <c r="FH21" s="325" t="s">
        <v>950</v>
      </c>
      <c r="FI21" s="325" t="s">
        <v>950</v>
      </c>
      <c r="FJ21" s="325" t="s">
        <v>950</v>
      </c>
      <c r="FK21" s="324">
        <v>0</v>
      </c>
      <c r="FL21" s="324">
        <v>0</v>
      </c>
      <c r="FM21" s="324">
        <v>0</v>
      </c>
      <c r="FN21" s="324">
        <v>0</v>
      </c>
      <c r="FO21" s="324">
        <v>0</v>
      </c>
    </row>
    <row r="22" spans="1:171" s="300" customFormat="1" ht="13.5" customHeight="1">
      <c r="A22" s="322" t="s">
        <v>745</v>
      </c>
      <c r="B22" s="323" t="s">
        <v>802</v>
      </c>
      <c r="C22" s="322" t="s">
        <v>803</v>
      </c>
      <c r="D22" s="324">
        <f t="shared" si="15"/>
        <v>4544</v>
      </c>
      <c r="E22" s="324">
        <f t="shared" si="16"/>
        <v>11</v>
      </c>
      <c r="F22" s="324">
        <f t="shared" si="17"/>
        <v>0</v>
      </c>
      <c r="G22" s="324">
        <f t="shared" si="18"/>
        <v>0</v>
      </c>
      <c r="H22" s="324">
        <f t="shared" si="19"/>
        <v>111</v>
      </c>
      <c r="I22" s="324">
        <f t="shared" si="20"/>
        <v>135</v>
      </c>
      <c r="J22" s="324">
        <f t="shared" si="21"/>
        <v>134</v>
      </c>
      <c r="K22" s="324">
        <f t="shared" si="22"/>
        <v>0</v>
      </c>
      <c r="L22" s="324">
        <f t="shared" si="23"/>
        <v>1448</v>
      </c>
      <c r="M22" s="324">
        <f t="shared" si="24"/>
        <v>0</v>
      </c>
      <c r="N22" s="324">
        <f t="shared" si="25"/>
        <v>0</v>
      </c>
      <c r="O22" s="324">
        <f t="shared" si="26"/>
        <v>0</v>
      </c>
      <c r="P22" s="324">
        <f t="shared" si="27"/>
        <v>0</v>
      </c>
      <c r="Q22" s="324">
        <f t="shared" si="28"/>
        <v>0</v>
      </c>
      <c r="R22" s="324">
        <f t="shared" si="29"/>
        <v>0</v>
      </c>
      <c r="S22" s="324">
        <f t="shared" si="30"/>
        <v>0</v>
      </c>
      <c r="T22" s="324">
        <f t="shared" si="31"/>
        <v>2604</v>
      </c>
      <c r="U22" s="324">
        <f t="shared" si="32"/>
        <v>0</v>
      </c>
      <c r="V22" s="324">
        <f t="shared" si="33"/>
        <v>0</v>
      </c>
      <c r="W22" s="324">
        <f t="shared" si="34"/>
        <v>0</v>
      </c>
      <c r="X22" s="324">
        <f t="shared" si="35"/>
        <v>101</v>
      </c>
      <c r="Y22" s="324">
        <f t="shared" si="1"/>
        <v>2690</v>
      </c>
      <c r="Z22" s="324">
        <v>11</v>
      </c>
      <c r="AA22" s="324">
        <v>0</v>
      </c>
      <c r="AB22" s="324">
        <v>0</v>
      </c>
      <c r="AC22" s="324">
        <v>0</v>
      </c>
      <c r="AD22" s="324">
        <v>0</v>
      </c>
      <c r="AE22" s="324">
        <v>0</v>
      </c>
      <c r="AF22" s="324">
        <v>0</v>
      </c>
      <c r="AG22" s="324">
        <v>0</v>
      </c>
      <c r="AH22" s="324">
        <v>0</v>
      </c>
      <c r="AI22" s="324">
        <v>0</v>
      </c>
      <c r="AJ22" s="325" t="s">
        <v>950</v>
      </c>
      <c r="AK22" s="325" t="s">
        <v>950</v>
      </c>
      <c r="AL22" s="324">
        <v>0</v>
      </c>
      <c r="AM22" s="325" t="s">
        <v>950</v>
      </c>
      <c r="AN22" s="325" t="s">
        <v>950</v>
      </c>
      <c r="AO22" s="324">
        <v>2604</v>
      </c>
      <c r="AP22" s="325" t="s">
        <v>950</v>
      </c>
      <c r="AQ22" s="324">
        <v>0</v>
      </c>
      <c r="AR22" s="325" t="s">
        <v>950</v>
      </c>
      <c r="AS22" s="324">
        <v>75</v>
      </c>
      <c r="AT22" s="324">
        <f t="shared" si="3"/>
        <v>111</v>
      </c>
      <c r="AU22" s="324">
        <v>0</v>
      </c>
      <c r="AV22" s="324">
        <v>0</v>
      </c>
      <c r="AW22" s="324">
        <v>0</v>
      </c>
      <c r="AX22" s="324">
        <v>111</v>
      </c>
      <c r="AY22" s="324">
        <v>0</v>
      </c>
      <c r="AZ22" s="324">
        <v>0</v>
      </c>
      <c r="BA22" s="324">
        <v>0</v>
      </c>
      <c r="BB22" s="324">
        <v>0</v>
      </c>
      <c r="BC22" s="324">
        <v>0</v>
      </c>
      <c r="BD22" s="324">
        <v>0</v>
      </c>
      <c r="BE22" s="325" t="s">
        <v>950</v>
      </c>
      <c r="BF22" s="325" t="s">
        <v>950</v>
      </c>
      <c r="BG22" s="325" t="s">
        <v>950</v>
      </c>
      <c r="BH22" s="325" t="s">
        <v>950</v>
      </c>
      <c r="BI22" s="325" t="s">
        <v>950</v>
      </c>
      <c r="BJ22" s="325" t="s">
        <v>950</v>
      </c>
      <c r="BK22" s="325" t="s">
        <v>950</v>
      </c>
      <c r="BL22" s="325" t="s">
        <v>950</v>
      </c>
      <c r="BM22" s="325" t="s">
        <v>950</v>
      </c>
      <c r="BN22" s="324">
        <v>0</v>
      </c>
      <c r="BO22" s="324">
        <f t="shared" si="5"/>
        <v>0</v>
      </c>
      <c r="BP22" s="324">
        <v>0</v>
      </c>
      <c r="BQ22" s="324">
        <v>0</v>
      </c>
      <c r="BR22" s="324">
        <v>0</v>
      </c>
      <c r="BS22" s="324">
        <v>0</v>
      </c>
      <c r="BT22" s="324">
        <v>0</v>
      </c>
      <c r="BU22" s="324">
        <v>0</v>
      </c>
      <c r="BV22" s="324">
        <v>0</v>
      </c>
      <c r="BW22" s="324">
        <v>0</v>
      </c>
      <c r="BX22" s="324">
        <v>0</v>
      </c>
      <c r="BY22" s="324">
        <v>0</v>
      </c>
      <c r="BZ22" s="324">
        <v>0</v>
      </c>
      <c r="CA22" s="324">
        <v>0</v>
      </c>
      <c r="CB22" s="325" t="s">
        <v>950</v>
      </c>
      <c r="CC22" s="325" t="s">
        <v>950</v>
      </c>
      <c r="CD22" s="325" t="s">
        <v>950</v>
      </c>
      <c r="CE22" s="325" t="s">
        <v>950</v>
      </c>
      <c r="CF22" s="325" t="s">
        <v>950</v>
      </c>
      <c r="CG22" s="325" t="s">
        <v>950</v>
      </c>
      <c r="CH22" s="325" t="s">
        <v>950</v>
      </c>
      <c r="CI22" s="324">
        <v>0</v>
      </c>
      <c r="CJ22" s="324">
        <f t="shared" si="7"/>
        <v>0</v>
      </c>
      <c r="CK22" s="324">
        <v>0</v>
      </c>
      <c r="CL22" s="324">
        <v>0</v>
      </c>
      <c r="CM22" s="324">
        <v>0</v>
      </c>
      <c r="CN22" s="324">
        <v>0</v>
      </c>
      <c r="CO22" s="324">
        <v>0</v>
      </c>
      <c r="CP22" s="324">
        <v>0</v>
      </c>
      <c r="CQ22" s="324">
        <v>0</v>
      </c>
      <c r="CR22" s="324">
        <v>0</v>
      </c>
      <c r="CS22" s="324">
        <v>0</v>
      </c>
      <c r="CT22" s="324">
        <v>0</v>
      </c>
      <c r="CU22" s="324">
        <v>0</v>
      </c>
      <c r="CV22" s="324">
        <v>0</v>
      </c>
      <c r="CW22" s="325" t="s">
        <v>950</v>
      </c>
      <c r="CX22" s="325" t="s">
        <v>950</v>
      </c>
      <c r="CY22" s="325" t="s">
        <v>950</v>
      </c>
      <c r="CZ22" s="325" t="s">
        <v>950</v>
      </c>
      <c r="DA22" s="325" t="s">
        <v>950</v>
      </c>
      <c r="DB22" s="325" t="s">
        <v>950</v>
      </c>
      <c r="DC22" s="325" t="s">
        <v>950</v>
      </c>
      <c r="DD22" s="324">
        <v>0</v>
      </c>
      <c r="DE22" s="324">
        <f t="shared" si="9"/>
        <v>0</v>
      </c>
      <c r="DF22" s="324">
        <v>0</v>
      </c>
      <c r="DG22" s="324">
        <v>0</v>
      </c>
      <c r="DH22" s="324">
        <v>0</v>
      </c>
      <c r="DI22" s="324">
        <v>0</v>
      </c>
      <c r="DJ22" s="324">
        <v>0</v>
      </c>
      <c r="DK22" s="324">
        <v>0</v>
      </c>
      <c r="DL22" s="324">
        <v>0</v>
      </c>
      <c r="DM22" s="324">
        <v>0</v>
      </c>
      <c r="DN22" s="324">
        <v>0</v>
      </c>
      <c r="DO22" s="324">
        <v>0</v>
      </c>
      <c r="DP22" s="324">
        <v>0</v>
      </c>
      <c r="DQ22" s="324">
        <v>0</v>
      </c>
      <c r="DR22" s="325" t="s">
        <v>950</v>
      </c>
      <c r="DS22" s="325" t="s">
        <v>950</v>
      </c>
      <c r="DT22" s="324">
        <v>0</v>
      </c>
      <c r="DU22" s="325" t="s">
        <v>950</v>
      </c>
      <c r="DV22" s="325" t="s">
        <v>950</v>
      </c>
      <c r="DW22" s="325" t="s">
        <v>950</v>
      </c>
      <c r="DX22" s="325" t="s">
        <v>950</v>
      </c>
      <c r="DY22" s="324">
        <v>0</v>
      </c>
      <c r="DZ22" s="324">
        <f t="shared" si="11"/>
        <v>0</v>
      </c>
      <c r="EA22" s="324">
        <v>0</v>
      </c>
      <c r="EB22" s="324">
        <v>0</v>
      </c>
      <c r="EC22" s="324">
        <v>0</v>
      </c>
      <c r="ED22" s="324">
        <v>0</v>
      </c>
      <c r="EE22" s="324">
        <v>0</v>
      </c>
      <c r="EF22" s="324">
        <v>0</v>
      </c>
      <c r="EG22" s="324">
        <v>0</v>
      </c>
      <c r="EH22" s="324">
        <v>0</v>
      </c>
      <c r="EI22" s="324">
        <v>0</v>
      </c>
      <c r="EJ22" s="324">
        <v>0</v>
      </c>
      <c r="EK22" s="325" t="s">
        <v>950</v>
      </c>
      <c r="EL22" s="325" t="s">
        <v>950</v>
      </c>
      <c r="EM22" s="325" t="s">
        <v>950</v>
      </c>
      <c r="EN22" s="324">
        <v>0</v>
      </c>
      <c r="EO22" s="324">
        <v>0</v>
      </c>
      <c r="EP22" s="325" t="s">
        <v>950</v>
      </c>
      <c r="EQ22" s="325" t="s">
        <v>950</v>
      </c>
      <c r="ER22" s="325" t="s">
        <v>950</v>
      </c>
      <c r="ES22" s="324">
        <v>0</v>
      </c>
      <c r="ET22" s="324">
        <v>0</v>
      </c>
      <c r="EU22" s="324">
        <f t="shared" si="13"/>
        <v>1743</v>
      </c>
      <c r="EV22" s="324">
        <v>0</v>
      </c>
      <c r="EW22" s="324">
        <v>0</v>
      </c>
      <c r="EX22" s="324">
        <v>0</v>
      </c>
      <c r="EY22" s="324">
        <v>0</v>
      </c>
      <c r="EZ22" s="324">
        <v>135</v>
      </c>
      <c r="FA22" s="324">
        <v>134</v>
      </c>
      <c r="FB22" s="324">
        <v>0</v>
      </c>
      <c r="FC22" s="324">
        <v>1448</v>
      </c>
      <c r="FD22" s="324">
        <v>0</v>
      </c>
      <c r="FE22" s="324">
        <v>0</v>
      </c>
      <c r="FF22" s="324">
        <v>0</v>
      </c>
      <c r="FG22" s="324">
        <v>0</v>
      </c>
      <c r="FH22" s="325" t="s">
        <v>950</v>
      </c>
      <c r="FI22" s="325" t="s">
        <v>950</v>
      </c>
      <c r="FJ22" s="325" t="s">
        <v>950</v>
      </c>
      <c r="FK22" s="324">
        <v>0</v>
      </c>
      <c r="FL22" s="324">
        <v>0</v>
      </c>
      <c r="FM22" s="324">
        <v>0</v>
      </c>
      <c r="FN22" s="324">
        <v>0</v>
      </c>
      <c r="FO22" s="324">
        <v>26</v>
      </c>
    </row>
    <row r="23" spans="1:171" s="300" customFormat="1" ht="13.5" customHeight="1">
      <c r="A23" s="322" t="s">
        <v>745</v>
      </c>
      <c r="B23" s="323" t="s">
        <v>805</v>
      </c>
      <c r="C23" s="322" t="s">
        <v>806</v>
      </c>
      <c r="D23" s="324">
        <f t="shared" si="15"/>
        <v>7519</v>
      </c>
      <c r="E23" s="324">
        <f t="shared" si="16"/>
        <v>0</v>
      </c>
      <c r="F23" s="324">
        <f t="shared" si="17"/>
        <v>0</v>
      </c>
      <c r="G23" s="324">
        <f t="shared" si="18"/>
        <v>0</v>
      </c>
      <c r="H23" s="324">
        <f t="shared" si="19"/>
        <v>942</v>
      </c>
      <c r="I23" s="324">
        <f t="shared" si="20"/>
        <v>206</v>
      </c>
      <c r="J23" s="324">
        <f t="shared" si="21"/>
        <v>405</v>
      </c>
      <c r="K23" s="324">
        <f t="shared" si="22"/>
        <v>0</v>
      </c>
      <c r="L23" s="324">
        <f t="shared" si="23"/>
        <v>0</v>
      </c>
      <c r="M23" s="324">
        <f t="shared" si="24"/>
        <v>0</v>
      </c>
      <c r="N23" s="324">
        <f t="shared" si="25"/>
        <v>0</v>
      </c>
      <c r="O23" s="324">
        <f t="shared" si="26"/>
        <v>0</v>
      </c>
      <c r="P23" s="324">
        <f t="shared" si="27"/>
        <v>0</v>
      </c>
      <c r="Q23" s="324">
        <f t="shared" si="28"/>
        <v>0</v>
      </c>
      <c r="R23" s="324">
        <f t="shared" si="29"/>
        <v>0</v>
      </c>
      <c r="S23" s="324">
        <f t="shared" si="30"/>
        <v>0</v>
      </c>
      <c r="T23" s="324">
        <f t="shared" si="31"/>
        <v>4971</v>
      </c>
      <c r="U23" s="324">
        <f t="shared" si="32"/>
        <v>0</v>
      </c>
      <c r="V23" s="324">
        <f t="shared" si="33"/>
        <v>0</v>
      </c>
      <c r="W23" s="324">
        <f t="shared" si="34"/>
        <v>0</v>
      </c>
      <c r="X23" s="324">
        <f t="shared" si="35"/>
        <v>995</v>
      </c>
      <c r="Y23" s="324">
        <f t="shared" si="1"/>
        <v>4971</v>
      </c>
      <c r="Z23" s="324">
        <v>0</v>
      </c>
      <c r="AA23" s="324">
        <v>0</v>
      </c>
      <c r="AB23" s="324">
        <v>0</v>
      </c>
      <c r="AC23" s="324">
        <v>0</v>
      </c>
      <c r="AD23" s="324">
        <v>0</v>
      </c>
      <c r="AE23" s="324">
        <v>0</v>
      </c>
      <c r="AF23" s="324">
        <v>0</v>
      </c>
      <c r="AG23" s="324">
        <v>0</v>
      </c>
      <c r="AH23" s="324">
        <v>0</v>
      </c>
      <c r="AI23" s="324">
        <v>0</v>
      </c>
      <c r="AJ23" s="325" t="s">
        <v>950</v>
      </c>
      <c r="AK23" s="325" t="s">
        <v>950</v>
      </c>
      <c r="AL23" s="324">
        <v>0</v>
      </c>
      <c r="AM23" s="325" t="s">
        <v>950</v>
      </c>
      <c r="AN23" s="325" t="s">
        <v>950</v>
      </c>
      <c r="AO23" s="324">
        <v>4971</v>
      </c>
      <c r="AP23" s="325" t="s">
        <v>950</v>
      </c>
      <c r="AQ23" s="324">
        <v>0</v>
      </c>
      <c r="AR23" s="325" t="s">
        <v>950</v>
      </c>
      <c r="AS23" s="324">
        <v>0</v>
      </c>
      <c r="AT23" s="324">
        <f t="shared" si="3"/>
        <v>0</v>
      </c>
      <c r="AU23" s="324">
        <v>0</v>
      </c>
      <c r="AV23" s="324">
        <v>0</v>
      </c>
      <c r="AW23" s="324">
        <v>0</v>
      </c>
      <c r="AX23" s="324">
        <v>0</v>
      </c>
      <c r="AY23" s="324">
        <v>0</v>
      </c>
      <c r="AZ23" s="324">
        <v>0</v>
      </c>
      <c r="BA23" s="324">
        <v>0</v>
      </c>
      <c r="BB23" s="324">
        <v>0</v>
      </c>
      <c r="BC23" s="324">
        <v>0</v>
      </c>
      <c r="BD23" s="324">
        <v>0</v>
      </c>
      <c r="BE23" s="325" t="s">
        <v>950</v>
      </c>
      <c r="BF23" s="325" t="s">
        <v>950</v>
      </c>
      <c r="BG23" s="325" t="s">
        <v>950</v>
      </c>
      <c r="BH23" s="325" t="s">
        <v>950</v>
      </c>
      <c r="BI23" s="325" t="s">
        <v>950</v>
      </c>
      <c r="BJ23" s="325" t="s">
        <v>950</v>
      </c>
      <c r="BK23" s="325" t="s">
        <v>950</v>
      </c>
      <c r="BL23" s="325" t="s">
        <v>950</v>
      </c>
      <c r="BM23" s="325" t="s">
        <v>950</v>
      </c>
      <c r="BN23" s="324">
        <v>0</v>
      </c>
      <c r="BO23" s="324">
        <f t="shared" si="5"/>
        <v>0</v>
      </c>
      <c r="BP23" s="324">
        <v>0</v>
      </c>
      <c r="BQ23" s="324">
        <v>0</v>
      </c>
      <c r="BR23" s="324">
        <v>0</v>
      </c>
      <c r="BS23" s="324">
        <v>0</v>
      </c>
      <c r="BT23" s="324">
        <v>0</v>
      </c>
      <c r="BU23" s="324">
        <v>0</v>
      </c>
      <c r="BV23" s="324">
        <v>0</v>
      </c>
      <c r="BW23" s="324">
        <v>0</v>
      </c>
      <c r="BX23" s="324">
        <v>0</v>
      </c>
      <c r="BY23" s="324">
        <v>0</v>
      </c>
      <c r="BZ23" s="324">
        <v>0</v>
      </c>
      <c r="CA23" s="324">
        <v>0</v>
      </c>
      <c r="CB23" s="325" t="s">
        <v>950</v>
      </c>
      <c r="CC23" s="325" t="s">
        <v>950</v>
      </c>
      <c r="CD23" s="325" t="s">
        <v>950</v>
      </c>
      <c r="CE23" s="325" t="s">
        <v>950</v>
      </c>
      <c r="CF23" s="325" t="s">
        <v>950</v>
      </c>
      <c r="CG23" s="325" t="s">
        <v>950</v>
      </c>
      <c r="CH23" s="325" t="s">
        <v>950</v>
      </c>
      <c r="CI23" s="324">
        <v>0</v>
      </c>
      <c r="CJ23" s="324">
        <f t="shared" si="7"/>
        <v>0</v>
      </c>
      <c r="CK23" s="324">
        <v>0</v>
      </c>
      <c r="CL23" s="324">
        <v>0</v>
      </c>
      <c r="CM23" s="324">
        <v>0</v>
      </c>
      <c r="CN23" s="324">
        <v>0</v>
      </c>
      <c r="CO23" s="324">
        <v>0</v>
      </c>
      <c r="CP23" s="324">
        <v>0</v>
      </c>
      <c r="CQ23" s="324">
        <v>0</v>
      </c>
      <c r="CR23" s="324">
        <v>0</v>
      </c>
      <c r="CS23" s="324">
        <v>0</v>
      </c>
      <c r="CT23" s="324">
        <v>0</v>
      </c>
      <c r="CU23" s="324">
        <v>0</v>
      </c>
      <c r="CV23" s="324">
        <v>0</v>
      </c>
      <c r="CW23" s="325" t="s">
        <v>950</v>
      </c>
      <c r="CX23" s="325" t="s">
        <v>950</v>
      </c>
      <c r="CY23" s="325" t="s">
        <v>950</v>
      </c>
      <c r="CZ23" s="325" t="s">
        <v>950</v>
      </c>
      <c r="DA23" s="325" t="s">
        <v>950</v>
      </c>
      <c r="DB23" s="325" t="s">
        <v>950</v>
      </c>
      <c r="DC23" s="325" t="s">
        <v>950</v>
      </c>
      <c r="DD23" s="324">
        <v>0</v>
      </c>
      <c r="DE23" s="324">
        <f t="shared" si="9"/>
        <v>0</v>
      </c>
      <c r="DF23" s="324">
        <v>0</v>
      </c>
      <c r="DG23" s="324">
        <v>0</v>
      </c>
      <c r="DH23" s="324">
        <v>0</v>
      </c>
      <c r="DI23" s="324">
        <v>0</v>
      </c>
      <c r="DJ23" s="324">
        <v>0</v>
      </c>
      <c r="DK23" s="324">
        <v>0</v>
      </c>
      <c r="DL23" s="324">
        <v>0</v>
      </c>
      <c r="DM23" s="324">
        <v>0</v>
      </c>
      <c r="DN23" s="324">
        <v>0</v>
      </c>
      <c r="DO23" s="324">
        <v>0</v>
      </c>
      <c r="DP23" s="324">
        <v>0</v>
      </c>
      <c r="DQ23" s="324">
        <v>0</v>
      </c>
      <c r="DR23" s="325" t="s">
        <v>950</v>
      </c>
      <c r="DS23" s="325" t="s">
        <v>950</v>
      </c>
      <c r="DT23" s="324">
        <v>0</v>
      </c>
      <c r="DU23" s="325" t="s">
        <v>950</v>
      </c>
      <c r="DV23" s="325" t="s">
        <v>950</v>
      </c>
      <c r="DW23" s="325" t="s">
        <v>950</v>
      </c>
      <c r="DX23" s="325" t="s">
        <v>950</v>
      </c>
      <c r="DY23" s="324">
        <v>0</v>
      </c>
      <c r="DZ23" s="324">
        <f t="shared" si="11"/>
        <v>0</v>
      </c>
      <c r="EA23" s="324">
        <v>0</v>
      </c>
      <c r="EB23" s="324">
        <v>0</v>
      </c>
      <c r="EC23" s="324">
        <v>0</v>
      </c>
      <c r="ED23" s="324">
        <v>0</v>
      </c>
      <c r="EE23" s="324">
        <v>0</v>
      </c>
      <c r="EF23" s="324">
        <v>0</v>
      </c>
      <c r="EG23" s="324">
        <v>0</v>
      </c>
      <c r="EH23" s="324">
        <v>0</v>
      </c>
      <c r="EI23" s="324">
        <v>0</v>
      </c>
      <c r="EJ23" s="324">
        <v>0</v>
      </c>
      <c r="EK23" s="325" t="s">
        <v>950</v>
      </c>
      <c r="EL23" s="325" t="s">
        <v>950</v>
      </c>
      <c r="EM23" s="325" t="s">
        <v>950</v>
      </c>
      <c r="EN23" s="324">
        <v>0</v>
      </c>
      <c r="EO23" s="324">
        <v>0</v>
      </c>
      <c r="EP23" s="325" t="s">
        <v>950</v>
      </c>
      <c r="EQ23" s="325" t="s">
        <v>950</v>
      </c>
      <c r="ER23" s="325" t="s">
        <v>950</v>
      </c>
      <c r="ES23" s="324">
        <v>0</v>
      </c>
      <c r="ET23" s="324">
        <v>0</v>
      </c>
      <c r="EU23" s="324">
        <f t="shared" si="13"/>
        <v>2548</v>
      </c>
      <c r="EV23" s="324">
        <v>0</v>
      </c>
      <c r="EW23" s="324">
        <v>0</v>
      </c>
      <c r="EX23" s="324">
        <v>0</v>
      </c>
      <c r="EY23" s="324">
        <v>942</v>
      </c>
      <c r="EZ23" s="324">
        <v>206</v>
      </c>
      <c r="FA23" s="324">
        <v>405</v>
      </c>
      <c r="FB23" s="324">
        <v>0</v>
      </c>
      <c r="FC23" s="324">
        <v>0</v>
      </c>
      <c r="FD23" s="324">
        <v>0</v>
      </c>
      <c r="FE23" s="324">
        <v>0</v>
      </c>
      <c r="FF23" s="324">
        <v>0</v>
      </c>
      <c r="FG23" s="324">
        <v>0</v>
      </c>
      <c r="FH23" s="325" t="s">
        <v>950</v>
      </c>
      <c r="FI23" s="325" t="s">
        <v>950</v>
      </c>
      <c r="FJ23" s="325" t="s">
        <v>950</v>
      </c>
      <c r="FK23" s="324">
        <v>0</v>
      </c>
      <c r="FL23" s="324">
        <v>0</v>
      </c>
      <c r="FM23" s="324">
        <v>0</v>
      </c>
      <c r="FN23" s="324">
        <v>0</v>
      </c>
      <c r="FO23" s="324">
        <v>995</v>
      </c>
    </row>
    <row r="24" spans="1:171" s="300" customFormat="1" ht="13.5" customHeight="1">
      <c r="A24" s="322" t="s">
        <v>745</v>
      </c>
      <c r="B24" s="323" t="s">
        <v>808</v>
      </c>
      <c r="C24" s="322" t="s">
        <v>809</v>
      </c>
      <c r="D24" s="324">
        <f t="shared" si="15"/>
        <v>2868</v>
      </c>
      <c r="E24" s="324">
        <f t="shared" si="16"/>
        <v>0</v>
      </c>
      <c r="F24" s="324">
        <f t="shared" si="17"/>
        <v>0</v>
      </c>
      <c r="G24" s="324">
        <f t="shared" si="18"/>
        <v>0</v>
      </c>
      <c r="H24" s="324">
        <f t="shared" si="19"/>
        <v>1016</v>
      </c>
      <c r="I24" s="324">
        <f t="shared" si="20"/>
        <v>0</v>
      </c>
      <c r="J24" s="324">
        <f t="shared" si="21"/>
        <v>453</v>
      </c>
      <c r="K24" s="324">
        <f t="shared" si="22"/>
        <v>0</v>
      </c>
      <c r="L24" s="324">
        <f t="shared" si="23"/>
        <v>0</v>
      </c>
      <c r="M24" s="324">
        <f t="shared" si="24"/>
        <v>0</v>
      </c>
      <c r="N24" s="324">
        <f t="shared" si="25"/>
        <v>0</v>
      </c>
      <c r="O24" s="324">
        <f t="shared" si="26"/>
        <v>0</v>
      </c>
      <c r="P24" s="324">
        <f t="shared" si="27"/>
        <v>0</v>
      </c>
      <c r="Q24" s="324">
        <f t="shared" si="28"/>
        <v>0</v>
      </c>
      <c r="R24" s="324">
        <f t="shared" si="29"/>
        <v>0</v>
      </c>
      <c r="S24" s="324">
        <f t="shared" si="30"/>
        <v>0</v>
      </c>
      <c r="T24" s="324">
        <f t="shared" si="31"/>
        <v>958</v>
      </c>
      <c r="U24" s="324">
        <f t="shared" si="32"/>
        <v>0</v>
      </c>
      <c r="V24" s="324">
        <f t="shared" si="33"/>
        <v>0</v>
      </c>
      <c r="W24" s="324">
        <f t="shared" si="34"/>
        <v>0</v>
      </c>
      <c r="X24" s="324">
        <f t="shared" si="35"/>
        <v>441</v>
      </c>
      <c r="Y24" s="324">
        <f t="shared" si="1"/>
        <v>1346</v>
      </c>
      <c r="Z24" s="324">
        <v>0</v>
      </c>
      <c r="AA24" s="324">
        <v>0</v>
      </c>
      <c r="AB24" s="324">
        <v>0</v>
      </c>
      <c r="AC24" s="324">
        <v>0</v>
      </c>
      <c r="AD24" s="324">
        <v>0</v>
      </c>
      <c r="AE24" s="324">
        <v>0</v>
      </c>
      <c r="AF24" s="324">
        <v>0</v>
      </c>
      <c r="AG24" s="324">
        <v>0</v>
      </c>
      <c r="AH24" s="324">
        <v>0</v>
      </c>
      <c r="AI24" s="324">
        <v>0</v>
      </c>
      <c r="AJ24" s="325" t="s">
        <v>950</v>
      </c>
      <c r="AK24" s="325" t="s">
        <v>950</v>
      </c>
      <c r="AL24" s="324">
        <v>0</v>
      </c>
      <c r="AM24" s="325" t="s">
        <v>950</v>
      </c>
      <c r="AN24" s="325" t="s">
        <v>950</v>
      </c>
      <c r="AO24" s="324">
        <v>958</v>
      </c>
      <c r="AP24" s="325" t="s">
        <v>950</v>
      </c>
      <c r="AQ24" s="324">
        <v>0</v>
      </c>
      <c r="AR24" s="325" t="s">
        <v>950</v>
      </c>
      <c r="AS24" s="324">
        <v>388</v>
      </c>
      <c r="AT24" s="324">
        <f t="shared" si="3"/>
        <v>768</v>
      </c>
      <c r="AU24" s="324">
        <v>0</v>
      </c>
      <c r="AV24" s="324">
        <v>0</v>
      </c>
      <c r="AW24" s="324">
        <v>0</v>
      </c>
      <c r="AX24" s="324">
        <v>768</v>
      </c>
      <c r="AY24" s="324">
        <v>0</v>
      </c>
      <c r="AZ24" s="324">
        <v>0</v>
      </c>
      <c r="BA24" s="324">
        <v>0</v>
      </c>
      <c r="BB24" s="324">
        <v>0</v>
      </c>
      <c r="BC24" s="324">
        <v>0</v>
      </c>
      <c r="BD24" s="324">
        <v>0</v>
      </c>
      <c r="BE24" s="325" t="s">
        <v>950</v>
      </c>
      <c r="BF24" s="325" t="s">
        <v>950</v>
      </c>
      <c r="BG24" s="325" t="s">
        <v>950</v>
      </c>
      <c r="BH24" s="325" t="s">
        <v>950</v>
      </c>
      <c r="BI24" s="325" t="s">
        <v>950</v>
      </c>
      <c r="BJ24" s="325" t="s">
        <v>950</v>
      </c>
      <c r="BK24" s="325" t="s">
        <v>950</v>
      </c>
      <c r="BL24" s="325" t="s">
        <v>950</v>
      </c>
      <c r="BM24" s="325" t="s">
        <v>950</v>
      </c>
      <c r="BN24" s="324">
        <v>0</v>
      </c>
      <c r="BO24" s="324">
        <f t="shared" si="5"/>
        <v>0</v>
      </c>
      <c r="BP24" s="324">
        <v>0</v>
      </c>
      <c r="BQ24" s="324">
        <v>0</v>
      </c>
      <c r="BR24" s="324">
        <v>0</v>
      </c>
      <c r="BS24" s="324">
        <v>0</v>
      </c>
      <c r="BT24" s="324">
        <v>0</v>
      </c>
      <c r="BU24" s="324">
        <v>0</v>
      </c>
      <c r="BV24" s="324">
        <v>0</v>
      </c>
      <c r="BW24" s="324">
        <v>0</v>
      </c>
      <c r="BX24" s="324">
        <v>0</v>
      </c>
      <c r="BY24" s="324">
        <v>0</v>
      </c>
      <c r="BZ24" s="324">
        <v>0</v>
      </c>
      <c r="CA24" s="324">
        <v>0</v>
      </c>
      <c r="CB24" s="325" t="s">
        <v>950</v>
      </c>
      <c r="CC24" s="325" t="s">
        <v>950</v>
      </c>
      <c r="CD24" s="325" t="s">
        <v>950</v>
      </c>
      <c r="CE24" s="325" t="s">
        <v>950</v>
      </c>
      <c r="CF24" s="325" t="s">
        <v>950</v>
      </c>
      <c r="CG24" s="325" t="s">
        <v>950</v>
      </c>
      <c r="CH24" s="325" t="s">
        <v>950</v>
      </c>
      <c r="CI24" s="324">
        <v>0</v>
      </c>
      <c r="CJ24" s="324">
        <f t="shared" si="7"/>
        <v>0</v>
      </c>
      <c r="CK24" s="324">
        <v>0</v>
      </c>
      <c r="CL24" s="324">
        <v>0</v>
      </c>
      <c r="CM24" s="324">
        <v>0</v>
      </c>
      <c r="CN24" s="324">
        <v>0</v>
      </c>
      <c r="CO24" s="324">
        <v>0</v>
      </c>
      <c r="CP24" s="324">
        <v>0</v>
      </c>
      <c r="CQ24" s="324">
        <v>0</v>
      </c>
      <c r="CR24" s="324">
        <v>0</v>
      </c>
      <c r="CS24" s="324">
        <v>0</v>
      </c>
      <c r="CT24" s="324">
        <v>0</v>
      </c>
      <c r="CU24" s="324">
        <v>0</v>
      </c>
      <c r="CV24" s="324">
        <v>0</v>
      </c>
      <c r="CW24" s="325" t="s">
        <v>950</v>
      </c>
      <c r="CX24" s="325" t="s">
        <v>950</v>
      </c>
      <c r="CY24" s="325" t="s">
        <v>950</v>
      </c>
      <c r="CZ24" s="325" t="s">
        <v>950</v>
      </c>
      <c r="DA24" s="325" t="s">
        <v>950</v>
      </c>
      <c r="DB24" s="325" t="s">
        <v>950</v>
      </c>
      <c r="DC24" s="325" t="s">
        <v>950</v>
      </c>
      <c r="DD24" s="324">
        <v>0</v>
      </c>
      <c r="DE24" s="324">
        <f t="shared" si="9"/>
        <v>0</v>
      </c>
      <c r="DF24" s="324">
        <v>0</v>
      </c>
      <c r="DG24" s="324">
        <v>0</v>
      </c>
      <c r="DH24" s="324">
        <v>0</v>
      </c>
      <c r="DI24" s="324">
        <v>0</v>
      </c>
      <c r="DJ24" s="324">
        <v>0</v>
      </c>
      <c r="DK24" s="324">
        <v>0</v>
      </c>
      <c r="DL24" s="324">
        <v>0</v>
      </c>
      <c r="DM24" s="324">
        <v>0</v>
      </c>
      <c r="DN24" s="324">
        <v>0</v>
      </c>
      <c r="DO24" s="324">
        <v>0</v>
      </c>
      <c r="DP24" s="324">
        <v>0</v>
      </c>
      <c r="DQ24" s="324">
        <v>0</v>
      </c>
      <c r="DR24" s="325" t="s">
        <v>950</v>
      </c>
      <c r="DS24" s="325" t="s">
        <v>950</v>
      </c>
      <c r="DT24" s="324">
        <v>0</v>
      </c>
      <c r="DU24" s="325" t="s">
        <v>950</v>
      </c>
      <c r="DV24" s="325" t="s">
        <v>950</v>
      </c>
      <c r="DW24" s="325" t="s">
        <v>950</v>
      </c>
      <c r="DX24" s="325" t="s">
        <v>950</v>
      </c>
      <c r="DY24" s="324">
        <v>0</v>
      </c>
      <c r="DZ24" s="324">
        <f t="shared" si="11"/>
        <v>0</v>
      </c>
      <c r="EA24" s="324">
        <v>0</v>
      </c>
      <c r="EB24" s="324">
        <v>0</v>
      </c>
      <c r="EC24" s="324">
        <v>0</v>
      </c>
      <c r="ED24" s="324">
        <v>0</v>
      </c>
      <c r="EE24" s="324">
        <v>0</v>
      </c>
      <c r="EF24" s="324">
        <v>0</v>
      </c>
      <c r="EG24" s="324">
        <v>0</v>
      </c>
      <c r="EH24" s="324">
        <v>0</v>
      </c>
      <c r="EI24" s="324">
        <v>0</v>
      </c>
      <c r="EJ24" s="324">
        <v>0</v>
      </c>
      <c r="EK24" s="325" t="s">
        <v>950</v>
      </c>
      <c r="EL24" s="325" t="s">
        <v>950</v>
      </c>
      <c r="EM24" s="325" t="s">
        <v>950</v>
      </c>
      <c r="EN24" s="324">
        <v>0</v>
      </c>
      <c r="EO24" s="324">
        <v>0</v>
      </c>
      <c r="EP24" s="325" t="s">
        <v>950</v>
      </c>
      <c r="EQ24" s="325" t="s">
        <v>950</v>
      </c>
      <c r="ER24" s="325" t="s">
        <v>950</v>
      </c>
      <c r="ES24" s="324">
        <v>0</v>
      </c>
      <c r="ET24" s="324">
        <v>0</v>
      </c>
      <c r="EU24" s="324">
        <f t="shared" si="13"/>
        <v>754</v>
      </c>
      <c r="EV24" s="324">
        <v>0</v>
      </c>
      <c r="EW24" s="324">
        <v>0</v>
      </c>
      <c r="EX24" s="324">
        <v>0</v>
      </c>
      <c r="EY24" s="324">
        <v>248</v>
      </c>
      <c r="EZ24" s="324">
        <v>0</v>
      </c>
      <c r="FA24" s="324">
        <v>453</v>
      </c>
      <c r="FB24" s="324">
        <v>0</v>
      </c>
      <c r="FC24" s="324">
        <v>0</v>
      </c>
      <c r="FD24" s="324">
        <v>0</v>
      </c>
      <c r="FE24" s="324">
        <v>0</v>
      </c>
      <c r="FF24" s="324">
        <v>0</v>
      </c>
      <c r="FG24" s="324">
        <v>0</v>
      </c>
      <c r="FH24" s="325" t="s">
        <v>950</v>
      </c>
      <c r="FI24" s="325" t="s">
        <v>950</v>
      </c>
      <c r="FJ24" s="325" t="s">
        <v>950</v>
      </c>
      <c r="FK24" s="324">
        <v>0</v>
      </c>
      <c r="FL24" s="324">
        <v>0</v>
      </c>
      <c r="FM24" s="324">
        <v>0</v>
      </c>
      <c r="FN24" s="324">
        <v>0</v>
      </c>
      <c r="FO24" s="324">
        <v>53</v>
      </c>
    </row>
    <row r="25" spans="1:171" s="300" customFormat="1" ht="13.5" customHeight="1">
      <c r="A25" s="322" t="s">
        <v>745</v>
      </c>
      <c r="B25" s="323" t="s">
        <v>811</v>
      </c>
      <c r="C25" s="322" t="s">
        <v>812</v>
      </c>
      <c r="D25" s="324">
        <f t="shared" si="15"/>
        <v>6319</v>
      </c>
      <c r="E25" s="324">
        <f t="shared" si="16"/>
        <v>0</v>
      </c>
      <c r="F25" s="324">
        <f t="shared" si="17"/>
        <v>0</v>
      </c>
      <c r="G25" s="324">
        <f t="shared" si="18"/>
        <v>0</v>
      </c>
      <c r="H25" s="324">
        <f t="shared" si="19"/>
        <v>1532</v>
      </c>
      <c r="I25" s="324">
        <f t="shared" si="20"/>
        <v>1393</v>
      </c>
      <c r="J25" s="324">
        <f t="shared" si="21"/>
        <v>0</v>
      </c>
      <c r="K25" s="324">
        <f t="shared" si="22"/>
        <v>0</v>
      </c>
      <c r="L25" s="324">
        <f t="shared" si="23"/>
        <v>0</v>
      </c>
      <c r="M25" s="324">
        <f t="shared" si="24"/>
        <v>0</v>
      </c>
      <c r="N25" s="324">
        <f t="shared" si="25"/>
        <v>0</v>
      </c>
      <c r="O25" s="324">
        <f t="shared" si="26"/>
        <v>0</v>
      </c>
      <c r="P25" s="324">
        <f t="shared" si="27"/>
        <v>0</v>
      </c>
      <c r="Q25" s="324">
        <f t="shared" si="28"/>
        <v>3057</v>
      </c>
      <c r="R25" s="324">
        <f t="shared" si="29"/>
        <v>0</v>
      </c>
      <c r="S25" s="324">
        <f t="shared" si="30"/>
        <v>0</v>
      </c>
      <c r="T25" s="324">
        <f t="shared" si="31"/>
        <v>0</v>
      </c>
      <c r="U25" s="324">
        <f t="shared" si="32"/>
        <v>0</v>
      </c>
      <c r="V25" s="324">
        <f t="shared" si="33"/>
        <v>0</v>
      </c>
      <c r="W25" s="324">
        <f t="shared" si="34"/>
        <v>0</v>
      </c>
      <c r="X25" s="324">
        <f t="shared" si="35"/>
        <v>337</v>
      </c>
      <c r="Y25" s="324">
        <f t="shared" si="1"/>
        <v>3123</v>
      </c>
      <c r="Z25" s="324">
        <v>0</v>
      </c>
      <c r="AA25" s="324">
        <v>0</v>
      </c>
      <c r="AB25" s="324">
        <v>0</v>
      </c>
      <c r="AC25" s="324">
        <v>0</v>
      </c>
      <c r="AD25" s="324">
        <v>0</v>
      </c>
      <c r="AE25" s="324">
        <v>0</v>
      </c>
      <c r="AF25" s="324">
        <v>0</v>
      </c>
      <c r="AG25" s="324">
        <v>0</v>
      </c>
      <c r="AH25" s="324">
        <v>0</v>
      </c>
      <c r="AI25" s="324">
        <v>0</v>
      </c>
      <c r="AJ25" s="325" t="s">
        <v>950</v>
      </c>
      <c r="AK25" s="325" t="s">
        <v>950</v>
      </c>
      <c r="AL25" s="324">
        <v>3057</v>
      </c>
      <c r="AM25" s="325" t="s">
        <v>950</v>
      </c>
      <c r="AN25" s="325" t="s">
        <v>950</v>
      </c>
      <c r="AO25" s="324">
        <v>0</v>
      </c>
      <c r="AP25" s="325" t="s">
        <v>950</v>
      </c>
      <c r="AQ25" s="324">
        <v>0</v>
      </c>
      <c r="AR25" s="325" t="s">
        <v>950</v>
      </c>
      <c r="AS25" s="324">
        <v>66</v>
      </c>
      <c r="AT25" s="324">
        <f t="shared" si="3"/>
        <v>0</v>
      </c>
      <c r="AU25" s="324">
        <v>0</v>
      </c>
      <c r="AV25" s="324">
        <v>0</v>
      </c>
      <c r="AW25" s="324">
        <v>0</v>
      </c>
      <c r="AX25" s="324">
        <v>0</v>
      </c>
      <c r="AY25" s="324">
        <v>0</v>
      </c>
      <c r="AZ25" s="324">
        <v>0</v>
      </c>
      <c r="BA25" s="324">
        <v>0</v>
      </c>
      <c r="BB25" s="324">
        <v>0</v>
      </c>
      <c r="BC25" s="324">
        <v>0</v>
      </c>
      <c r="BD25" s="324">
        <v>0</v>
      </c>
      <c r="BE25" s="325" t="s">
        <v>950</v>
      </c>
      <c r="BF25" s="325" t="s">
        <v>950</v>
      </c>
      <c r="BG25" s="325" t="s">
        <v>950</v>
      </c>
      <c r="BH25" s="325" t="s">
        <v>950</v>
      </c>
      <c r="BI25" s="325" t="s">
        <v>950</v>
      </c>
      <c r="BJ25" s="325" t="s">
        <v>950</v>
      </c>
      <c r="BK25" s="325" t="s">
        <v>950</v>
      </c>
      <c r="BL25" s="325" t="s">
        <v>950</v>
      </c>
      <c r="BM25" s="325" t="s">
        <v>950</v>
      </c>
      <c r="BN25" s="324">
        <v>0</v>
      </c>
      <c r="BO25" s="324">
        <f t="shared" si="5"/>
        <v>1</v>
      </c>
      <c r="BP25" s="324">
        <v>0</v>
      </c>
      <c r="BQ25" s="324">
        <v>0</v>
      </c>
      <c r="BR25" s="324">
        <v>0</v>
      </c>
      <c r="BS25" s="324">
        <v>0</v>
      </c>
      <c r="BT25" s="324">
        <v>0</v>
      </c>
      <c r="BU25" s="324">
        <v>0</v>
      </c>
      <c r="BV25" s="324">
        <v>0</v>
      </c>
      <c r="BW25" s="324">
        <v>0</v>
      </c>
      <c r="BX25" s="324">
        <v>0</v>
      </c>
      <c r="BY25" s="324">
        <v>0</v>
      </c>
      <c r="BZ25" s="324">
        <v>0</v>
      </c>
      <c r="CA25" s="324">
        <v>0</v>
      </c>
      <c r="CB25" s="325" t="s">
        <v>950</v>
      </c>
      <c r="CC25" s="325" t="s">
        <v>950</v>
      </c>
      <c r="CD25" s="325" t="s">
        <v>950</v>
      </c>
      <c r="CE25" s="325" t="s">
        <v>950</v>
      </c>
      <c r="CF25" s="325" t="s">
        <v>950</v>
      </c>
      <c r="CG25" s="325" t="s">
        <v>950</v>
      </c>
      <c r="CH25" s="325" t="s">
        <v>950</v>
      </c>
      <c r="CI25" s="324">
        <v>1</v>
      </c>
      <c r="CJ25" s="324">
        <f t="shared" si="7"/>
        <v>0</v>
      </c>
      <c r="CK25" s="324">
        <v>0</v>
      </c>
      <c r="CL25" s="324">
        <v>0</v>
      </c>
      <c r="CM25" s="324">
        <v>0</v>
      </c>
      <c r="CN25" s="324">
        <v>0</v>
      </c>
      <c r="CO25" s="324">
        <v>0</v>
      </c>
      <c r="CP25" s="324">
        <v>0</v>
      </c>
      <c r="CQ25" s="324">
        <v>0</v>
      </c>
      <c r="CR25" s="324">
        <v>0</v>
      </c>
      <c r="CS25" s="324">
        <v>0</v>
      </c>
      <c r="CT25" s="324">
        <v>0</v>
      </c>
      <c r="CU25" s="324">
        <v>0</v>
      </c>
      <c r="CV25" s="324">
        <v>0</v>
      </c>
      <c r="CW25" s="325" t="s">
        <v>950</v>
      </c>
      <c r="CX25" s="325" t="s">
        <v>950</v>
      </c>
      <c r="CY25" s="325" t="s">
        <v>950</v>
      </c>
      <c r="CZ25" s="325" t="s">
        <v>950</v>
      </c>
      <c r="DA25" s="325" t="s">
        <v>950</v>
      </c>
      <c r="DB25" s="325" t="s">
        <v>950</v>
      </c>
      <c r="DC25" s="325" t="s">
        <v>950</v>
      </c>
      <c r="DD25" s="324">
        <v>0</v>
      </c>
      <c r="DE25" s="324">
        <f t="shared" si="9"/>
        <v>0</v>
      </c>
      <c r="DF25" s="324">
        <v>0</v>
      </c>
      <c r="DG25" s="324">
        <v>0</v>
      </c>
      <c r="DH25" s="324">
        <v>0</v>
      </c>
      <c r="DI25" s="324">
        <v>0</v>
      </c>
      <c r="DJ25" s="324">
        <v>0</v>
      </c>
      <c r="DK25" s="324">
        <v>0</v>
      </c>
      <c r="DL25" s="324">
        <v>0</v>
      </c>
      <c r="DM25" s="324">
        <v>0</v>
      </c>
      <c r="DN25" s="324">
        <v>0</v>
      </c>
      <c r="DO25" s="324">
        <v>0</v>
      </c>
      <c r="DP25" s="324">
        <v>0</v>
      </c>
      <c r="DQ25" s="324">
        <v>0</v>
      </c>
      <c r="DR25" s="325" t="s">
        <v>950</v>
      </c>
      <c r="DS25" s="325" t="s">
        <v>950</v>
      </c>
      <c r="DT25" s="324">
        <v>0</v>
      </c>
      <c r="DU25" s="325" t="s">
        <v>950</v>
      </c>
      <c r="DV25" s="325" t="s">
        <v>950</v>
      </c>
      <c r="DW25" s="325" t="s">
        <v>950</v>
      </c>
      <c r="DX25" s="325" t="s">
        <v>950</v>
      </c>
      <c r="DY25" s="324">
        <v>0</v>
      </c>
      <c r="DZ25" s="324">
        <f t="shared" si="11"/>
        <v>0</v>
      </c>
      <c r="EA25" s="324">
        <v>0</v>
      </c>
      <c r="EB25" s="324">
        <v>0</v>
      </c>
      <c r="EC25" s="324">
        <v>0</v>
      </c>
      <c r="ED25" s="324">
        <v>0</v>
      </c>
      <c r="EE25" s="324">
        <v>0</v>
      </c>
      <c r="EF25" s="324">
        <v>0</v>
      </c>
      <c r="EG25" s="324">
        <v>0</v>
      </c>
      <c r="EH25" s="324">
        <v>0</v>
      </c>
      <c r="EI25" s="324">
        <v>0</v>
      </c>
      <c r="EJ25" s="324">
        <v>0</v>
      </c>
      <c r="EK25" s="325" t="s">
        <v>950</v>
      </c>
      <c r="EL25" s="325" t="s">
        <v>950</v>
      </c>
      <c r="EM25" s="325" t="s">
        <v>950</v>
      </c>
      <c r="EN25" s="324">
        <v>0</v>
      </c>
      <c r="EO25" s="324">
        <v>0</v>
      </c>
      <c r="EP25" s="325" t="s">
        <v>950</v>
      </c>
      <c r="EQ25" s="325" t="s">
        <v>950</v>
      </c>
      <c r="ER25" s="325" t="s">
        <v>950</v>
      </c>
      <c r="ES25" s="324">
        <v>0</v>
      </c>
      <c r="ET25" s="324">
        <v>0</v>
      </c>
      <c r="EU25" s="324">
        <f t="shared" si="13"/>
        <v>3195</v>
      </c>
      <c r="EV25" s="324">
        <v>0</v>
      </c>
      <c r="EW25" s="324">
        <v>0</v>
      </c>
      <c r="EX25" s="324">
        <v>0</v>
      </c>
      <c r="EY25" s="324">
        <v>1532</v>
      </c>
      <c r="EZ25" s="324">
        <v>1393</v>
      </c>
      <c r="FA25" s="324">
        <v>0</v>
      </c>
      <c r="FB25" s="324">
        <v>0</v>
      </c>
      <c r="FC25" s="324">
        <v>0</v>
      </c>
      <c r="FD25" s="324">
        <v>0</v>
      </c>
      <c r="FE25" s="324">
        <v>0</v>
      </c>
      <c r="FF25" s="324">
        <v>0</v>
      </c>
      <c r="FG25" s="324">
        <v>0</v>
      </c>
      <c r="FH25" s="325" t="s">
        <v>950</v>
      </c>
      <c r="FI25" s="325" t="s">
        <v>950</v>
      </c>
      <c r="FJ25" s="325" t="s">
        <v>950</v>
      </c>
      <c r="FK25" s="324">
        <v>0</v>
      </c>
      <c r="FL25" s="324">
        <v>0</v>
      </c>
      <c r="FM25" s="324">
        <v>0</v>
      </c>
      <c r="FN25" s="324">
        <v>0</v>
      </c>
      <c r="FO25" s="324">
        <v>270</v>
      </c>
    </row>
    <row r="26" spans="1:171" s="300" customFormat="1" ht="13.5" customHeight="1">
      <c r="A26" s="322" t="s">
        <v>745</v>
      </c>
      <c r="B26" s="323" t="s">
        <v>814</v>
      </c>
      <c r="C26" s="322" t="s">
        <v>815</v>
      </c>
      <c r="D26" s="324">
        <f t="shared" si="15"/>
        <v>4758</v>
      </c>
      <c r="E26" s="324">
        <f t="shared" si="16"/>
        <v>0</v>
      </c>
      <c r="F26" s="324">
        <f t="shared" si="17"/>
        <v>0</v>
      </c>
      <c r="G26" s="324">
        <f t="shared" si="18"/>
        <v>0</v>
      </c>
      <c r="H26" s="324">
        <f t="shared" si="19"/>
        <v>1403</v>
      </c>
      <c r="I26" s="324">
        <f t="shared" si="20"/>
        <v>2081</v>
      </c>
      <c r="J26" s="324">
        <f t="shared" si="21"/>
        <v>0</v>
      </c>
      <c r="K26" s="324">
        <f t="shared" si="22"/>
        <v>0</v>
      </c>
      <c r="L26" s="324">
        <f t="shared" si="23"/>
        <v>0</v>
      </c>
      <c r="M26" s="324">
        <f t="shared" si="24"/>
        <v>0</v>
      </c>
      <c r="N26" s="324">
        <f t="shared" si="25"/>
        <v>0</v>
      </c>
      <c r="O26" s="324">
        <f t="shared" si="26"/>
        <v>115</v>
      </c>
      <c r="P26" s="324">
        <f t="shared" si="27"/>
        <v>0</v>
      </c>
      <c r="Q26" s="324">
        <f t="shared" si="28"/>
        <v>81</v>
      </c>
      <c r="R26" s="324">
        <f t="shared" si="29"/>
        <v>0</v>
      </c>
      <c r="S26" s="324">
        <f t="shared" si="30"/>
        <v>0</v>
      </c>
      <c r="T26" s="324">
        <f t="shared" si="31"/>
        <v>0</v>
      </c>
      <c r="U26" s="324">
        <f t="shared" si="32"/>
        <v>0</v>
      </c>
      <c r="V26" s="324">
        <f t="shared" si="33"/>
        <v>0</v>
      </c>
      <c r="W26" s="324">
        <f t="shared" si="34"/>
        <v>0</v>
      </c>
      <c r="X26" s="324">
        <f t="shared" si="35"/>
        <v>1078</v>
      </c>
      <c r="Y26" s="324">
        <f t="shared" si="1"/>
        <v>738</v>
      </c>
      <c r="Z26" s="324">
        <v>0</v>
      </c>
      <c r="AA26" s="324">
        <v>0</v>
      </c>
      <c r="AB26" s="324">
        <v>0</v>
      </c>
      <c r="AC26" s="324">
        <v>0</v>
      </c>
      <c r="AD26" s="324">
        <v>0</v>
      </c>
      <c r="AE26" s="324">
        <v>0</v>
      </c>
      <c r="AF26" s="324">
        <v>0</v>
      </c>
      <c r="AG26" s="324">
        <v>0</v>
      </c>
      <c r="AH26" s="324">
        <v>0</v>
      </c>
      <c r="AI26" s="324">
        <v>0</v>
      </c>
      <c r="AJ26" s="325" t="s">
        <v>950</v>
      </c>
      <c r="AK26" s="325" t="s">
        <v>950</v>
      </c>
      <c r="AL26" s="324">
        <v>81</v>
      </c>
      <c r="AM26" s="325" t="s">
        <v>950</v>
      </c>
      <c r="AN26" s="325" t="s">
        <v>950</v>
      </c>
      <c r="AO26" s="324">
        <v>0</v>
      </c>
      <c r="AP26" s="325" t="s">
        <v>950</v>
      </c>
      <c r="AQ26" s="324">
        <v>0</v>
      </c>
      <c r="AR26" s="325" t="s">
        <v>950</v>
      </c>
      <c r="AS26" s="324">
        <v>657</v>
      </c>
      <c r="AT26" s="324">
        <f t="shared" si="3"/>
        <v>0</v>
      </c>
      <c r="AU26" s="324">
        <v>0</v>
      </c>
      <c r="AV26" s="324">
        <v>0</v>
      </c>
      <c r="AW26" s="324">
        <v>0</v>
      </c>
      <c r="AX26" s="324">
        <v>0</v>
      </c>
      <c r="AY26" s="324">
        <v>0</v>
      </c>
      <c r="AZ26" s="324">
        <v>0</v>
      </c>
      <c r="BA26" s="324">
        <v>0</v>
      </c>
      <c r="BB26" s="324">
        <v>0</v>
      </c>
      <c r="BC26" s="324">
        <v>0</v>
      </c>
      <c r="BD26" s="324">
        <v>0</v>
      </c>
      <c r="BE26" s="325" t="s">
        <v>950</v>
      </c>
      <c r="BF26" s="325" t="s">
        <v>950</v>
      </c>
      <c r="BG26" s="325" t="s">
        <v>950</v>
      </c>
      <c r="BH26" s="325" t="s">
        <v>950</v>
      </c>
      <c r="BI26" s="325" t="s">
        <v>950</v>
      </c>
      <c r="BJ26" s="325" t="s">
        <v>950</v>
      </c>
      <c r="BK26" s="325" t="s">
        <v>950</v>
      </c>
      <c r="BL26" s="325" t="s">
        <v>950</v>
      </c>
      <c r="BM26" s="325" t="s">
        <v>950</v>
      </c>
      <c r="BN26" s="324">
        <v>0</v>
      </c>
      <c r="BO26" s="324">
        <f t="shared" si="5"/>
        <v>115</v>
      </c>
      <c r="BP26" s="324">
        <v>0</v>
      </c>
      <c r="BQ26" s="324">
        <v>0</v>
      </c>
      <c r="BR26" s="324">
        <v>0</v>
      </c>
      <c r="BS26" s="324">
        <v>0</v>
      </c>
      <c r="BT26" s="324">
        <v>0</v>
      </c>
      <c r="BU26" s="324">
        <v>0</v>
      </c>
      <c r="BV26" s="324">
        <v>0</v>
      </c>
      <c r="BW26" s="324">
        <v>0</v>
      </c>
      <c r="BX26" s="324">
        <v>0</v>
      </c>
      <c r="BY26" s="324">
        <v>0</v>
      </c>
      <c r="BZ26" s="324">
        <v>115</v>
      </c>
      <c r="CA26" s="324">
        <v>0</v>
      </c>
      <c r="CB26" s="325" t="s">
        <v>950</v>
      </c>
      <c r="CC26" s="325" t="s">
        <v>950</v>
      </c>
      <c r="CD26" s="325" t="s">
        <v>950</v>
      </c>
      <c r="CE26" s="325" t="s">
        <v>950</v>
      </c>
      <c r="CF26" s="325" t="s">
        <v>950</v>
      </c>
      <c r="CG26" s="325" t="s">
        <v>950</v>
      </c>
      <c r="CH26" s="325" t="s">
        <v>950</v>
      </c>
      <c r="CI26" s="324">
        <v>0</v>
      </c>
      <c r="CJ26" s="324">
        <f t="shared" si="7"/>
        <v>0</v>
      </c>
      <c r="CK26" s="324">
        <v>0</v>
      </c>
      <c r="CL26" s="324">
        <v>0</v>
      </c>
      <c r="CM26" s="324">
        <v>0</v>
      </c>
      <c r="CN26" s="324">
        <v>0</v>
      </c>
      <c r="CO26" s="324">
        <v>0</v>
      </c>
      <c r="CP26" s="324">
        <v>0</v>
      </c>
      <c r="CQ26" s="324">
        <v>0</v>
      </c>
      <c r="CR26" s="324">
        <v>0</v>
      </c>
      <c r="CS26" s="324">
        <v>0</v>
      </c>
      <c r="CT26" s="324">
        <v>0</v>
      </c>
      <c r="CU26" s="324">
        <v>0</v>
      </c>
      <c r="CV26" s="324">
        <v>0</v>
      </c>
      <c r="CW26" s="325" t="s">
        <v>950</v>
      </c>
      <c r="CX26" s="325" t="s">
        <v>950</v>
      </c>
      <c r="CY26" s="325" t="s">
        <v>950</v>
      </c>
      <c r="CZ26" s="325" t="s">
        <v>950</v>
      </c>
      <c r="DA26" s="325" t="s">
        <v>950</v>
      </c>
      <c r="DB26" s="325" t="s">
        <v>950</v>
      </c>
      <c r="DC26" s="325" t="s">
        <v>950</v>
      </c>
      <c r="DD26" s="324">
        <v>0</v>
      </c>
      <c r="DE26" s="324">
        <f t="shared" si="9"/>
        <v>0</v>
      </c>
      <c r="DF26" s="324">
        <v>0</v>
      </c>
      <c r="DG26" s="324">
        <v>0</v>
      </c>
      <c r="DH26" s="324">
        <v>0</v>
      </c>
      <c r="DI26" s="324">
        <v>0</v>
      </c>
      <c r="DJ26" s="324">
        <v>0</v>
      </c>
      <c r="DK26" s="324">
        <v>0</v>
      </c>
      <c r="DL26" s="324">
        <v>0</v>
      </c>
      <c r="DM26" s="324">
        <v>0</v>
      </c>
      <c r="DN26" s="324">
        <v>0</v>
      </c>
      <c r="DO26" s="324">
        <v>0</v>
      </c>
      <c r="DP26" s="324">
        <v>0</v>
      </c>
      <c r="DQ26" s="324">
        <v>0</v>
      </c>
      <c r="DR26" s="325" t="s">
        <v>950</v>
      </c>
      <c r="DS26" s="325" t="s">
        <v>950</v>
      </c>
      <c r="DT26" s="324">
        <v>0</v>
      </c>
      <c r="DU26" s="325" t="s">
        <v>950</v>
      </c>
      <c r="DV26" s="325" t="s">
        <v>950</v>
      </c>
      <c r="DW26" s="325" t="s">
        <v>950</v>
      </c>
      <c r="DX26" s="325" t="s">
        <v>950</v>
      </c>
      <c r="DY26" s="324">
        <v>0</v>
      </c>
      <c r="DZ26" s="324">
        <f t="shared" si="11"/>
        <v>0</v>
      </c>
      <c r="EA26" s="324">
        <v>0</v>
      </c>
      <c r="EB26" s="324">
        <v>0</v>
      </c>
      <c r="EC26" s="324">
        <v>0</v>
      </c>
      <c r="ED26" s="324">
        <v>0</v>
      </c>
      <c r="EE26" s="324">
        <v>0</v>
      </c>
      <c r="EF26" s="324">
        <v>0</v>
      </c>
      <c r="EG26" s="324">
        <v>0</v>
      </c>
      <c r="EH26" s="324">
        <v>0</v>
      </c>
      <c r="EI26" s="324">
        <v>0</v>
      </c>
      <c r="EJ26" s="324">
        <v>0</v>
      </c>
      <c r="EK26" s="325" t="s">
        <v>950</v>
      </c>
      <c r="EL26" s="325" t="s">
        <v>950</v>
      </c>
      <c r="EM26" s="325" t="s">
        <v>950</v>
      </c>
      <c r="EN26" s="324">
        <v>0</v>
      </c>
      <c r="EO26" s="324">
        <v>0</v>
      </c>
      <c r="EP26" s="325" t="s">
        <v>950</v>
      </c>
      <c r="EQ26" s="325" t="s">
        <v>950</v>
      </c>
      <c r="ER26" s="325" t="s">
        <v>950</v>
      </c>
      <c r="ES26" s="324">
        <v>0</v>
      </c>
      <c r="ET26" s="324">
        <v>0</v>
      </c>
      <c r="EU26" s="324">
        <f t="shared" si="13"/>
        <v>3905</v>
      </c>
      <c r="EV26" s="324">
        <v>0</v>
      </c>
      <c r="EW26" s="324">
        <v>0</v>
      </c>
      <c r="EX26" s="324">
        <v>0</v>
      </c>
      <c r="EY26" s="324">
        <v>1403</v>
      </c>
      <c r="EZ26" s="324">
        <v>2081</v>
      </c>
      <c r="FA26" s="324">
        <v>0</v>
      </c>
      <c r="FB26" s="324">
        <v>0</v>
      </c>
      <c r="FC26" s="324">
        <v>0</v>
      </c>
      <c r="FD26" s="324">
        <v>0</v>
      </c>
      <c r="FE26" s="324">
        <v>0</v>
      </c>
      <c r="FF26" s="324">
        <v>0</v>
      </c>
      <c r="FG26" s="324">
        <v>0</v>
      </c>
      <c r="FH26" s="325" t="s">
        <v>950</v>
      </c>
      <c r="FI26" s="325" t="s">
        <v>950</v>
      </c>
      <c r="FJ26" s="325" t="s">
        <v>950</v>
      </c>
      <c r="FK26" s="324">
        <v>0</v>
      </c>
      <c r="FL26" s="324">
        <v>0</v>
      </c>
      <c r="FM26" s="324">
        <v>0</v>
      </c>
      <c r="FN26" s="324">
        <v>0</v>
      </c>
      <c r="FO26" s="324">
        <v>421</v>
      </c>
    </row>
    <row r="27" spans="1:171" s="300" customFormat="1" ht="13.5" customHeight="1">
      <c r="A27" s="322" t="s">
        <v>745</v>
      </c>
      <c r="B27" s="323" t="s">
        <v>817</v>
      </c>
      <c r="C27" s="322" t="s">
        <v>818</v>
      </c>
      <c r="D27" s="324">
        <f t="shared" si="15"/>
        <v>2660</v>
      </c>
      <c r="E27" s="324">
        <f t="shared" si="16"/>
        <v>0</v>
      </c>
      <c r="F27" s="324">
        <f t="shared" si="17"/>
        <v>0</v>
      </c>
      <c r="G27" s="324">
        <f t="shared" si="18"/>
        <v>338</v>
      </c>
      <c r="H27" s="324">
        <f t="shared" si="19"/>
        <v>600</v>
      </c>
      <c r="I27" s="324">
        <f t="shared" si="20"/>
        <v>467</v>
      </c>
      <c r="J27" s="324">
        <f t="shared" si="21"/>
        <v>344</v>
      </c>
      <c r="K27" s="324">
        <f t="shared" si="22"/>
        <v>0</v>
      </c>
      <c r="L27" s="324">
        <f t="shared" si="23"/>
        <v>326</v>
      </c>
      <c r="M27" s="324">
        <f t="shared" si="24"/>
        <v>0</v>
      </c>
      <c r="N27" s="324">
        <f t="shared" si="25"/>
        <v>0</v>
      </c>
      <c r="O27" s="324">
        <f t="shared" si="26"/>
        <v>0</v>
      </c>
      <c r="P27" s="324">
        <f t="shared" si="27"/>
        <v>0</v>
      </c>
      <c r="Q27" s="324">
        <f t="shared" si="28"/>
        <v>0</v>
      </c>
      <c r="R27" s="324">
        <f t="shared" si="29"/>
        <v>0</v>
      </c>
      <c r="S27" s="324">
        <f t="shared" si="30"/>
        <v>0</v>
      </c>
      <c r="T27" s="324">
        <f t="shared" si="31"/>
        <v>0</v>
      </c>
      <c r="U27" s="324">
        <f t="shared" si="32"/>
        <v>0</v>
      </c>
      <c r="V27" s="324">
        <f t="shared" si="33"/>
        <v>0</v>
      </c>
      <c r="W27" s="324">
        <f t="shared" si="34"/>
        <v>0</v>
      </c>
      <c r="X27" s="324">
        <f t="shared" si="35"/>
        <v>585</v>
      </c>
      <c r="Y27" s="324">
        <f t="shared" si="1"/>
        <v>705</v>
      </c>
      <c r="Z27" s="324">
        <v>0</v>
      </c>
      <c r="AA27" s="324">
        <v>0</v>
      </c>
      <c r="AB27" s="324">
        <v>0</v>
      </c>
      <c r="AC27" s="324">
        <v>144</v>
      </c>
      <c r="AD27" s="324">
        <v>0</v>
      </c>
      <c r="AE27" s="324">
        <v>0</v>
      </c>
      <c r="AF27" s="324">
        <v>0</v>
      </c>
      <c r="AG27" s="324">
        <v>0</v>
      </c>
      <c r="AH27" s="324">
        <v>0</v>
      </c>
      <c r="AI27" s="324">
        <v>0</v>
      </c>
      <c r="AJ27" s="325" t="s">
        <v>950</v>
      </c>
      <c r="AK27" s="325" t="s">
        <v>950</v>
      </c>
      <c r="AL27" s="324">
        <v>0</v>
      </c>
      <c r="AM27" s="325" t="s">
        <v>950</v>
      </c>
      <c r="AN27" s="325" t="s">
        <v>950</v>
      </c>
      <c r="AO27" s="324">
        <v>0</v>
      </c>
      <c r="AP27" s="325" t="s">
        <v>950</v>
      </c>
      <c r="AQ27" s="324">
        <v>0</v>
      </c>
      <c r="AR27" s="325" t="s">
        <v>950</v>
      </c>
      <c r="AS27" s="324">
        <v>561</v>
      </c>
      <c r="AT27" s="324">
        <f t="shared" si="3"/>
        <v>172</v>
      </c>
      <c r="AU27" s="324">
        <v>0</v>
      </c>
      <c r="AV27" s="324">
        <v>0</v>
      </c>
      <c r="AW27" s="324">
        <v>0</v>
      </c>
      <c r="AX27" s="324">
        <v>168</v>
      </c>
      <c r="AY27" s="324">
        <v>0</v>
      </c>
      <c r="AZ27" s="324">
        <v>0</v>
      </c>
      <c r="BA27" s="324">
        <v>0</v>
      </c>
      <c r="BB27" s="324">
        <v>0</v>
      </c>
      <c r="BC27" s="324">
        <v>0</v>
      </c>
      <c r="BD27" s="324">
        <v>0</v>
      </c>
      <c r="BE27" s="325" t="s">
        <v>950</v>
      </c>
      <c r="BF27" s="325" t="s">
        <v>950</v>
      </c>
      <c r="BG27" s="325" t="s">
        <v>950</v>
      </c>
      <c r="BH27" s="325" t="s">
        <v>950</v>
      </c>
      <c r="BI27" s="325" t="s">
        <v>950</v>
      </c>
      <c r="BJ27" s="325" t="s">
        <v>950</v>
      </c>
      <c r="BK27" s="325" t="s">
        <v>950</v>
      </c>
      <c r="BL27" s="325" t="s">
        <v>950</v>
      </c>
      <c r="BM27" s="325" t="s">
        <v>950</v>
      </c>
      <c r="BN27" s="324">
        <v>4</v>
      </c>
      <c r="BO27" s="324">
        <f t="shared" si="5"/>
        <v>1</v>
      </c>
      <c r="BP27" s="324">
        <v>0</v>
      </c>
      <c r="BQ27" s="324">
        <v>0</v>
      </c>
      <c r="BR27" s="324">
        <v>0</v>
      </c>
      <c r="BS27" s="324">
        <v>0</v>
      </c>
      <c r="BT27" s="324">
        <v>0</v>
      </c>
      <c r="BU27" s="324">
        <v>0</v>
      </c>
      <c r="BV27" s="324">
        <v>0</v>
      </c>
      <c r="BW27" s="324">
        <v>0</v>
      </c>
      <c r="BX27" s="324">
        <v>0</v>
      </c>
      <c r="BY27" s="324">
        <v>0</v>
      </c>
      <c r="BZ27" s="324">
        <v>0</v>
      </c>
      <c r="CA27" s="324">
        <v>0</v>
      </c>
      <c r="CB27" s="325" t="s">
        <v>950</v>
      </c>
      <c r="CC27" s="325" t="s">
        <v>950</v>
      </c>
      <c r="CD27" s="325" t="s">
        <v>950</v>
      </c>
      <c r="CE27" s="325" t="s">
        <v>950</v>
      </c>
      <c r="CF27" s="325" t="s">
        <v>950</v>
      </c>
      <c r="CG27" s="325" t="s">
        <v>950</v>
      </c>
      <c r="CH27" s="325" t="s">
        <v>950</v>
      </c>
      <c r="CI27" s="324">
        <v>1</v>
      </c>
      <c r="CJ27" s="324">
        <f t="shared" si="7"/>
        <v>0</v>
      </c>
      <c r="CK27" s="324">
        <v>0</v>
      </c>
      <c r="CL27" s="324">
        <v>0</v>
      </c>
      <c r="CM27" s="324">
        <v>0</v>
      </c>
      <c r="CN27" s="324">
        <v>0</v>
      </c>
      <c r="CO27" s="324">
        <v>0</v>
      </c>
      <c r="CP27" s="324">
        <v>0</v>
      </c>
      <c r="CQ27" s="324">
        <v>0</v>
      </c>
      <c r="CR27" s="324">
        <v>0</v>
      </c>
      <c r="CS27" s="324">
        <v>0</v>
      </c>
      <c r="CT27" s="324">
        <v>0</v>
      </c>
      <c r="CU27" s="324">
        <v>0</v>
      </c>
      <c r="CV27" s="324">
        <v>0</v>
      </c>
      <c r="CW27" s="325" t="s">
        <v>950</v>
      </c>
      <c r="CX27" s="325" t="s">
        <v>950</v>
      </c>
      <c r="CY27" s="325" t="s">
        <v>950</v>
      </c>
      <c r="CZ27" s="325" t="s">
        <v>950</v>
      </c>
      <c r="DA27" s="325" t="s">
        <v>950</v>
      </c>
      <c r="DB27" s="325" t="s">
        <v>950</v>
      </c>
      <c r="DC27" s="325" t="s">
        <v>950</v>
      </c>
      <c r="DD27" s="324">
        <v>0</v>
      </c>
      <c r="DE27" s="324">
        <f t="shared" si="9"/>
        <v>0</v>
      </c>
      <c r="DF27" s="324">
        <v>0</v>
      </c>
      <c r="DG27" s="324">
        <v>0</v>
      </c>
      <c r="DH27" s="324">
        <v>0</v>
      </c>
      <c r="DI27" s="324">
        <v>0</v>
      </c>
      <c r="DJ27" s="324">
        <v>0</v>
      </c>
      <c r="DK27" s="324">
        <v>0</v>
      </c>
      <c r="DL27" s="324">
        <v>0</v>
      </c>
      <c r="DM27" s="324">
        <v>0</v>
      </c>
      <c r="DN27" s="324">
        <v>0</v>
      </c>
      <c r="DO27" s="324">
        <v>0</v>
      </c>
      <c r="DP27" s="324">
        <v>0</v>
      </c>
      <c r="DQ27" s="324">
        <v>0</v>
      </c>
      <c r="DR27" s="325" t="s">
        <v>950</v>
      </c>
      <c r="DS27" s="325" t="s">
        <v>950</v>
      </c>
      <c r="DT27" s="324">
        <v>0</v>
      </c>
      <c r="DU27" s="325" t="s">
        <v>950</v>
      </c>
      <c r="DV27" s="325" t="s">
        <v>950</v>
      </c>
      <c r="DW27" s="325" t="s">
        <v>950</v>
      </c>
      <c r="DX27" s="325" t="s">
        <v>950</v>
      </c>
      <c r="DY27" s="324">
        <v>0</v>
      </c>
      <c r="DZ27" s="324">
        <f t="shared" si="11"/>
        <v>0</v>
      </c>
      <c r="EA27" s="324">
        <v>0</v>
      </c>
      <c r="EB27" s="324">
        <v>0</v>
      </c>
      <c r="EC27" s="324">
        <v>0</v>
      </c>
      <c r="ED27" s="324">
        <v>0</v>
      </c>
      <c r="EE27" s="324">
        <v>0</v>
      </c>
      <c r="EF27" s="324">
        <v>0</v>
      </c>
      <c r="EG27" s="324">
        <v>0</v>
      </c>
      <c r="EH27" s="324">
        <v>0</v>
      </c>
      <c r="EI27" s="324">
        <v>0</v>
      </c>
      <c r="EJ27" s="324">
        <v>0</v>
      </c>
      <c r="EK27" s="325" t="s">
        <v>950</v>
      </c>
      <c r="EL27" s="325" t="s">
        <v>950</v>
      </c>
      <c r="EM27" s="325" t="s">
        <v>950</v>
      </c>
      <c r="EN27" s="324">
        <v>0</v>
      </c>
      <c r="EO27" s="324">
        <v>0</v>
      </c>
      <c r="EP27" s="325" t="s">
        <v>950</v>
      </c>
      <c r="EQ27" s="325" t="s">
        <v>950</v>
      </c>
      <c r="ER27" s="325" t="s">
        <v>950</v>
      </c>
      <c r="ES27" s="324">
        <v>0</v>
      </c>
      <c r="ET27" s="324">
        <v>0</v>
      </c>
      <c r="EU27" s="324">
        <f t="shared" si="13"/>
        <v>1782</v>
      </c>
      <c r="EV27" s="324">
        <v>0</v>
      </c>
      <c r="EW27" s="324">
        <v>0</v>
      </c>
      <c r="EX27" s="324">
        <v>338</v>
      </c>
      <c r="EY27" s="324">
        <v>288</v>
      </c>
      <c r="EZ27" s="324">
        <v>467</v>
      </c>
      <c r="FA27" s="324">
        <v>344</v>
      </c>
      <c r="FB27" s="324">
        <v>0</v>
      </c>
      <c r="FC27" s="324">
        <v>326</v>
      </c>
      <c r="FD27" s="324">
        <v>0</v>
      </c>
      <c r="FE27" s="324">
        <v>0</v>
      </c>
      <c r="FF27" s="324">
        <v>0</v>
      </c>
      <c r="FG27" s="324">
        <v>0</v>
      </c>
      <c r="FH27" s="325" t="s">
        <v>950</v>
      </c>
      <c r="FI27" s="325" t="s">
        <v>950</v>
      </c>
      <c r="FJ27" s="325" t="s">
        <v>950</v>
      </c>
      <c r="FK27" s="324">
        <v>0</v>
      </c>
      <c r="FL27" s="324">
        <v>0</v>
      </c>
      <c r="FM27" s="324">
        <v>0</v>
      </c>
      <c r="FN27" s="324">
        <v>0</v>
      </c>
      <c r="FO27" s="324">
        <v>19</v>
      </c>
    </row>
    <row r="28" spans="1:171" s="300" customFormat="1" ht="13.5" customHeight="1">
      <c r="A28" s="322" t="s">
        <v>745</v>
      </c>
      <c r="B28" s="323" t="s">
        <v>820</v>
      </c>
      <c r="C28" s="322" t="s">
        <v>821</v>
      </c>
      <c r="D28" s="324">
        <f t="shared" si="15"/>
        <v>4751</v>
      </c>
      <c r="E28" s="324">
        <f t="shared" si="16"/>
        <v>0</v>
      </c>
      <c r="F28" s="324">
        <f t="shared" si="17"/>
        <v>0</v>
      </c>
      <c r="G28" s="324">
        <f t="shared" si="18"/>
        <v>365</v>
      </c>
      <c r="H28" s="324">
        <f t="shared" si="19"/>
        <v>1020</v>
      </c>
      <c r="I28" s="324">
        <f t="shared" si="20"/>
        <v>775</v>
      </c>
      <c r="J28" s="324">
        <f t="shared" si="21"/>
        <v>474</v>
      </c>
      <c r="K28" s="324">
        <f t="shared" si="22"/>
        <v>0</v>
      </c>
      <c r="L28" s="324">
        <f t="shared" si="23"/>
        <v>790</v>
      </c>
      <c r="M28" s="324">
        <f t="shared" si="24"/>
        <v>0</v>
      </c>
      <c r="N28" s="324">
        <f t="shared" si="25"/>
        <v>0</v>
      </c>
      <c r="O28" s="324">
        <f t="shared" si="26"/>
        <v>0</v>
      </c>
      <c r="P28" s="324">
        <f t="shared" si="27"/>
        <v>0</v>
      </c>
      <c r="Q28" s="324">
        <f t="shared" si="28"/>
        <v>0</v>
      </c>
      <c r="R28" s="324">
        <f t="shared" si="29"/>
        <v>0</v>
      </c>
      <c r="S28" s="324">
        <f t="shared" si="30"/>
        <v>0</v>
      </c>
      <c r="T28" s="324">
        <f t="shared" si="31"/>
        <v>0</v>
      </c>
      <c r="U28" s="324">
        <f t="shared" si="32"/>
        <v>0</v>
      </c>
      <c r="V28" s="324">
        <f t="shared" si="33"/>
        <v>0</v>
      </c>
      <c r="W28" s="324">
        <f t="shared" si="34"/>
        <v>0</v>
      </c>
      <c r="X28" s="324">
        <f t="shared" si="35"/>
        <v>1327</v>
      </c>
      <c r="Y28" s="324">
        <f t="shared" si="1"/>
        <v>1448</v>
      </c>
      <c r="Z28" s="324">
        <v>0</v>
      </c>
      <c r="AA28" s="324">
        <v>0</v>
      </c>
      <c r="AB28" s="324">
        <v>0</v>
      </c>
      <c r="AC28" s="324">
        <v>291</v>
      </c>
      <c r="AD28" s="324">
        <v>0</v>
      </c>
      <c r="AE28" s="324">
        <v>0</v>
      </c>
      <c r="AF28" s="324">
        <v>0</v>
      </c>
      <c r="AG28" s="324">
        <v>0</v>
      </c>
      <c r="AH28" s="324">
        <v>0</v>
      </c>
      <c r="AI28" s="324">
        <v>0</v>
      </c>
      <c r="AJ28" s="325" t="s">
        <v>950</v>
      </c>
      <c r="AK28" s="325" t="s">
        <v>950</v>
      </c>
      <c r="AL28" s="324">
        <v>0</v>
      </c>
      <c r="AM28" s="325" t="s">
        <v>950</v>
      </c>
      <c r="AN28" s="325" t="s">
        <v>950</v>
      </c>
      <c r="AO28" s="324">
        <v>0</v>
      </c>
      <c r="AP28" s="325" t="s">
        <v>950</v>
      </c>
      <c r="AQ28" s="324">
        <v>0</v>
      </c>
      <c r="AR28" s="325" t="s">
        <v>950</v>
      </c>
      <c r="AS28" s="324">
        <v>1157</v>
      </c>
      <c r="AT28" s="324">
        <f t="shared" si="3"/>
        <v>343</v>
      </c>
      <c r="AU28" s="324">
        <v>0</v>
      </c>
      <c r="AV28" s="324">
        <v>0</v>
      </c>
      <c r="AW28" s="324">
        <v>0</v>
      </c>
      <c r="AX28" s="324">
        <v>316</v>
      </c>
      <c r="AY28" s="324">
        <v>0</v>
      </c>
      <c r="AZ28" s="324">
        <v>0</v>
      </c>
      <c r="BA28" s="324">
        <v>0</v>
      </c>
      <c r="BB28" s="324">
        <v>0</v>
      </c>
      <c r="BC28" s="324">
        <v>0</v>
      </c>
      <c r="BD28" s="324">
        <v>0</v>
      </c>
      <c r="BE28" s="325" t="s">
        <v>950</v>
      </c>
      <c r="BF28" s="325" t="s">
        <v>950</v>
      </c>
      <c r="BG28" s="325" t="s">
        <v>950</v>
      </c>
      <c r="BH28" s="325" t="s">
        <v>950</v>
      </c>
      <c r="BI28" s="325" t="s">
        <v>950</v>
      </c>
      <c r="BJ28" s="325" t="s">
        <v>950</v>
      </c>
      <c r="BK28" s="325" t="s">
        <v>950</v>
      </c>
      <c r="BL28" s="325" t="s">
        <v>950</v>
      </c>
      <c r="BM28" s="325" t="s">
        <v>950</v>
      </c>
      <c r="BN28" s="324">
        <v>27</v>
      </c>
      <c r="BO28" s="324">
        <f t="shared" si="5"/>
        <v>17</v>
      </c>
      <c r="BP28" s="324">
        <v>0</v>
      </c>
      <c r="BQ28" s="324">
        <v>0</v>
      </c>
      <c r="BR28" s="324">
        <v>0</v>
      </c>
      <c r="BS28" s="324">
        <v>0</v>
      </c>
      <c r="BT28" s="324">
        <v>0</v>
      </c>
      <c r="BU28" s="324">
        <v>0</v>
      </c>
      <c r="BV28" s="324">
        <v>0</v>
      </c>
      <c r="BW28" s="324">
        <v>0</v>
      </c>
      <c r="BX28" s="324">
        <v>0</v>
      </c>
      <c r="BY28" s="324">
        <v>0</v>
      </c>
      <c r="BZ28" s="324">
        <v>0</v>
      </c>
      <c r="CA28" s="324">
        <v>0</v>
      </c>
      <c r="CB28" s="325" t="s">
        <v>950</v>
      </c>
      <c r="CC28" s="325" t="s">
        <v>950</v>
      </c>
      <c r="CD28" s="325" t="s">
        <v>950</v>
      </c>
      <c r="CE28" s="325" t="s">
        <v>950</v>
      </c>
      <c r="CF28" s="325" t="s">
        <v>950</v>
      </c>
      <c r="CG28" s="325" t="s">
        <v>950</v>
      </c>
      <c r="CH28" s="325" t="s">
        <v>950</v>
      </c>
      <c r="CI28" s="324">
        <v>17</v>
      </c>
      <c r="CJ28" s="324">
        <f t="shared" si="7"/>
        <v>0</v>
      </c>
      <c r="CK28" s="324">
        <v>0</v>
      </c>
      <c r="CL28" s="324">
        <v>0</v>
      </c>
      <c r="CM28" s="324">
        <v>0</v>
      </c>
      <c r="CN28" s="324">
        <v>0</v>
      </c>
      <c r="CO28" s="324">
        <v>0</v>
      </c>
      <c r="CP28" s="324">
        <v>0</v>
      </c>
      <c r="CQ28" s="324">
        <v>0</v>
      </c>
      <c r="CR28" s="324">
        <v>0</v>
      </c>
      <c r="CS28" s="324">
        <v>0</v>
      </c>
      <c r="CT28" s="324">
        <v>0</v>
      </c>
      <c r="CU28" s="324">
        <v>0</v>
      </c>
      <c r="CV28" s="324">
        <v>0</v>
      </c>
      <c r="CW28" s="325" t="s">
        <v>950</v>
      </c>
      <c r="CX28" s="325" t="s">
        <v>950</v>
      </c>
      <c r="CY28" s="325" t="s">
        <v>950</v>
      </c>
      <c r="CZ28" s="325" t="s">
        <v>950</v>
      </c>
      <c r="DA28" s="325" t="s">
        <v>950</v>
      </c>
      <c r="DB28" s="325" t="s">
        <v>950</v>
      </c>
      <c r="DC28" s="325" t="s">
        <v>950</v>
      </c>
      <c r="DD28" s="324">
        <v>0</v>
      </c>
      <c r="DE28" s="324">
        <f t="shared" si="9"/>
        <v>0</v>
      </c>
      <c r="DF28" s="324">
        <v>0</v>
      </c>
      <c r="DG28" s="324">
        <v>0</v>
      </c>
      <c r="DH28" s="324">
        <v>0</v>
      </c>
      <c r="DI28" s="324">
        <v>0</v>
      </c>
      <c r="DJ28" s="324">
        <v>0</v>
      </c>
      <c r="DK28" s="324">
        <v>0</v>
      </c>
      <c r="DL28" s="324">
        <v>0</v>
      </c>
      <c r="DM28" s="324">
        <v>0</v>
      </c>
      <c r="DN28" s="324">
        <v>0</v>
      </c>
      <c r="DO28" s="324">
        <v>0</v>
      </c>
      <c r="DP28" s="324">
        <v>0</v>
      </c>
      <c r="DQ28" s="324">
        <v>0</v>
      </c>
      <c r="DR28" s="325" t="s">
        <v>950</v>
      </c>
      <c r="DS28" s="325" t="s">
        <v>950</v>
      </c>
      <c r="DT28" s="324">
        <v>0</v>
      </c>
      <c r="DU28" s="325" t="s">
        <v>950</v>
      </c>
      <c r="DV28" s="325" t="s">
        <v>950</v>
      </c>
      <c r="DW28" s="325" t="s">
        <v>950</v>
      </c>
      <c r="DX28" s="325" t="s">
        <v>950</v>
      </c>
      <c r="DY28" s="324">
        <v>0</v>
      </c>
      <c r="DZ28" s="324">
        <f t="shared" si="11"/>
        <v>0</v>
      </c>
      <c r="EA28" s="324">
        <v>0</v>
      </c>
      <c r="EB28" s="324">
        <v>0</v>
      </c>
      <c r="EC28" s="324">
        <v>0</v>
      </c>
      <c r="ED28" s="324">
        <v>0</v>
      </c>
      <c r="EE28" s="324">
        <v>0</v>
      </c>
      <c r="EF28" s="324">
        <v>0</v>
      </c>
      <c r="EG28" s="324">
        <v>0</v>
      </c>
      <c r="EH28" s="324">
        <v>0</v>
      </c>
      <c r="EI28" s="324">
        <v>0</v>
      </c>
      <c r="EJ28" s="324">
        <v>0</v>
      </c>
      <c r="EK28" s="325" t="s">
        <v>950</v>
      </c>
      <c r="EL28" s="325" t="s">
        <v>950</v>
      </c>
      <c r="EM28" s="325" t="s">
        <v>950</v>
      </c>
      <c r="EN28" s="324">
        <v>0</v>
      </c>
      <c r="EO28" s="324">
        <v>0</v>
      </c>
      <c r="EP28" s="325" t="s">
        <v>950</v>
      </c>
      <c r="EQ28" s="325" t="s">
        <v>950</v>
      </c>
      <c r="ER28" s="325" t="s">
        <v>950</v>
      </c>
      <c r="ES28" s="324">
        <v>0</v>
      </c>
      <c r="ET28" s="324">
        <v>0</v>
      </c>
      <c r="EU28" s="324">
        <f t="shared" si="13"/>
        <v>2943</v>
      </c>
      <c r="EV28" s="324">
        <v>0</v>
      </c>
      <c r="EW28" s="324">
        <v>0</v>
      </c>
      <c r="EX28" s="324">
        <v>365</v>
      </c>
      <c r="EY28" s="324">
        <v>413</v>
      </c>
      <c r="EZ28" s="324">
        <v>775</v>
      </c>
      <c r="FA28" s="324">
        <v>474</v>
      </c>
      <c r="FB28" s="324">
        <v>0</v>
      </c>
      <c r="FC28" s="324">
        <v>790</v>
      </c>
      <c r="FD28" s="324">
        <v>0</v>
      </c>
      <c r="FE28" s="324">
        <v>0</v>
      </c>
      <c r="FF28" s="324">
        <v>0</v>
      </c>
      <c r="FG28" s="324">
        <v>0</v>
      </c>
      <c r="FH28" s="325" t="s">
        <v>950</v>
      </c>
      <c r="FI28" s="325" t="s">
        <v>950</v>
      </c>
      <c r="FJ28" s="325" t="s">
        <v>950</v>
      </c>
      <c r="FK28" s="324">
        <v>0</v>
      </c>
      <c r="FL28" s="324">
        <v>0</v>
      </c>
      <c r="FM28" s="324">
        <v>0</v>
      </c>
      <c r="FN28" s="324">
        <v>0</v>
      </c>
      <c r="FO28" s="324">
        <v>126</v>
      </c>
    </row>
    <row r="29" spans="1:171" s="300" customFormat="1" ht="13.5" customHeight="1">
      <c r="A29" s="322" t="s">
        <v>745</v>
      </c>
      <c r="B29" s="323" t="s">
        <v>824</v>
      </c>
      <c r="C29" s="322" t="s">
        <v>825</v>
      </c>
      <c r="D29" s="324">
        <f t="shared" si="15"/>
        <v>2773</v>
      </c>
      <c r="E29" s="324">
        <f t="shared" si="16"/>
        <v>0</v>
      </c>
      <c r="F29" s="324">
        <f t="shared" si="17"/>
        <v>0</v>
      </c>
      <c r="G29" s="324">
        <f t="shared" si="18"/>
        <v>0</v>
      </c>
      <c r="H29" s="324">
        <f t="shared" si="19"/>
        <v>1372</v>
      </c>
      <c r="I29" s="324">
        <f t="shared" si="20"/>
        <v>314</v>
      </c>
      <c r="J29" s="324">
        <f t="shared" si="21"/>
        <v>0</v>
      </c>
      <c r="K29" s="324">
        <f t="shared" si="22"/>
        <v>0</v>
      </c>
      <c r="L29" s="324">
        <f t="shared" si="23"/>
        <v>0</v>
      </c>
      <c r="M29" s="324">
        <f t="shared" si="24"/>
        <v>0</v>
      </c>
      <c r="N29" s="324">
        <f t="shared" si="25"/>
        <v>0</v>
      </c>
      <c r="O29" s="324">
        <f t="shared" si="26"/>
        <v>0</v>
      </c>
      <c r="P29" s="324">
        <f t="shared" si="27"/>
        <v>0</v>
      </c>
      <c r="Q29" s="324">
        <f t="shared" si="28"/>
        <v>0</v>
      </c>
      <c r="R29" s="324">
        <f t="shared" si="29"/>
        <v>0</v>
      </c>
      <c r="S29" s="324">
        <f t="shared" si="30"/>
        <v>0</v>
      </c>
      <c r="T29" s="324">
        <f t="shared" si="31"/>
        <v>1000</v>
      </c>
      <c r="U29" s="324">
        <f t="shared" si="32"/>
        <v>0</v>
      </c>
      <c r="V29" s="324">
        <f t="shared" si="33"/>
        <v>0</v>
      </c>
      <c r="W29" s="324">
        <f t="shared" si="34"/>
        <v>0</v>
      </c>
      <c r="X29" s="324">
        <f t="shared" si="35"/>
        <v>87</v>
      </c>
      <c r="Y29" s="324">
        <f t="shared" si="1"/>
        <v>1281</v>
      </c>
      <c r="Z29" s="324">
        <v>0</v>
      </c>
      <c r="AA29" s="324">
        <v>0</v>
      </c>
      <c r="AB29" s="324">
        <v>0</v>
      </c>
      <c r="AC29" s="324">
        <v>281</v>
      </c>
      <c r="AD29" s="324">
        <v>0</v>
      </c>
      <c r="AE29" s="324">
        <v>0</v>
      </c>
      <c r="AF29" s="324">
        <v>0</v>
      </c>
      <c r="AG29" s="324">
        <v>0</v>
      </c>
      <c r="AH29" s="324">
        <v>0</v>
      </c>
      <c r="AI29" s="324">
        <v>0</v>
      </c>
      <c r="AJ29" s="325" t="s">
        <v>950</v>
      </c>
      <c r="AK29" s="325" t="s">
        <v>950</v>
      </c>
      <c r="AL29" s="324">
        <v>0</v>
      </c>
      <c r="AM29" s="325" t="s">
        <v>950</v>
      </c>
      <c r="AN29" s="325" t="s">
        <v>950</v>
      </c>
      <c r="AO29" s="324">
        <v>1000</v>
      </c>
      <c r="AP29" s="325" t="s">
        <v>950</v>
      </c>
      <c r="AQ29" s="324">
        <v>0</v>
      </c>
      <c r="AR29" s="325" t="s">
        <v>950</v>
      </c>
      <c r="AS29" s="324">
        <v>0</v>
      </c>
      <c r="AT29" s="324">
        <f t="shared" si="3"/>
        <v>705</v>
      </c>
      <c r="AU29" s="324">
        <v>0</v>
      </c>
      <c r="AV29" s="324">
        <v>0</v>
      </c>
      <c r="AW29" s="324">
        <v>0</v>
      </c>
      <c r="AX29" s="324">
        <v>705</v>
      </c>
      <c r="AY29" s="324">
        <v>0</v>
      </c>
      <c r="AZ29" s="324">
        <v>0</v>
      </c>
      <c r="BA29" s="324">
        <v>0</v>
      </c>
      <c r="BB29" s="324">
        <v>0</v>
      </c>
      <c r="BC29" s="324">
        <v>0</v>
      </c>
      <c r="BD29" s="324">
        <v>0</v>
      </c>
      <c r="BE29" s="325" t="s">
        <v>950</v>
      </c>
      <c r="BF29" s="325" t="s">
        <v>950</v>
      </c>
      <c r="BG29" s="325" t="s">
        <v>950</v>
      </c>
      <c r="BH29" s="325" t="s">
        <v>950</v>
      </c>
      <c r="BI29" s="325" t="s">
        <v>950</v>
      </c>
      <c r="BJ29" s="325" t="s">
        <v>950</v>
      </c>
      <c r="BK29" s="325" t="s">
        <v>950</v>
      </c>
      <c r="BL29" s="325" t="s">
        <v>950</v>
      </c>
      <c r="BM29" s="325" t="s">
        <v>950</v>
      </c>
      <c r="BN29" s="324">
        <v>0</v>
      </c>
      <c r="BO29" s="324">
        <f t="shared" si="5"/>
        <v>0</v>
      </c>
      <c r="BP29" s="324">
        <v>0</v>
      </c>
      <c r="BQ29" s="324">
        <v>0</v>
      </c>
      <c r="BR29" s="324">
        <v>0</v>
      </c>
      <c r="BS29" s="324">
        <v>0</v>
      </c>
      <c r="BT29" s="324">
        <v>0</v>
      </c>
      <c r="BU29" s="324">
        <v>0</v>
      </c>
      <c r="BV29" s="324">
        <v>0</v>
      </c>
      <c r="BW29" s="324">
        <v>0</v>
      </c>
      <c r="BX29" s="324">
        <v>0</v>
      </c>
      <c r="BY29" s="324">
        <v>0</v>
      </c>
      <c r="BZ29" s="324">
        <v>0</v>
      </c>
      <c r="CA29" s="324">
        <v>0</v>
      </c>
      <c r="CB29" s="325" t="s">
        <v>950</v>
      </c>
      <c r="CC29" s="325" t="s">
        <v>950</v>
      </c>
      <c r="CD29" s="325" t="s">
        <v>950</v>
      </c>
      <c r="CE29" s="325" t="s">
        <v>950</v>
      </c>
      <c r="CF29" s="325" t="s">
        <v>950</v>
      </c>
      <c r="CG29" s="325" t="s">
        <v>950</v>
      </c>
      <c r="CH29" s="325" t="s">
        <v>950</v>
      </c>
      <c r="CI29" s="324">
        <v>0</v>
      </c>
      <c r="CJ29" s="324">
        <f t="shared" si="7"/>
        <v>0</v>
      </c>
      <c r="CK29" s="324">
        <v>0</v>
      </c>
      <c r="CL29" s="324">
        <v>0</v>
      </c>
      <c r="CM29" s="324">
        <v>0</v>
      </c>
      <c r="CN29" s="324">
        <v>0</v>
      </c>
      <c r="CO29" s="324">
        <v>0</v>
      </c>
      <c r="CP29" s="324">
        <v>0</v>
      </c>
      <c r="CQ29" s="324">
        <v>0</v>
      </c>
      <c r="CR29" s="324">
        <v>0</v>
      </c>
      <c r="CS29" s="324">
        <v>0</v>
      </c>
      <c r="CT29" s="324">
        <v>0</v>
      </c>
      <c r="CU29" s="324">
        <v>0</v>
      </c>
      <c r="CV29" s="324">
        <v>0</v>
      </c>
      <c r="CW29" s="325" t="s">
        <v>950</v>
      </c>
      <c r="CX29" s="325" t="s">
        <v>950</v>
      </c>
      <c r="CY29" s="325" t="s">
        <v>950</v>
      </c>
      <c r="CZ29" s="325" t="s">
        <v>950</v>
      </c>
      <c r="DA29" s="325" t="s">
        <v>950</v>
      </c>
      <c r="DB29" s="325" t="s">
        <v>950</v>
      </c>
      <c r="DC29" s="325" t="s">
        <v>950</v>
      </c>
      <c r="DD29" s="324">
        <v>0</v>
      </c>
      <c r="DE29" s="324">
        <f t="shared" si="9"/>
        <v>0</v>
      </c>
      <c r="DF29" s="324">
        <v>0</v>
      </c>
      <c r="DG29" s="324">
        <v>0</v>
      </c>
      <c r="DH29" s="324">
        <v>0</v>
      </c>
      <c r="DI29" s="324">
        <v>0</v>
      </c>
      <c r="DJ29" s="324">
        <v>0</v>
      </c>
      <c r="DK29" s="324">
        <v>0</v>
      </c>
      <c r="DL29" s="324">
        <v>0</v>
      </c>
      <c r="DM29" s="324">
        <v>0</v>
      </c>
      <c r="DN29" s="324">
        <v>0</v>
      </c>
      <c r="DO29" s="324">
        <v>0</v>
      </c>
      <c r="DP29" s="324">
        <v>0</v>
      </c>
      <c r="DQ29" s="324">
        <v>0</v>
      </c>
      <c r="DR29" s="325" t="s">
        <v>950</v>
      </c>
      <c r="DS29" s="325" t="s">
        <v>950</v>
      </c>
      <c r="DT29" s="324">
        <v>0</v>
      </c>
      <c r="DU29" s="325" t="s">
        <v>950</v>
      </c>
      <c r="DV29" s="325" t="s">
        <v>950</v>
      </c>
      <c r="DW29" s="325" t="s">
        <v>950</v>
      </c>
      <c r="DX29" s="325" t="s">
        <v>950</v>
      </c>
      <c r="DY29" s="324">
        <v>0</v>
      </c>
      <c r="DZ29" s="324">
        <f t="shared" si="11"/>
        <v>0</v>
      </c>
      <c r="EA29" s="324">
        <v>0</v>
      </c>
      <c r="EB29" s="324">
        <v>0</v>
      </c>
      <c r="EC29" s="324">
        <v>0</v>
      </c>
      <c r="ED29" s="324">
        <v>0</v>
      </c>
      <c r="EE29" s="324">
        <v>0</v>
      </c>
      <c r="EF29" s="324">
        <v>0</v>
      </c>
      <c r="EG29" s="324">
        <v>0</v>
      </c>
      <c r="EH29" s="324">
        <v>0</v>
      </c>
      <c r="EI29" s="324">
        <v>0</v>
      </c>
      <c r="EJ29" s="324">
        <v>0</v>
      </c>
      <c r="EK29" s="325" t="s">
        <v>950</v>
      </c>
      <c r="EL29" s="325" t="s">
        <v>950</v>
      </c>
      <c r="EM29" s="325" t="s">
        <v>950</v>
      </c>
      <c r="EN29" s="324">
        <v>0</v>
      </c>
      <c r="EO29" s="324">
        <v>0</v>
      </c>
      <c r="EP29" s="325" t="s">
        <v>950</v>
      </c>
      <c r="EQ29" s="325" t="s">
        <v>950</v>
      </c>
      <c r="ER29" s="325" t="s">
        <v>950</v>
      </c>
      <c r="ES29" s="324">
        <v>0</v>
      </c>
      <c r="ET29" s="324">
        <v>0</v>
      </c>
      <c r="EU29" s="324">
        <f t="shared" si="13"/>
        <v>787</v>
      </c>
      <c r="EV29" s="324">
        <v>0</v>
      </c>
      <c r="EW29" s="324">
        <v>0</v>
      </c>
      <c r="EX29" s="324">
        <v>0</v>
      </c>
      <c r="EY29" s="324">
        <v>386</v>
      </c>
      <c r="EZ29" s="324">
        <v>314</v>
      </c>
      <c r="FA29" s="324">
        <v>0</v>
      </c>
      <c r="FB29" s="324">
        <v>0</v>
      </c>
      <c r="FC29" s="324">
        <v>0</v>
      </c>
      <c r="FD29" s="324">
        <v>0</v>
      </c>
      <c r="FE29" s="324">
        <v>0</v>
      </c>
      <c r="FF29" s="324">
        <v>0</v>
      </c>
      <c r="FG29" s="324">
        <v>0</v>
      </c>
      <c r="FH29" s="325" t="s">
        <v>950</v>
      </c>
      <c r="FI29" s="325" t="s">
        <v>950</v>
      </c>
      <c r="FJ29" s="325" t="s">
        <v>950</v>
      </c>
      <c r="FK29" s="324">
        <v>0</v>
      </c>
      <c r="FL29" s="324">
        <v>0</v>
      </c>
      <c r="FM29" s="324">
        <v>0</v>
      </c>
      <c r="FN29" s="324">
        <v>0</v>
      </c>
      <c r="FO29" s="324">
        <v>87</v>
      </c>
    </row>
    <row r="30" spans="1:171" s="300" customFormat="1" ht="13.5" customHeight="1">
      <c r="A30" s="322" t="s">
        <v>745</v>
      </c>
      <c r="B30" s="323" t="s">
        <v>827</v>
      </c>
      <c r="C30" s="322" t="s">
        <v>828</v>
      </c>
      <c r="D30" s="324">
        <f t="shared" si="15"/>
        <v>7605</v>
      </c>
      <c r="E30" s="324">
        <f t="shared" si="16"/>
        <v>0</v>
      </c>
      <c r="F30" s="324">
        <f t="shared" si="17"/>
        <v>0</v>
      </c>
      <c r="G30" s="324">
        <f t="shared" si="18"/>
        <v>0</v>
      </c>
      <c r="H30" s="324">
        <f t="shared" si="19"/>
        <v>903</v>
      </c>
      <c r="I30" s="324">
        <f t="shared" si="20"/>
        <v>990</v>
      </c>
      <c r="J30" s="324">
        <f t="shared" si="21"/>
        <v>349</v>
      </c>
      <c r="K30" s="324">
        <f t="shared" si="22"/>
        <v>0</v>
      </c>
      <c r="L30" s="324">
        <f t="shared" si="23"/>
        <v>764</v>
      </c>
      <c r="M30" s="324">
        <f t="shared" si="24"/>
        <v>1755</v>
      </c>
      <c r="N30" s="324">
        <f t="shared" si="25"/>
        <v>0</v>
      </c>
      <c r="O30" s="324">
        <f t="shared" si="26"/>
        <v>0</v>
      </c>
      <c r="P30" s="324">
        <f t="shared" si="27"/>
        <v>0</v>
      </c>
      <c r="Q30" s="324">
        <f t="shared" si="28"/>
        <v>0</v>
      </c>
      <c r="R30" s="324">
        <f t="shared" si="29"/>
        <v>0</v>
      </c>
      <c r="S30" s="324">
        <f t="shared" si="30"/>
        <v>0</v>
      </c>
      <c r="T30" s="324">
        <f t="shared" si="31"/>
        <v>502</v>
      </c>
      <c r="U30" s="324">
        <f t="shared" si="32"/>
        <v>0</v>
      </c>
      <c r="V30" s="324">
        <f t="shared" si="33"/>
        <v>0</v>
      </c>
      <c r="W30" s="324">
        <f t="shared" si="34"/>
        <v>0</v>
      </c>
      <c r="X30" s="324">
        <f t="shared" si="35"/>
        <v>2342</v>
      </c>
      <c r="Y30" s="324">
        <f t="shared" si="1"/>
        <v>2639</v>
      </c>
      <c r="Z30" s="324">
        <v>0</v>
      </c>
      <c r="AA30" s="324">
        <v>0</v>
      </c>
      <c r="AB30" s="324">
        <v>0</v>
      </c>
      <c r="AC30" s="324">
        <v>0</v>
      </c>
      <c r="AD30" s="324">
        <v>0</v>
      </c>
      <c r="AE30" s="324">
        <v>0</v>
      </c>
      <c r="AF30" s="324">
        <v>0</v>
      </c>
      <c r="AG30" s="324">
        <v>0</v>
      </c>
      <c r="AH30" s="324">
        <v>0</v>
      </c>
      <c r="AI30" s="324">
        <v>0</v>
      </c>
      <c r="AJ30" s="325" t="s">
        <v>950</v>
      </c>
      <c r="AK30" s="325" t="s">
        <v>950</v>
      </c>
      <c r="AL30" s="324">
        <v>0</v>
      </c>
      <c r="AM30" s="325" t="s">
        <v>950</v>
      </c>
      <c r="AN30" s="325" t="s">
        <v>950</v>
      </c>
      <c r="AO30" s="324">
        <v>502</v>
      </c>
      <c r="AP30" s="325" t="s">
        <v>950</v>
      </c>
      <c r="AQ30" s="324">
        <v>0</v>
      </c>
      <c r="AR30" s="325" t="s">
        <v>950</v>
      </c>
      <c r="AS30" s="324">
        <v>2137</v>
      </c>
      <c r="AT30" s="324">
        <f t="shared" si="3"/>
        <v>1492</v>
      </c>
      <c r="AU30" s="324">
        <v>0</v>
      </c>
      <c r="AV30" s="324">
        <v>0</v>
      </c>
      <c r="AW30" s="324">
        <v>0</v>
      </c>
      <c r="AX30" s="324">
        <v>557</v>
      </c>
      <c r="AY30" s="324">
        <v>0</v>
      </c>
      <c r="AZ30" s="324">
        <v>0</v>
      </c>
      <c r="BA30" s="324">
        <v>0</v>
      </c>
      <c r="BB30" s="324">
        <v>0</v>
      </c>
      <c r="BC30" s="324">
        <v>935</v>
      </c>
      <c r="BD30" s="324">
        <v>0</v>
      </c>
      <c r="BE30" s="325" t="s">
        <v>950</v>
      </c>
      <c r="BF30" s="325" t="s">
        <v>950</v>
      </c>
      <c r="BG30" s="325" t="s">
        <v>950</v>
      </c>
      <c r="BH30" s="325" t="s">
        <v>950</v>
      </c>
      <c r="BI30" s="325" t="s">
        <v>950</v>
      </c>
      <c r="BJ30" s="325" t="s">
        <v>950</v>
      </c>
      <c r="BK30" s="325" t="s">
        <v>950</v>
      </c>
      <c r="BL30" s="325" t="s">
        <v>950</v>
      </c>
      <c r="BM30" s="325" t="s">
        <v>950</v>
      </c>
      <c r="BN30" s="324">
        <v>0</v>
      </c>
      <c r="BO30" s="324">
        <f t="shared" si="5"/>
        <v>0</v>
      </c>
      <c r="BP30" s="324">
        <v>0</v>
      </c>
      <c r="BQ30" s="324">
        <v>0</v>
      </c>
      <c r="BR30" s="324">
        <v>0</v>
      </c>
      <c r="BS30" s="324">
        <v>0</v>
      </c>
      <c r="BT30" s="324">
        <v>0</v>
      </c>
      <c r="BU30" s="324">
        <v>0</v>
      </c>
      <c r="BV30" s="324">
        <v>0</v>
      </c>
      <c r="BW30" s="324">
        <v>0</v>
      </c>
      <c r="BX30" s="324">
        <v>0</v>
      </c>
      <c r="BY30" s="324">
        <v>0</v>
      </c>
      <c r="BZ30" s="324">
        <v>0</v>
      </c>
      <c r="CA30" s="324">
        <v>0</v>
      </c>
      <c r="CB30" s="325" t="s">
        <v>950</v>
      </c>
      <c r="CC30" s="325" t="s">
        <v>950</v>
      </c>
      <c r="CD30" s="325" t="s">
        <v>950</v>
      </c>
      <c r="CE30" s="325" t="s">
        <v>950</v>
      </c>
      <c r="CF30" s="325" t="s">
        <v>950</v>
      </c>
      <c r="CG30" s="325" t="s">
        <v>950</v>
      </c>
      <c r="CH30" s="325" t="s">
        <v>950</v>
      </c>
      <c r="CI30" s="324">
        <v>0</v>
      </c>
      <c r="CJ30" s="324">
        <f t="shared" si="7"/>
        <v>0</v>
      </c>
      <c r="CK30" s="324">
        <v>0</v>
      </c>
      <c r="CL30" s="324">
        <v>0</v>
      </c>
      <c r="CM30" s="324">
        <v>0</v>
      </c>
      <c r="CN30" s="324">
        <v>0</v>
      </c>
      <c r="CO30" s="324">
        <v>0</v>
      </c>
      <c r="CP30" s="324">
        <v>0</v>
      </c>
      <c r="CQ30" s="324">
        <v>0</v>
      </c>
      <c r="CR30" s="324">
        <v>0</v>
      </c>
      <c r="CS30" s="324">
        <v>0</v>
      </c>
      <c r="CT30" s="324">
        <v>0</v>
      </c>
      <c r="CU30" s="324">
        <v>0</v>
      </c>
      <c r="CV30" s="324">
        <v>0</v>
      </c>
      <c r="CW30" s="325" t="s">
        <v>950</v>
      </c>
      <c r="CX30" s="325" t="s">
        <v>950</v>
      </c>
      <c r="CY30" s="325" t="s">
        <v>950</v>
      </c>
      <c r="CZ30" s="325" t="s">
        <v>950</v>
      </c>
      <c r="DA30" s="325" t="s">
        <v>950</v>
      </c>
      <c r="DB30" s="325" t="s">
        <v>950</v>
      </c>
      <c r="DC30" s="325" t="s">
        <v>950</v>
      </c>
      <c r="DD30" s="324">
        <v>0</v>
      </c>
      <c r="DE30" s="324">
        <f t="shared" si="9"/>
        <v>0</v>
      </c>
      <c r="DF30" s="324">
        <v>0</v>
      </c>
      <c r="DG30" s="324">
        <v>0</v>
      </c>
      <c r="DH30" s="324">
        <v>0</v>
      </c>
      <c r="DI30" s="324">
        <v>0</v>
      </c>
      <c r="DJ30" s="324">
        <v>0</v>
      </c>
      <c r="DK30" s="324">
        <v>0</v>
      </c>
      <c r="DL30" s="324">
        <v>0</v>
      </c>
      <c r="DM30" s="324">
        <v>0</v>
      </c>
      <c r="DN30" s="324">
        <v>0</v>
      </c>
      <c r="DO30" s="324">
        <v>0</v>
      </c>
      <c r="DP30" s="324">
        <v>0</v>
      </c>
      <c r="DQ30" s="324">
        <v>0</v>
      </c>
      <c r="DR30" s="325" t="s">
        <v>950</v>
      </c>
      <c r="DS30" s="325" t="s">
        <v>950</v>
      </c>
      <c r="DT30" s="324">
        <v>0</v>
      </c>
      <c r="DU30" s="325" t="s">
        <v>950</v>
      </c>
      <c r="DV30" s="325" t="s">
        <v>950</v>
      </c>
      <c r="DW30" s="325" t="s">
        <v>950</v>
      </c>
      <c r="DX30" s="325" t="s">
        <v>950</v>
      </c>
      <c r="DY30" s="324">
        <v>0</v>
      </c>
      <c r="DZ30" s="324">
        <f t="shared" si="11"/>
        <v>0</v>
      </c>
      <c r="EA30" s="324">
        <v>0</v>
      </c>
      <c r="EB30" s="324">
        <v>0</v>
      </c>
      <c r="EC30" s="324">
        <v>0</v>
      </c>
      <c r="ED30" s="324">
        <v>0</v>
      </c>
      <c r="EE30" s="324">
        <v>0</v>
      </c>
      <c r="EF30" s="324">
        <v>0</v>
      </c>
      <c r="EG30" s="324">
        <v>0</v>
      </c>
      <c r="EH30" s="324">
        <v>0</v>
      </c>
      <c r="EI30" s="324">
        <v>0</v>
      </c>
      <c r="EJ30" s="324">
        <v>0</v>
      </c>
      <c r="EK30" s="325" t="s">
        <v>950</v>
      </c>
      <c r="EL30" s="325" t="s">
        <v>950</v>
      </c>
      <c r="EM30" s="325" t="s">
        <v>950</v>
      </c>
      <c r="EN30" s="324">
        <v>0</v>
      </c>
      <c r="EO30" s="324">
        <v>0</v>
      </c>
      <c r="EP30" s="325" t="s">
        <v>950</v>
      </c>
      <c r="EQ30" s="325" t="s">
        <v>950</v>
      </c>
      <c r="ER30" s="325" t="s">
        <v>950</v>
      </c>
      <c r="ES30" s="324">
        <v>0</v>
      </c>
      <c r="ET30" s="324">
        <v>0</v>
      </c>
      <c r="EU30" s="324">
        <f t="shared" si="13"/>
        <v>3474</v>
      </c>
      <c r="EV30" s="324">
        <v>0</v>
      </c>
      <c r="EW30" s="324">
        <v>0</v>
      </c>
      <c r="EX30" s="324">
        <v>0</v>
      </c>
      <c r="EY30" s="324">
        <v>346</v>
      </c>
      <c r="EZ30" s="324">
        <v>990</v>
      </c>
      <c r="FA30" s="324">
        <v>349</v>
      </c>
      <c r="FB30" s="324">
        <v>0</v>
      </c>
      <c r="FC30" s="324">
        <v>764</v>
      </c>
      <c r="FD30" s="324">
        <v>820</v>
      </c>
      <c r="FE30" s="324">
        <v>0</v>
      </c>
      <c r="FF30" s="324">
        <v>0</v>
      </c>
      <c r="FG30" s="324">
        <v>0</v>
      </c>
      <c r="FH30" s="325" t="s">
        <v>950</v>
      </c>
      <c r="FI30" s="325" t="s">
        <v>950</v>
      </c>
      <c r="FJ30" s="325" t="s">
        <v>950</v>
      </c>
      <c r="FK30" s="324">
        <v>0</v>
      </c>
      <c r="FL30" s="324">
        <v>0</v>
      </c>
      <c r="FM30" s="324">
        <v>0</v>
      </c>
      <c r="FN30" s="324">
        <v>0</v>
      </c>
      <c r="FO30" s="324">
        <v>205</v>
      </c>
    </row>
    <row r="31" spans="1:171" s="300" customFormat="1" ht="13.5" customHeight="1">
      <c r="A31" s="322" t="s">
        <v>745</v>
      </c>
      <c r="B31" s="323" t="s">
        <v>830</v>
      </c>
      <c r="C31" s="322" t="s">
        <v>831</v>
      </c>
      <c r="D31" s="324">
        <f t="shared" si="15"/>
        <v>2736</v>
      </c>
      <c r="E31" s="324">
        <f t="shared" si="16"/>
        <v>0</v>
      </c>
      <c r="F31" s="324">
        <f t="shared" si="17"/>
        <v>0</v>
      </c>
      <c r="G31" s="324">
        <f t="shared" si="18"/>
        <v>0</v>
      </c>
      <c r="H31" s="324">
        <f t="shared" si="19"/>
        <v>366</v>
      </c>
      <c r="I31" s="324">
        <f t="shared" si="20"/>
        <v>540</v>
      </c>
      <c r="J31" s="324">
        <f t="shared" si="21"/>
        <v>267</v>
      </c>
      <c r="K31" s="324">
        <f t="shared" si="22"/>
        <v>0</v>
      </c>
      <c r="L31" s="324">
        <f t="shared" si="23"/>
        <v>0</v>
      </c>
      <c r="M31" s="324">
        <f t="shared" si="24"/>
        <v>494</v>
      </c>
      <c r="N31" s="324">
        <f t="shared" si="25"/>
        <v>0</v>
      </c>
      <c r="O31" s="324">
        <f t="shared" si="26"/>
        <v>0</v>
      </c>
      <c r="P31" s="324">
        <f t="shared" si="27"/>
        <v>0</v>
      </c>
      <c r="Q31" s="324">
        <f t="shared" si="28"/>
        <v>0</v>
      </c>
      <c r="R31" s="324">
        <f t="shared" si="29"/>
        <v>0</v>
      </c>
      <c r="S31" s="324">
        <f t="shared" si="30"/>
        <v>0</v>
      </c>
      <c r="T31" s="324">
        <f t="shared" si="31"/>
        <v>0</v>
      </c>
      <c r="U31" s="324">
        <f t="shared" si="32"/>
        <v>0</v>
      </c>
      <c r="V31" s="324">
        <f t="shared" si="33"/>
        <v>0</v>
      </c>
      <c r="W31" s="324">
        <f t="shared" si="34"/>
        <v>0</v>
      </c>
      <c r="X31" s="324">
        <f t="shared" si="35"/>
        <v>1069</v>
      </c>
      <c r="Y31" s="324">
        <f t="shared" si="1"/>
        <v>1046</v>
      </c>
      <c r="Z31" s="324">
        <v>0</v>
      </c>
      <c r="AA31" s="324">
        <v>0</v>
      </c>
      <c r="AB31" s="324">
        <v>0</v>
      </c>
      <c r="AC31" s="324">
        <v>0</v>
      </c>
      <c r="AD31" s="324">
        <v>0</v>
      </c>
      <c r="AE31" s="324">
        <v>0</v>
      </c>
      <c r="AF31" s="324">
        <v>0</v>
      </c>
      <c r="AG31" s="324">
        <v>0</v>
      </c>
      <c r="AH31" s="324">
        <v>0</v>
      </c>
      <c r="AI31" s="324">
        <v>0</v>
      </c>
      <c r="AJ31" s="325" t="s">
        <v>950</v>
      </c>
      <c r="AK31" s="325" t="s">
        <v>950</v>
      </c>
      <c r="AL31" s="324">
        <v>0</v>
      </c>
      <c r="AM31" s="325" t="s">
        <v>950</v>
      </c>
      <c r="AN31" s="325" t="s">
        <v>950</v>
      </c>
      <c r="AO31" s="324">
        <v>0</v>
      </c>
      <c r="AP31" s="325" t="s">
        <v>950</v>
      </c>
      <c r="AQ31" s="324">
        <v>0</v>
      </c>
      <c r="AR31" s="325" t="s">
        <v>950</v>
      </c>
      <c r="AS31" s="324">
        <v>1046</v>
      </c>
      <c r="AT31" s="324">
        <f t="shared" si="3"/>
        <v>366</v>
      </c>
      <c r="AU31" s="324">
        <v>0</v>
      </c>
      <c r="AV31" s="324">
        <v>0</v>
      </c>
      <c r="AW31" s="324">
        <v>0</v>
      </c>
      <c r="AX31" s="324">
        <v>366</v>
      </c>
      <c r="AY31" s="324">
        <v>0</v>
      </c>
      <c r="AZ31" s="324">
        <v>0</v>
      </c>
      <c r="BA31" s="324">
        <v>0</v>
      </c>
      <c r="BB31" s="324">
        <v>0</v>
      </c>
      <c r="BC31" s="324">
        <v>0</v>
      </c>
      <c r="BD31" s="324">
        <v>0</v>
      </c>
      <c r="BE31" s="325" t="s">
        <v>950</v>
      </c>
      <c r="BF31" s="325" t="s">
        <v>950</v>
      </c>
      <c r="BG31" s="325" t="s">
        <v>950</v>
      </c>
      <c r="BH31" s="325" t="s">
        <v>950</v>
      </c>
      <c r="BI31" s="325" t="s">
        <v>950</v>
      </c>
      <c r="BJ31" s="325" t="s">
        <v>950</v>
      </c>
      <c r="BK31" s="325" t="s">
        <v>950</v>
      </c>
      <c r="BL31" s="325" t="s">
        <v>950</v>
      </c>
      <c r="BM31" s="325" t="s">
        <v>950</v>
      </c>
      <c r="BN31" s="324">
        <v>0</v>
      </c>
      <c r="BO31" s="324">
        <f t="shared" si="5"/>
        <v>0</v>
      </c>
      <c r="BP31" s="324">
        <v>0</v>
      </c>
      <c r="BQ31" s="324">
        <v>0</v>
      </c>
      <c r="BR31" s="324">
        <v>0</v>
      </c>
      <c r="BS31" s="324">
        <v>0</v>
      </c>
      <c r="BT31" s="324">
        <v>0</v>
      </c>
      <c r="BU31" s="324">
        <v>0</v>
      </c>
      <c r="BV31" s="324">
        <v>0</v>
      </c>
      <c r="BW31" s="324">
        <v>0</v>
      </c>
      <c r="BX31" s="324">
        <v>0</v>
      </c>
      <c r="BY31" s="324">
        <v>0</v>
      </c>
      <c r="BZ31" s="324">
        <v>0</v>
      </c>
      <c r="CA31" s="324">
        <v>0</v>
      </c>
      <c r="CB31" s="325" t="s">
        <v>950</v>
      </c>
      <c r="CC31" s="325" t="s">
        <v>950</v>
      </c>
      <c r="CD31" s="325" t="s">
        <v>950</v>
      </c>
      <c r="CE31" s="325" t="s">
        <v>950</v>
      </c>
      <c r="CF31" s="325" t="s">
        <v>950</v>
      </c>
      <c r="CG31" s="325" t="s">
        <v>950</v>
      </c>
      <c r="CH31" s="325" t="s">
        <v>950</v>
      </c>
      <c r="CI31" s="324">
        <v>0</v>
      </c>
      <c r="CJ31" s="324">
        <f t="shared" si="7"/>
        <v>0</v>
      </c>
      <c r="CK31" s="324">
        <v>0</v>
      </c>
      <c r="CL31" s="324">
        <v>0</v>
      </c>
      <c r="CM31" s="324">
        <v>0</v>
      </c>
      <c r="CN31" s="324">
        <v>0</v>
      </c>
      <c r="CO31" s="324">
        <v>0</v>
      </c>
      <c r="CP31" s="324">
        <v>0</v>
      </c>
      <c r="CQ31" s="324">
        <v>0</v>
      </c>
      <c r="CR31" s="324">
        <v>0</v>
      </c>
      <c r="CS31" s="324">
        <v>0</v>
      </c>
      <c r="CT31" s="324">
        <v>0</v>
      </c>
      <c r="CU31" s="324">
        <v>0</v>
      </c>
      <c r="CV31" s="324">
        <v>0</v>
      </c>
      <c r="CW31" s="325" t="s">
        <v>950</v>
      </c>
      <c r="CX31" s="325" t="s">
        <v>950</v>
      </c>
      <c r="CY31" s="325" t="s">
        <v>950</v>
      </c>
      <c r="CZ31" s="325" t="s">
        <v>950</v>
      </c>
      <c r="DA31" s="325" t="s">
        <v>950</v>
      </c>
      <c r="DB31" s="325" t="s">
        <v>950</v>
      </c>
      <c r="DC31" s="325" t="s">
        <v>950</v>
      </c>
      <c r="DD31" s="324">
        <v>0</v>
      </c>
      <c r="DE31" s="324">
        <f t="shared" si="9"/>
        <v>0</v>
      </c>
      <c r="DF31" s="324">
        <v>0</v>
      </c>
      <c r="DG31" s="324">
        <v>0</v>
      </c>
      <c r="DH31" s="324">
        <v>0</v>
      </c>
      <c r="DI31" s="324">
        <v>0</v>
      </c>
      <c r="DJ31" s="324">
        <v>0</v>
      </c>
      <c r="DK31" s="324">
        <v>0</v>
      </c>
      <c r="DL31" s="324">
        <v>0</v>
      </c>
      <c r="DM31" s="324">
        <v>0</v>
      </c>
      <c r="DN31" s="324">
        <v>0</v>
      </c>
      <c r="DO31" s="324">
        <v>0</v>
      </c>
      <c r="DP31" s="324">
        <v>0</v>
      </c>
      <c r="DQ31" s="324">
        <v>0</v>
      </c>
      <c r="DR31" s="325" t="s">
        <v>950</v>
      </c>
      <c r="DS31" s="325" t="s">
        <v>950</v>
      </c>
      <c r="DT31" s="324">
        <v>0</v>
      </c>
      <c r="DU31" s="325" t="s">
        <v>950</v>
      </c>
      <c r="DV31" s="325" t="s">
        <v>950</v>
      </c>
      <c r="DW31" s="325" t="s">
        <v>950</v>
      </c>
      <c r="DX31" s="325" t="s">
        <v>950</v>
      </c>
      <c r="DY31" s="324">
        <v>0</v>
      </c>
      <c r="DZ31" s="324">
        <f t="shared" si="11"/>
        <v>0</v>
      </c>
      <c r="EA31" s="324">
        <v>0</v>
      </c>
      <c r="EB31" s="324">
        <v>0</v>
      </c>
      <c r="EC31" s="324">
        <v>0</v>
      </c>
      <c r="ED31" s="324">
        <v>0</v>
      </c>
      <c r="EE31" s="324">
        <v>0</v>
      </c>
      <c r="EF31" s="324">
        <v>0</v>
      </c>
      <c r="EG31" s="324">
        <v>0</v>
      </c>
      <c r="EH31" s="324">
        <v>0</v>
      </c>
      <c r="EI31" s="324">
        <v>0</v>
      </c>
      <c r="EJ31" s="324">
        <v>0</v>
      </c>
      <c r="EK31" s="325" t="s">
        <v>950</v>
      </c>
      <c r="EL31" s="325" t="s">
        <v>950</v>
      </c>
      <c r="EM31" s="325" t="s">
        <v>950</v>
      </c>
      <c r="EN31" s="324">
        <v>0</v>
      </c>
      <c r="EO31" s="324">
        <v>0</v>
      </c>
      <c r="EP31" s="325" t="s">
        <v>950</v>
      </c>
      <c r="EQ31" s="325" t="s">
        <v>950</v>
      </c>
      <c r="ER31" s="325" t="s">
        <v>950</v>
      </c>
      <c r="ES31" s="324">
        <v>0</v>
      </c>
      <c r="ET31" s="324">
        <v>0</v>
      </c>
      <c r="EU31" s="324">
        <f t="shared" si="13"/>
        <v>1324</v>
      </c>
      <c r="EV31" s="324">
        <v>0</v>
      </c>
      <c r="EW31" s="324">
        <v>0</v>
      </c>
      <c r="EX31" s="324">
        <v>0</v>
      </c>
      <c r="EY31" s="324">
        <v>0</v>
      </c>
      <c r="EZ31" s="324">
        <v>540</v>
      </c>
      <c r="FA31" s="324">
        <v>267</v>
      </c>
      <c r="FB31" s="324">
        <v>0</v>
      </c>
      <c r="FC31" s="324">
        <v>0</v>
      </c>
      <c r="FD31" s="324">
        <v>494</v>
      </c>
      <c r="FE31" s="324">
        <v>0</v>
      </c>
      <c r="FF31" s="324">
        <v>0</v>
      </c>
      <c r="FG31" s="324">
        <v>0</v>
      </c>
      <c r="FH31" s="325" t="s">
        <v>950</v>
      </c>
      <c r="FI31" s="325" t="s">
        <v>950</v>
      </c>
      <c r="FJ31" s="325" t="s">
        <v>950</v>
      </c>
      <c r="FK31" s="324">
        <v>0</v>
      </c>
      <c r="FL31" s="324">
        <v>0</v>
      </c>
      <c r="FM31" s="324">
        <v>0</v>
      </c>
      <c r="FN31" s="324">
        <v>0</v>
      </c>
      <c r="FO31" s="324">
        <v>23</v>
      </c>
    </row>
    <row r="32" spans="1:171" s="300" customFormat="1" ht="13.5" customHeight="1">
      <c r="A32" s="322" t="s">
        <v>745</v>
      </c>
      <c r="B32" s="323" t="s">
        <v>833</v>
      </c>
      <c r="C32" s="322" t="s">
        <v>834</v>
      </c>
      <c r="D32" s="324">
        <f t="shared" si="15"/>
        <v>3817</v>
      </c>
      <c r="E32" s="324">
        <f t="shared" si="16"/>
        <v>0</v>
      </c>
      <c r="F32" s="324">
        <f t="shared" si="17"/>
        <v>0</v>
      </c>
      <c r="G32" s="324">
        <f t="shared" si="18"/>
        <v>0</v>
      </c>
      <c r="H32" s="324">
        <f t="shared" si="19"/>
        <v>639</v>
      </c>
      <c r="I32" s="324">
        <f t="shared" si="20"/>
        <v>804</v>
      </c>
      <c r="J32" s="324">
        <f t="shared" si="21"/>
        <v>235</v>
      </c>
      <c r="K32" s="324">
        <f t="shared" si="22"/>
        <v>0</v>
      </c>
      <c r="L32" s="324">
        <f t="shared" si="23"/>
        <v>513</v>
      </c>
      <c r="M32" s="324">
        <f t="shared" si="24"/>
        <v>117</v>
      </c>
      <c r="N32" s="324">
        <f t="shared" si="25"/>
        <v>0</v>
      </c>
      <c r="O32" s="324">
        <f t="shared" si="26"/>
        <v>0</v>
      </c>
      <c r="P32" s="324">
        <f t="shared" si="27"/>
        <v>0</v>
      </c>
      <c r="Q32" s="324">
        <f t="shared" si="28"/>
        <v>0</v>
      </c>
      <c r="R32" s="324">
        <f t="shared" si="29"/>
        <v>0</v>
      </c>
      <c r="S32" s="324">
        <f t="shared" si="30"/>
        <v>0</v>
      </c>
      <c r="T32" s="324">
        <f t="shared" si="31"/>
        <v>483</v>
      </c>
      <c r="U32" s="324">
        <f t="shared" si="32"/>
        <v>0</v>
      </c>
      <c r="V32" s="324">
        <f t="shared" si="33"/>
        <v>0</v>
      </c>
      <c r="W32" s="324">
        <f t="shared" si="34"/>
        <v>0</v>
      </c>
      <c r="X32" s="324">
        <f t="shared" si="35"/>
        <v>1026</v>
      </c>
      <c r="Y32" s="324">
        <f t="shared" si="1"/>
        <v>1441</v>
      </c>
      <c r="Z32" s="324">
        <v>0</v>
      </c>
      <c r="AA32" s="324">
        <v>0</v>
      </c>
      <c r="AB32" s="324">
        <v>0</v>
      </c>
      <c r="AC32" s="324">
        <v>0</v>
      </c>
      <c r="AD32" s="324">
        <v>0</v>
      </c>
      <c r="AE32" s="324">
        <v>0</v>
      </c>
      <c r="AF32" s="324">
        <v>0</v>
      </c>
      <c r="AG32" s="324">
        <v>0</v>
      </c>
      <c r="AH32" s="324">
        <v>0</v>
      </c>
      <c r="AI32" s="324">
        <v>0</v>
      </c>
      <c r="AJ32" s="325" t="s">
        <v>950</v>
      </c>
      <c r="AK32" s="325" t="s">
        <v>950</v>
      </c>
      <c r="AL32" s="324">
        <v>0</v>
      </c>
      <c r="AM32" s="325" t="s">
        <v>950</v>
      </c>
      <c r="AN32" s="325" t="s">
        <v>950</v>
      </c>
      <c r="AO32" s="324">
        <v>483</v>
      </c>
      <c r="AP32" s="325" t="s">
        <v>950</v>
      </c>
      <c r="AQ32" s="324">
        <v>0</v>
      </c>
      <c r="AR32" s="325" t="s">
        <v>950</v>
      </c>
      <c r="AS32" s="324">
        <v>958</v>
      </c>
      <c r="AT32" s="324">
        <f t="shared" si="3"/>
        <v>1482</v>
      </c>
      <c r="AU32" s="324">
        <v>0</v>
      </c>
      <c r="AV32" s="324">
        <v>0</v>
      </c>
      <c r="AW32" s="324">
        <v>0</v>
      </c>
      <c r="AX32" s="324">
        <v>639</v>
      </c>
      <c r="AY32" s="324">
        <v>804</v>
      </c>
      <c r="AZ32" s="324">
        <v>0</v>
      </c>
      <c r="BA32" s="324">
        <v>0</v>
      </c>
      <c r="BB32" s="324">
        <v>0</v>
      </c>
      <c r="BC32" s="324">
        <v>0</v>
      </c>
      <c r="BD32" s="324">
        <v>0</v>
      </c>
      <c r="BE32" s="325" t="s">
        <v>950</v>
      </c>
      <c r="BF32" s="325" t="s">
        <v>950</v>
      </c>
      <c r="BG32" s="325" t="s">
        <v>950</v>
      </c>
      <c r="BH32" s="325" t="s">
        <v>950</v>
      </c>
      <c r="BI32" s="325" t="s">
        <v>950</v>
      </c>
      <c r="BJ32" s="325" t="s">
        <v>950</v>
      </c>
      <c r="BK32" s="325" t="s">
        <v>950</v>
      </c>
      <c r="BL32" s="325" t="s">
        <v>950</v>
      </c>
      <c r="BM32" s="325" t="s">
        <v>950</v>
      </c>
      <c r="BN32" s="324">
        <v>39</v>
      </c>
      <c r="BO32" s="324">
        <f t="shared" si="5"/>
        <v>0</v>
      </c>
      <c r="BP32" s="324">
        <v>0</v>
      </c>
      <c r="BQ32" s="324">
        <v>0</v>
      </c>
      <c r="BR32" s="324">
        <v>0</v>
      </c>
      <c r="BS32" s="324">
        <v>0</v>
      </c>
      <c r="BT32" s="324">
        <v>0</v>
      </c>
      <c r="BU32" s="324">
        <v>0</v>
      </c>
      <c r="BV32" s="324">
        <v>0</v>
      </c>
      <c r="BW32" s="324">
        <v>0</v>
      </c>
      <c r="BX32" s="324">
        <v>0</v>
      </c>
      <c r="BY32" s="324">
        <v>0</v>
      </c>
      <c r="BZ32" s="324">
        <v>0</v>
      </c>
      <c r="CA32" s="324">
        <v>0</v>
      </c>
      <c r="CB32" s="325" t="s">
        <v>950</v>
      </c>
      <c r="CC32" s="325" t="s">
        <v>950</v>
      </c>
      <c r="CD32" s="325" t="s">
        <v>950</v>
      </c>
      <c r="CE32" s="325" t="s">
        <v>950</v>
      </c>
      <c r="CF32" s="325" t="s">
        <v>950</v>
      </c>
      <c r="CG32" s="325" t="s">
        <v>950</v>
      </c>
      <c r="CH32" s="325" t="s">
        <v>950</v>
      </c>
      <c r="CI32" s="324">
        <v>0</v>
      </c>
      <c r="CJ32" s="324">
        <f t="shared" si="7"/>
        <v>0</v>
      </c>
      <c r="CK32" s="324">
        <v>0</v>
      </c>
      <c r="CL32" s="324">
        <v>0</v>
      </c>
      <c r="CM32" s="324">
        <v>0</v>
      </c>
      <c r="CN32" s="324">
        <v>0</v>
      </c>
      <c r="CO32" s="324">
        <v>0</v>
      </c>
      <c r="CP32" s="324">
        <v>0</v>
      </c>
      <c r="CQ32" s="324">
        <v>0</v>
      </c>
      <c r="CR32" s="324">
        <v>0</v>
      </c>
      <c r="CS32" s="324">
        <v>0</v>
      </c>
      <c r="CT32" s="324">
        <v>0</v>
      </c>
      <c r="CU32" s="324">
        <v>0</v>
      </c>
      <c r="CV32" s="324">
        <v>0</v>
      </c>
      <c r="CW32" s="325" t="s">
        <v>950</v>
      </c>
      <c r="CX32" s="325" t="s">
        <v>950</v>
      </c>
      <c r="CY32" s="325" t="s">
        <v>950</v>
      </c>
      <c r="CZ32" s="325" t="s">
        <v>950</v>
      </c>
      <c r="DA32" s="325" t="s">
        <v>950</v>
      </c>
      <c r="DB32" s="325" t="s">
        <v>950</v>
      </c>
      <c r="DC32" s="325" t="s">
        <v>950</v>
      </c>
      <c r="DD32" s="324">
        <v>0</v>
      </c>
      <c r="DE32" s="324">
        <f t="shared" si="9"/>
        <v>0</v>
      </c>
      <c r="DF32" s="324">
        <v>0</v>
      </c>
      <c r="DG32" s="324">
        <v>0</v>
      </c>
      <c r="DH32" s="324">
        <v>0</v>
      </c>
      <c r="DI32" s="324">
        <v>0</v>
      </c>
      <c r="DJ32" s="324">
        <v>0</v>
      </c>
      <c r="DK32" s="324">
        <v>0</v>
      </c>
      <c r="DL32" s="324">
        <v>0</v>
      </c>
      <c r="DM32" s="324">
        <v>0</v>
      </c>
      <c r="DN32" s="324">
        <v>0</v>
      </c>
      <c r="DO32" s="324">
        <v>0</v>
      </c>
      <c r="DP32" s="324">
        <v>0</v>
      </c>
      <c r="DQ32" s="324">
        <v>0</v>
      </c>
      <c r="DR32" s="325" t="s">
        <v>950</v>
      </c>
      <c r="DS32" s="325" t="s">
        <v>950</v>
      </c>
      <c r="DT32" s="324">
        <v>0</v>
      </c>
      <c r="DU32" s="325" t="s">
        <v>950</v>
      </c>
      <c r="DV32" s="325" t="s">
        <v>950</v>
      </c>
      <c r="DW32" s="325" t="s">
        <v>950</v>
      </c>
      <c r="DX32" s="325" t="s">
        <v>950</v>
      </c>
      <c r="DY32" s="324">
        <v>0</v>
      </c>
      <c r="DZ32" s="324">
        <f t="shared" si="11"/>
        <v>0</v>
      </c>
      <c r="EA32" s="324">
        <v>0</v>
      </c>
      <c r="EB32" s="324">
        <v>0</v>
      </c>
      <c r="EC32" s="324">
        <v>0</v>
      </c>
      <c r="ED32" s="324">
        <v>0</v>
      </c>
      <c r="EE32" s="324">
        <v>0</v>
      </c>
      <c r="EF32" s="324">
        <v>0</v>
      </c>
      <c r="EG32" s="324">
        <v>0</v>
      </c>
      <c r="EH32" s="324">
        <v>0</v>
      </c>
      <c r="EI32" s="324">
        <v>0</v>
      </c>
      <c r="EJ32" s="324">
        <v>0</v>
      </c>
      <c r="EK32" s="325" t="s">
        <v>950</v>
      </c>
      <c r="EL32" s="325" t="s">
        <v>950</v>
      </c>
      <c r="EM32" s="325" t="s">
        <v>950</v>
      </c>
      <c r="EN32" s="324">
        <v>0</v>
      </c>
      <c r="EO32" s="324">
        <v>0</v>
      </c>
      <c r="EP32" s="325" t="s">
        <v>950</v>
      </c>
      <c r="EQ32" s="325" t="s">
        <v>950</v>
      </c>
      <c r="ER32" s="325" t="s">
        <v>950</v>
      </c>
      <c r="ES32" s="324">
        <v>0</v>
      </c>
      <c r="ET32" s="324">
        <v>0</v>
      </c>
      <c r="EU32" s="324">
        <f t="shared" si="13"/>
        <v>894</v>
      </c>
      <c r="EV32" s="324">
        <v>0</v>
      </c>
      <c r="EW32" s="324">
        <v>0</v>
      </c>
      <c r="EX32" s="324">
        <v>0</v>
      </c>
      <c r="EY32" s="324">
        <v>0</v>
      </c>
      <c r="EZ32" s="324">
        <v>0</v>
      </c>
      <c r="FA32" s="324">
        <v>235</v>
      </c>
      <c r="FB32" s="324">
        <v>0</v>
      </c>
      <c r="FC32" s="324">
        <v>513</v>
      </c>
      <c r="FD32" s="324">
        <v>117</v>
      </c>
      <c r="FE32" s="324">
        <v>0</v>
      </c>
      <c r="FF32" s="324">
        <v>0</v>
      </c>
      <c r="FG32" s="324">
        <v>0</v>
      </c>
      <c r="FH32" s="325" t="s">
        <v>950</v>
      </c>
      <c r="FI32" s="325" t="s">
        <v>950</v>
      </c>
      <c r="FJ32" s="325" t="s">
        <v>950</v>
      </c>
      <c r="FK32" s="324">
        <v>0</v>
      </c>
      <c r="FL32" s="324">
        <v>0</v>
      </c>
      <c r="FM32" s="324">
        <v>0</v>
      </c>
      <c r="FN32" s="324">
        <v>0</v>
      </c>
      <c r="FO32" s="324">
        <v>29</v>
      </c>
    </row>
    <row r="33" spans="1:171" s="300" customFormat="1" ht="13.5" customHeight="1">
      <c r="A33" s="322" t="s">
        <v>745</v>
      </c>
      <c r="B33" s="323" t="s">
        <v>836</v>
      </c>
      <c r="C33" s="322" t="s">
        <v>837</v>
      </c>
      <c r="D33" s="324">
        <f t="shared" si="15"/>
        <v>5929</v>
      </c>
      <c r="E33" s="324">
        <f t="shared" si="16"/>
        <v>0</v>
      </c>
      <c r="F33" s="324">
        <f t="shared" si="17"/>
        <v>0</v>
      </c>
      <c r="G33" s="324">
        <f t="shared" si="18"/>
        <v>0</v>
      </c>
      <c r="H33" s="324">
        <f t="shared" si="19"/>
        <v>755</v>
      </c>
      <c r="I33" s="324">
        <f t="shared" si="20"/>
        <v>1113</v>
      </c>
      <c r="J33" s="324">
        <f t="shared" si="21"/>
        <v>579</v>
      </c>
      <c r="K33" s="324">
        <f t="shared" si="22"/>
        <v>0</v>
      </c>
      <c r="L33" s="324">
        <f t="shared" si="23"/>
        <v>0</v>
      </c>
      <c r="M33" s="324">
        <f t="shared" si="24"/>
        <v>1079</v>
      </c>
      <c r="N33" s="324">
        <f t="shared" si="25"/>
        <v>0</v>
      </c>
      <c r="O33" s="324">
        <f t="shared" si="26"/>
        <v>0</v>
      </c>
      <c r="P33" s="324">
        <f t="shared" si="27"/>
        <v>0</v>
      </c>
      <c r="Q33" s="324">
        <f t="shared" si="28"/>
        <v>0</v>
      </c>
      <c r="R33" s="324">
        <f t="shared" si="29"/>
        <v>0</v>
      </c>
      <c r="S33" s="324">
        <f t="shared" si="30"/>
        <v>0</v>
      </c>
      <c r="T33" s="324">
        <f t="shared" si="31"/>
        <v>0</v>
      </c>
      <c r="U33" s="324">
        <f t="shared" si="32"/>
        <v>0</v>
      </c>
      <c r="V33" s="324">
        <f t="shared" si="33"/>
        <v>0</v>
      </c>
      <c r="W33" s="324">
        <f t="shared" si="34"/>
        <v>0</v>
      </c>
      <c r="X33" s="324">
        <f t="shared" si="35"/>
        <v>2403</v>
      </c>
      <c r="Y33" s="324">
        <f t="shared" si="1"/>
        <v>2351</v>
      </c>
      <c r="Z33" s="324">
        <v>0</v>
      </c>
      <c r="AA33" s="324">
        <v>0</v>
      </c>
      <c r="AB33" s="324">
        <v>0</v>
      </c>
      <c r="AC33" s="324">
        <v>0</v>
      </c>
      <c r="AD33" s="324">
        <v>0</v>
      </c>
      <c r="AE33" s="324">
        <v>0</v>
      </c>
      <c r="AF33" s="324">
        <v>0</v>
      </c>
      <c r="AG33" s="324">
        <v>0</v>
      </c>
      <c r="AH33" s="324">
        <v>0</v>
      </c>
      <c r="AI33" s="324">
        <v>0</v>
      </c>
      <c r="AJ33" s="325" t="s">
        <v>950</v>
      </c>
      <c r="AK33" s="325" t="s">
        <v>950</v>
      </c>
      <c r="AL33" s="324">
        <v>0</v>
      </c>
      <c r="AM33" s="325" t="s">
        <v>950</v>
      </c>
      <c r="AN33" s="325" t="s">
        <v>950</v>
      </c>
      <c r="AO33" s="324">
        <v>0</v>
      </c>
      <c r="AP33" s="325" t="s">
        <v>950</v>
      </c>
      <c r="AQ33" s="324">
        <v>0</v>
      </c>
      <c r="AR33" s="325" t="s">
        <v>950</v>
      </c>
      <c r="AS33" s="324">
        <v>2351</v>
      </c>
      <c r="AT33" s="324">
        <f t="shared" si="3"/>
        <v>755</v>
      </c>
      <c r="AU33" s="324">
        <v>0</v>
      </c>
      <c r="AV33" s="324">
        <v>0</v>
      </c>
      <c r="AW33" s="324">
        <v>0</v>
      </c>
      <c r="AX33" s="324">
        <v>755</v>
      </c>
      <c r="AY33" s="324">
        <v>0</v>
      </c>
      <c r="AZ33" s="324">
        <v>0</v>
      </c>
      <c r="BA33" s="324">
        <v>0</v>
      </c>
      <c r="BB33" s="324">
        <v>0</v>
      </c>
      <c r="BC33" s="324">
        <v>0</v>
      </c>
      <c r="BD33" s="324">
        <v>0</v>
      </c>
      <c r="BE33" s="325" t="s">
        <v>950</v>
      </c>
      <c r="BF33" s="325" t="s">
        <v>950</v>
      </c>
      <c r="BG33" s="325" t="s">
        <v>950</v>
      </c>
      <c r="BH33" s="325" t="s">
        <v>950</v>
      </c>
      <c r="BI33" s="325" t="s">
        <v>950</v>
      </c>
      <c r="BJ33" s="325" t="s">
        <v>950</v>
      </c>
      <c r="BK33" s="325" t="s">
        <v>950</v>
      </c>
      <c r="BL33" s="325" t="s">
        <v>950</v>
      </c>
      <c r="BM33" s="325" t="s">
        <v>950</v>
      </c>
      <c r="BN33" s="324">
        <v>0</v>
      </c>
      <c r="BO33" s="324">
        <f t="shared" si="5"/>
        <v>0</v>
      </c>
      <c r="BP33" s="324">
        <v>0</v>
      </c>
      <c r="BQ33" s="324">
        <v>0</v>
      </c>
      <c r="BR33" s="324">
        <v>0</v>
      </c>
      <c r="BS33" s="324">
        <v>0</v>
      </c>
      <c r="BT33" s="324">
        <v>0</v>
      </c>
      <c r="BU33" s="324">
        <v>0</v>
      </c>
      <c r="BV33" s="324">
        <v>0</v>
      </c>
      <c r="BW33" s="324">
        <v>0</v>
      </c>
      <c r="BX33" s="324">
        <v>0</v>
      </c>
      <c r="BY33" s="324">
        <v>0</v>
      </c>
      <c r="BZ33" s="324">
        <v>0</v>
      </c>
      <c r="CA33" s="324">
        <v>0</v>
      </c>
      <c r="CB33" s="325" t="s">
        <v>950</v>
      </c>
      <c r="CC33" s="325" t="s">
        <v>950</v>
      </c>
      <c r="CD33" s="325" t="s">
        <v>950</v>
      </c>
      <c r="CE33" s="325" t="s">
        <v>950</v>
      </c>
      <c r="CF33" s="325" t="s">
        <v>950</v>
      </c>
      <c r="CG33" s="325" t="s">
        <v>950</v>
      </c>
      <c r="CH33" s="325" t="s">
        <v>950</v>
      </c>
      <c r="CI33" s="324">
        <v>0</v>
      </c>
      <c r="CJ33" s="324">
        <f t="shared" si="7"/>
        <v>0</v>
      </c>
      <c r="CK33" s="324">
        <v>0</v>
      </c>
      <c r="CL33" s="324">
        <v>0</v>
      </c>
      <c r="CM33" s="324">
        <v>0</v>
      </c>
      <c r="CN33" s="324">
        <v>0</v>
      </c>
      <c r="CO33" s="324">
        <v>0</v>
      </c>
      <c r="CP33" s="324">
        <v>0</v>
      </c>
      <c r="CQ33" s="324">
        <v>0</v>
      </c>
      <c r="CR33" s="324">
        <v>0</v>
      </c>
      <c r="CS33" s="324">
        <v>0</v>
      </c>
      <c r="CT33" s="324">
        <v>0</v>
      </c>
      <c r="CU33" s="324">
        <v>0</v>
      </c>
      <c r="CV33" s="324">
        <v>0</v>
      </c>
      <c r="CW33" s="325" t="s">
        <v>950</v>
      </c>
      <c r="CX33" s="325" t="s">
        <v>950</v>
      </c>
      <c r="CY33" s="325" t="s">
        <v>950</v>
      </c>
      <c r="CZ33" s="325" t="s">
        <v>950</v>
      </c>
      <c r="DA33" s="325" t="s">
        <v>950</v>
      </c>
      <c r="DB33" s="325" t="s">
        <v>950</v>
      </c>
      <c r="DC33" s="325" t="s">
        <v>950</v>
      </c>
      <c r="DD33" s="324">
        <v>0</v>
      </c>
      <c r="DE33" s="324">
        <f t="shared" si="9"/>
        <v>0</v>
      </c>
      <c r="DF33" s="324">
        <v>0</v>
      </c>
      <c r="DG33" s="324">
        <v>0</v>
      </c>
      <c r="DH33" s="324">
        <v>0</v>
      </c>
      <c r="DI33" s="324">
        <v>0</v>
      </c>
      <c r="DJ33" s="324">
        <v>0</v>
      </c>
      <c r="DK33" s="324">
        <v>0</v>
      </c>
      <c r="DL33" s="324">
        <v>0</v>
      </c>
      <c r="DM33" s="324">
        <v>0</v>
      </c>
      <c r="DN33" s="324">
        <v>0</v>
      </c>
      <c r="DO33" s="324">
        <v>0</v>
      </c>
      <c r="DP33" s="324">
        <v>0</v>
      </c>
      <c r="DQ33" s="324">
        <v>0</v>
      </c>
      <c r="DR33" s="325" t="s">
        <v>950</v>
      </c>
      <c r="DS33" s="325" t="s">
        <v>950</v>
      </c>
      <c r="DT33" s="324">
        <v>0</v>
      </c>
      <c r="DU33" s="325" t="s">
        <v>950</v>
      </c>
      <c r="DV33" s="325" t="s">
        <v>950</v>
      </c>
      <c r="DW33" s="325" t="s">
        <v>950</v>
      </c>
      <c r="DX33" s="325" t="s">
        <v>950</v>
      </c>
      <c r="DY33" s="324">
        <v>0</v>
      </c>
      <c r="DZ33" s="324">
        <f t="shared" si="11"/>
        <v>0</v>
      </c>
      <c r="EA33" s="324">
        <v>0</v>
      </c>
      <c r="EB33" s="324">
        <v>0</v>
      </c>
      <c r="EC33" s="324">
        <v>0</v>
      </c>
      <c r="ED33" s="324">
        <v>0</v>
      </c>
      <c r="EE33" s="324">
        <v>0</v>
      </c>
      <c r="EF33" s="324">
        <v>0</v>
      </c>
      <c r="EG33" s="324">
        <v>0</v>
      </c>
      <c r="EH33" s="324">
        <v>0</v>
      </c>
      <c r="EI33" s="324">
        <v>0</v>
      </c>
      <c r="EJ33" s="324">
        <v>0</v>
      </c>
      <c r="EK33" s="325" t="s">
        <v>950</v>
      </c>
      <c r="EL33" s="325" t="s">
        <v>950</v>
      </c>
      <c r="EM33" s="325" t="s">
        <v>950</v>
      </c>
      <c r="EN33" s="324">
        <v>0</v>
      </c>
      <c r="EO33" s="324">
        <v>0</v>
      </c>
      <c r="EP33" s="325" t="s">
        <v>950</v>
      </c>
      <c r="EQ33" s="325" t="s">
        <v>950</v>
      </c>
      <c r="ER33" s="325" t="s">
        <v>950</v>
      </c>
      <c r="ES33" s="324">
        <v>0</v>
      </c>
      <c r="ET33" s="324">
        <v>0</v>
      </c>
      <c r="EU33" s="324">
        <f t="shared" si="13"/>
        <v>2823</v>
      </c>
      <c r="EV33" s="324">
        <v>0</v>
      </c>
      <c r="EW33" s="324">
        <v>0</v>
      </c>
      <c r="EX33" s="324">
        <v>0</v>
      </c>
      <c r="EY33" s="324">
        <v>0</v>
      </c>
      <c r="EZ33" s="324">
        <v>1113</v>
      </c>
      <c r="FA33" s="324">
        <v>579</v>
      </c>
      <c r="FB33" s="324">
        <v>0</v>
      </c>
      <c r="FC33" s="324">
        <v>0</v>
      </c>
      <c r="FD33" s="324">
        <v>1079</v>
      </c>
      <c r="FE33" s="324">
        <v>0</v>
      </c>
      <c r="FF33" s="324">
        <v>0</v>
      </c>
      <c r="FG33" s="324">
        <v>0</v>
      </c>
      <c r="FH33" s="325" t="s">
        <v>950</v>
      </c>
      <c r="FI33" s="325" t="s">
        <v>950</v>
      </c>
      <c r="FJ33" s="325" t="s">
        <v>950</v>
      </c>
      <c r="FK33" s="324">
        <v>0</v>
      </c>
      <c r="FL33" s="324">
        <v>0</v>
      </c>
      <c r="FM33" s="324">
        <v>0</v>
      </c>
      <c r="FN33" s="324">
        <v>0</v>
      </c>
      <c r="FO33" s="324">
        <v>52</v>
      </c>
    </row>
    <row r="34" spans="1:171" s="300" customFormat="1" ht="13.5" customHeight="1">
      <c r="A34" s="322" t="s">
        <v>745</v>
      </c>
      <c r="B34" s="323" t="s">
        <v>839</v>
      </c>
      <c r="C34" s="322" t="s">
        <v>840</v>
      </c>
      <c r="D34" s="324">
        <f t="shared" si="15"/>
        <v>5164</v>
      </c>
      <c r="E34" s="324">
        <f t="shared" si="16"/>
        <v>0</v>
      </c>
      <c r="F34" s="324">
        <f t="shared" si="17"/>
        <v>0</v>
      </c>
      <c r="G34" s="324">
        <f t="shared" si="18"/>
        <v>270</v>
      </c>
      <c r="H34" s="324">
        <f t="shared" si="19"/>
        <v>562</v>
      </c>
      <c r="I34" s="324">
        <f t="shared" si="20"/>
        <v>648</v>
      </c>
      <c r="J34" s="324">
        <f t="shared" si="21"/>
        <v>54</v>
      </c>
      <c r="K34" s="324">
        <f t="shared" si="22"/>
        <v>0</v>
      </c>
      <c r="L34" s="324">
        <f t="shared" si="23"/>
        <v>1252</v>
      </c>
      <c r="M34" s="324">
        <f t="shared" si="24"/>
        <v>0</v>
      </c>
      <c r="N34" s="324">
        <f t="shared" si="25"/>
        <v>0</v>
      </c>
      <c r="O34" s="324">
        <f t="shared" si="26"/>
        <v>0</v>
      </c>
      <c r="P34" s="324">
        <f t="shared" si="27"/>
        <v>0</v>
      </c>
      <c r="Q34" s="324">
        <f t="shared" si="28"/>
        <v>0</v>
      </c>
      <c r="R34" s="324">
        <f t="shared" si="29"/>
        <v>1270</v>
      </c>
      <c r="S34" s="324">
        <f t="shared" si="30"/>
        <v>0</v>
      </c>
      <c r="T34" s="324">
        <f t="shared" si="31"/>
        <v>556</v>
      </c>
      <c r="U34" s="324">
        <f t="shared" si="32"/>
        <v>0</v>
      </c>
      <c r="V34" s="324">
        <f t="shared" si="33"/>
        <v>0</v>
      </c>
      <c r="W34" s="324">
        <f t="shared" si="34"/>
        <v>0</v>
      </c>
      <c r="X34" s="324">
        <f t="shared" si="35"/>
        <v>552</v>
      </c>
      <c r="Y34" s="324">
        <f t="shared" si="1"/>
        <v>1087</v>
      </c>
      <c r="Z34" s="324">
        <v>0</v>
      </c>
      <c r="AA34" s="324">
        <v>0</v>
      </c>
      <c r="AB34" s="324">
        <v>0</v>
      </c>
      <c r="AC34" s="324">
        <v>0</v>
      </c>
      <c r="AD34" s="324">
        <v>0</v>
      </c>
      <c r="AE34" s="324">
        <v>0</v>
      </c>
      <c r="AF34" s="324">
        <v>0</v>
      </c>
      <c r="AG34" s="324">
        <v>0</v>
      </c>
      <c r="AH34" s="324">
        <v>0</v>
      </c>
      <c r="AI34" s="324">
        <v>0</v>
      </c>
      <c r="AJ34" s="325" t="s">
        <v>950</v>
      </c>
      <c r="AK34" s="325" t="s">
        <v>950</v>
      </c>
      <c r="AL34" s="324">
        <v>0</v>
      </c>
      <c r="AM34" s="325" t="s">
        <v>950</v>
      </c>
      <c r="AN34" s="325" t="s">
        <v>950</v>
      </c>
      <c r="AO34" s="324">
        <v>556</v>
      </c>
      <c r="AP34" s="325" t="s">
        <v>950</v>
      </c>
      <c r="AQ34" s="324">
        <v>0</v>
      </c>
      <c r="AR34" s="325" t="s">
        <v>950</v>
      </c>
      <c r="AS34" s="324">
        <v>531</v>
      </c>
      <c r="AT34" s="324">
        <f t="shared" si="3"/>
        <v>143</v>
      </c>
      <c r="AU34" s="324">
        <v>0</v>
      </c>
      <c r="AV34" s="324">
        <v>0</v>
      </c>
      <c r="AW34" s="324">
        <v>0</v>
      </c>
      <c r="AX34" s="324">
        <v>143</v>
      </c>
      <c r="AY34" s="324">
        <v>0</v>
      </c>
      <c r="AZ34" s="324">
        <v>0</v>
      </c>
      <c r="BA34" s="324">
        <v>0</v>
      </c>
      <c r="BB34" s="324">
        <v>0</v>
      </c>
      <c r="BC34" s="324">
        <v>0</v>
      </c>
      <c r="BD34" s="324">
        <v>0</v>
      </c>
      <c r="BE34" s="325" t="s">
        <v>950</v>
      </c>
      <c r="BF34" s="325" t="s">
        <v>950</v>
      </c>
      <c r="BG34" s="325" t="s">
        <v>950</v>
      </c>
      <c r="BH34" s="325" t="s">
        <v>950</v>
      </c>
      <c r="BI34" s="325" t="s">
        <v>950</v>
      </c>
      <c r="BJ34" s="325" t="s">
        <v>950</v>
      </c>
      <c r="BK34" s="325" t="s">
        <v>950</v>
      </c>
      <c r="BL34" s="325" t="s">
        <v>950</v>
      </c>
      <c r="BM34" s="325" t="s">
        <v>950</v>
      </c>
      <c r="BN34" s="324">
        <v>0</v>
      </c>
      <c r="BO34" s="324">
        <f t="shared" si="5"/>
        <v>0</v>
      </c>
      <c r="BP34" s="324">
        <v>0</v>
      </c>
      <c r="BQ34" s="324">
        <v>0</v>
      </c>
      <c r="BR34" s="324">
        <v>0</v>
      </c>
      <c r="BS34" s="324">
        <v>0</v>
      </c>
      <c r="BT34" s="324">
        <v>0</v>
      </c>
      <c r="BU34" s="324">
        <v>0</v>
      </c>
      <c r="BV34" s="324">
        <v>0</v>
      </c>
      <c r="BW34" s="324">
        <v>0</v>
      </c>
      <c r="BX34" s="324">
        <v>0</v>
      </c>
      <c r="BY34" s="324">
        <v>0</v>
      </c>
      <c r="BZ34" s="324">
        <v>0</v>
      </c>
      <c r="CA34" s="324">
        <v>0</v>
      </c>
      <c r="CB34" s="325" t="s">
        <v>950</v>
      </c>
      <c r="CC34" s="325" t="s">
        <v>950</v>
      </c>
      <c r="CD34" s="325" t="s">
        <v>950</v>
      </c>
      <c r="CE34" s="325" t="s">
        <v>950</v>
      </c>
      <c r="CF34" s="325" t="s">
        <v>950</v>
      </c>
      <c r="CG34" s="325" t="s">
        <v>950</v>
      </c>
      <c r="CH34" s="325" t="s">
        <v>950</v>
      </c>
      <c r="CI34" s="324">
        <v>0</v>
      </c>
      <c r="CJ34" s="324">
        <f t="shared" si="7"/>
        <v>0</v>
      </c>
      <c r="CK34" s="324">
        <v>0</v>
      </c>
      <c r="CL34" s="324">
        <v>0</v>
      </c>
      <c r="CM34" s="324">
        <v>0</v>
      </c>
      <c r="CN34" s="324">
        <v>0</v>
      </c>
      <c r="CO34" s="324">
        <v>0</v>
      </c>
      <c r="CP34" s="324">
        <v>0</v>
      </c>
      <c r="CQ34" s="324">
        <v>0</v>
      </c>
      <c r="CR34" s="324">
        <v>0</v>
      </c>
      <c r="CS34" s="324">
        <v>0</v>
      </c>
      <c r="CT34" s="324">
        <v>0</v>
      </c>
      <c r="CU34" s="324">
        <v>0</v>
      </c>
      <c r="CV34" s="324">
        <v>0</v>
      </c>
      <c r="CW34" s="325" t="s">
        <v>950</v>
      </c>
      <c r="CX34" s="325" t="s">
        <v>950</v>
      </c>
      <c r="CY34" s="325" t="s">
        <v>950</v>
      </c>
      <c r="CZ34" s="325" t="s">
        <v>950</v>
      </c>
      <c r="DA34" s="325" t="s">
        <v>950</v>
      </c>
      <c r="DB34" s="325" t="s">
        <v>950</v>
      </c>
      <c r="DC34" s="325" t="s">
        <v>950</v>
      </c>
      <c r="DD34" s="324">
        <v>0</v>
      </c>
      <c r="DE34" s="324">
        <f t="shared" si="9"/>
        <v>0</v>
      </c>
      <c r="DF34" s="324">
        <v>0</v>
      </c>
      <c r="DG34" s="324">
        <v>0</v>
      </c>
      <c r="DH34" s="324">
        <v>0</v>
      </c>
      <c r="DI34" s="324">
        <v>0</v>
      </c>
      <c r="DJ34" s="324">
        <v>0</v>
      </c>
      <c r="DK34" s="324">
        <v>0</v>
      </c>
      <c r="DL34" s="324">
        <v>0</v>
      </c>
      <c r="DM34" s="324">
        <v>0</v>
      </c>
      <c r="DN34" s="324">
        <v>0</v>
      </c>
      <c r="DO34" s="324">
        <v>0</v>
      </c>
      <c r="DP34" s="324">
        <v>0</v>
      </c>
      <c r="DQ34" s="324">
        <v>0</v>
      </c>
      <c r="DR34" s="325" t="s">
        <v>950</v>
      </c>
      <c r="DS34" s="325" t="s">
        <v>950</v>
      </c>
      <c r="DT34" s="324">
        <v>0</v>
      </c>
      <c r="DU34" s="325" t="s">
        <v>950</v>
      </c>
      <c r="DV34" s="325" t="s">
        <v>950</v>
      </c>
      <c r="DW34" s="325" t="s">
        <v>950</v>
      </c>
      <c r="DX34" s="325" t="s">
        <v>950</v>
      </c>
      <c r="DY34" s="324">
        <v>0</v>
      </c>
      <c r="DZ34" s="324">
        <f t="shared" si="11"/>
        <v>1270</v>
      </c>
      <c r="EA34" s="324">
        <v>0</v>
      </c>
      <c r="EB34" s="324">
        <v>0</v>
      </c>
      <c r="EC34" s="324">
        <v>0</v>
      </c>
      <c r="ED34" s="324">
        <v>0</v>
      </c>
      <c r="EE34" s="324">
        <v>0</v>
      </c>
      <c r="EF34" s="324">
        <v>0</v>
      </c>
      <c r="EG34" s="324">
        <v>0</v>
      </c>
      <c r="EH34" s="324">
        <v>0</v>
      </c>
      <c r="EI34" s="324">
        <v>0</v>
      </c>
      <c r="EJ34" s="324">
        <v>0</v>
      </c>
      <c r="EK34" s="325" t="s">
        <v>950</v>
      </c>
      <c r="EL34" s="325" t="s">
        <v>950</v>
      </c>
      <c r="EM34" s="325" t="s">
        <v>950</v>
      </c>
      <c r="EN34" s="324">
        <v>1270</v>
      </c>
      <c r="EO34" s="324">
        <v>0</v>
      </c>
      <c r="EP34" s="325" t="s">
        <v>950</v>
      </c>
      <c r="EQ34" s="325" t="s">
        <v>950</v>
      </c>
      <c r="ER34" s="325" t="s">
        <v>950</v>
      </c>
      <c r="ES34" s="324">
        <v>0</v>
      </c>
      <c r="ET34" s="324">
        <v>0</v>
      </c>
      <c r="EU34" s="324">
        <f t="shared" si="13"/>
        <v>2664</v>
      </c>
      <c r="EV34" s="324">
        <v>0</v>
      </c>
      <c r="EW34" s="324">
        <v>0</v>
      </c>
      <c r="EX34" s="324">
        <v>270</v>
      </c>
      <c r="EY34" s="324">
        <v>419</v>
      </c>
      <c r="EZ34" s="324">
        <v>648</v>
      </c>
      <c r="FA34" s="324">
        <v>54</v>
      </c>
      <c r="FB34" s="324">
        <v>0</v>
      </c>
      <c r="FC34" s="324">
        <v>1252</v>
      </c>
      <c r="FD34" s="324">
        <v>0</v>
      </c>
      <c r="FE34" s="324">
        <v>0</v>
      </c>
      <c r="FF34" s="324">
        <v>0</v>
      </c>
      <c r="FG34" s="324">
        <v>0</v>
      </c>
      <c r="FH34" s="325" t="s">
        <v>950</v>
      </c>
      <c r="FI34" s="325" t="s">
        <v>950</v>
      </c>
      <c r="FJ34" s="325" t="s">
        <v>950</v>
      </c>
      <c r="FK34" s="324">
        <v>0</v>
      </c>
      <c r="FL34" s="324">
        <v>0</v>
      </c>
      <c r="FM34" s="324">
        <v>0</v>
      </c>
      <c r="FN34" s="324">
        <v>0</v>
      </c>
      <c r="FO34" s="324">
        <v>21</v>
      </c>
    </row>
    <row r="35" spans="1:171" s="300" customFormat="1" ht="13.5" customHeight="1">
      <c r="A35" s="322" t="s">
        <v>745</v>
      </c>
      <c r="B35" s="323" t="s">
        <v>842</v>
      </c>
      <c r="C35" s="322" t="s">
        <v>843</v>
      </c>
      <c r="D35" s="324">
        <f t="shared" si="15"/>
        <v>5137</v>
      </c>
      <c r="E35" s="324">
        <f t="shared" si="16"/>
        <v>0</v>
      </c>
      <c r="F35" s="324">
        <f t="shared" si="17"/>
        <v>0</v>
      </c>
      <c r="G35" s="324">
        <f t="shared" si="18"/>
        <v>0</v>
      </c>
      <c r="H35" s="324">
        <f t="shared" si="19"/>
        <v>1009</v>
      </c>
      <c r="I35" s="324">
        <f t="shared" si="20"/>
        <v>261</v>
      </c>
      <c r="J35" s="324">
        <f t="shared" si="21"/>
        <v>0</v>
      </c>
      <c r="K35" s="324">
        <f t="shared" si="22"/>
        <v>0</v>
      </c>
      <c r="L35" s="324">
        <f t="shared" si="23"/>
        <v>0</v>
      </c>
      <c r="M35" s="324">
        <f t="shared" si="24"/>
        <v>0</v>
      </c>
      <c r="N35" s="324">
        <f t="shared" si="25"/>
        <v>0</v>
      </c>
      <c r="O35" s="324">
        <f t="shared" si="26"/>
        <v>332</v>
      </c>
      <c r="P35" s="324">
        <f t="shared" si="27"/>
        <v>0</v>
      </c>
      <c r="Q35" s="324">
        <f t="shared" si="28"/>
        <v>1797</v>
      </c>
      <c r="R35" s="324">
        <f t="shared" si="29"/>
        <v>0</v>
      </c>
      <c r="S35" s="324">
        <f t="shared" si="30"/>
        <v>0</v>
      </c>
      <c r="T35" s="324">
        <f t="shared" si="31"/>
        <v>1663</v>
      </c>
      <c r="U35" s="324">
        <f t="shared" si="32"/>
        <v>0</v>
      </c>
      <c r="V35" s="324">
        <f t="shared" si="33"/>
        <v>0</v>
      </c>
      <c r="W35" s="324">
        <f t="shared" si="34"/>
        <v>0</v>
      </c>
      <c r="X35" s="324">
        <f t="shared" si="35"/>
        <v>75</v>
      </c>
      <c r="Y35" s="324">
        <f t="shared" si="1"/>
        <v>3525</v>
      </c>
      <c r="Z35" s="324">
        <v>0</v>
      </c>
      <c r="AA35" s="324">
        <v>0</v>
      </c>
      <c r="AB35" s="324">
        <v>0</v>
      </c>
      <c r="AC35" s="324">
        <v>65</v>
      </c>
      <c r="AD35" s="324">
        <v>0</v>
      </c>
      <c r="AE35" s="324">
        <v>0</v>
      </c>
      <c r="AF35" s="324">
        <v>0</v>
      </c>
      <c r="AG35" s="324">
        <v>0</v>
      </c>
      <c r="AH35" s="324">
        <v>0</v>
      </c>
      <c r="AI35" s="324">
        <v>0</v>
      </c>
      <c r="AJ35" s="325" t="s">
        <v>950</v>
      </c>
      <c r="AK35" s="325" t="s">
        <v>950</v>
      </c>
      <c r="AL35" s="324">
        <v>1797</v>
      </c>
      <c r="AM35" s="325" t="s">
        <v>950</v>
      </c>
      <c r="AN35" s="325" t="s">
        <v>950</v>
      </c>
      <c r="AO35" s="324">
        <v>1663</v>
      </c>
      <c r="AP35" s="325" t="s">
        <v>950</v>
      </c>
      <c r="AQ35" s="324">
        <v>0</v>
      </c>
      <c r="AR35" s="325" t="s">
        <v>950</v>
      </c>
      <c r="AS35" s="324">
        <v>0</v>
      </c>
      <c r="AT35" s="324">
        <f t="shared" si="3"/>
        <v>1084</v>
      </c>
      <c r="AU35" s="324">
        <v>0</v>
      </c>
      <c r="AV35" s="324">
        <v>0</v>
      </c>
      <c r="AW35" s="324">
        <v>0</v>
      </c>
      <c r="AX35" s="324">
        <v>944</v>
      </c>
      <c r="AY35" s="324">
        <v>140</v>
      </c>
      <c r="AZ35" s="324">
        <v>0</v>
      </c>
      <c r="BA35" s="324">
        <v>0</v>
      </c>
      <c r="BB35" s="324">
        <v>0</v>
      </c>
      <c r="BC35" s="324">
        <v>0</v>
      </c>
      <c r="BD35" s="324">
        <v>0</v>
      </c>
      <c r="BE35" s="325" t="s">
        <v>950</v>
      </c>
      <c r="BF35" s="325" t="s">
        <v>950</v>
      </c>
      <c r="BG35" s="325" t="s">
        <v>950</v>
      </c>
      <c r="BH35" s="325" t="s">
        <v>950</v>
      </c>
      <c r="BI35" s="325" t="s">
        <v>950</v>
      </c>
      <c r="BJ35" s="325" t="s">
        <v>950</v>
      </c>
      <c r="BK35" s="325" t="s">
        <v>950</v>
      </c>
      <c r="BL35" s="325" t="s">
        <v>950</v>
      </c>
      <c r="BM35" s="325" t="s">
        <v>950</v>
      </c>
      <c r="BN35" s="324">
        <v>0</v>
      </c>
      <c r="BO35" s="324">
        <f t="shared" si="5"/>
        <v>332</v>
      </c>
      <c r="BP35" s="324">
        <v>0</v>
      </c>
      <c r="BQ35" s="324">
        <v>0</v>
      </c>
      <c r="BR35" s="324">
        <v>0</v>
      </c>
      <c r="BS35" s="324">
        <v>0</v>
      </c>
      <c r="BT35" s="324">
        <v>0</v>
      </c>
      <c r="BU35" s="324">
        <v>0</v>
      </c>
      <c r="BV35" s="324">
        <v>0</v>
      </c>
      <c r="BW35" s="324">
        <v>0</v>
      </c>
      <c r="BX35" s="324">
        <v>0</v>
      </c>
      <c r="BY35" s="324">
        <v>0</v>
      </c>
      <c r="BZ35" s="324">
        <v>332</v>
      </c>
      <c r="CA35" s="324">
        <v>0</v>
      </c>
      <c r="CB35" s="325" t="s">
        <v>950</v>
      </c>
      <c r="CC35" s="325" t="s">
        <v>950</v>
      </c>
      <c r="CD35" s="325" t="s">
        <v>950</v>
      </c>
      <c r="CE35" s="325" t="s">
        <v>950</v>
      </c>
      <c r="CF35" s="325" t="s">
        <v>950</v>
      </c>
      <c r="CG35" s="325" t="s">
        <v>950</v>
      </c>
      <c r="CH35" s="325" t="s">
        <v>950</v>
      </c>
      <c r="CI35" s="324">
        <v>0</v>
      </c>
      <c r="CJ35" s="324">
        <f t="shared" si="7"/>
        <v>0</v>
      </c>
      <c r="CK35" s="324">
        <v>0</v>
      </c>
      <c r="CL35" s="324">
        <v>0</v>
      </c>
      <c r="CM35" s="324">
        <v>0</v>
      </c>
      <c r="CN35" s="324">
        <v>0</v>
      </c>
      <c r="CO35" s="324">
        <v>0</v>
      </c>
      <c r="CP35" s="324">
        <v>0</v>
      </c>
      <c r="CQ35" s="324">
        <v>0</v>
      </c>
      <c r="CR35" s="324">
        <v>0</v>
      </c>
      <c r="CS35" s="324">
        <v>0</v>
      </c>
      <c r="CT35" s="324">
        <v>0</v>
      </c>
      <c r="CU35" s="324">
        <v>0</v>
      </c>
      <c r="CV35" s="324">
        <v>0</v>
      </c>
      <c r="CW35" s="325" t="s">
        <v>950</v>
      </c>
      <c r="CX35" s="325" t="s">
        <v>950</v>
      </c>
      <c r="CY35" s="325" t="s">
        <v>950</v>
      </c>
      <c r="CZ35" s="325" t="s">
        <v>950</v>
      </c>
      <c r="DA35" s="325" t="s">
        <v>950</v>
      </c>
      <c r="DB35" s="325" t="s">
        <v>950</v>
      </c>
      <c r="DC35" s="325" t="s">
        <v>950</v>
      </c>
      <c r="DD35" s="324">
        <v>0</v>
      </c>
      <c r="DE35" s="324">
        <f t="shared" si="9"/>
        <v>0</v>
      </c>
      <c r="DF35" s="324">
        <v>0</v>
      </c>
      <c r="DG35" s="324">
        <v>0</v>
      </c>
      <c r="DH35" s="324">
        <v>0</v>
      </c>
      <c r="DI35" s="324">
        <v>0</v>
      </c>
      <c r="DJ35" s="324">
        <v>0</v>
      </c>
      <c r="DK35" s="324">
        <v>0</v>
      </c>
      <c r="DL35" s="324">
        <v>0</v>
      </c>
      <c r="DM35" s="324">
        <v>0</v>
      </c>
      <c r="DN35" s="324">
        <v>0</v>
      </c>
      <c r="DO35" s="324">
        <v>0</v>
      </c>
      <c r="DP35" s="324">
        <v>0</v>
      </c>
      <c r="DQ35" s="324">
        <v>0</v>
      </c>
      <c r="DR35" s="325" t="s">
        <v>950</v>
      </c>
      <c r="DS35" s="325" t="s">
        <v>950</v>
      </c>
      <c r="DT35" s="324">
        <v>0</v>
      </c>
      <c r="DU35" s="325" t="s">
        <v>950</v>
      </c>
      <c r="DV35" s="325" t="s">
        <v>950</v>
      </c>
      <c r="DW35" s="325" t="s">
        <v>950</v>
      </c>
      <c r="DX35" s="325" t="s">
        <v>950</v>
      </c>
      <c r="DY35" s="324">
        <v>0</v>
      </c>
      <c r="DZ35" s="324">
        <f t="shared" si="11"/>
        <v>0</v>
      </c>
      <c r="EA35" s="324">
        <v>0</v>
      </c>
      <c r="EB35" s="324">
        <v>0</v>
      </c>
      <c r="EC35" s="324">
        <v>0</v>
      </c>
      <c r="ED35" s="324">
        <v>0</v>
      </c>
      <c r="EE35" s="324">
        <v>0</v>
      </c>
      <c r="EF35" s="324">
        <v>0</v>
      </c>
      <c r="EG35" s="324">
        <v>0</v>
      </c>
      <c r="EH35" s="324">
        <v>0</v>
      </c>
      <c r="EI35" s="324">
        <v>0</v>
      </c>
      <c r="EJ35" s="324">
        <v>0</v>
      </c>
      <c r="EK35" s="325" t="s">
        <v>950</v>
      </c>
      <c r="EL35" s="325" t="s">
        <v>950</v>
      </c>
      <c r="EM35" s="325" t="s">
        <v>950</v>
      </c>
      <c r="EN35" s="324">
        <v>0</v>
      </c>
      <c r="EO35" s="324">
        <v>0</v>
      </c>
      <c r="EP35" s="325" t="s">
        <v>950</v>
      </c>
      <c r="EQ35" s="325" t="s">
        <v>950</v>
      </c>
      <c r="ER35" s="325" t="s">
        <v>950</v>
      </c>
      <c r="ES35" s="324">
        <v>0</v>
      </c>
      <c r="ET35" s="324">
        <v>0</v>
      </c>
      <c r="EU35" s="324">
        <f t="shared" si="13"/>
        <v>196</v>
      </c>
      <c r="EV35" s="324">
        <v>0</v>
      </c>
      <c r="EW35" s="324">
        <v>0</v>
      </c>
      <c r="EX35" s="324">
        <v>0</v>
      </c>
      <c r="EY35" s="324">
        <v>0</v>
      </c>
      <c r="EZ35" s="324">
        <v>121</v>
      </c>
      <c r="FA35" s="324">
        <v>0</v>
      </c>
      <c r="FB35" s="324">
        <v>0</v>
      </c>
      <c r="FC35" s="324">
        <v>0</v>
      </c>
      <c r="FD35" s="324">
        <v>0</v>
      </c>
      <c r="FE35" s="324">
        <v>0</v>
      </c>
      <c r="FF35" s="324">
        <v>0</v>
      </c>
      <c r="FG35" s="324">
        <v>0</v>
      </c>
      <c r="FH35" s="325" t="s">
        <v>950</v>
      </c>
      <c r="FI35" s="325" t="s">
        <v>950</v>
      </c>
      <c r="FJ35" s="325" t="s">
        <v>950</v>
      </c>
      <c r="FK35" s="324">
        <v>0</v>
      </c>
      <c r="FL35" s="324">
        <v>0</v>
      </c>
      <c r="FM35" s="324">
        <v>0</v>
      </c>
      <c r="FN35" s="324">
        <v>0</v>
      </c>
      <c r="FO35" s="324">
        <v>75</v>
      </c>
    </row>
    <row r="36" spans="1:171" s="300" customFormat="1" ht="13.5" customHeight="1">
      <c r="A36" s="322" t="s">
        <v>745</v>
      </c>
      <c r="B36" s="323" t="s">
        <v>845</v>
      </c>
      <c r="C36" s="322" t="s">
        <v>846</v>
      </c>
      <c r="D36" s="324">
        <f t="shared" si="15"/>
        <v>1778</v>
      </c>
      <c r="E36" s="324">
        <f t="shared" si="16"/>
        <v>2</v>
      </c>
      <c r="F36" s="324">
        <f t="shared" si="17"/>
        <v>0</v>
      </c>
      <c r="G36" s="324">
        <f t="shared" si="18"/>
        <v>0</v>
      </c>
      <c r="H36" s="324">
        <f t="shared" si="19"/>
        <v>329</v>
      </c>
      <c r="I36" s="324">
        <f t="shared" si="20"/>
        <v>0</v>
      </c>
      <c r="J36" s="324">
        <f t="shared" si="21"/>
        <v>0</v>
      </c>
      <c r="K36" s="324">
        <f t="shared" si="22"/>
        <v>0</v>
      </c>
      <c r="L36" s="324">
        <f t="shared" si="23"/>
        <v>0</v>
      </c>
      <c r="M36" s="324">
        <f t="shared" si="24"/>
        <v>0</v>
      </c>
      <c r="N36" s="324">
        <f t="shared" si="25"/>
        <v>0</v>
      </c>
      <c r="O36" s="324">
        <f t="shared" si="26"/>
        <v>0</v>
      </c>
      <c r="P36" s="324">
        <f t="shared" si="27"/>
        <v>0</v>
      </c>
      <c r="Q36" s="324">
        <f t="shared" si="28"/>
        <v>0</v>
      </c>
      <c r="R36" s="324">
        <f t="shared" si="29"/>
        <v>0</v>
      </c>
      <c r="S36" s="324">
        <f t="shared" si="30"/>
        <v>0</v>
      </c>
      <c r="T36" s="324">
        <f t="shared" si="31"/>
        <v>1425</v>
      </c>
      <c r="U36" s="324">
        <f t="shared" si="32"/>
        <v>0</v>
      </c>
      <c r="V36" s="324">
        <f t="shared" si="33"/>
        <v>0</v>
      </c>
      <c r="W36" s="324">
        <f t="shared" si="34"/>
        <v>0</v>
      </c>
      <c r="X36" s="324">
        <f t="shared" si="35"/>
        <v>22</v>
      </c>
      <c r="Y36" s="324">
        <f t="shared" si="1"/>
        <v>1427</v>
      </c>
      <c r="Z36" s="324">
        <v>2</v>
      </c>
      <c r="AA36" s="324">
        <v>0</v>
      </c>
      <c r="AB36" s="324">
        <v>0</v>
      </c>
      <c r="AC36" s="324">
        <v>0</v>
      </c>
      <c r="AD36" s="324">
        <v>0</v>
      </c>
      <c r="AE36" s="324">
        <v>0</v>
      </c>
      <c r="AF36" s="324">
        <v>0</v>
      </c>
      <c r="AG36" s="324">
        <v>0</v>
      </c>
      <c r="AH36" s="324">
        <v>0</v>
      </c>
      <c r="AI36" s="324">
        <v>0</v>
      </c>
      <c r="AJ36" s="325" t="s">
        <v>950</v>
      </c>
      <c r="AK36" s="325" t="s">
        <v>950</v>
      </c>
      <c r="AL36" s="324">
        <v>0</v>
      </c>
      <c r="AM36" s="325" t="s">
        <v>950</v>
      </c>
      <c r="AN36" s="325" t="s">
        <v>950</v>
      </c>
      <c r="AO36" s="324">
        <v>1425</v>
      </c>
      <c r="AP36" s="325" t="s">
        <v>950</v>
      </c>
      <c r="AQ36" s="324">
        <v>0</v>
      </c>
      <c r="AR36" s="325" t="s">
        <v>950</v>
      </c>
      <c r="AS36" s="324">
        <v>0</v>
      </c>
      <c r="AT36" s="324">
        <f t="shared" si="3"/>
        <v>99</v>
      </c>
      <c r="AU36" s="324">
        <v>0</v>
      </c>
      <c r="AV36" s="324">
        <v>0</v>
      </c>
      <c r="AW36" s="324">
        <v>0</v>
      </c>
      <c r="AX36" s="324">
        <v>99</v>
      </c>
      <c r="AY36" s="324">
        <v>0</v>
      </c>
      <c r="AZ36" s="324">
        <v>0</v>
      </c>
      <c r="BA36" s="324">
        <v>0</v>
      </c>
      <c r="BB36" s="324">
        <v>0</v>
      </c>
      <c r="BC36" s="324">
        <v>0</v>
      </c>
      <c r="BD36" s="324">
        <v>0</v>
      </c>
      <c r="BE36" s="325" t="s">
        <v>950</v>
      </c>
      <c r="BF36" s="325" t="s">
        <v>950</v>
      </c>
      <c r="BG36" s="325" t="s">
        <v>950</v>
      </c>
      <c r="BH36" s="325" t="s">
        <v>950</v>
      </c>
      <c r="BI36" s="325" t="s">
        <v>950</v>
      </c>
      <c r="BJ36" s="325" t="s">
        <v>950</v>
      </c>
      <c r="BK36" s="325" t="s">
        <v>950</v>
      </c>
      <c r="BL36" s="325" t="s">
        <v>950</v>
      </c>
      <c r="BM36" s="325" t="s">
        <v>950</v>
      </c>
      <c r="BN36" s="324">
        <v>0</v>
      </c>
      <c r="BO36" s="324">
        <f t="shared" si="5"/>
        <v>0</v>
      </c>
      <c r="BP36" s="324">
        <v>0</v>
      </c>
      <c r="BQ36" s="324">
        <v>0</v>
      </c>
      <c r="BR36" s="324">
        <v>0</v>
      </c>
      <c r="BS36" s="324">
        <v>0</v>
      </c>
      <c r="BT36" s="324">
        <v>0</v>
      </c>
      <c r="BU36" s="324">
        <v>0</v>
      </c>
      <c r="BV36" s="324">
        <v>0</v>
      </c>
      <c r="BW36" s="324">
        <v>0</v>
      </c>
      <c r="BX36" s="324">
        <v>0</v>
      </c>
      <c r="BY36" s="324">
        <v>0</v>
      </c>
      <c r="BZ36" s="324">
        <v>0</v>
      </c>
      <c r="CA36" s="324">
        <v>0</v>
      </c>
      <c r="CB36" s="325" t="s">
        <v>950</v>
      </c>
      <c r="CC36" s="325" t="s">
        <v>950</v>
      </c>
      <c r="CD36" s="325" t="s">
        <v>950</v>
      </c>
      <c r="CE36" s="325" t="s">
        <v>950</v>
      </c>
      <c r="CF36" s="325" t="s">
        <v>950</v>
      </c>
      <c r="CG36" s="325" t="s">
        <v>950</v>
      </c>
      <c r="CH36" s="325" t="s">
        <v>950</v>
      </c>
      <c r="CI36" s="324">
        <v>0</v>
      </c>
      <c r="CJ36" s="324">
        <f t="shared" si="7"/>
        <v>0</v>
      </c>
      <c r="CK36" s="324">
        <v>0</v>
      </c>
      <c r="CL36" s="324">
        <v>0</v>
      </c>
      <c r="CM36" s="324">
        <v>0</v>
      </c>
      <c r="CN36" s="324">
        <v>0</v>
      </c>
      <c r="CO36" s="324">
        <v>0</v>
      </c>
      <c r="CP36" s="324">
        <v>0</v>
      </c>
      <c r="CQ36" s="324">
        <v>0</v>
      </c>
      <c r="CR36" s="324">
        <v>0</v>
      </c>
      <c r="CS36" s="324">
        <v>0</v>
      </c>
      <c r="CT36" s="324">
        <v>0</v>
      </c>
      <c r="CU36" s="324">
        <v>0</v>
      </c>
      <c r="CV36" s="324">
        <v>0</v>
      </c>
      <c r="CW36" s="325" t="s">
        <v>950</v>
      </c>
      <c r="CX36" s="325" t="s">
        <v>950</v>
      </c>
      <c r="CY36" s="325" t="s">
        <v>950</v>
      </c>
      <c r="CZ36" s="325" t="s">
        <v>950</v>
      </c>
      <c r="DA36" s="325" t="s">
        <v>950</v>
      </c>
      <c r="DB36" s="325" t="s">
        <v>950</v>
      </c>
      <c r="DC36" s="325" t="s">
        <v>950</v>
      </c>
      <c r="DD36" s="324">
        <v>0</v>
      </c>
      <c r="DE36" s="324">
        <f t="shared" si="9"/>
        <v>0</v>
      </c>
      <c r="DF36" s="324">
        <v>0</v>
      </c>
      <c r="DG36" s="324">
        <v>0</v>
      </c>
      <c r="DH36" s="324">
        <v>0</v>
      </c>
      <c r="DI36" s="324">
        <v>0</v>
      </c>
      <c r="DJ36" s="324">
        <v>0</v>
      </c>
      <c r="DK36" s="324">
        <v>0</v>
      </c>
      <c r="DL36" s="324">
        <v>0</v>
      </c>
      <c r="DM36" s="324">
        <v>0</v>
      </c>
      <c r="DN36" s="324">
        <v>0</v>
      </c>
      <c r="DO36" s="324">
        <v>0</v>
      </c>
      <c r="DP36" s="324">
        <v>0</v>
      </c>
      <c r="DQ36" s="324">
        <v>0</v>
      </c>
      <c r="DR36" s="325" t="s">
        <v>950</v>
      </c>
      <c r="DS36" s="325" t="s">
        <v>950</v>
      </c>
      <c r="DT36" s="324">
        <v>0</v>
      </c>
      <c r="DU36" s="325" t="s">
        <v>950</v>
      </c>
      <c r="DV36" s="325" t="s">
        <v>950</v>
      </c>
      <c r="DW36" s="325" t="s">
        <v>950</v>
      </c>
      <c r="DX36" s="325" t="s">
        <v>950</v>
      </c>
      <c r="DY36" s="324">
        <v>0</v>
      </c>
      <c r="DZ36" s="324">
        <f t="shared" si="11"/>
        <v>0</v>
      </c>
      <c r="EA36" s="324">
        <v>0</v>
      </c>
      <c r="EB36" s="324">
        <v>0</v>
      </c>
      <c r="EC36" s="324">
        <v>0</v>
      </c>
      <c r="ED36" s="324">
        <v>0</v>
      </c>
      <c r="EE36" s="324">
        <v>0</v>
      </c>
      <c r="EF36" s="324">
        <v>0</v>
      </c>
      <c r="EG36" s="324">
        <v>0</v>
      </c>
      <c r="EH36" s="324">
        <v>0</v>
      </c>
      <c r="EI36" s="324">
        <v>0</v>
      </c>
      <c r="EJ36" s="324">
        <v>0</v>
      </c>
      <c r="EK36" s="325" t="s">
        <v>950</v>
      </c>
      <c r="EL36" s="325" t="s">
        <v>950</v>
      </c>
      <c r="EM36" s="325" t="s">
        <v>950</v>
      </c>
      <c r="EN36" s="324">
        <v>0</v>
      </c>
      <c r="EO36" s="324">
        <v>0</v>
      </c>
      <c r="EP36" s="325" t="s">
        <v>950</v>
      </c>
      <c r="EQ36" s="325" t="s">
        <v>950</v>
      </c>
      <c r="ER36" s="325" t="s">
        <v>950</v>
      </c>
      <c r="ES36" s="324">
        <v>0</v>
      </c>
      <c r="ET36" s="324">
        <v>0</v>
      </c>
      <c r="EU36" s="324">
        <f t="shared" si="13"/>
        <v>252</v>
      </c>
      <c r="EV36" s="324">
        <v>0</v>
      </c>
      <c r="EW36" s="324">
        <v>0</v>
      </c>
      <c r="EX36" s="324">
        <v>0</v>
      </c>
      <c r="EY36" s="324">
        <v>230</v>
      </c>
      <c r="EZ36" s="324">
        <v>0</v>
      </c>
      <c r="FA36" s="324">
        <v>0</v>
      </c>
      <c r="FB36" s="324">
        <v>0</v>
      </c>
      <c r="FC36" s="324">
        <v>0</v>
      </c>
      <c r="FD36" s="324">
        <v>0</v>
      </c>
      <c r="FE36" s="324">
        <v>0</v>
      </c>
      <c r="FF36" s="324">
        <v>0</v>
      </c>
      <c r="FG36" s="324">
        <v>0</v>
      </c>
      <c r="FH36" s="325" t="s">
        <v>950</v>
      </c>
      <c r="FI36" s="325" t="s">
        <v>950</v>
      </c>
      <c r="FJ36" s="325" t="s">
        <v>950</v>
      </c>
      <c r="FK36" s="324">
        <v>0</v>
      </c>
      <c r="FL36" s="324">
        <v>0</v>
      </c>
      <c r="FM36" s="324">
        <v>0</v>
      </c>
      <c r="FN36" s="324">
        <v>0</v>
      </c>
      <c r="FO36" s="324">
        <v>22</v>
      </c>
    </row>
    <row r="37" spans="1:171" s="300" customFormat="1" ht="13.5" customHeight="1">
      <c r="A37" s="322" t="s">
        <v>745</v>
      </c>
      <c r="B37" s="323" t="s">
        <v>848</v>
      </c>
      <c r="C37" s="322" t="s">
        <v>849</v>
      </c>
      <c r="D37" s="324">
        <f t="shared" si="15"/>
        <v>3993</v>
      </c>
      <c r="E37" s="324">
        <f t="shared" si="16"/>
        <v>916</v>
      </c>
      <c r="F37" s="324">
        <f t="shared" si="17"/>
        <v>0</v>
      </c>
      <c r="G37" s="324">
        <f t="shared" si="18"/>
        <v>0</v>
      </c>
      <c r="H37" s="324">
        <f t="shared" si="19"/>
        <v>770</v>
      </c>
      <c r="I37" s="324">
        <f t="shared" si="20"/>
        <v>480</v>
      </c>
      <c r="J37" s="324">
        <f t="shared" si="21"/>
        <v>240</v>
      </c>
      <c r="K37" s="324">
        <f t="shared" si="22"/>
        <v>0</v>
      </c>
      <c r="L37" s="324">
        <f t="shared" si="23"/>
        <v>0</v>
      </c>
      <c r="M37" s="324">
        <f t="shared" si="24"/>
        <v>0</v>
      </c>
      <c r="N37" s="324">
        <f t="shared" si="25"/>
        <v>130</v>
      </c>
      <c r="O37" s="324">
        <f t="shared" si="26"/>
        <v>31</v>
      </c>
      <c r="P37" s="324">
        <f t="shared" si="27"/>
        <v>0</v>
      </c>
      <c r="Q37" s="324">
        <f t="shared" si="28"/>
        <v>1310</v>
      </c>
      <c r="R37" s="324">
        <f t="shared" si="29"/>
        <v>0</v>
      </c>
      <c r="S37" s="324">
        <f t="shared" si="30"/>
        <v>0</v>
      </c>
      <c r="T37" s="324">
        <f t="shared" si="31"/>
        <v>0</v>
      </c>
      <c r="U37" s="324">
        <f t="shared" si="32"/>
        <v>0</v>
      </c>
      <c r="V37" s="324">
        <f t="shared" si="33"/>
        <v>0</v>
      </c>
      <c r="W37" s="324">
        <f t="shared" si="34"/>
        <v>0</v>
      </c>
      <c r="X37" s="324">
        <f t="shared" si="35"/>
        <v>116</v>
      </c>
      <c r="Y37" s="324">
        <f t="shared" si="1"/>
        <v>1508</v>
      </c>
      <c r="Z37" s="324">
        <v>0</v>
      </c>
      <c r="AA37" s="324">
        <v>0</v>
      </c>
      <c r="AB37" s="324">
        <v>0</v>
      </c>
      <c r="AC37" s="324">
        <v>171</v>
      </c>
      <c r="AD37" s="324">
        <v>0</v>
      </c>
      <c r="AE37" s="324">
        <v>0</v>
      </c>
      <c r="AF37" s="324">
        <v>0</v>
      </c>
      <c r="AG37" s="324">
        <v>0</v>
      </c>
      <c r="AH37" s="324">
        <v>0</v>
      </c>
      <c r="AI37" s="324">
        <v>0</v>
      </c>
      <c r="AJ37" s="325" t="s">
        <v>950</v>
      </c>
      <c r="AK37" s="325" t="s">
        <v>950</v>
      </c>
      <c r="AL37" s="324">
        <v>1310</v>
      </c>
      <c r="AM37" s="325" t="s">
        <v>950</v>
      </c>
      <c r="AN37" s="325" t="s">
        <v>950</v>
      </c>
      <c r="AO37" s="324">
        <v>0</v>
      </c>
      <c r="AP37" s="325" t="s">
        <v>950</v>
      </c>
      <c r="AQ37" s="324">
        <v>0</v>
      </c>
      <c r="AR37" s="325" t="s">
        <v>950</v>
      </c>
      <c r="AS37" s="324">
        <v>27</v>
      </c>
      <c r="AT37" s="324">
        <f t="shared" si="3"/>
        <v>0</v>
      </c>
      <c r="AU37" s="324">
        <v>0</v>
      </c>
      <c r="AV37" s="324">
        <v>0</v>
      </c>
      <c r="AW37" s="324">
        <v>0</v>
      </c>
      <c r="AX37" s="324">
        <v>0</v>
      </c>
      <c r="AY37" s="324">
        <v>0</v>
      </c>
      <c r="AZ37" s="324">
        <v>0</v>
      </c>
      <c r="BA37" s="324">
        <v>0</v>
      </c>
      <c r="BB37" s="324">
        <v>0</v>
      </c>
      <c r="BC37" s="324">
        <v>0</v>
      </c>
      <c r="BD37" s="324">
        <v>0</v>
      </c>
      <c r="BE37" s="325" t="s">
        <v>950</v>
      </c>
      <c r="BF37" s="325" t="s">
        <v>950</v>
      </c>
      <c r="BG37" s="325" t="s">
        <v>950</v>
      </c>
      <c r="BH37" s="325" t="s">
        <v>950</v>
      </c>
      <c r="BI37" s="325" t="s">
        <v>950</v>
      </c>
      <c r="BJ37" s="325" t="s">
        <v>950</v>
      </c>
      <c r="BK37" s="325" t="s">
        <v>950</v>
      </c>
      <c r="BL37" s="325" t="s">
        <v>950</v>
      </c>
      <c r="BM37" s="325" t="s">
        <v>950</v>
      </c>
      <c r="BN37" s="324">
        <v>0</v>
      </c>
      <c r="BO37" s="324">
        <f t="shared" si="5"/>
        <v>31</v>
      </c>
      <c r="BP37" s="324">
        <v>0</v>
      </c>
      <c r="BQ37" s="324">
        <v>0</v>
      </c>
      <c r="BR37" s="324">
        <v>0</v>
      </c>
      <c r="BS37" s="324">
        <v>0</v>
      </c>
      <c r="BT37" s="324">
        <v>0</v>
      </c>
      <c r="BU37" s="324">
        <v>0</v>
      </c>
      <c r="BV37" s="324">
        <v>0</v>
      </c>
      <c r="BW37" s="324">
        <v>0</v>
      </c>
      <c r="BX37" s="324">
        <v>0</v>
      </c>
      <c r="BY37" s="324">
        <v>0</v>
      </c>
      <c r="BZ37" s="324">
        <v>31</v>
      </c>
      <c r="CA37" s="324">
        <v>0</v>
      </c>
      <c r="CB37" s="325" t="s">
        <v>950</v>
      </c>
      <c r="CC37" s="325" t="s">
        <v>950</v>
      </c>
      <c r="CD37" s="325" t="s">
        <v>950</v>
      </c>
      <c r="CE37" s="325" t="s">
        <v>950</v>
      </c>
      <c r="CF37" s="325" t="s">
        <v>950</v>
      </c>
      <c r="CG37" s="325" t="s">
        <v>950</v>
      </c>
      <c r="CH37" s="325" t="s">
        <v>950</v>
      </c>
      <c r="CI37" s="324">
        <v>0</v>
      </c>
      <c r="CJ37" s="324">
        <f t="shared" si="7"/>
        <v>0</v>
      </c>
      <c r="CK37" s="324">
        <v>0</v>
      </c>
      <c r="CL37" s="324">
        <v>0</v>
      </c>
      <c r="CM37" s="324">
        <v>0</v>
      </c>
      <c r="CN37" s="324">
        <v>0</v>
      </c>
      <c r="CO37" s="324">
        <v>0</v>
      </c>
      <c r="CP37" s="324">
        <v>0</v>
      </c>
      <c r="CQ37" s="324">
        <v>0</v>
      </c>
      <c r="CR37" s="324">
        <v>0</v>
      </c>
      <c r="CS37" s="324">
        <v>0</v>
      </c>
      <c r="CT37" s="324">
        <v>0</v>
      </c>
      <c r="CU37" s="324">
        <v>0</v>
      </c>
      <c r="CV37" s="324">
        <v>0</v>
      </c>
      <c r="CW37" s="325" t="s">
        <v>950</v>
      </c>
      <c r="CX37" s="325" t="s">
        <v>950</v>
      </c>
      <c r="CY37" s="325" t="s">
        <v>950</v>
      </c>
      <c r="CZ37" s="325" t="s">
        <v>950</v>
      </c>
      <c r="DA37" s="325" t="s">
        <v>950</v>
      </c>
      <c r="DB37" s="325" t="s">
        <v>950</v>
      </c>
      <c r="DC37" s="325" t="s">
        <v>950</v>
      </c>
      <c r="DD37" s="324">
        <v>0</v>
      </c>
      <c r="DE37" s="324">
        <f t="shared" si="9"/>
        <v>0</v>
      </c>
      <c r="DF37" s="324">
        <v>0</v>
      </c>
      <c r="DG37" s="324">
        <v>0</v>
      </c>
      <c r="DH37" s="324">
        <v>0</v>
      </c>
      <c r="DI37" s="324">
        <v>0</v>
      </c>
      <c r="DJ37" s="324">
        <v>0</v>
      </c>
      <c r="DK37" s="324">
        <v>0</v>
      </c>
      <c r="DL37" s="324">
        <v>0</v>
      </c>
      <c r="DM37" s="324">
        <v>0</v>
      </c>
      <c r="DN37" s="324">
        <v>0</v>
      </c>
      <c r="DO37" s="324">
        <v>0</v>
      </c>
      <c r="DP37" s="324">
        <v>0</v>
      </c>
      <c r="DQ37" s="324">
        <v>0</v>
      </c>
      <c r="DR37" s="325" t="s">
        <v>950</v>
      </c>
      <c r="DS37" s="325" t="s">
        <v>950</v>
      </c>
      <c r="DT37" s="324">
        <v>0</v>
      </c>
      <c r="DU37" s="325" t="s">
        <v>950</v>
      </c>
      <c r="DV37" s="325" t="s">
        <v>950</v>
      </c>
      <c r="DW37" s="325" t="s">
        <v>950</v>
      </c>
      <c r="DX37" s="325" t="s">
        <v>950</v>
      </c>
      <c r="DY37" s="324">
        <v>0</v>
      </c>
      <c r="DZ37" s="324">
        <f t="shared" si="11"/>
        <v>0</v>
      </c>
      <c r="EA37" s="324">
        <v>0</v>
      </c>
      <c r="EB37" s="324">
        <v>0</v>
      </c>
      <c r="EC37" s="324">
        <v>0</v>
      </c>
      <c r="ED37" s="324">
        <v>0</v>
      </c>
      <c r="EE37" s="324">
        <v>0</v>
      </c>
      <c r="EF37" s="324">
        <v>0</v>
      </c>
      <c r="EG37" s="324">
        <v>0</v>
      </c>
      <c r="EH37" s="324">
        <v>0</v>
      </c>
      <c r="EI37" s="324">
        <v>0</v>
      </c>
      <c r="EJ37" s="324">
        <v>0</v>
      </c>
      <c r="EK37" s="325" t="s">
        <v>950</v>
      </c>
      <c r="EL37" s="325" t="s">
        <v>950</v>
      </c>
      <c r="EM37" s="325" t="s">
        <v>950</v>
      </c>
      <c r="EN37" s="324">
        <v>0</v>
      </c>
      <c r="EO37" s="324">
        <v>0</v>
      </c>
      <c r="EP37" s="325" t="s">
        <v>950</v>
      </c>
      <c r="EQ37" s="325" t="s">
        <v>950</v>
      </c>
      <c r="ER37" s="325" t="s">
        <v>950</v>
      </c>
      <c r="ES37" s="324">
        <v>0</v>
      </c>
      <c r="ET37" s="324">
        <v>0</v>
      </c>
      <c r="EU37" s="324">
        <f t="shared" si="13"/>
        <v>2454</v>
      </c>
      <c r="EV37" s="324">
        <v>916</v>
      </c>
      <c r="EW37" s="324">
        <v>0</v>
      </c>
      <c r="EX37" s="324">
        <v>0</v>
      </c>
      <c r="EY37" s="324">
        <v>599</v>
      </c>
      <c r="EZ37" s="324">
        <v>480</v>
      </c>
      <c r="FA37" s="324">
        <v>240</v>
      </c>
      <c r="FB37" s="324">
        <v>0</v>
      </c>
      <c r="FC37" s="324">
        <v>0</v>
      </c>
      <c r="FD37" s="324">
        <v>0</v>
      </c>
      <c r="FE37" s="324">
        <v>130</v>
      </c>
      <c r="FF37" s="324">
        <v>0</v>
      </c>
      <c r="FG37" s="324">
        <v>0</v>
      </c>
      <c r="FH37" s="325" t="s">
        <v>950</v>
      </c>
      <c r="FI37" s="325" t="s">
        <v>950</v>
      </c>
      <c r="FJ37" s="325" t="s">
        <v>950</v>
      </c>
      <c r="FK37" s="324">
        <v>0</v>
      </c>
      <c r="FL37" s="324">
        <v>0</v>
      </c>
      <c r="FM37" s="324">
        <v>0</v>
      </c>
      <c r="FN37" s="324">
        <v>0</v>
      </c>
      <c r="FO37" s="324">
        <v>89</v>
      </c>
    </row>
    <row r="38" spans="1:171" s="300" customFormat="1" ht="13.5" customHeight="1">
      <c r="A38" s="322" t="s">
        <v>745</v>
      </c>
      <c r="B38" s="323" t="s">
        <v>851</v>
      </c>
      <c r="C38" s="322" t="s">
        <v>852</v>
      </c>
      <c r="D38" s="324">
        <f t="shared" si="15"/>
        <v>3902</v>
      </c>
      <c r="E38" s="324">
        <f t="shared" si="16"/>
        <v>0</v>
      </c>
      <c r="F38" s="324">
        <f t="shared" si="17"/>
        <v>0</v>
      </c>
      <c r="G38" s="324">
        <f t="shared" si="18"/>
        <v>0</v>
      </c>
      <c r="H38" s="324">
        <f t="shared" si="19"/>
        <v>460</v>
      </c>
      <c r="I38" s="324">
        <f t="shared" si="20"/>
        <v>874</v>
      </c>
      <c r="J38" s="324">
        <f t="shared" si="21"/>
        <v>385</v>
      </c>
      <c r="K38" s="324">
        <f t="shared" si="22"/>
        <v>0</v>
      </c>
      <c r="L38" s="324">
        <f t="shared" si="23"/>
        <v>0</v>
      </c>
      <c r="M38" s="324">
        <f t="shared" si="24"/>
        <v>601</v>
      </c>
      <c r="N38" s="324">
        <f t="shared" si="25"/>
        <v>0</v>
      </c>
      <c r="O38" s="324">
        <f t="shared" si="26"/>
        <v>0</v>
      </c>
      <c r="P38" s="324">
        <f t="shared" si="27"/>
        <v>0</v>
      </c>
      <c r="Q38" s="324">
        <f t="shared" si="28"/>
        <v>0</v>
      </c>
      <c r="R38" s="324">
        <f t="shared" si="29"/>
        <v>0</v>
      </c>
      <c r="S38" s="324">
        <f t="shared" si="30"/>
        <v>0</v>
      </c>
      <c r="T38" s="324">
        <f t="shared" si="31"/>
        <v>0</v>
      </c>
      <c r="U38" s="324">
        <f t="shared" si="32"/>
        <v>0</v>
      </c>
      <c r="V38" s="324">
        <f t="shared" si="33"/>
        <v>0</v>
      </c>
      <c r="W38" s="324">
        <f t="shared" si="34"/>
        <v>0</v>
      </c>
      <c r="X38" s="324">
        <f t="shared" si="35"/>
        <v>1582</v>
      </c>
      <c r="Y38" s="324">
        <f t="shared" si="1"/>
        <v>1549</v>
      </c>
      <c r="Z38" s="324">
        <v>0</v>
      </c>
      <c r="AA38" s="324">
        <v>0</v>
      </c>
      <c r="AB38" s="324">
        <v>0</v>
      </c>
      <c r="AC38" s="324">
        <v>0</v>
      </c>
      <c r="AD38" s="324">
        <v>0</v>
      </c>
      <c r="AE38" s="324">
        <v>0</v>
      </c>
      <c r="AF38" s="324">
        <v>0</v>
      </c>
      <c r="AG38" s="324">
        <v>0</v>
      </c>
      <c r="AH38" s="324">
        <v>0</v>
      </c>
      <c r="AI38" s="324">
        <v>0</v>
      </c>
      <c r="AJ38" s="325" t="s">
        <v>950</v>
      </c>
      <c r="AK38" s="325" t="s">
        <v>950</v>
      </c>
      <c r="AL38" s="324">
        <v>0</v>
      </c>
      <c r="AM38" s="325" t="s">
        <v>950</v>
      </c>
      <c r="AN38" s="325" t="s">
        <v>950</v>
      </c>
      <c r="AO38" s="324">
        <v>0</v>
      </c>
      <c r="AP38" s="325" t="s">
        <v>950</v>
      </c>
      <c r="AQ38" s="324">
        <v>0</v>
      </c>
      <c r="AR38" s="325" t="s">
        <v>950</v>
      </c>
      <c r="AS38" s="324">
        <v>1549</v>
      </c>
      <c r="AT38" s="324">
        <f t="shared" si="3"/>
        <v>460</v>
      </c>
      <c r="AU38" s="324">
        <v>0</v>
      </c>
      <c r="AV38" s="324">
        <v>0</v>
      </c>
      <c r="AW38" s="324">
        <v>0</v>
      </c>
      <c r="AX38" s="324">
        <v>460</v>
      </c>
      <c r="AY38" s="324">
        <v>0</v>
      </c>
      <c r="AZ38" s="324">
        <v>0</v>
      </c>
      <c r="BA38" s="324">
        <v>0</v>
      </c>
      <c r="BB38" s="324">
        <v>0</v>
      </c>
      <c r="BC38" s="324">
        <v>0</v>
      </c>
      <c r="BD38" s="324">
        <v>0</v>
      </c>
      <c r="BE38" s="325" t="s">
        <v>950</v>
      </c>
      <c r="BF38" s="325" t="s">
        <v>950</v>
      </c>
      <c r="BG38" s="325" t="s">
        <v>950</v>
      </c>
      <c r="BH38" s="325" t="s">
        <v>950</v>
      </c>
      <c r="BI38" s="325" t="s">
        <v>950</v>
      </c>
      <c r="BJ38" s="325" t="s">
        <v>950</v>
      </c>
      <c r="BK38" s="325" t="s">
        <v>950</v>
      </c>
      <c r="BL38" s="325" t="s">
        <v>950</v>
      </c>
      <c r="BM38" s="325" t="s">
        <v>950</v>
      </c>
      <c r="BN38" s="324">
        <v>0</v>
      </c>
      <c r="BO38" s="324">
        <f t="shared" si="5"/>
        <v>0</v>
      </c>
      <c r="BP38" s="324">
        <v>0</v>
      </c>
      <c r="BQ38" s="324">
        <v>0</v>
      </c>
      <c r="BR38" s="324">
        <v>0</v>
      </c>
      <c r="BS38" s="324">
        <v>0</v>
      </c>
      <c r="BT38" s="324">
        <v>0</v>
      </c>
      <c r="BU38" s="324">
        <v>0</v>
      </c>
      <c r="BV38" s="324">
        <v>0</v>
      </c>
      <c r="BW38" s="324">
        <v>0</v>
      </c>
      <c r="BX38" s="324">
        <v>0</v>
      </c>
      <c r="BY38" s="324">
        <v>0</v>
      </c>
      <c r="BZ38" s="324">
        <v>0</v>
      </c>
      <c r="CA38" s="324">
        <v>0</v>
      </c>
      <c r="CB38" s="325" t="s">
        <v>950</v>
      </c>
      <c r="CC38" s="325" t="s">
        <v>950</v>
      </c>
      <c r="CD38" s="325" t="s">
        <v>950</v>
      </c>
      <c r="CE38" s="325" t="s">
        <v>950</v>
      </c>
      <c r="CF38" s="325" t="s">
        <v>950</v>
      </c>
      <c r="CG38" s="325" t="s">
        <v>950</v>
      </c>
      <c r="CH38" s="325" t="s">
        <v>950</v>
      </c>
      <c r="CI38" s="324">
        <v>0</v>
      </c>
      <c r="CJ38" s="324">
        <f t="shared" si="7"/>
        <v>0</v>
      </c>
      <c r="CK38" s="324">
        <v>0</v>
      </c>
      <c r="CL38" s="324">
        <v>0</v>
      </c>
      <c r="CM38" s="324">
        <v>0</v>
      </c>
      <c r="CN38" s="324">
        <v>0</v>
      </c>
      <c r="CO38" s="324">
        <v>0</v>
      </c>
      <c r="CP38" s="324">
        <v>0</v>
      </c>
      <c r="CQ38" s="324">
        <v>0</v>
      </c>
      <c r="CR38" s="324">
        <v>0</v>
      </c>
      <c r="CS38" s="324">
        <v>0</v>
      </c>
      <c r="CT38" s="324">
        <v>0</v>
      </c>
      <c r="CU38" s="324">
        <v>0</v>
      </c>
      <c r="CV38" s="324">
        <v>0</v>
      </c>
      <c r="CW38" s="325" t="s">
        <v>950</v>
      </c>
      <c r="CX38" s="325" t="s">
        <v>950</v>
      </c>
      <c r="CY38" s="325" t="s">
        <v>950</v>
      </c>
      <c r="CZ38" s="325" t="s">
        <v>950</v>
      </c>
      <c r="DA38" s="325" t="s">
        <v>950</v>
      </c>
      <c r="DB38" s="325" t="s">
        <v>950</v>
      </c>
      <c r="DC38" s="325" t="s">
        <v>950</v>
      </c>
      <c r="DD38" s="324">
        <v>0</v>
      </c>
      <c r="DE38" s="324">
        <f t="shared" si="9"/>
        <v>0</v>
      </c>
      <c r="DF38" s="324">
        <v>0</v>
      </c>
      <c r="DG38" s="324">
        <v>0</v>
      </c>
      <c r="DH38" s="324">
        <v>0</v>
      </c>
      <c r="DI38" s="324">
        <v>0</v>
      </c>
      <c r="DJ38" s="324">
        <v>0</v>
      </c>
      <c r="DK38" s="324">
        <v>0</v>
      </c>
      <c r="DL38" s="324">
        <v>0</v>
      </c>
      <c r="DM38" s="324">
        <v>0</v>
      </c>
      <c r="DN38" s="324">
        <v>0</v>
      </c>
      <c r="DO38" s="324">
        <v>0</v>
      </c>
      <c r="DP38" s="324">
        <v>0</v>
      </c>
      <c r="DQ38" s="324">
        <v>0</v>
      </c>
      <c r="DR38" s="325" t="s">
        <v>950</v>
      </c>
      <c r="DS38" s="325" t="s">
        <v>950</v>
      </c>
      <c r="DT38" s="324">
        <v>0</v>
      </c>
      <c r="DU38" s="325" t="s">
        <v>950</v>
      </c>
      <c r="DV38" s="325" t="s">
        <v>950</v>
      </c>
      <c r="DW38" s="325" t="s">
        <v>950</v>
      </c>
      <c r="DX38" s="325" t="s">
        <v>950</v>
      </c>
      <c r="DY38" s="324">
        <v>0</v>
      </c>
      <c r="DZ38" s="324">
        <f t="shared" si="11"/>
        <v>0</v>
      </c>
      <c r="EA38" s="324">
        <v>0</v>
      </c>
      <c r="EB38" s="324">
        <v>0</v>
      </c>
      <c r="EC38" s="324">
        <v>0</v>
      </c>
      <c r="ED38" s="324">
        <v>0</v>
      </c>
      <c r="EE38" s="324">
        <v>0</v>
      </c>
      <c r="EF38" s="324">
        <v>0</v>
      </c>
      <c r="EG38" s="324">
        <v>0</v>
      </c>
      <c r="EH38" s="324">
        <v>0</v>
      </c>
      <c r="EI38" s="324">
        <v>0</v>
      </c>
      <c r="EJ38" s="324">
        <v>0</v>
      </c>
      <c r="EK38" s="325" t="s">
        <v>950</v>
      </c>
      <c r="EL38" s="325" t="s">
        <v>950</v>
      </c>
      <c r="EM38" s="325" t="s">
        <v>950</v>
      </c>
      <c r="EN38" s="324">
        <v>0</v>
      </c>
      <c r="EO38" s="324">
        <v>0</v>
      </c>
      <c r="EP38" s="325" t="s">
        <v>950</v>
      </c>
      <c r="EQ38" s="325" t="s">
        <v>950</v>
      </c>
      <c r="ER38" s="325" t="s">
        <v>950</v>
      </c>
      <c r="ES38" s="324">
        <v>0</v>
      </c>
      <c r="ET38" s="324">
        <v>0</v>
      </c>
      <c r="EU38" s="324">
        <f t="shared" si="13"/>
        <v>1893</v>
      </c>
      <c r="EV38" s="324">
        <v>0</v>
      </c>
      <c r="EW38" s="324">
        <v>0</v>
      </c>
      <c r="EX38" s="324">
        <v>0</v>
      </c>
      <c r="EY38" s="324">
        <v>0</v>
      </c>
      <c r="EZ38" s="324">
        <v>874</v>
      </c>
      <c r="FA38" s="324">
        <v>385</v>
      </c>
      <c r="FB38" s="324">
        <v>0</v>
      </c>
      <c r="FC38" s="324">
        <v>0</v>
      </c>
      <c r="FD38" s="324">
        <v>601</v>
      </c>
      <c r="FE38" s="324">
        <v>0</v>
      </c>
      <c r="FF38" s="324">
        <v>0</v>
      </c>
      <c r="FG38" s="324">
        <v>0</v>
      </c>
      <c r="FH38" s="325" t="s">
        <v>950</v>
      </c>
      <c r="FI38" s="325" t="s">
        <v>950</v>
      </c>
      <c r="FJ38" s="325" t="s">
        <v>950</v>
      </c>
      <c r="FK38" s="324">
        <v>0</v>
      </c>
      <c r="FL38" s="324">
        <v>0</v>
      </c>
      <c r="FM38" s="324">
        <v>0</v>
      </c>
      <c r="FN38" s="324">
        <v>0</v>
      </c>
      <c r="FO38" s="324">
        <v>33</v>
      </c>
    </row>
    <row r="39" spans="1:171" s="300" customFormat="1" ht="13.5" customHeight="1">
      <c r="A39" s="322" t="s">
        <v>745</v>
      </c>
      <c r="B39" s="323" t="s">
        <v>854</v>
      </c>
      <c r="C39" s="322" t="s">
        <v>855</v>
      </c>
      <c r="D39" s="324">
        <f t="shared" si="15"/>
        <v>2231</v>
      </c>
      <c r="E39" s="324">
        <f t="shared" si="16"/>
        <v>0</v>
      </c>
      <c r="F39" s="324">
        <f t="shared" si="17"/>
        <v>0</v>
      </c>
      <c r="G39" s="324">
        <f t="shared" si="18"/>
        <v>0</v>
      </c>
      <c r="H39" s="324">
        <f t="shared" si="19"/>
        <v>970</v>
      </c>
      <c r="I39" s="324">
        <f t="shared" si="20"/>
        <v>497</v>
      </c>
      <c r="J39" s="324">
        <f t="shared" si="21"/>
        <v>0</v>
      </c>
      <c r="K39" s="324">
        <f t="shared" si="22"/>
        <v>0</v>
      </c>
      <c r="L39" s="324">
        <f t="shared" si="23"/>
        <v>0</v>
      </c>
      <c r="M39" s="324">
        <f t="shared" si="24"/>
        <v>0</v>
      </c>
      <c r="N39" s="324">
        <f t="shared" si="25"/>
        <v>0</v>
      </c>
      <c r="O39" s="324">
        <f t="shared" si="26"/>
        <v>21</v>
      </c>
      <c r="P39" s="324">
        <f t="shared" si="27"/>
        <v>0</v>
      </c>
      <c r="Q39" s="324">
        <f t="shared" si="28"/>
        <v>36</v>
      </c>
      <c r="R39" s="324">
        <f t="shared" si="29"/>
        <v>0</v>
      </c>
      <c r="S39" s="324">
        <f t="shared" si="30"/>
        <v>0</v>
      </c>
      <c r="T39" s="324">
        <f t="shared" si="31"/>
        <v>0</v>
      </c>
      <c r="U39" s="324">
        <f t="shared" si="32"/>
        <v>0</v>
      </c>
      <c r="V39" s="324">
        <f t="shared" si="33"/>
        <v>0</v>
      </c>
      <c r="W39" s="324">
        <f t="shared" si="34"/>
        <v>0</v>
      </c>
      <c r="X39" s="324">
        <f t="shared" si="35"/>
        <v>707</v>
      </c>
      <c r="Y39" s="324">
        <f t="shared" ref="Y39:Y70" si="36">SUM(Z39:AS39)</f>
        <v>332</v>
      </c>
      <c r="Z39" s="324">
        <v>0</v>
      </c>
      <c r="AA39" s="324">
        <v>0</v>
      </c>
      <c r="AB39" s="324">
        <v>0</v>
      </c>
      <c r="AC39" s="324">
        <v>0</v>
      </c>
      <c r="AD39" s="324">
        <v>0</v>
      </c>
      <c r="AE39" s="324">
        <v>0</v>
      </c>
      <c r="AF39" s="324">
        <v>0</v>
      </c>
      <c r="AG39" s="324">
        <v>0</v>
      </c>
      <c r="AH39" s="324">
        <v>0</v>
      </c>
      <c r="AI39" s="324">
        <v>0</v>
      </c>
      <c r="AJ39" s="325" t="s">
        <v>950</v>
      </c>
      <c r="AK39" s="325" t="s">
        <v>950</v>
      </c>
      <c r="AL39" s="324">
        <v>36</v>
      </c>
      <c r="AM39" s="325" t="s">
        <v>950</v>
      </c>
      <c r="AN39" s="325" t="s">
        <v>950</v>
      </c>
      <c r="AO39" s="324">
        <v>0</v>
      </c>
      <c r="AP39" s="325" t="s">
        <v>950</v>
      </c>
      <c r="AQ39" s="324">
        <v>0</v>
      </c>
      <c r="AR39" s="325" t="s">
        <v>950</v>
      </c>
      <c r="AS39" s="324">
        <v>296</v>
      </c>
      <c r="AT39" s="324">
        <f t="shared" ref="AT39:AT70" si="37">SUM(AU39:BN39)</f>
        <v>0</v>
      </c>
      <c r="AU39" s="324">
        <v>0</v>
      </c>
      <c r="AV39" s="324">
        <v>0</v>
      </c>
      <c r="AW39" s="324">
        <v>0</v>
      </c>
      <c r="AX39" s="324">
        <v>0</v>
      </c>
      <c r="AY39" s="324">
        <v>0</v>
      </c>
      <c r="AZ39" s="324">
        <v>0</v>
      </c>
      <c r="BA39" s="324">
        <v>0</v>
      </c>
      <c r="BB39" s="324">
        <v>0</v>
      </c>
      <c r="BC39" s="324">
        <v>0</v>
      </c>
      <c r="BD39" s="324">
        <v>0</v>
      </c>
      <c r="BE39" s="325" t="s">
        <v>950</v>
      </c>
      <c r="BF39" s="325" t="s">
        <v>950</v>
      </c>
      <c r="BG39" s="325" t="s">
        <v>950</v>
      </c>
      <c r="BH39" s="325" t="s">
        <v>950</v>
      </c>
      <c r="BI39" s="325" t="s">
        <v>950</v>
      </c>
      <c r="BJ39" s="325" t="s">
        <v>950</v>
      </c>
      <c r="BK39" s="325" t="s">
        <v>950</v>
      </c>
      <c r="BL39" s="325" t="s">
        <v>950</v>
      </c>
      <c r="BM39" s="325" t="s">
        <v>950</v>
      </c>
      <c r="BN39" s="324">
        <v>0</v>
      </c>
      <c r="BO39" s="324">
        <f t="shared" ref="BO39:BO70" si="38">SUM(BP39:CI39)</f>
        <v>21</v>
      </c>
      <c r="BP39" s="324">
        <v>0</v>
      </c>
      <c r="BQ39" s="324">
        <v>0</v>
      </c>
      <c r="BR39" s="324">
        <v>0</v>
      </c>
      <c r="BS39" s="324">
        <v>0</v>
      </c>
      <c r="BT39" s="324">
        <v>0</v>
      </c>
      <c r="BU39" s="324">
        <v>0</v>
      </c>
      <c r="BV39" s="324">
        <v>0</v>
      </c>
      <c r="BW39" s="324">
        <v>0</v>
      </c>
      <c r="BX39" s="324">
        <v>0</v>
      </c>
      <c r="BY39" s="324">
        <v>0</v>
      </c>
      <c r="BZ39" s="324">
        <v>21</v>
      </c>
      <c r="CA39" s="324">
        <v>0</v>
      </c>
      <c r="CB39" s="325" t="s">
        <v>950</v>
      </c>
      <c r="CC39" s="325" t="s">
        <v>950</v>
      </c>
      <c r="CD39" s="325" t="s">
        <v>950</v>
      </c>
      <c r="CE39" s="325" t="s">
        <v>950</v>
      </c>
      <c r="CF39" s="325" t="s">
        <v>950</v>
      </c>
      <c r="CG39" s="325" t="s">
        <v>950</v>
      </c>
      <c r="CH39" s="325" t="s">
        <v>950</v>
      </c>
      <c r="CI39" s="324">
        <v>0</v>
      </c>
      <c r="CJ39" s="324">
        <f t="shared" ref="CJ39:CJ70" si="39">SUM(CK39:DD39)</f>
        <v>0</v>
      </c>
      <c r="CK39" s="324">
        <v>0</v>
      </c>
      <c r="CL39" s="324">
        <v>0</v>
      </c>
      <c r="CM39" s="324">
        <v>0</v>
      </c>
      <c r="CN39" s="324">
        <v>0</v>
      </c>
      <c r="CO39" s="324">
        <v>0</v>
      </c>
      <c r="CP39" s="324">
        <v>0</v>
      </c>
      <c r="CQ39" s="324">
        <v>0</v>
      </c>
      <c r="CR39" s="324">
        <v>0</v>
      </c>
      <c r="CS39" s="324">
        <v>0</v>
      </c>
      <c r="CT39" s="324">
        <v>0</v>
      </c>
      <c r="CU39" s="324">
        <v>0</v>
      </c>
      <c r="CV39" s="324">
        <v>0</v>
      </c>
      <c r="CW39" s="325" t="s">
        <v>950</v>
      </c>
      <c r="CX39" s="325" t="s">
        <v>950</v>
      </c>
      <c r="CY39" s="325" t="s">
        <v>950</v>
      </c>
      <c r="CZ39" s="325" t="s">
        <v>950</v>
      </c>
      <c r="DA39" s="325" t="s">
        <v>950</v>
      </c>
      <c r="DB39" s="325" t="s">
        <v>950</v>
      </c>
      <c r="DC39" s="325" t="s">
        <v>950</v>
      </c>
      <c r="DD39" s="324">
        <v>0</v>
      </c>
      <c r="DE39" s="324">
        <f t="shared" ref="DE39:DE70" si="40">SUM(DF39:DY39)</f>
        <v>0</v>
      </c>
      <c r="DF39" s="324">
        <v>0</v>
      </c>
      <c r="DG39" s="324">
        <v>0</v>
      </c>
      <c r="DH39" s="324">
        <v>0</v>
      </c>
      <c r="DI39" s="324">
        <v>0</v>
      </c>
      <c r="DJ39" s="324">
        <v>0</v>
      </c>
      <c r="DK39" s="324">
        <v>0</v>
      </c>
      <c r="DL39" s="324">
        <v>0</v>
      </c>
      <c r="DM39" s="324">
        <v>0</v>
      </c>
      <c r="DN39" s="324">
        <v>0</v>
      </c>
      <c r="DO39" s="324">
        <v>0</v>
      </c>
      <c r="DP39" s="324">
        <v>0</v>
      </c>
      <c r="DQ39" s="324">
        <v>0</v>
      </c>
      <c r="DR39" s="325" t="s">
        <v>950</v>
      </c>
      <c r="DS39" s="325" t="s">
        <v>950</v>
      </c>
      <c r="DT39" s="324">
        <v>0</v>
      </c>
      <c r="DU39" s="325" t="s">
        <v>950</v>
      </c>
      <c r="DV39" s="325" t="s">
        <v>950</v>
      </c>
      <c r="DW39" s="325" t="s">
        <v>950</v>
      </c>
      <c r="DX39" s="325" t="s">
        <v>950</v>
      </c>
      <c r="DY39" s="324">
        <v>0</v>
      </c>
      <c r="DZ39" s="324">
        <f t="shared" ref="DZ39:DZ70" si="41">SUM(EA39:ET39)</f>
        <v>0</v>
      </c>
      <c r="EA39" s="324">
        <v>0</v>
      </c>
      <c r="EB39" s="324">
        <v>0</v>
      </c>
      <c r="EC39" s="324">
        <v>0</v>
      </c>
      <c r="ED39" s="324">
        <v>0</v>
      </c>
      <c r="EE39" s="324">
        <v>0</v>
      </c>
      <c r="EF39" s="324">
        <v>0</v>
      </c>
      <c r="EG39" s="324">
        <v>0</v>
      </c>
      <c r="EH39" s="324">
        <v>0</v>
      </c>
      <c r="EI39" s="324">
        <v>0</v>
      </c>
      <c r="EJ39" s="324">
        <v>0</v>
      </c>
      <c r="EK39" s="325" t="s">
        <v>950</v>
      </c>
      <c r="EL39" s="325" t="s">
        <v>950</v>
      </c>
      <c r="EM39" s="325" t="s">
        <v>950</v>
      </c>
      <c r="EN39" s="324">
        <v>0</v>
      </c>
      <c r="EO39" s="324">
        <v>0</v>
      </c>
      <c r="EP39" s="325" t="s">
        <v>950</v>
      </c>
      <c r="EQ39" s="325" t="s">
        <v>950</v>
      </c>
      <c r="ER39" s="325" t="s">
        <v>950</v>
      </c>
      <c r="ES39" s="324">
        <v>0</v>
      </c>
      <c r="ET39" s="324">
        <v>0</v>
      </c>
      <c r="EU39" s="324">
        <f t="shared" ref="EU39:EU70" si="42">SUM(EV39:FO39)</f>
        <v>1878</v>
      </c>
      <c r="EV39" s="324">
        <v>0</v>
      </c>
      <c r="EW39" s="324">
        <v>0</v>
      </c>
      <c r="EX39" s="324">
        <v>0</v>
      </c>
      <c r="EY39" s="324">
        <v>970</v>
      </c>
      <c r="EZ39" s="324">
        <v>497</v>
      </c>
      <c r="FA39" s="324">
        <v>0</v>
      </c>
      <c r="FB39" s="324">
        <v>0</v>
      </c>
      <c r="FC39" s="324">
        <v>0</v>
      </c>
      <c r="FD39" s="324">
        <v>0</v>
      </c>
      <c r="FE39" s="324">
        <v>0</v>
      </c>
      <c r="FF39" s="324">
        <v>0</v>
      </c>
      <c r="FG39" s="324">
        <v>0</v>
      </c>
      <c r="FH39" s="325" t="s">
        <v>950</v>
      </c>
      <c r="FI39" s="325" t="s">
        <v>950</v>
      </c>
      <c r="FJ39" s="325" t="s">
        <v>950</v>
      </c>
      <c r="FK39" s="324">
        <v>0</v>
      </c>
      <c r="FL39" s="324">
        <v>0</v>
      </c>
      <c r="FM39" s="324">
        <v>0</v>
      </c>
      <c r="FN39" s="324">
        <v>0</v>
      </c>
      <c r="FO39" s="324">
        <v>411</v>
      </c>
    </row>
    <row r="40" spans="1:171" s="300" customFormat="1" ht="13.5" customHeight="1">
      <c r="A40" s="322" t="s">
        <v>745</v>
      </c>
      <c r="B40" s="323" t="s">
        <v>857</v>
      </c>
      <c r="C40" s="322" t="s">
        <v>858</v>
      </c>
      <c r="D40" s="324">
        <f t="shared" ref="D40:D70" si="43">SUM(Y40,AT40,BO40,CJ40,DE40,DZ40,EU40)</f>
        <v>2524</v>
      </c>
      <c r="E40" s="324">
        <f t="shared" ref="E40:E70" si="44">SUM(Z40,AU40,BP40,CK40,DF40,EA40,EV40)</f>
        <v>0</v>
      </c>
      <c r="F40" s="324">
        <f t="shared" ref="F40:F70" si="45">SUM(AA40,AV40,BQ40,CL40,DG40,EB40,EW40)</f>
        <v>0</v>
      </c>
      <c r="G40" s="324">
        <f t="shared" ref="G40:G70" si="46">SUM(AB40,AW40,BR40,CM40,DH40,EC40,EX40)</f>
        <v>0</v>
      </c>
      <c r="H40" s="324">
        <f t="shared" ref="H40:H70" si="47">SUM(AC40,AX40,BS40,CN40,DI40,ED40,EY40)</f>
        <v>469</v>
      </c>
      <c r="I40" s="324">
        <f t="shared" ref="I40:I70" si="48">SUM(AD40,AY40,BT40,CO40,DJ40,EE40,EZ40)</f>
        <v>542</v>
      </c>
      <c r="J40" s="324">
        <f t="shared" ref="J40:J70" si="49">SUM(AE40,AZ40,BU40,CP40,DK40,EF40,FA40)</f>
        <v>149</v>
      </c>
      <c r="K40" s="324">
        <f t="shared" ref="K40:K70" si="50">SUM(AF40,BA40,BV40,CQ40,DL40,EG40,FB40)</f>
        <v>0</v>
      </c>
      <c r="L40" s="324">
        <f t="shared" ref="L40:L70" si="51">SUM(AG40,BB40,BW40,CR40,DM40,EH40,FC40)</f>
        <v>0</v>
      </c>
      <c r="M40" s="324">
        <f t="shared" ref="M40:M70" si="52">SUM(AH40,BC40,BX40,CS40,DN40,EI40,FD40)</f>
        <v>7</v>
      </c>
      <c r="N40" s="324">
        <f t="shared" ref="N40:N70" si="53">SUM(AI40,BD40,BY40,CT40,DO40,EJ40,FE40)</f>
        <v>0</v>
      </c>
      <c r="O40" s="324">
        <f t="shared" ref="O40:O70" si="54">SUM(AJ40,BE40,BZ40,CU40,DP40,EK40,FF40)</f>
        <v>0</v>
      </c>
      <c r="P40" s="324">
        <f t="shared" ref="P40:P70" si="55">SUM(AK40,BF40,CA40,CV40,DQ40,EL40,FG40)</f>
        <v>0</v>
      </c>
      <c r="Q40" s="324">
        <f t="shared" ref="Q40:Q70" si="56">SUM(AL40,BG40,CB40,CW40,DR40,EM40,FH40)</f>
        <v>0</v>
      </c>
      <c r="R40" s="324">
        <f t="shared" ref="R40:R70" si="57">SUM(AM40,BH40,CC40,CX40,DS40,EN40,FI40)</f>
        <v>0</v>
      </c>
      <c r="S40" s="324">
        <f t="shared" ref="S40:S70" si="58">SUM(AN40,BI40,CD40,CY40,DT40,EO40,FJ40)</f>
        <v>0</v>
      </c>
      <c r="T40" s="324">
        <f t="shared" ref="T40:T70" si="59">SUM(AO40,BJ40,CE40,CZ40,DU40,EP40,FK40)</f>
        <v>350</v>
      </c>
      <c r="U40" s="324">
        <f t="shared" ref="U40:U70" si="60">SUM(AP40,BK40,CF40,DA40,DV40,EQ40,FL40)</f>
        <v>0</v>
      </c>
      <c r="V40" s="324">
        <f t="shared" ref="V40:V70" si="61">SUM(AQ40,BL40,CG40,DB40,DW40,ER40,FM40)</f>
        <v>0</v>
      </c>
      <c r="W40" s="324">
        <f t="shared" ref="W40:W70" si="62">SUM(AR40,BM40,CH40,DC40,DX40,ES40,FN40)</f>
        <v>0</v>
      </c>
      <c r="X40" s="324">
        <f t="shared" ref="X40:X70" si="63">SUM(AS40,BN40,CI40,DD40,DY40,ET40,FO40)</f>
        <v>1007</v>
      </c>
      <c r="Y40" s="324">
        <f t="shared" si="36"/>
        <v>1292</v>
      </c>
      <c r="Z40" s="324">
        <v>0</v>
      </c>
      <c r="AA40" s="324">
        <v>0</v>
      </c>
      <c r="AB40" s="324">
        <v>0</v>
      </c>
      <c r="AC40" s="324">
        <v>0</v>
      </c>
      <c r="AD40" s="324">
        <v>0</v>
      </c>
      <c r="AE40" s="324">
        <v>0</v>
      </c>
      <c r="AF40" s="324">
        <v>0</v>
      </c>
      <c r="AG40" s="324">
        <v>0</v>
      </c>
      <c r="AH40" s="324">
        <v>0</v>
      </c>
      <c r="AI40" s="324">
        <v>0</v>
      </c>
      <c r="AJ40" s="325" t="s">
        <v>950</v>
      </c>
      <c r="AK40" s="325" t="s">
        <v>950</v>
      </c>
      <c r="AL40" s="324">
        <v>0</v>
      </c>
      <c r="AM40" s="325" t="s">
        <v>950</v>
      </c>
      <c r="AN40" s="325" t="s">
        <v>950</v>
      </c>
      <c r="AO40" s="324">
        <v>350</v>
      </c>
      <c r="AP40" s="325" t="s">
        <v>950</v>
      </c>
      <c r="AQ40" s="324">
        <v>0</v>
      </c>
      <c r="AR40" s="325" t="s">
        <v>950</v>
      </c>
      <c r="AS40" s="324">
        <v>942</v>
      </c>
      <c r="AT40" s="324">
        <f t="shared" si="37"/>
        <v>476</v>
      </c>
      <c r="AU40" s="324">
        <v>0</v>
      </c>
      <c r="AV40" s="324">
        <v>0</v>
      </c>
      <c r="AW40" s="324">
        <v>0</v>
      </c>
      <c r="AX40" s="324">
        <v>469</v>
      </c>
      <c r="AY40" s="324">
        <v>0</v>
      </c>
      <c r="AZ40" s="324">
        <v>0</v>
      </c>
      <c r="BA40" s="324">
        <v>0</v>
      </c>
      <c r="BB40" s="324">
        <v>0</v>
      </c>
      <c r="BC40" s="324">
        <v>7</v>
      </c>
      <c r="BD40" s="324">
        <v>0</v>
      </c>
      <c r="BE40" s="325" t="s">
        <v>950</v>
      </c>
      <c r="BF40" s="325" t="s">
        <v>950</v>
      </c>
      <c r="BG40" s="325" t="s">
        <v>950</v>
      </c>
      <c r="BH40" s="325" t="s">
        <v>950</v>
      </c>
      <c r="BI40" s="325" t="s">
        <v>950</v>
      </c>
      <c r="BJ40" s="325" t="s">
        <v>950</v>
      </c>
      <c r="BK40" s="325" t="s">
        <v>950</v>
      </c>
      <c r="BL40" s="325" t="s">
        <v>950</v>
      </c>
      <c r="BM40" s="325" t="s">
        <v>950</v>
      </c>
      <c r="BN40" s="324">
        <v>0</v>
      </c>
      <c r="BO40" s="324">
        <f t="shared" si="38"/>
        <v>0</v>
      </c>
      <c r="BP40" s="324">
        <v>0</v>
      </c>
      <c r="BQ40" s="324">
        <v>0</v>
      </c>
      <c r="BR40" s="324">
        <v>0</v>
      </c>
      <c r="BS40" s="324">
        <v>0</v>
      </c>
      <c r="BT40" s="324">
        <v>0</v>
      </c>
      <c r="BU40" s="324">
        <v>0</v>
      </c>
      <c r="BV40" s="324">
        <v>0</v>
      </c>
      <c r="BW40" s="324">
        <v>0</v>
      </c>
      <c r="BX40" s="324">
        <v>0</v>
      </c>
      <c r="BY40" s="324">
        <v>0</v>
      </c>
      <c r="BZ40" s="324">
        <v>0</v>
      </c>
      <c r="CA40" s="324">
        <v>0</v>
      </c>
      <c r="CB40" s="325" t="s">
        <v>950</v>
      </c>
      <c r="CC40" s="325" t="s">
        <v>950</v>
      </c>
      <c r="CD40" s="325" t="s">
        <v>950</v>
      </c>
      <c r="CE40" s="325" t="s">
        <v>950</v>
      </c>
      <c r="CF40" s="325" t="s">
        <v>950</v>
      </c>
      <c r="CG40" s="325" t="s">
        <v>950</v>
      </c>
      <c r="CH40" s="325" t="s">
        <v>950</v>
      </c>
      <c r="CI40" s="324">
        <v>0</v>
      </c>
      <c r="CJ40" s="324">
        <f t="shared" si="39"/>
        <v>0</v>
      </c>
      <c r="CK40" s="324">
        <v>0</v>
      </c>
      <c r="CL40" s="324">
        <v>0</v>
      </c>
      <c r="CM40" s="324">
        <v>0</v>
      </c>
      <c r="CN40" s="324">
        <v>0</v>
      </c>
      <c r="CO40" s="324">
        <v>0</v>
      </c>
      <c r="CP40" s="324">
        <v>0</v>
      </c>
      <c r="CQ40" s="324">
        <v>0</v>
      </c>
      <c r="CR40" s="324">
        <v>0</v>
      </c>
      <c r="CS40" s="324">
        <v>0</v>
      </c>
      <c r="CT40" s="324">
        <v>0</v>
      </c>
      <c r="CU40" s="324">
        <v>0</v>
      </c>
      <c r="CV40" s="324">
        <v>0</v>
      </c>
      <c r="CW40" s="325" t="s">
        <v>950</v>
      </c>
      <c r="CX40" s="325" t="s">
        <v>950</v>
      </c>
      <c r="CY40" s="325" t="s">
        <v>950</v>
      </c>
      <c r="CZ40" s="325" t="s">
        <v>950</v>
      </c>
      <c r="DA40" s="325" t="s">
        <v>950</v>
      </c>
      <c r="DB40" s="325" t="s">
        <v>950</v>
      </c>
      <c r="DC40" s="325" t="s">
        <v>950</v>
      </c>
      <c r="DD40" s="324">
        <v>0</v>
      </c>
      <c r="DE40" s="324">
        <f t="shared" si="40"/>
        <v>0</v>
      </c>
      <c r="DF40" s="324">
        <v>0</v>
      </c>
      <c r="DG40" s="324">
        <v>0</v>
      </c>
      <c r="DH40" s="324">
        <v>0</v>
      </c>
      <c r="DI40" s="324">
        <v>0</v>
      </c>
      <c r="DJ40" s="324">
        <v>0</v>
      </c>
      <c r="DK40" s="324">
        <v>0</v>
      </c>
      <c r="DL40" s="324">
        <v>0</v>
      </c>
      <c r="DM40" s="324">
        <v>0</v>
      </c>
      <c r="DN40" s="324">
        <v>0</v>
      </c>
      <c r="DO40" s="324">
        <v>0</v>
      </c>
      <c r="DP40" s="324">
        <v>0</v>
      </c>
      <c r="DQ40" s="324">
        <v>0</v>
      </c>
      <c r="DR40" s="325" t="s">
        <v>950</v>
      </c>
      <c r="DS40" s="325" t="s">
        <v>950</v>
      </c>
      <c r="DT40" s="324">
        <v>0</v>
      </c>
      <c r="DU40" s="325" t="s">
        <v>950</v>
      </c>
      <c r="DV40" s="325" t="s">
        <v>950</v>
      </c>
      <c r="DW40" s="325" t="s">
        <v>950</v>
      </c>
      <c r="DX40" s="325" t="s">
        <v>950</v>
      </c>
      <c r="DY40" s="324">
        <v>0</v>
      </c>
      <c r="DZ40" s="324">
        <f t="shared" si="41"/>
        <v>0</v>
      </c>
      <c r="EA40" s="324">
        <v>0</v>
      </c>
      <c r="EB40" s="324">
        <v>0</v>
      </c>
      <c r="EC40" s="324">
        <v>0</v>
      </c>
      <c r="ED40" s="324">
        <v>0</v>
      </c>
      <c r="EE40" s="324">
        <v>0</v>
      </c>
      <c r="EF40" s="324">
        <v>0</v>
      </c>
      <c r="EG40" s="324">
        <v>0</v>
      </c>
      <c r="EH40" s="324">
        <v>0</v>
      </c>
      <c r="EI40" s="324">
        <v>0</v>
      </c>
      <c r="EJ40" s="324">
        <v>0</v>
      </c>
      <c r="EK40" s="325" t="s">
        <v>950</v>
      </c>
      <c r="EL40" s="325" t="s">
        <v>950</v>
      </c>
      <c r="EM40" s="325" t="s">
        <v>950</v>
      </c>
      <c r="EN40" s="324">
        <v>0</v>
      </c>
      <c r="EO40" s="324">
        <v>0</v>
      </c>
      <c r="EP40" s="325" t="s">
        <v>950</v>
      </c>
      <c r="EQ40" s="325" t="s">
        <v>950</v>
      </c>
      <c r="ER40" s="325" t="s">
        <v>950</v>
      </c>
      <c r="ES40" s="324">
        <v>0</v>
      </c>
      <c r="ET40" s="324">
        <v>0</v>
      </c>
      <c r="EU40" s="324">
        <f t="shared" si="42"/>
        <v>756</v>
      </c>
      <c r="EV40" s="324">
        <v>0</v>
      </c>
      <c r="EW40" s="324">
        <v>0</v>
      </c>
      <c r="EX40" s="324">
        <v>0</v>
      </c>
      <c r="EY40" s="324">
        <v>0</v>
      </c>
      <c r="EZ40" s="324">
        <v>542</v>
      </c>
      <c r="FA40" s="324">
        <v>149</v>
      </c>
      <c r="FB40" s="324">
        <v>0</v>
      </c>
      <c r="FC40" s="324">
        <v>0</v>
      </c>
      <c r="FD40" s="324">
        <v>0</v>
      </c>
      <c r="FE40" s="324">
        <v>0</v>
      </c>
      <c r="FF40" s="324">
        <v>0</v>
      </c>
      <c r="FG40" s="324">
        <v>0</v>
      </c>
      <c r="FH40" s="325" t="s">
        <v>950</v>
      </c>
      <c r="FI40" s="325" t="s">
        <v>950</v>
      </c>
      <c r="FJ40" s="325" t="s">
        <v>950</v>
      </c>
      <c r="FK40" s="324">
        <v>0</v>
      </c>
      <c r="FL40" s="324">
        <v>0</v>
      </c>
      <c r="FM40" s="324">
        <v>0</v>
      </c>
      <c r="FN40" s="324">
        <v>0</v>
      </c>
      <c r="FO40" s="324">
        <v>65</v>
      </c>
    </row>
    <row r="41" spans="1:171" s="300" customFormat="1" ht="13.5" customHeight="1">
      <c r="A41" s="322" t="s">
        <v>745</v>
      </c>
      <c r="B41" s="323" t="s">
        <v>860</v>
      </c>
      <c r="C41" s="322" t="s">
        <v>861</v>
      </c>
      <c r="D41" s="324">
        <f t="shared" si="43"/>
        <v>5521</v>
      </c>
      <c r="E41" s="324">
        <f t="shared" si="44"/>
        <v>0</v>
      </c>
      <c r="F41" s="324">
        <f t="shared" si="45"/>
        <v>0</v>
      </c>
      <c r="G41" s="324">
        <f t="shared" si="46"/>
        <v>0</v>
      </c>
      <c r="H41" s="324">
        <f t="shared" si="47"/>
        <v>909</v>
      </c>
      <c r="I41" s="324">
        <f t="shared" si="48"/>
        <v>438</v>
      </c>
      <c r="J41" s="324">
        <f t="shared" si="49"/>
        <v>319</v>
      </c>
      <c r="K41" s="324">
        <f t="shared" si="50"/>
        <v>0</v>
      </c>
      <c r="L41" s="324">
        <f t="shared" si="51"/>
        <v>1451</v>
      </c>
      <c r="M41" s="324">
        <f t="shared" si="52"/>
        <v>0</v>
      </c>
      <c r="N41" s="324">
        <f t="shared" si="53"/>
        <v>0</v>
      </c>
      <c r="O41" s="324">
        <f t="shared" si="54"/>
        <v>0</v>
      </c>
      <c r="P41" s="324">
        <f t="shared" si="55"/>
        <v>0</v>
      </c>
      <c r="Q41" s="324">
        <f t="shared" si="56"/>
        <v>0</v>
      </c>
      <c r="R41" s="324">
        <f t="shared" si="57"/>
        <v>0</v>
      </c>
      <c r="S41" s="324">
        <f t="shared" si="58"/>
        <v>0</v>
      </c>
      <c r="T41" s="324">
        <f t="shared" si="59"/>
        <v>2281</v>
      </c>
      <c r="U41" s="324">
        <f t="shared" si="60"/>
        <v>0</v>
      </c>
      <c r="V41" s="324">
        <f t="shared" si="61"/>
        <v>0</v>
      </c>
      <c r="W41" s="324">
        <f t="shared" si="62"/>
        <v>0</v>
      </c>
      <c r="X41" s="324">
        <f t="shared" si="63"/>
        <v>123</v>
      </c>
      <c r="Y41" s="324">
        <f t="shared" si="36"/>
        <v>2368</v>
      </c>
      <c r="Z41" s="324">
        <v>0</v>
      </c>
      <c r="AA41" s="324">
        <v>0</v>
      </c>
      <c r="AB41" s="324">
        <v>0</v>
      </c>
      <c r="AC41" s="324">
        <v>0</v>
      </c>
      <c r="AD41" s="324">
        <v>0</v>
      </c>
      <c r="AE41" s="324">
        <v>0</v>
      </c>
      <c r="AF41" s="324">
        <v>0</v>
      </c>
      <c r="AG41" s="324">
        <v>0</v>
      </c>
      <c r="AH41" s="324">
        <v>0</v>
      </c>
      <c r="AI41" s="324">
        <v>0</v>
      </c>
      <c r="AJ41" s="325" t="s">
        <v>950</v>
      </c>
      <c r="AK41" s="325" t="s">
        <v>950</v>
      </c>
      <c r="AL41" s="324">
        <v>0</v>
      </c>
      <c r="AM41" s="325" t="s">
        <v>950</v>
      </c>
      <c r="AN41" s="325" t="s">
        <v>950</v>
      </c>
      <c r="AO41" s="324">
        <v>2281</v>
      </c>
      <c r="AP41" s="325" t="s">
        <v>950</v>
      </c>
      <c r="AQ41" s="324">
        <v>0</v>
      </c>
      <c r="AR41" s="325" t="s">
        <v>950</v>
      </c>
      <c r="AS41" s="324">
        <v>87</v>
      </c>
      <c r="AT41" s="324">
        <f t="shared" si="37"/>
        <v>554</v>
      </c>
      <c r="AU41" s="324">
        <v>0</v>
      </c>
      <c r="AV41" s="324">
        <v>0</v>
      </c>
      <c r="AW41" s="324">
        <v>0</v>
      </c>
      <c r="AX41" s="324">
        <v>553</v>
      </c>
      <c r="AY41" s="324">
        <v>0</v>
      </c>
      <c r="AZ41" s="324">
        <v>0</v>
      </c>
      <c r="BA41" s="324">
        <v>0</v>
      </c>
      <c r="BB41" s="324">
        <v>0</v>
      </c>
      <c r="BC41" s="324">
        <v>0</v>
      </c>
      <c r="BD41" s="324">
        <v>0</v>
      </c>
      <c r="BE41" s="325" t="s">
        <v>950</v>
      </c>
      <c r="BF41" s="325" t="s">
        <v>950</v>
      </c>
      <c r="BG41" s="325" t="s">
        <v>950</v>
      </c>
      <c r="BH41" s="325" t="s">
        <v>950</v>
      </c>
      <c r="BI41" s="325" t="s">
        <v>950</v>
      </c>
      <c r="BJ41" s="325" t="s">
        <v>950</v>
      </c>
      <c r="BK41" s="325" t="s">
        <v>950</v>
      </c>
      <c r="BL41" s="325" t="s">
        <v>950</v>
      </c>
      <c r="BM41" s="325" t="s">
        <v>950</v>
      </c>
      <c r="BN41" s="324">
        <v>1</v>
      </c>
      <c r="BO41" s="324">
        <f t="shared" si="38"/>
        <v>0</v>
      </c>
      <c r="BP41" s="324">
        <v>0</v>
      </c>
      <c r="BQ41" s="324">
        <v>0</v>
      </c>
      <c r="BR41" s="324">
        <v>0</v>
      </c>
      <c r="BS41" s="324">
        <v>0</v>
      </c>
      <c r="BT41" s="324">
        <v>0</v>
      </c>
      <c r="BU41" s="324">
        <v>0</v>
      </c>
      <c r="BV41" s="324">
        <v>0</v>
      </c>
      <c r="BW41" s="324">
        <v>0</v>
      </c>
      <c r="BX41" s="324">
        <v>0</v>
      </c>
      <c r="BY41" s="324">
        <v>0</v>
      </c>
      <c r="BZ41" s="324">
        <v>0</v>
      </c>
      <c r="CA41" s="324">
        <v>0</v>
      </c>
      <c r="CB41" s="325" t="s">
        <v>950</v>
      </c>
      <c r="CC41" s="325" t="s">
        <v>950</v>
      </c>
      <c r="CD41" s="325" t="s">
        <v>950</v>
      </c>
      <c r="CE41" s="325" t="s">
        <v>950</v>
      </c>
      <c r="CF41" s="325" t="s">
        <v>950</v>
      </c>
      <c r="CG41" s="325" t="s">
        <v>950</v>
      </c>
      <c r="CH41" s="325" t="s">
        <v>950</v>
      </c>
      <c r="CI41" s="324">
        <v>0</v>
      </c>
      <c r="CJ41" s="324">
        <f t="shared" si="39"/>
        <v>0</v>
      </c>
      <c r="CK41" s="324">
        <v>0</v>
      </c>
      <c r="CL41" s="324">
        <v>0</v>
      </c>
      <c r="CM41" s="324">
        <v>0</v>
      </c>
      <c r="CN41" s="324">
        <v>0</v>
      </c>
      <c r="CO41" s="324">
        <v>0</v>
      </c>
      <c r="CP41" s="324">
        <v>0</v>
      </c>
      <c r="CQ41" s="324">
        <v>0</v>
      </c>
      <c r="CR41" s="324">
        <v>0</v>
      </c>
      <c r="CS41" s="324">
        <v>0</v>
      </c>
      <c r="CT41" s="324">
        <v>0</v>
      </c>
      <c r="CU41" s="324">
        <v>0</v>
      </c>
      <c r="CV41" s="324">
        <v>0</v>
      </c>
      <c r="CW41" s="325" t="s">
        <v>950</v>
      </c>
      <c r="CX41" s="325" t="s">
        <v>950</v>
      </c>
      <c r="CY41" s="325" t="s">
        <v>950</v>
      </c>
      <c r="CZ41" s="325" t="s">
        <v>950</v>
      </c>
      <c r="DA41" s="325" t="s">
        <v>950</v>
      </c>
      <c r="DB41" s="325" t="s">
        <v>950</v>
      </c>
      <c r="DC41" s="325" t="s">
        <v>950</v>
      </c>
      <c r="DD41" s="324">
        <v>0</v>
      </c>
      <c r="DE41" s="324">
        <f t="shared" si="40"/>
        <v>0</v>
      </c>
      <c r="DF41" s="324">
        <v>0</v>
      </c>
      <c r="DG41" s="324">
        <v>0</v>
      </c>
      <c r="DH41" s="324">
        <v>0</v>
      </c>
      <c r="DI41" s="324">
        <v>0</v>
      </c>
      <c r="DJ41" s="324">
        <v>0</v>
      </c>
      <c r="DK41" s="324">
        <v>0</v>
      </c>
      <c r="DL41" s="324">
        <v>0</v>
      </c>
      <c r="DM41" s="324">
        <v>0</v>
      </c>
      <c r="DN41" s="324">
        <v>0</v>
      </c>
      <c r="DO41" s="324">
        <v>0</v>
      </c>
      <c r="DP41" s="324">
        <v>0</v>
      </c>
      <c r="DQ41" s="324">
        <v>0</v>
      </c>
      <c r="DR41" s="325" t="s">
        <v>950</v>
      </c>
      <c r="DS41" s="325" t="s">
        <v>950</v>
      </c>
      <c r="DT41" s="324">
        <v>0</v>
      </c>
      <c r="DU41" s="325" t="s">
        <v>950</v>
      </c>
      <c r="DV41" s="325" t="s">
        <v>950</v>
      </c>
      <c r="DW41" s="325" t="s">
        <v>950</v>
      </c>
      <c r="DX41" s="325" t="s">
        <v>950</v>
      </c>
      <c r="DY41" s="324">
        <v>0</v>
      </c>
      <c r="DZ41" s="324">
        <f t="shared" si="41"/>
        <v>0</v>
      </c>
      <c r="EA41" s="324">
        <v>0</v>
      </c>
      <c r="EB41" s="324">
        <v>0</v>
      </c>
      <c r="EC41" s="324">
        <v>0</v>
      </c>
      <c r="ED41" s="324">
        <v>0</v>
      </c>
      <c r="EE41" s="324">
        <v>0</v>
      </c>
      <c r="EF41" s="324">
        <v>0</v>
      </c>
      <c r="EG41" s="324">
        <v>0</v>
      </c>
      <c r="EH41" s="324">
        <v>0</v>
      </c>
      <c r="EI41" s="324">
        <v>0</v>
      </c>
      <c r="EJ41" s="324">
        <v>0</v>
      </c>
      <c r="EK41" s="325" t="s">
        <v>950</v>
      </c>
      <c r="EL41" s="325" t="s">
        <v>950</v>
      </c>
      <c r="EM41" s="325" t="s">
        <v>950</v>
      </c>
      <c r="EN41" s="324">
        <v>0</v>
      </c>
      <c r="EO41" s="324">
        <v>0</v>
      </c>
      <c r="EP41" s="325" t="s">
        <v>950</v>
      </c>
      <c r="EQ41" s="325" t="s">
        <v>950</v>
      </c>
      <c r="ER41" s="325" t="s">
        <v>950</v>
      </c>
      <c r="ES41" s="324">
        <v>0</v>
      </c>
      <c r="ET41" s="324">
        <v>0</v>
      </c>
      <c r="EU41" s="324">
        <f t="shared" si="42"/>
        <v>2599</v>
      </c>
      <c r="EV41" s="324">
        <v>0</v>
      </c>
      <c r="EW41" s="324">
        <v>0</v>
      </c>
      <c r="EX41" s="324">
        <v>0</v>
      </c>
      <c r="EY41" s="324">
        <v>356</v>
      </c>
      <c r="EZ41" s="324">
        <v>438</v>
      </c>
      <c r="FA41" s="324">
        <v>319</v>
      </c>
      <c r="FB41" s="324">
        <v>0</v>
      </c>
      <c r="FC41" s="324">
        <v>1451</v>
      </c>
      <c r="FD41" s="324">
        <v>0</v>
      </c>
      <c r="FE41" s="324">
        <v>0</v>
      </c>
      <c r="FF41" s="324">
        <v>0</v>
      </c>
      <c r="FG41" s="324">
        <v>0</v>
      </c>
      <c r="FH41" s="325" t="s">
        <v>950</v>
      </c>
      <c r="FI41" s="325" t="s">
        <v>950</v>
      </c>
      <c r="FJ41" s="325" t="s">
        <v>950</v>
      </c>
      <c r="FK41" s="324">
        <v>0</v>
      </c>
      <c r="FL41" s="324">
        <v>0</v>
      </c>
      <c r="FM41" s="324">
        <v>0</v>
      </c>
      <c r="FN41" s="324">
        <v>0</v>
      </c>
      <c r="FO41" s="324">
        <v>35</v>
      </c>
    </row>
    <row r="42" spans="1:171" s="300" customFormat="1" ht="13.5" customHeight="1">
      <c r="A42" s="322" t="s">
        <v>745</v>
      </c>
      <c r="B42" s="323" t="s">
        <v>863</v>
      </c>
      <c r="C42" s="322" t="s">
        <v>864</v>
      </c>
      <c r="D42" s="324">
        <f t="shared" si="43"/>
        <v>1568</v>
      </c>
      <c r="E42" s="324">
        <f t="shared" si="44"/>
        <v>0</v>
      </c>
      <c r="F42" s="324">
        <f t="shared" si="45"/>
        <v>0</v>
      </c>
      <c r="G42" s="324">
        <f t="shared" si="46"/>
        <v>0</v>
      </c>
      <c r="H42" s="324">
        <f t="shared" si="47"/>
        <v>460</v>
      </c>
      <c r="I42" s="324">
        <f t="shared" si="48"/>
        <v>289</v>
      </c>
      <c r="J42" s="324">
        <f t="shared" si="49"/>
        <v>135</v>
      </c>
      <c r="K42" s="324">
        <f t="shared" si="50"/>
        <v>0</v>
      </c>
      <c r="L42" s="324">
        <f t="shared" si="51"/>
        <v>673</v>
      </c>
      <c r="M42" s="324">
        <f t="shared" si="52"/>
        <v>0</v>
      </c>
      <c r="N42" s="324">
        <f t="shared" si="53"/>
        <v>0</v>
      </c>
      <c r="O42" s="324">
        <f t="shared" si="54"/>
        <v>0</v>
      </c>
      <c r="P42" s="324">
        <f t="shared" si="55"/>
        <v>0</v>
      </c>
      <c r="Q42" s="324">
        <f t="shared" si="56"/>
        <v>0</v>
      </c>
      <c r="R42" s="324">
        <f t="shared" si="57"/>
        <v>0</v>
      </c>
      <c r="S42" s="324">
        <f t="shared" si="58"/>
        <v>0</v>
      </c>
      <c r="T42" s="324">
        <f t="shared" si="59"/>
        <v>0</v>
      </c>
      <c r="U42" s="324">
        <f t="shared" si="60"/>
        <v>0</v>
      </c>
      <c r="V42" s="324">
        <f t="shared" si="61"/>
        <v>0</v>
      </c>
      <c r="W42" s="324">
        <f t="shared" si="62"/>
        <v>0</v>
      </c>
      <c r="X42" s="324">
        <f t="shared" si="63"/>
        <v>11</v>
      </c>
      <c r="Y42" s="324">
        <f t="shared" si="36"/>
        <v>0</v>
      </c>
      <c r="Z42" s="324">
        <v>0</v>
      </c>
      <c r="AA42" s="324">
        <v>0</v>
      </c>
      <c r="AB42" s="324">
        <v>0</v>
      </c>
      <c r="AC42" s="324">
        <v>0</v>
      </c>
      <c r="AD42" s="324">
        <v>0</v>
      </c>
      <c r="AE42" s="324">
        <v>0</v>
      </c>
      <c r="AF42" s="324">
        <v>0</v>
      </c>
      <c r="AG42" s="324">
        <v>0</v>
      </c>
      <c r="AH42" s="324">
        <v>0</v>
      </c>
      <c r="AI42" s="324">
        <v>0</v>
      </c>
      <c r="AJ42" s="325" t="s">
        <v>950</v>
      </c>
      <c r="AK42" s="325" t="s">
        <v>950</v>
      </c>
      <c r="AL42" s="324">
        <v>0</v>
      </c>
      <c r="AM42" s="325" t="s">
        <v>950</v>
      </c>
      <c r="AN42" s="325" t="s">
        <v>950</v>
      </c>
      <c r="AO42" s="324">
        <v>0</v>
      </c>
      <c r="AP42" s="325" t="s">
        <v>950</v>
      </c>
      <c r="AQ42" s="324">
        <v>0</v>
      </c>
      <c r="AR42" s="325" t="s">
        <v>950</v>
      </c>
      <c r="AS42" s="324">
        <v>0</v>
      </c>
      <c r="AT42" s="324">
        <f t="shared" si="37"/>
        <v>352</v>
      </c>
      <c r="AU42" s="324">
        <v>0</v>
      </c>
      <c r="AV42" s="324">
        <v>0</v>
      </c>
      <c r="AW42" s="324">
        <v>0</v>
      </c>
      <c r="AX42" s="324">
        <v>352</v>
      </c>
      <c r="AY42" s="324">
        <v>0</v>
      </c>
      <c r="AZ42" s="324">
        <v>0</v>
      </c>
      <c r="BA42" s="324">
        <v>0</v>
      </c>
      <c r="BB42" s="324">
        <v>0</v>
      </c>
      <c r="BC42" s="324">
        <v>0</v>
      </c>
      <c r="BD42" s="324">
        <v>0</v>
      </c>
      <c r="BE42" s="325" t="s">
        <v>950</v>
      </c>
      <c r="BF42" s="325" t="s">
        <v>950</v>
      </c>
      <c r="BG42" s="325" t="s">
        <v>950</v>
      </c>
      <c r="BH42" s="325" t="s">
        <v>950</v>
      </c>
      <c r="BI42" s="325" t="s">
        <v>950</v>
      </c>
      <c r="BJ42" s="325" t="s">
        <v>950</v>
      </c>
      <c r="BK42" s="325" t="s">
        <v>950</v>
      </c>
      <c r="BL42" s="325" t="s">
        <v>950</v>
      </c>
      <c r="BM42" s="325" t="s">
        <v>950</v>
      </c>
      <c r="BN42" s="324">
        <v>0</v>
      </c>
      <c r="BO42" s="324">
        <f t="shared" si="38"/>
        <v>0</v>
      </c>
      <c r="BP42" s="324">
        <v>0</v>
      </c>
      <c r="BQ42" s="324">
        <v>0</v>
      </c>
      <c r="BR42" s="324">
        <v>0</v>
      </c>
      <c r="BS42" s="324">
        <v>0</v>
      </c>
      <c r="BT42" s="324">
        <v>0</v>
      </c>
      <c r="BU42" s="324">
        <v>0</v>
      </c>
      <c r="BV42" s="324">
        <v>0</v>
      </c>
      <c r="BW42" s="324">
        <v>0</v>
      </c>
      <c r="BX42" s="324">
        <v>0</v>
      </c>
      <c r="BY42" s="324">
        <v>0</v>
      </c>
      <c r="BZ42" s="324">
        <v>0</v>
      </c>
      <c r="CA42" s="324">
        <v>0</v>
      </c>
      <c r="CB42" s="325" t="s">
        <v>950</v>
      </c>
      <c r="CC42" s="325" t="s">
        <v>950</v>
      </c>
      <c r="CD42" s="325" t="s">
        <v>950</v>
      </c>
      <c r="CE42" s="325" t="s">
        <v>950</v>
      </c>
      <c r="CF42" s="325" t="s">
        <v>950</v>
      </c>
      <c r="CG42" s="325" t="s">
        <v>950</v>
      </c>
      <c r="CH42" s="325" t="s">
        <v>950</v>
      </c>
      <c r="CI42" s="324">
        <v>0</v>
      </c>
      <c r="CJ42" s="324">
        <f t="shared" si="39"/>
        <v>0</v>
      </c>
      <c r="CK42" s="324">
        <v>0</v>
      </c>
      <c r="CL42" s="324">
        <v>0</v>
      </c>
      <c r="CM42" s="324">
        <v>0</v>
      </c>
      <c r="CN42" s="324">
        <v>0</v>
      </c>
      <c r="CO42" s="324">
        <v>0</v>
      </c>
      <c r="CP42" s="324">
        <v>0</v>
      </c>
      <c r="CQ42" s="324">
        <v>0</v>
      </c>
      <c r="CR42" s="324">
        <v>0</v>
      </c>
      <c r="CS42" s="324">
        <v>0</v>
      </c>
      <c r="CT42" s="324">
        <v>0</v>
      </c>
      <c r="CU42" s="324">
        <v>0</v>
      </c>
      <c r="CV42" s="324">
        <v>0</v>
      </c>
      <c r="CW42" s="325" t="s">
        <v>950</v>
      </c>
      <c r="CX42" s="325" t="s">
        <v>950</v>
      </c>
      <c r="CY42" s="325" t="s">
        <v>950</v>
      </c>
      <c r="CZ42" s="325" t="s">
        <v>950</v>
      </c>
      <c r="DA42" s="325" t="s">
        <v>950</v>
      </c>
      <c r="DB42" s="325" t="s">
        <v>950</v>
      </c>
      <c r="DC42" s="325" t="s">
        <v>950</v>
      </c>
      <c r="DD42" s="324">
        <v>0</v>
      </c>
      <c r="DE42" s="324">
        <f t="shared" si="40"/>
        <v>0</v>
      </c>
      <c r="DF42" s="324">
        <v>0</v>
      </c>
      <c r="DG42" s="324">
        <v>0</v>
      </c>
      <c r="DH42" s="324">
        <v>0</v>
      </c>
      <c r="DI42" s="324">
        <v>0</v>
      </c>
      <c r="DJ42" s="324">
        <v>0</v>
      </c>
      <c r="DK42" s="324">
        <v>0</v>
      </c>
      <c r="DL42" s="324">
        <v>0</v>
      </c>
      <c r="DM42" s="324">
        <v>0</v>
      </c>
      <c r="DN42" s="324">
        <v>0</v>
      </c>
      <c r="DO42" s="324">
        <v>0</v>
      </c>
      <c r="DP42" s="324">
        <v>0</v>
      </c>
      <c r="DQ42" s="324">
        <v>0</v>
      </c>
      <c r="DR42" s="325" t="s">
        <v>950</v>
      </c>
      <c r="DS42" s="325" t="s">
        <v>950</v>
      </c>
      <c r="DT42" s="324">
        <v>0</v>
      </c>
      <c r="DU42" s="325" t="s">
        <v>950</v>
      </c>
      <c r="DV42" s="325" t="s">
        <v>950</v>
      </c>
      <c r="DW42" s="325" t="s">
        <v>950</v>
      </c>
      <c r="DX42" s="325" t="s">
        <v>950</v>
      </c>
      <c r="DY42" s="324">
        <v>0</v>
      </c>
      <c r="DZ42" s="324">
        <f t="shared" si="41"/>
        <v>0</v>
      </c>
      <c r="EA42" s="324">
        <v>0</v>
      </c>
      <c r="EB42" s="324">
        <v>0</v>
      </c>
      <c r="EC42" s="324">
        <v>0</v>
      </c>
      <c r="ED42" s="324">
        <v>0</v>
      </c>
      <c r="EE42" s="324">
        <v>0</v>
      </c>
      <c r="EF42" s="324">
        <v>0</v>
      </c>
      <c r="EG42" s="324">
        <v>0</v>
      </c>
      <c r="EH42" s="324">
        <v>0</v>
      </c>
      <c r="EI42" s="324">
        <v>0</v>
      </c>
      <c r="EJ42" s="324">
        <v>0</v>
      </c>
      <c r="EK42" s="325" t="s">
        <v>950</v>
      </c>
      <c r="EL42" s="325" t="s">
        <v>950</v>
      </c>
      <c r="EM42" s="325" t="s">
        <v>950</v>
      </c>
      <c r="EN42" s="324">
        <v>0</v>
      </c>
      <c r="EO42" s="324">
        <v>0</v>
      </c>
      <c r="EP42" s="325" t="s">
        <v>950</v>
      </c>
      <c r="EQ42" s="325" t="s">
        <v>950</v>
      </c>
      <c r="ER42" s="325" t="s">
        <v>950</v>
      </c>
      <c r="ES42" s="324">
        <v>0</v>
      </c>
      <c r="ET42" s="324">
        <v>0</v>
      </c>
      <c r="EU42" s="324">
        <f t="shared" si="42"/>
        <v>1216</v>
      </c>
      <c r="EV42" s="324">
        <v>0</v>
      </c>
      <c r="EW42" s="324">
        <v>0</v>
      </c>
      <c r="EX42" s="324">
        <v>0</v>
      </c>
      <c r="EY42" s="324">
        <v>108</v>
      </c>
      <c r="EZ42" s="324">
        <v>289</v>
      </c>
      <c r="FA42" s="324">
        <v>135</v>
      </c>
      <c r="FB42" s="324">
        <v>0</v>
      </c>
      <c r="FC42" s="324">
        <v>673</v>
      </c>
      <c r="FD42" s="324">
        <v>0</v>
      </c>
      <c r="FE42" s="324">
        <v>0</v>
      </c>
      <c r="FF42" s="324">
        <v>0</v>
      </c>
      <c r="FG42" s="324">
        <v>0</v>
      </c>
      <c r="FH42" s="325" t="s">
        <v>950</v>
      </c>
      <c r="FI42" s="325" t="s">
        <v>950</v>
      </c>
      <c r="FJ42" s="325" t="s">
        <v>950</v>
      </c>
      <c r="FK42" s="324">
        <v>0</v>
      </c>
      <c r="FL42" s="324">
        <v>0</v>
      </c>
      <c r="FM42" s="324">
        <v>0</v>
      </c>
      <c r="FN42" s="324">
        <v>0</v>
      </c>
      <c r="FO42" s="324">
        <v>11</v>
      </c>
    </row>
    <row r="43" spans="1:171" s="300" customFormat="1" ht="13.5" customHeight="1">
      <c r="A43" s="322" t="s">
        <v>745</v>
      </c>
      <c r="B43" s="323" t="s">
        <v>866</v>
      </c>
      <c r="C43" s="322" t="s">
        <v>867</v>
      </c>
      <c r="D43" s="324">
        <f t="shared" si="43"/>
        <v>1489</v>
      </c>
      <c r="E43" s="324">
        <f t="shared" si="44"/>
        <v>0</v>
      </c>
      <c r="F43" s="324">
        <f t="shared" si="45"/>
        <v>0</v>
      </c>
      <c r="G43" s="324">
        <f t="shared" si="46"/>
        <v>0</v>
      </c>
      <c r="H43" s="324">
        <f t="shared" si="47"/>
        <v>482</v>
      </c>
      <c r="I43" s="324">
        <f t="shared" si="48"/>
        <v>338</v>
      </c>
      <c r="J43" s="324">
        <f t="shared" si="49"/>
        <v>153</v>
      </c>
      <c r="K43" s="324">
        <f t="shared" si="50"/>
        <v>0</v>
      </c>
      <c r="L43" s="324">
        <f t="shared" si="51"/>
        <v>383</v>
      </c>
      <c r="M43" s="324">
        <f t="shared" si="52"/>
        <v>0</v>
      </c>
      <c r="N43" s="324">
        <f t="shared" si="53"/>
        <v>0</v>
      </c>
      <c r="O43" s="324">
        <f t="shared" si="54"/>
        <v>0</v>
      </c>
      <c r="P43" s="324">
        <f t="shared" si="55"/>
        <v>0</v>
      </c>
      <c r="Q43" s="324">
        <f t="shared" si="56"/>
        <v>0</v>
      </c>
      <c r="R43" s="324">
        <f t="shared" si="57"/>
        <v>0</v>
      </c>
      <c r="S43" s="324">
        <f t="shared" si="58"/>
        <v>0</v>
      </c>
      <c r="T43" s="324">
        <f t="shared" si="59"/>
        <v>0</v>
      </c>
      <c r="U43" s="324">
        <f t="shared" si="60"/>
        <v>0</v>
      </c>
      <c r="V43" s="324">
        <f t="shared" si="61"/>
        <v>0</v>
      </c>
      <c r="W43" s="324">
        <f t="shared" si="62"/>
        <v>0</v>
      </c>
      <c r="X43" s="324">
        <f t="shared" si="63"/>
        <v>133</v>
      </c>
      <c r="Y43" s="324">
        <f t="shared" si="36"/>
        <v>134</v>
      </c>
      <c r="Z43" s="324">
        <v>0</v>
      </c>
      <c r="AA43" s="324">
        <v>0</v>
      </c>
      <c r="AB43" s="324">
        <v>0</v>
      </c>
      <c r="AC43" s="324">
        <v>119</v>
      </c>
      <c r="AD43" s="324">
        <v>0</v>
      </c>
      <c r="AE43" s="324">
        <v>0</v>
      </c>
      <c r="AF43" s="324">
        <v>0</v>
      </c>
      <c r="AG43" s="324">
        <v>0</v>
      </c>
      <c r="AH43" s="324">
        <v>0</v>
      </c>
      <c r="AI43" s="324">
        <v>0</v>
      </c>
      <c r="AJ43" s="325" t="s">
        <v>950</v>
      </c>
      <c r="AK43" s="325" t="s">
        <v>950</v>
      </c>
      <c r="AL43" s="324">
        <v>0</v>
      </c>
      <c r="AM43" s="325" t="s">
        <v>950</v>
      </c>
      <c r="AN43" s="325" t="s">
        <v>950</v>
      </c>
      <c r="AO43" s="324">
        <v>0</v>
      </c>
      <c r="AP43" s="325" t="s">
        <v>950</v>
      </c>
      <c r="AQ43" s="324">
        <v>0</v>
      </c>
      <c r="AR43" s="325" t="s">
        <v>950</v>
      </c>
      <c r="AS43" s="324">
        <v>15</v>
      </c>
      <c r="AT43" s="324">
        <f t="shared" si="37"/>
        <v>0</v>
      </c>
      <c r="AU43" s="324">
        <v>0</v>
      </c>
      <c r="AV43" s="324">
        <v>0</v>
      </c>
      <c r="AW43" s="324">
        <v>0</v>
      </c>
      <c r="AX43" s="324">
        <v>0</v>
      </c>
      <c r="AY43" s="324">
        <v>0</v>
      </c>
      <c r="AZ43" s="324">
        <v>0</v>
      </c>
      <c r="BA43" s="324">
        <v>0</v>
      </c>
      <c r="BB43" s="324">
        <v>0</v>
      </c>
      <c r="BC43" s="324">
        <v>0</v>
      </c>
      <c r="BD43" s="324">
        <v>0</v>
      </c>
      <c r="BE43" s="325" t="s">
        <v>950</v>
      </c>
      <c r="BF43" s="325" t="s">
        <v>950</v>
      </c>
      <c r="BG43" s="325" t="s">
        <v>950</v>
      </c>
      <c r="BH43" s="325" t="s">
        <v>950</v>
      </c>
      <c r="BI43" s="325" t="s">
        <v>950</v>
      </c>
      <c r="BJ43" s="325" t="s">
        <v>950</v>
      </c>
      <c r="BK43" s="325" t="s">
        <v>950</v>
      </c>
      <c r="BL43" s="325" t="s">
        <v>950</v>
      </c>
      <c r="BM43" s="325" t="s">
        <v>950</v>
      </c>
      <c r="BN43" s="324">
        <v>0</v>
      </c>
      <c r="BO43" s="324">
        <f t="shared" si="38"/>
        <v>0</v>
      </c>
      <c r="BP43" s="324">
        <v>0</v>
      </c>
      <c r="BQ43" s="324">
        <v>0</v>
      </c>
      <c r="BR43" s="324">
        <v>0</v>
      </c>
      <c r="BS43" s="324">
        <v>0</v>
      </c>
      <c r="BT43" s="324">
        <v>0</v>
      </c>
      <c r="BU43" s="324">
        <v>0</v>
      </c>
      <c r="BV43" s="324">
        <v>0</v>
      </c>
      <c r="BW43" s="324">
        <v>0</v>
      </c>
      <c r="BX43" s="324">
        <v>0</v>
      </c>
      <c r="BY43" s="324">
        <v>0</v>
      </c>
      <c r="BZ43" s="324">
        <v>0</v>
      </c>
      <c r="CA43" s="324">
        <v>0</v>
      </c>
      <c r="CB43" s="325" t="s">
        <v>950</v>
      </c>
      <c r="CC43" s="325" t="s">
        <v>950</v>
      </c>
      <c r="CD43" s="325" t="s">
        <v>950</v>
      </c>
      <c r="CE43" s="325" t="s">
        <v>950</v>
      </c>
      <c r="CF43" s="325" t="s">
        <v>950</v>
      </c>
      <c r="CG43" s="325" t="s">
        <v>950</v>
      </c>
      <c r="CH43" s="325" t="s">
        <v>950</v>
      </c>
      <c r="CI43" s="324">
        <v>0</v>
      </c>
      <c r="CJ43" s="324">
        <f t="shared" si="39"/>
        <v>0</v>
      </c>
      <c r="CK43" s="324">
        <v>0</v>
      </c>
      <c r="CL43" s="324">
        <v>0</v>
      </c>
      <c r="CM43" s="324">
        <v>0</v>
      </c>
      <c r="CN43" s="324">
        <v>0</v>
      </c>
      <c r="CO43" s="324">
        <v>0</v>
      </c>
      <c r="CP43" s="324">
        <v>0</v>
      </c>
      <c r="CQ43" s="324">
        <v>0</v>
      </c>
      <c r="CR43" s="324">
        <v>0</v>
      </c>
      <c r="CS43" s="324">
        <v>0</v>
      </c>
      <c r="CT43" s="324">
        <v>0</v>
      </c>
      <c r="CU43" s="324">
        <v>0</v>
      </c>
      <c r="CV43" s="324">
        <v>0</v>
      </c>
      <c r="CW43" s="325" t="s">
        <v>950</v>
      </c>
      <c r="CX43" s="325" t="s">
        <v>950</v>
      </c>
      <c r="CY43" s="325" t="s">
        <v>950</v>
      </c>
      <c r="CZ43" s="325" t="s">
        <v>950</v>
      </c>
      <c r="DA43" s="325" t="s">
        <v>950</v>
      </c>
      <c r="DB43" s="325" t="s">
        <v>950</v>
      </c>
      <c r="DC43" s="325" t="s">
        <v>950</v>
      </c>
      <c r="DD43" s="324">
        <v>0</v>
      </c>
      <c r="DE43" s="324">
        <f t="shared" si="40"/>
        <v>0</v>
      </c>
      <c r="DF43" s="324">
        <v>0</v>
      </c>
      <c r="DG43" s="324">
        <v>0</v>
      </c>
      <c r="DH43" s="324">
        <v>0</v>
      </c>
      <c r="DI43" s="324">
        <v>0</v>
      </c>
      <c r="DJ43" s="324">
        <v>0</v>
      </c>
      <c r="DK43" s="324">
        <v>0</v>
      </c>
      <c r="DL43" s="324">
        <v>0</v>
      </c>
      <c r="DM43" s="324">
        <v>0</v>
      </c>
      <c r="DN43" s="324">
        <v>0</v>
      </c>
      <c r="DO43" s="324">
        <v>0</v>
      </c>
      <c r="DP43" s="324">
        <v>0</v>
      </c>
      <c r="DQ43" s="324">
        <v>0</v>
      </c>
      <c r="DR43" s="325" t="s">
        <v>950</v>
      </c>
      <c r="DS43" s="325" t="s">
        <v>950</v>
      </c>
      <c r="DT43" s="324">
        <v>0</v>
      </c>
      <c r="DU43" s="325" t="s">
        <v>950</v>
      </c>
      <c r="DV43" s="325" t="s">
        <v>950</v>
      </c>
      <c r="DW43" s="325" t="s">
        <v>950</v>
      </c>
      <c r="DX43" s="325" t="s">
        <v>950</v>
      </c>
      <c r="DY43" s="324">
        <v>0</v>
      </c>
      <c r="DZ43" s="324">
        <f t="shared" si="41"/>
        <v>0</v>
      </c>
      <c r="EA43" s="324">
        <v>0</v>
      </c>
      <c r="EB43" s="324">
        <v>0</v>
      </c>
      <c r="EC43" s="324">
        <v>0</v>
      </c>
      <c r="ED43" s="324">
        <v>0</v>
      </c>
      <c r="EE43" s="324">
        <v>0</v>
      </c>
      <c r="EF43" s="324">
        <v>0</v>
      </c>
      <c r="EG43" s="324">
        <v>0</v>
      </c>
      <c r="EH43" s="324">
        <v>0</v>
      </c>
      <c r="EI43" s="324">
        <v>0</v>
      </c>
      <c r="EJ43" s="324">
        <v>0</v>
      </c>
      <c r="EK43" s="325" t="s">
        <v>950</v>
      </c>
      <c r="EL43" s="325" t="s">
        <v>950</v>
      </c>
      <c r="EM43" s="325" t="s">
        <v>950</v>
      </c>
      <c r="EN43" s="324">
        <v>0</v>
      </c>
      <c r="EO43" s="324">
        <v>0</v>
      </c>
      <c r="EP43" s="325" t="s">
        <v>950</v>
      </c>
      <c r="EQ43" s="325" t="s">
        <v>950</v>
      </c>
      <c r="ER43" s="325" t="s">
        <v>950</v>
      </c>
      <c r="ES43" s="324">
        <v>0</v>
      </c>
      <c r="ET43" s="324">
        <v>0</v>
      </c>
      <c r="EU43" s="324">
        <f t="shared" si="42"/>
        <v>1355</v>
      </c>
      <c r="EV43" s="324">
        <v>0</v>
      </c>
      <c r="EW43" s="324">
        <v>0</v>
      </c>
      <c r="EX43" s="324">
        <v>0</v>
      </c>
      <c r="EY43" s="324">
        <v>363</v>
      </c>
      <c r="EZ43" s="324">
        <v>338</v>
      </c>
      <c r="FA43" s="324">
        <v>153</v>
      </c>
      <c r="FB43" s="324">
        <v>0</v>
      </c>
      <c r="FC43" s="324">
        <v>383</v>
      </c>
      <c r="FD43" s="324">
        <v>0</v>
      </c>
      <c r="FE43" s="324">
        <v>0</v>
      </c>
      <c r="FF43" s="324">
        <v>0</v>
      </c>
      <c r="FG43" s="324">
        <v>0</v>
      </c>
      <c r="FH43" s="325" t="s">
        <v>950</v>
      </c>
      <c r="FI43" s="325" t="s">
        <v>950</v>
      </c>
      <c r="FJ43" s="325" t="s">
        <v>950</v>
      </c>
      <c r="FK43" s="324">
        <v>0</v>
      </c>
      <c r="FL43" s="324">
        <v>0</v>
      </c>
      <c r="FM43" s="324">
        <v>0</v>
      </c>
      <c r="FN43" s="324">
        <v>0</v>
      </c>
      <c r="FO43" s="324">
        <v>118</v>
      </c>
    </row>
    <row r="44" spans="1:171" s="300" customFormat="1" ht="13.5" customHeight="1">
      <c r="A44" s="322" t="s">
        <v>745</v>
      </c>
      <c r="B44" s="323" t="s">
        <v>869</v>
      </c>
      <c r="C44" s="322" t="s">
        <v>870</v>
      </c>
      <c r="D44" s="324">
        <f t="shared" si="43"/>
        <v>15650</v>
      </c>
      <c r="E44" s="324">
        <f t="shared" si="44"/>
        <v>0</v>
      </c>
      <c r="F44" s="324">
        <f t="shared" si="45"/>
        <v>0</v>
      </c>
      <c r="G44" s="324">
        <f t="shared" si="46"/>
        <v>0</v>
      </c>
      <c r="H44" s="324">
        <f t="shared" si="47"/>
        <v>129</v>
      </c>
      <c r="I44" s="324">
        <f t="shared" si="48"/>
        <v>346</v>
      </c>
      <c r="J44" s="324">
        <f t="shared" si="49"/>
        <v>130</v>
      </c>
      <c r="K44" s="324">
        <f t="shared" si="50"/>
        <v>0</v>
      </c>
      <c r="L44" s="324">
        <f t="shared" si="51"/>
        <v>0</v>
      </c>
      <c r="M44" s="324">
        <f t="shared" si="52"/>
        <v>0</v>
      </c>
      <c r="N44" s="324">
        <f t="shared" si="53"/>
        <v>0</v>
      </c>
      <c r="O44" s="324">
        <f t="shared" si="54"/>
        <v>0</v>
      </c>
      <c r="P44" s="324">
        <f t="shared" si="55"/>
        <v>0</v>
      </c>
      <c r="Q44" s="324">
        <f t="shared" si="56"/>
        <v>0</v>
      </c>
      <c r="R44" s="324">
        <f t="shared" si="57"/>
        <v>0</v>
      </c>
      <c r="S44" s="324">
        <f t="shared" si="58"/>
        <v>0</v>
      </c>
      <c r="T44" s="324">
        <f t="shared" si="59"/>
        <v>0</v>
      </c>
      <c r="U44" s="324">
        <f t="shared" si="60"/>
        <v>14643</v>
      </c>
      <c r="V44" s="324">
        <f t="shared" si="61"/>
        <v>0</v>
      </c>
      <c r="W44" s="324">
        <f t="shared" si="62"/>
        <v>0</v>
      </c>
      <c r="X44" s="324">
        <f t="shared" si="63"/>
        <v>402</v>
      </c>
      <c r="Y44" s="324">
        <f t="shared" si="36"/>
        <v>0</v>
      </c>
      <c r="Z44" s="324">
        <v>0</v>
      </c>
      <c r="AA44" s="324">
        <v>0</v>
      </c>
      <c r="AB44" s="324">
        <v>0</v>
      </c>
      <c r="AC44" s="324">
        <v>0</v>
      </c>
      <c r="AD44" s="324">
        <v>0</v>
      </c>
      <c r="AE44" s="324">
        <v>0</v>
      </c>
      <c r="AF44" s="324">
        <v>0</v>
      </c>
      <c r="AG44" s="324">
        <v>0</v>
      </c>
      <c r="AH44" s="324">
        <v>0</v>
      </c>
      <c r="AI44" s="324">
        <v>0</v>
      </c>
      <c r="AJ44" s="325" t="s">
        <v>950</v>
      </c>
      <c r="AK44" s="325" t="s">
        <v>950</v>
      </c>
      <c r="AL44" s="324">
        <v>0</v>
      </c>
      <c r="AM44" s="325" t="s">
        <v>950</v>
      </c>
      <c r="AN44" s="325" t="s">
        <v>950</v>
      </c>
      <c r="AO44" s="324">
        <v>0</v>
      </c>
      <c r="AP44" s="325" t="s">
        <v>950</v>
      </c>
      <c r="AQ44" s="324">
        <v>0</v>
      </c>
      <c r="AR44" s="325" t="s">
        <v>950</v>
      </c>
      <c r="AS44" s="324">
        <v>0</v>
      </c>
      <c r="AT44" s="324">
        <f t="shared" si="37"/>
        <v>388</v>
      </c>
      <c r="AU44" s="324">
        <v>0</v>
      </c>
      <c r="AV44" s="324">
        <v>0</v>
      </c>
      <c r="AW44" s="324">
        <v>0</v>
      </c>
      <c r="AX44" s="324">
        <v>0</v>
      </c>
      <c r="AY44" s="324">
        <v>0</v>
      </c>
      <c r="AZ44" s="324">
        <v>0</v>
      </c>
      <c r="BA44" s="324">
        <v>0</v>
      </c>
      <c r="BB44" s="324">
        <v>0</v>
      </c>
      <c r="BC44" s="324">
        <v>0</v>
      </c>
      <c r="BD44" s="324">
        <v>0</v>
      </c>
      <c r="BE44" s="325" t="s">
        <v>950</v>
      </c>
      <c r="BF44" s="325" t="s">
        <v>950</v>
      </c>
      <c r="BG44" s="325" t="s">
        <v>950</v>
      </c>
      <c r="BH44" s="325" t="s">
        <v>950</v>
      </c>
      <c r="BI44" s="325" t="s">
        <v>950</v>
      </c>
      <c r="BJ44" s="325" t="s">
        <v>950</v>
      </c>
      <c r="BK44" s="325" t="s">
        <v>950</v>
      </c>
      <c r="BL44" s="325" t="s">
        <v>950</v>
      </c>
      <c r="BM44" s="325" t="s">
        <v>950</v>
      </c>
      <c r="BN44" s="324">
        <v>388</v>
      </c>
      <c r="BO44" s="324">
        <f t="shared" si="38"/>
        <v>0</v>
      </c>
      <c r="BP44" s="324">
        <v>0</v>
      </c>
      <c r="BQ44" s="324">
        <v>0</v>
      </c>
      <c r="BR44" s="324">
        <v>0</v>
      </c>
      <c r="BS44" s="324">
        <v>0</v>
      </c>
      <c r="BT44" s="324">
        <v>0</v>
      </c>
      <c r="BU44" s="324">
        <v>0</v>
      </c>
      <c r="BV44" s="324">
        <v>0</v>
      </c>
      <c r="BW44" s="324">
        <v>0</v>
      </c>
      <c r="BX44" s="324">
        <v>0</v>
      </c>
      <c r="BY44" s="324">
        <v>0</v>
      </c>
      <c r="BZ44" s="324">
        <v>0</v>
      </c>
      <c r="CA44" s="324">
        <v>0</v>
      </c>
      <c r="CB44" s="325" t="s">
        <v>950</v>
      </c>
      <c r="CC44" s="325" t="s">
        <v>950</v>
      </c>
      <c r="CD44" s="325" t="s">
        <v>950</v>
      </c>
      <c r="CE44" s="325" t="s">
        <v>950</v>
      </c>
      <c r="CF44" s="325" t="s">
        <v>950</v>
      </c>
      <c r="CG44" s="325" t="s">
        <v>950</v>
      </c>
      <c r="CH44" s="325" t="s">
        <v>950</v>
      </c>
      <c r="CI44" s="324">
        <v>0</v>
      </c>
      <c r="CJ44" s="324">
        <f t="shared" si="39"/>
        <v>0</v>
      </c>
      <c r="CK44" s="324">
        <v>0</v>
      </c>
      <c r="CL44" s="324">
        <v>0</v>
      </c>
      <c r="CM44" s="324">
        <v>0</v>
      </c>
      <c r="CN44" s="324">
        <v>0</v>
      </c>
      <c r="CO44" s="324">
        <v>0</v>
      </c>
      <c r="CP44" s="324">
        <v>0</v>
      </c>
      <c r="CQ44" s="324">
        <v>0</v>
      </c>
      <c r="CR44" s="324">
        <v>0</v>
      </c>
      <c r="CS44" s="324">
        <v>0</v>
      </c>
      <c r="CT44" s="324">
        <v>0</v>
      </c>
      <c r="CU44" s="324">
        <v>0</v>
      </c>
      <c r="CV44" s="324">
        <v>0</v>
      </c>
      <c r="CW44" s="325" t="s">
        <v>950</v>
      </c>
      <c r="CX44" s="325" t="s">
        <v>950</v>
      </c>
      <c r="CY44" s="325" t="s">
        <v>950</v>
      </c>
      <c r="CZ44" s="325" t="s">
        <v>950</v>
      </c>
      <c r="DA44" s="325" t="s">
        <v>950</v>
      </c>
      <c r="DB44" s="325" t="s">
        <v>950</v>
      </c>
      <c r="DC44" s="325" t="s">
        <v>950</v>
      </c>
      <c r="DD44" s="324">
        <v>0</v>
      </c>
      <c r="DE44" s="324">
        <f t="shared" si="40"/>
        <v>0</v>
      </c>
      <c r="DF44" s="324">
        <v>0</v>
      </c>
      <c r="DG44" s="324">
        <v>0</v>
      </c>
      <c r="DH44" s="324">
        <v>0</v>
      </c>
      <c r="DI44" s="324">
        <v>0</v>
      </c>
      <c r="DJ44" s="324">
        <v>0</v>
      </c>
      <c r="DK44" s="324">
        <v>0</v>
      </c>
      <c r="DL44" s="324">
        <v>0</v>
      </c>
      <c r="DM44" s="324">
        <v>0</v>
      </c>
      <c r="DN44" s="324">
        <v>0</v>
      </c>
      <c r="DO44" s="324">
        <v>0</v>
      </c>
      <c r="DP44" s="324">
        <v>0</v>
      </c>
      <c r="DQ44" s="324">
        <v>0</v>
      </c>
      <c r="DR44" s="325" t="s">
        <v>950</v>
      </c>
      <c r="DS44" s="325" t="s">
        <v>950</v>
      </c>
      <c r="DT44" s="324">
        <v>0</v>
      </c>
      <c r="DU44" s="325" t="s">
        <v>950</v>
      </c>
      <c r="DV44" s="325" t="s">
        <v>950</v>
      </c>
      <c r="DW44" s="325" t="s">
        <v>950</v>
      </c>
      <c r="DX44" s="325" t="s">
        <v>950</v>
      </c>
      <c r="DY44" s="324">
        <v>0</v>
      </c>
      <c r="DZ44" s="324">
        <f t="shared" si="41"/>
        <v>0</v>
      </c>
      <c r="EA44" s="324">
        <v>0</v>
      </c>
      <c r="EB44" s="324">
        <v>0</v>
      </c>
      <c r="EC44" s="324">
        <v>0</v>
      </c>
      <c r="ED44" s="324">
        <v>0</v>
      </c>
      <c r="EE44" s="324">
        <v>0</v>
      </c>
      <c r="EF44" s="324">
        <v>0</v>
      </c>
      <c r="EG44" s="324">
        <v>0</v>
      </c>
      <c r="EH44" s="324">
        <v>0</v>
      </c>
      <c r="EI44" s="324">
        <v>0</v>
      </c>
      <c r="EJ44" s="324">
        <v>0</v>
      </c>
      <c r="EK44" s="325" t="s">
        <v>950</v>
      </c>
      <c r="EL44" s="325" t="s">
        <v>950</v>
      </c>
      <c r="EM44" s="325" t="s">
        <v>950</v>
      </c>
      <c r="EN44" s="324">
        <v>0</v>
      </c>
      <c r="EO44" s="324">
        <v>0</v>
      </c>
      <c r="EP44" s="325" t="s">
        <v>950</v>
      </c>
      <c r="EQ44" s="325" t="s">
        <v>950</v>
      </c>
      <c r="ER44" s="325" t="s">
        <v>950</v>
      </c>
      <c r="ES44" s="324">
        <v>0</v>
      </c>
      <c r="ET44" s="324">
        <v>0</v>
      </c>
      <c r="EU44" s="324">
        <f t="shared" si="42"/>
        <v>15262</v>
      </c>
      <c r="EV44" s="324">
        <v>0</v>
      </c>
      <c r="EW44" s="324">
        <v>0</v>
      </c>
      <c r="EX44" s="324">
        <v>0</v>
      </c>
      <c r="EY44" s="324">
        <v>129</v>
      </c>
      <c r="EZ44" s="324">
        <v>346</v>
      </c>
      <c r="FA44" s="324">
        <v>130</v>
      </c>
      <c r="FB44" s="324">
        <v>0</v>
      </c>
      <c r="FC44" s="324">
        <v>0</v>
      </c>
      <c r="FD44" s="324">
        <v>0</v>
      </c>
      <c r="FE44" s="324">
        <v>0</v>
      </c>
      <c r="FF44" s="324">
        <v>0</v>
      </c>
      <c r="FG44" s="324">
        <v>0</v>
      </c>
      <c r="FH44" s="325" t="s">
        <v>950</v>
      </c>
      <c r="FI44" s="325" t="s">
        <v>950</v>
      </c>
      <c r="FJ44" s="325" t="s">
        <v>950</v>
      </c>
      <c r="FK44" s="324">
        <v>0</v>
      </c>
      <c r="FL44" s="324">
        <v>14643</v>
      </c>
      <c r="FM44" s="324">
        <v>0</v>
      </c>
      <c r="FN44" s="324">
        <v>0</v>
      </c>
      <c r="FO44" s="324">
        <v>14</v>
      </c>
    </row>
    <row r="45" spans="1:171" s="300" customFormat="1" ht="13.5" customHeight="1">
      <c r="A45" s="322" t="s">
        <v>745</v>
      </c>
      <c r="B45" s="323" t="s">
        <v>872</v>
      </c>
      <c r="C45" s="322" t="s">
        <v>873</v>
      </c>
      <c r="D45" s="324">
        <f t="shared" si="43"/>
        <v>1193</v>
      </c>
      <c r="E45" s="324">
        <f t="shared" si="44"/>
        <v>0</v>
      </c>
      <c r="F45" s="324">
        <f t="shared" si="45"/>
        <v>0</v>
      </c>
      <c r="G45" s="324">
        <f t="shared" si="46"/>
        <v>0</v>
      </c>
      <c r="H45" s="324">
        <f t="shared" si="47"/>
        <v>547</v>
      </c>
      <c r="I45" s="324">
        <f t="shared" si="48"/>
        <v>308</v>
      </c>
      <c r="J45" s="324">
        <f t="shared" si="49"/>
        <v>0</v>
      </c>
      <c r="K45" s="324">
        <f t="shared" si="50"/>
        <v>0</v>
      </c>
      <c r="L45" s="324">
        <f t="shared" si="51"/>
        <v>0</v>
      </c>
      <c r="M45" s="324">
        <f t="shared" si="52"/>
        <v>0</v>
      </c>
      <c r="N45" s="324">
        <f t="shared" si="53"/>
        <v>0</v>
      </c>
      <c r="O45" s="324">
        <f t="shared" si="54"/>
        <v>0</v>
      </c>
      <c r="P45" s="324">
        <f t="shared" si="55"/>
        <v>0</v>
      </c>
      <c r="Q45" s="324">
        <f t="shared" si="56"/>
        <v>16</v>
      </c>
      <c r="R45" s="324">
        <f t="shared" si="57"/>
        <v>0</v>
      </c>
      <c r="S45" s="324">
        <f t="shared" si="58"/>
        <v>0</v>
      </c>
      <c r="T45" s="324">
        <f t="shared" si="59"/>
        <v>0</v>
      </c>
      <c r="U45" s="324">
        <f t="shared" si="60"/>
        <v>0</v>
      </c>
      <c r="V45" s="324">
        <f t="shared" si="61"/>
        <v>0</v>
      </c>
      <c r="W45" s="324">
        <f t="shared" si="62"/>
        <v>0</v>
      </c>
      <c r="X45" s="324">
        <f t="shared" si="63"/>
        <v>322</v>
      </c>
      <c r="Y45" s="324">
        <f t="shared" si="36"/>
        <v>148</v>
      </c>
      <c r="Z45" s="324">
        <v>0</v>
      </c>
      <c r="AA45" s="324">
        <v>0</v>
      </c>
      <c r="AB45" s="324">
        <v>0</v>
      </c>
      <c r="AC45" s="324">
        <v>0</v>
      </c>
      <c r="AD45" s="324">
        <v>0</v>
      </c>
      <c r="AE45" s="324">
        <v>0</v>
      </c>
      <c r="AF45" s="324">
        <v>0</v>
      </c>
      <c r="AG45" s="324">
        <v>0</v>
      </c>
      <c r="AH45" s="324">
        <v>0</v>
      </c>
      <c r="AI45" s="324">
        <v>0</v>
      </c>
      <c r="AJ45" s="325" t="s">
        <v>950</v>
      </c>
      <c r="AK45" s="325" t="s">
        <v>950</v>
      </c>
      <c r="AL45" s="324">
        <v>16</v>
      </c>
      <c r="AM45" s="325" t="s">
        <v>950</v>
      </c>
      <c r="AN45" s="325" t="s">
        <v>950</v>
      </c>
      <c r="AO45" s="324">
        <v>0</v>
      </c>
      <c r="AP45" s="325" t="s">
        <v>950</v>
      </c>
      <c r="AQ45" s="324">
        <v>0</v>
      </c>
      <c r="AR45" s="325" t="s">
        <v>950</v>
      </c>
      <c r="AS45" s="324">
        <v>132</v>
      </c>
      <c r="AT45" s="324">
        <f t="shared" si="37"/>
        <v>855</v>
      </c>
      <c r="AU45" s="324">
        <v>0</v>
      </c>
      <c r="AV45" s="324">
        <v>0</v>
      </c>
      <c r="AW45" s="324">
        <v>0</v>
      </c>
      <c r="AX45" s="324">
        <v>547</v>
      </c>
      <c r="AY45" s="324">
        <v>308</v>
      </c>
      <c r="AZ45" s="324">
        <v>0</v>
      </c>
      <c r="BA45" s="324">
        <v>0</v>
      </c>
      <c r="BB45" s="324">
        <v>0</v>
      </c>
      <c r="BC45" s="324">
        <v>0</v>
      </c>
      <c r="BD45" s="324">
        <v>0</v>
      </c>
      <c r="BE45" s="325" t="s">
        <v>950</v>
      </c>
      <c r="BF45" s="325" t="s">
        <v>950</v>
      </c>
      <c r="BG45" s="325" t="s">
        <v>950</v>
      </c>
      <c r="BH45" s="325" t="s">
        <v>950</v>
      </c>
      <c r="BI45" s="325" t="s">
        <v>950</v>
      </c>
      <c r="BJ45" s="325" t="s">
        <v>950</v>
      </c>
      <c r="BK45" s="325" t="s">
        <v>950</v>
      </c>
      <c r="BL45" s="325" t="s">
        <v>950</v>
      </c>
      <c r="BM45" s="325" t="s">
        <v>950</v>
      </c>
      <c r="BN45" s="324">
        <v>0</v>
      </c>
      <c r="BO45" s="324">
        <f t="shared" si="38"/>
        <v>127</v>
      </c>
      <c r="BP45" s="324">
        <v>0</v>
      </c>
      <c r="BQ45" s="324">
        <v>0</v>
      </c>
      <c r="BR45" s="324">
        <v>0</v>
      </c>
      <c r="BS45" s="324">
        <v>0</v>
      </c>
      <c r="BT45" s="324">
        <v>0</v>
      </c>
      <c r="BU45" s="324">
        <v>0</v>
      </c>
      <c r="BV45" s="324">
        <v>0</v>
      </c>
      <c r="BW45" s="324">
        <v>0</v>
      </c>
      <c r="BX45" s="324">
        <v>0</v>
      </c>
      <c r="BY45" s="324">
        <v>0</v>
      </c>
      <c r="BZ45" s="324">
        <v>0</v>
      </c>
      <c r="CA45" s="324">
        <v>0</v>
      </c>
      <c r="CB45" s="325" t="s">
        <v>950</v>
      </c>
      <c r="CC45" s="325" t="s">
        <v>950</v>
      </c>
      <c r="CD45" s="325" t="s">
        <v>950</v>
      </c>
      <c r="CE45" s="325" t="s">
        <v>950</v>
      </c>
      <c r="CF45" s="325" t="s">
        <v>950</v>
      </c>
      <c r="CG45" s="325" t="s">
        <v>950</v>
      </c>
      <c r="CH45" s="325" t="s">
        <v>950</v>
      </c>
      <c r="CI45" s="324">
        <v>127</v>
      </c>
      <c r="CJ45" s="324">
        <f t="shared" si="39"/>
        <v>0</v>
      </c>
      <c r="CK45" s="324">
        <v>0</v>
      </c>
      <c r="CL45" s="324">
        <v>0</v>
      </c>
      <c r="CM45" s="324">
        <v>0</v>
      </c>
      <c r="CN45" s="324">
        <v>0</v>
      </c>
      <c r="CO45" s="324">
        <v>0</v>
      </c>
      <c r="CP45" s="324">
        <v>0</v>
      </c>
      <c r="CQ45" s="324">
        <v>0</v>
      </c>
      <c r="CR45" s="324">
        <v>0</v>
      </c>
      <c r="CS45" s="324">
        <v>0</v>
      </c>
      <c r="CT45" s="324">
        <v>0</v>
      </c>
      <c r="CU45" s="324">
        <v>0</v>
      </c>
      <c r="CV45" s="324">
        <v>0</v>
      </c>
      <c r="CW45" s="325" t="s">
        <v>950</v>
      </c>
      <c r="CX45" s="325" t="s">
        <v>950</v>
      </c>
      <c r="CY45" s="325" t="s">
        <v>950</v>
      </c>
      <c r="CZ45" s="325" t="s">
        <v>950</v>
      </c>
      <c r="DA45" s="325" t="s">
        <v>950</v>
      </c>
      <c r="DB45" s="325" t="s">
        <v>950</v>
      </c>
      <c r="DC45" s="325" t="s">
        <v>950</v>
      </c>
      <c r="DD45" s="324">
        <v>0</v>
      </c>
      <c r="DE45" s="324">
        <f t="shared" si="40"/>
        <v>0</v>
      </c>
      <c r="DF45" s="324">
        <v>0</v>
      </c>
      <c r="DG45" s="324">
        <v>0</v>
      </c>
      <c r="DH45" s="324">
        <v>0</v>
      </c>
      <c r="DI45" s="324">
        <v>0</v>
      </c>
      <c r="DJ45" s="324">
        <v>0</v>
      </c>
      <c r="DK45" s="324">
        <v>0</v>
      </c>
      <c r="DL45" s="324">
        <v>0</v>
      </c>
      <c r="DM45" s="324">
        <v>0</v>
      </c>
      <c r="DN45" s="324">
        <v>0</v>
      </c>
      <c r="DO45" s="324">
        <v>0</v>
      </c>
      <c r="DP45" s="324">
        <v>0</v>
      </c>
      <c r="DQ45" s="324">
        <v>0</v>
      </c>
      <c r="DR45" s="325" t="s">
        <v>950</v>
      </c>
      <c r="DS45" s="325" t="s">
        <v>950</v>
      </c>
      <c r="DT45" s="324">
        <v>0</v>
      </c>
      <c r="DU45" s="325" t="s">
        <v>950</v>
      </c>
      <c r="DV45" s="325" t="s">
        <v>950</v>
      </c>
      <c r="DW45" s="325" t="s">
        <v>950</v>
      </c>
      <c r="DX45" s="325" t="s">
        <v>950</v>
      </c>
      <c r="DY45" s="324">
        <v>0</v>
      </c>
      <c r="DZ45" s="324">
        <f t="shared" si="41"/>
        <v>0</v>
      </c>
      <c r="EA45" s="324">
        <v>0</v>
      </c>
      <c r="EB45" s="324">
        <v>0</v>
      </c>
      <c r="EC45" s="324">
        <v>0</v>
      </c>
      <c r="ED45" s="324">
        <v>0</v>
      </c>
      <c r="EE45" s="324">
        <v>0</v>
      </c>
      <c r="EF45" s="324">
        <v>0</v>
      </c>
      <c r="EG45" s="324">
        <v>0</v>
      </c>
      <c r="EH45" s="324">
        <v>0</v>
      </c>
      <c r="EI45" s="324">
        <v>0</v>
      </c>
      <c r="EJ45" s="324">
        <v>0</v>
      </c>
      <c r="EK45" s="325" t="s">
        <v>950</v>
      </c>
      <c r="EL45" s="325" t="s">
        <v>950</v>
      </c>
      <c r="EM45" s="325" t="s">
        <v>950</v>
      </c>
      <c r="EN45" s="324">
        <v>0</v>
      </c>
      <c r="EO45" s="324">
        <v>0</v>
      </c>
      <c r="EP45" s="325" t="s">
        <v>950</v>
      </c>
      <c r="EQ45" s="325" t="s">
        <v>950</v>
      </c>
      <c r="ER45" s="325" t="s">
        <v>950</v>
      </c>
      <c r="ES45" s="324">
        <v>0</v>
      </c>
      <c r="ET45" s="324">
        <v>0</v>
      </c>
      <c r="EU45" s="324">
        <f t="shared" si="42"/>
        <v>63</v>
      </c>
      <c r="EV45" s="324">
        <v>0</v>
      </c>
      <c r="EW45" s="324">
        <v>0</v>
      </c>
      <c r="EX45" s="324">
        <v>0</v>
      </c>
      <c r="EY45" s="324">
        <v>0</v>
      </c>
      <c r="EZ45" s="324">
        <v>0</v>
      </c>
      <c r="FA45" s="324">
        <v>0</v>
      </c>
      <c r="FB45" s="324">
        <v>0</v>
      </c>
      <c r="FC45" s="324">
        <v>0</v>
      </c>
      <c r="FD45" s="324">
        <v>0</v>
      </c>
      <c r="FE45" s="324">
        <v>0</v>
      </c>
      <c r="FF45" s="324">
        <v>0</v>
      </c>
      <c r="FG45" s="324">
        <v>0</v>
      </c>
      <c r="FH45" s="325" t="s">
        <v>950</v>
      </c>
      <c r="FI45" s="325" t="s">
        <v>950</v>
      </c>
      <c r="FJ45" s="325" t="s">
        <v>950</v>
      </c>
      <c r="FK45" s="324">
        <v>0</v>
      </c>
      <c r="FL45" s="324">
        <v>0</v>
      </c>
      <c r="FM45" s="324">
        <v>0</v>
      </c>
      <c r="FN45" s="324">
        <v>0</v>
      </c>
      <c r="FO45" s="324">
        <v>63</v>
      </c>
    </row>
    <row r="46" spans="1:171" s="300" customFormat="1" ht="13.5" customHeight="1">
      <c r="A46" s="322" t="s">
        <v>745</v>
      </c>
      <c r="B46" s="323" t="s">
        <v>875</v>
      </c>
      <c r="C46" s="322" t="s">
        <v>876</v>
      </c>
      <c r="D46" s="324">
        <f t="shared" si="43"/>
        <v>4785</v>
      </c>
      <c r="E46" s="324">
        <f t="shared" si="44"/>
        <v>0</v>
      </c>
      <c r="F46" s="324">
        <f t="shared" si="45"/>
        <v>0</v>
      </c>
      <c r="G46" s="324">
        <f t="shared" si="46"/>
        <v>0</v>
      </c>
      <c r="H46" s="324">
        <f t="shared" si="47"/>
        <v>944</v>
      </c>
      <c r="I46" s="324">
        <f t="shared" si="48"/>
        <v>0</v>
      </c>
      <c r="J46" s="324">
        <f t="shared" si="49"/>
        <v>0</v>
      </c>
      <c r="K46" s="324">
        <f t="shared" si="50"/>
        <v>0</v>
      </c>
      <c r="L46" s="324">
        <f t="shared" si="51"/>
        <v>1434</v>
      </c>
      <c r="M46" s="324">
        <f t="shared" si="52"/>
        <v>276</v>
      </c>
      <c r="N46" s="324">
        <f t="shared" si="53"/>
        <v>0</v>
      </c>
      <c r="O46" s="324">
        <f t="shared" si="54"/>
        <v>0</v>
      </c>
      <c r="P46" s="324">
        <f t="shared" si="55"/>
        <v>0</v>
      </c>
      <c r="Q46" s="324">
        <f t="shared" si="56"/>
        <v>0</v>
      </c>
      <c r="R46" s="324">
        <f t="shared" si="57"/>
        <v>0</v>
      </c>
      <c r="S46" s="324">
        <f t="shared" si="58"/>
        <v>0</v>
      </c>
      <c r="T46" s="324">
        <f t="shared" si="59"/>
        <v>2076</v>
      </c>
      <c r="U46" s="324">
        <f t="shared" si="60"/>
        <v>0</v>
      </c>
      <c r="V46" s="324">
        <f t="shared" si="61"/>
        <v>0</v>
      </c>
      <c r="W46" s="324">
        <f t="shared" si="62"/>
        <v>0</v>
      </c>
      <c r="X46" s="324">
        <f t="shared" si="63"/>
        <v>55</v>
      </c>
      <c r="Y46" s="324">
        <f t="shared" si="36"/>
        <v>2076</v>
      </c>
      <c r="Z46" s="324">
        <v>0</v>
      </c>
      <c r="AA46" s="324">
        <v>0</v>
      </c>
      <c r="AB46" s="324">
        <v>0</v>
      </c>
      <c r="AC46" s="324">
        <v>0</v>
      </c>
      <c r="AD46" s="324">
        <v>0</v>
      </c>
      <c r="AE46" s="324">
        <v>0</v>
      </c>
      <c r="AF46" s="324">
        <v>0</v>
      </c>
      <c r="AG46" s="324">
        <v>0</v>
      </c>
      <c r="AH46" s="324">
        <v>0</v>
      </c>
      <c r="AI46" s="324">
        <v>0</v>
      </c>
      <c r="AJ46" s="325" t="s">
        <v>950</v>
      </c>
      <c r="AK46" s="325" t="s">
        <v>950</v>
      </c>
      <c r="AL46" s="324">
        <v>0</v>
      </c>
      <c r="AM46" s="325" t="s">
        <v>950</v>
      </c>
      <c r="AN46" s="325" t="s">
        <v>950</v>
      </c>
      <c r="AO46" s="324">
        <v>2076</v>
      </c>
      <c r="AP46" s="325" t="s">
        <v>950</v>
      </c>
      <c r="AQ46" s="324">
        <v>0</v>
      </c>
      <c r="AR46" s="325" t="s">
        <v>950</v>
      </c>
      <c r="AS46" s="324">
        <v>0</v>
      </c>
      <c r="AT46" s="324">
        <f t="shared" si="37"/>
        <v>778</v>
      </c>
      <c r="AU46" s="324">
        <v>0</v>
      </c>
      <c r="AV46" s="324">
        <v>0</v>
      </c>
      <c r="AW46" s="324">
        <v>0</v>
      </c>
      <c r="AX46" s="324">
        <v>763</v>
      </c>
      <c r="AY46" s="324">
        <v>0</v>
      </c>
      <c r="AZ46" s="324">
        <v>0</v>
      </c>
      <c r="BA46" s="324">
        <v>0</v>
      </c>
      <c r="BB46" s="324">
        <v>0</v>
      </c>
      <c r="BC46" s="324">
        <v>0</v>
      </c>
      <c r="BD46" s="324">
        <v>0</v>
      </c>
      <c r="BE46" s="325" t="s">
        <v>950</v>
      </c>
      <c r="BF46" s="325" t="s">
        <v>950</v>
      </c>
      <c r="BG46" s="325" t="s">
        <v>950</v>
      </c>
      <c r="BH46" s="325" t="s">
        <v>950</v>
      </c>
      <c r="BI46" s="325" t="s">
        <v>950</v>
      </c>
      <c r="BJ46" s="325" t="s">
        <v>950</v>
      </c>
      <c r="BK46" s="325" t="s">
        <v>950</v>
      </c>
      <c r="BL46" s="325" t="s">
        <v>950</v>
      </c>
      <c r="BM46" s="325" t="s">
        <v>950</v>
      </c>
      <c r="BN46" s="324">
        <v>15</v>
      </c>
      <c r="BO46" s="324">
        <f t="shared" si="38"/>
        <v>0</v>
      </c>
      <c r="BP46" s="324">
        <v>0</v>
      </c>
      <c r="BQ46" s="324">
        <v>0</v>
      </c>
      <c r="BR46" s="324">
        <v>0</v>
      </c>
      <c r="BS46" s="324">
        <v>0</v>
      </c>
      <c r="BT46" s="324">
        <v>0</v>
      </c>
      <c r="BU46" s="324">
        <v>0</v>
      </c>
      <c r="BV46" s="324">
        <v>0</v>
      </c>
      <c r="BW46" s="324">
        <v>0</v>
      </c>
      <c r="BX46" s="324">
        <v>0</v>
      </c>
      <c r="BY46" s="324">
        <v>0</v>
      </c>
      <c r="BZ46" s="324">
        <v>0</v>
      </c>
      <c r="CA46" s="324">
        <v>0</v>
      </c>
      <c r="CB46" s="325" t="s">
        <v>950</v>
      </c>
      <c r="CC46" s="325" t="s">
        <v>950</v>
      </c>
      <c r="CD46" s="325" t="s">
        <v>950</v>
      </c>
      <c r="CE46" s="325" t="s">
        <v>950</v>
      </c>
      <c r="CF46" s="325" t="s">
        <v>950</v>
      </c>
      <c r="CG46" s="325" t="s">
        <v>950</v>
      </c>
      <c r="CH46" s="325" t="s">
        <v>950</v>
      </c>
      <c r="CI46" s="324">
        <v>0</v>
      </c>
      <c r="CJ46" s="324">
        <f t="shared" si="39"/>
        <v>0</v>
      </c>
      <c r="CK46" s="324">
        <v>0</v>
      </c>
      <c r="CL46" s="324">
        <v>0</v>
      </c>
      <c r="CM46" s="324">
        <v>0</v>
      </c>
      <c r="CN46" s="324">
        <v>0</v>
      </c>
      <c r="CO46" s="324">
        <v>0</v>
      </c>
      <c r="CP46" s="324">
        <v>0</v>
      </c>
      <c r="CQ46" s="324">
        <v>0</v>
      </c>
      <c r="CR46" s="324">
        <v>0</v>
      </c>
      <c r="CS46" s="324">
        <v>0</v>
      </c>
      <c r="CT46" s="324">
        <v>0</v>
      </c>
      <c r="CU46" s="324">
        <v>0</v>
      </c>
      <c r="CV46" s="324">
        <v>0</v>
      </c>
      <c r="CW46" s="325" t="s">
        <v>950</v>
      </c>
      <c r="CX46" s="325" t="s">
        <v>950</v>
      </c>
      <c r="CY46" s="325" t="s">
        <v>950</v>
      </c>
      <c r="CZ46" s="325" t="s">
        <v>950</v>
      </c>
      <c r="DA46" s="325" t="s">
        <v>950</v>
      </c>
      <c r="DB46" s="325" t="s">
        <v>950</v>
      </c>
      <c r="DC46" s="325" t="s">
        <v>950</v>
      </c>
      <c r="DD46" s="324">
        <v>0</v>
      </c>
      <c r="DE46" s="324">
        <f t="shared" si="40"/>
        <v>0</v>
      </c>
      <c r="DF46" s="324">
        <v>0</v>
      </c>
      <c r="DG46" s="324">
        <v>0</v>
      </c>
      <c r="DH46" s="324">
        <v>0</v>
      </c>
      <c r="DI46" s="324">
        <v>0</v>
      </c>
      <c r="DJ46" s="324">
        <v>0</v>
      </c>
      <c r="DK46" s="324">
        <v>0</v>
      </c>
      <c r="DL46" s="324">
        <v>0</v>
      </c>
      <c r="DM46" s="324">
        <v>0</v>
      </c>
      <c r="DN46" s="324">
        <v>0</v>
      </c>
      <c r="DO46" s="324">
        <v>0</v>
      </c>
      <c r="DP46" s="324">
        <v>0</v>
      </c>
      <c r="DQ46" s="324">
        <v>0</v>
      </c>
      <c r="DR46" s="325" t="s">
        <v>950</v>
      </c>
      <c r="DS46" s="325" t="s">
        <v>950</v>
      </c>
      <c r="DT46" s="324">
        <v>0</v>
      </c>
      <c r="DU46" s="325" t="s">
        <v>950</v>
      </c>
      <c r="DV46" s="325" t="s">
        <v>950</v>
      </c>
      <c r="DW46" s="325" t="s">
        <v>950</v>
      </c>
      <c r="DX46" s="325" t="s">
        <v>950</v>
      </c>
      <c r="DY46" s="324">
        <v>0</v>
      </c>
      <c r="DZ46" s="324">
        <f t="shared" si="41"/>
        <v>0</v>
      </c>
      <c r="EA46" s="324">
        <v>0</v>
      </c>
      <c r="EB46" s="324">
        <v>0</v>
      </c>
      <c r="EC46" s="324">
        <v>0</v>
      </c>
      <c r="ED46" s="324">
        <v>0</v>
      </c>
      <c r="EE46" s="324">
        <v>0</v>
      </c>
      <c r="EF46" s="324">
        <v>0</v>
      </c>
      <c r="EG46" s="324">
        <v>0</v>
      </c>
      <c r="EH46" s="324">
        <v>0</v>
      </c>
      <c r="EI46" s="324">
        <v>0</v>
      </c>
      <c r="EJ46" s="324">
        <v>0</v>
      </c>
      <c r="EK46" s="325" t="s">
        <v>950</v>
      </c>
      <c r="EL46" s="325" t="s">
        <v>950</v>
      </c>
      <c r="EM46" s="325" t="s">
        <v>950</v>
      </c>
      <c r="EN46" s="324">
        <v>0</v>
      </c>
      <c r="EO46" s="324">
        <v>0</v>
      </c>
      <c r="EP46" s="325" t="s">
        <v>950</v>
      </c>
      <c r="EQ46" s="325" t="s">
        <v>950</v>
      </c>
      <c r="ER46" s="325" t="s">
        <v>950</v>
      </c>
      <c r="ES46" s="324">
        <v>0</v>
      </c>
      <c r="ET46" s="324">
        <v>0</v>
      </c>
      <c r="EU46" s="324">
        <f t="shared" si="42"/>
        <v>1931</v>
      </c>
      <c r="EV46" s="324">
        <v>0</v>
      </c>
      <c r="EW46" s="324">
        <v>0</v>
      </c>
      <c r="EX46" s="324">
        <v>0</v>
      </c>
      <c r="EY46" s="324">
        <v>181</v>
      </c>
      <c r="EZ46" s="324">
        <v>0</v>
      </c>
      <c r="FA46" s="324">
        <v>0</v>
      </c>
      <c r="FB46" s="324">
        <v>0</v>
      </c>
      <c r="FC46" s="324">
        <v>1434</v>
      </c>
      <c r="FD46" s="324">
        <v>276</v>
      </c>
      <c r="FE46" s="324">
        <v>0</v>
      </c>
      <c r="FF46" s="324">
        <v>0</v>
      </c>
      <c r="FG46" s="324">
        <v>0</v>
      </c>
      <c r="FH46" s="325" t="s">
        <v>950</v>
      </c>
      <c r="FI46" s="325" t="s">
        <v>950</v>
      </c>
      <c r="FJ46" s="325" t="s">
        <v>950</v>
      </c>
      <c r="FK46" s="324">
        <v>0</v>
      </c>
      <c r="FL46" s="324">
        <v>0</v>
      </c>
      <c r="FM46" s="324">
        <v>0</v>
      </c>
      <c r="FN46" s="324">
        <v>0</v>
      </c>
      <c r="FO46" s="324">
        <v>40</v>
      </c>
    </row>
    <row r="47" spans="1:171" s="300" customFormat="1" ht="13.5" customHeight="1">
      <c r="A47" s="322" t="s">
        <v>745</v>
      </c>
      <c r="B47" s="323" t="s">
        <v>878</v>
      </c>
      <c r="C47" s="322" t="s">
        <v>879</v>
      </c>
      <c r="D47" s="324">
        <f t="shared" si="43"/>
        <v>2039</v>
      </c>
      <c r="E47" s="324">
        <f t="shared" si="44"/>
        <v>13</v>
      </c>
      <c r="F47" s="324">
        <f t="shared" si="45"/>
        <v>0</v>
      </c>
      <c r="G47" s="324">
        <f t="shared" si="46"/>
        <v>0</v>
      </c>
      <c r="H47" s="324">
        <f t="shared" si="47"/>
        <v>367</v>
      </c>
      <c r="I47" s="324">
        <f t="shared" si="48"/>
        <v>425</v>
      </c>
      <c r="J47" s="324">
        <f t="shared" si="49"/>
        <v>117</v>
      </c>
      <c r="K47" s="324">
        <f t="shared" si="50"/>
        <v>0</v>
      </c>
      <c r="L47" s="324">
        <f t="shared" si="51"/>
        <v>6</v>
      </c>
      <c r="M47" s="324">
        <f t="shared" si="52"/>
        <v>0</v>
      </c>
      <c r="N47" s="324">
        <f t="shared" si="53"/>
        <v>0</v>
      </c>
      <c r="O47" s="324">
        <f t="shared" si="54"/>
        <v>0</v>
      </c>
      <c r="P47" s="324">
        <f t="shared" si="55"/>
        <v>0</v>
      </c>
      <c r="Q47" s="324">
        <f t="shared" si="56"/>
        <v>0</v>
      </c>
      <c r="R47" s="324">
        <f t="shared" si="57"/>
        <v>0</v>
      </c>
      <c r="S47" s="324">
        <f t="shared" si="58"/>
        <v>0</v>
      </c>
      <c r="T47" s="324">
        <f t="shared" si="59"/>
        <v>298</v>
      </c>
      <c r="U47" s="324">
        <f t="shared" si="60"/>
        <v>0</v>
      </c>
      <c r="V47" s="324">
        <f t="shared" si="61"/>
        <v>0</v>
      </c>
      <c r="W47" s="324">
        <f t="shared" si="62"/>
        <v>0</v>
      </c>
      <c r="X47" s="324">
        <f t="shared" si="63"/>
        <v>813</v>
      </c>
      <c r="Y47" s="324">
        <f t="shared" si="36"/>
        <v>1096</v>
      </c>
      <c r="Z47" s="324">
        <v>0</v>
      </c>
      <c r="AA47" s="324">
        <v>0</v>
      </c>
      <c r="AB47" s="324">
        <v>0</v>
      </c>
      <c r="AC47" s="324">
        <v>0</v>
      </c>
      <c r="AD47" s="324">
        <v>0</v>
      </c>
      <c r="AE47" s="324">
        <v>0</v>
      </c>
      <c r="AF47" s="324">
        <v>0</v>
      </c>
      <c r="AG47" s="324">
        <v>0</v>
      </c>
      <c r="AH47" s="324">
        <v>0</v>
      </c>
      <c r="AI47" s="324">
        <v>0</v>
      </c>
      <c r="AJ47" s="325" t="s">
        <v>950</v>
      </c>
      <c r="AK47" s="325" t="s">
        <v>950</v>
      </c>
      <c r="AL47" s="324">
        <v>0</v>
      </c>
      <c r="AM47" s="325" t="s">
        <v>950</v>
      </c>
      <c r="AN47" s="325" t="s">
        <v>950</v>
      </c>
      <c r="AO47" s="324">
        <v>298</v>
      </c>
      <c r="AP47" s="325" t="s">
        <v>950</v>
      </c>
      <c r="AQ47" s="324">
        <v>0</v>
      </c>
      <c r="AR47" s="325" t="s">
        <v>950</v>
      </c>
      <c r="AS47" s="324">
        <v>798</v>
      </c>
      <c r="AT47" s="324">
        <f t="shared" si="37"/>
        <v>386</v>
      </c>
      <c r="AU47" s="324">
        <v>13</v>
      </c>
      <c r="AV47" s="324">
        <v>0</v>
      </c>
      <c r="AW47" s="324">
        <v>0</v>
      </c>
      <c r="AX47" s="324">
        <v>367</v>
      </c>
      <c r="AY47" s="324">
        <v>0</v>
      </c>
      <c r="AZ47" s="324">
        <v>0</v>
      </c>
      <c r="BA47" s="324">
        <v>0</v>
      </c>
      <c r="BB47" s="324">
        <v>6</v>
      </c>
      <c r="BC47" s="324">
        <v>0</v>
      </c>
      <c r="BD47" s="324">
        <v>0</v>
      </c>
      <c r="BE47" s="325" t="s">
        <v>950</v>
      </c>
      <c r="BF47" s="325" t="s">
        <v>950</v>
      </c>
      <c r="BG47" s="325" t="s">
        <v>950</v>
      </c>
      <c r="BH47" s="325" t="s">
        <v>950</v>
      </c>
      <c r="BI47" s="325" t="s">
        <v>950</v>
      </c>
      <c r="BJ47" s="325" t="s">
        <v>950</v>
      </c>
      <c r="BK47" s="325" t="s">
        <v>950</v>
      </c>
      <c r="BL47" s="325" t="s">
        <v>950</v>
      </c>
      <c r="BM47" s="325" t="s">
        <v>950</v>
      </c>
      <c r="BN47" s="324">
        <v>0</v>
      </c>
      <c r="BO47" s="324">
        <f t="shared" si="38"/>
        <v>0</v>
      </c>
      <c r="BP47" s="324">
        <v>0</v>
      </c>
      <c r="BQ47" s="324">
        <v>0</v>
      </c>
      <c r="BR47" s="324">
        <v>0</v>
      </c>
      <c r="BS47" s="324">
        <v>0</v>
      </c>
      <c r="BT47" s="324">
        <v>0</v>
      </c>
      <c r="BU47" s="324">
        <v>0</v>
      </c>
      <c r="BV47" s="324">
        <v>0</v>
      </c>
      <c r="BW47" s="324">
        <v>0</v>
      </c>
      <c r="BX47" s="324">
        <v>0</v>
      </c>
      <c r="BY47" s="324">
        <v>0</v>
      </c>
      <c r="BZ47" s="324">
        <v>0</v>
      </c>
      <c r="CA47" s="324">
        <v>0</v>
      </c>
      <c r="CB47" s="325" t="s">
        <v>950</v>
      </c>
      <c r="CC47" s="325" t="s">
        <v>950</v>
      </c>
      <c r="CD47" s="325" t="s">
        <v>950</v>
      </c>
      <c r="CE47" s="325" t="s">
        <v>950</v>
      </c>
      <c r="CF47" s="325" t="s">
        <v>950</v>
      </c>
      <c r="CG47" s="325" t="s">
        <v>950</v>
      </c>
      <c r="CH47" s="325" t="s">
        <v>950</v>
      </c>
      <c r="CI47" s="324">
        <v>0</v>
      </c>
      <c r="CJ47" s="324">
        <f t="shared" si="39"/>
        <v>0</v>
      </c>
      <c r="CK47" s="324">
        <v>0</v>
      </c>
      <c r="CL47" s="324">
        <v>0</v>
      </c>
      <c r="CM47" s="324">
        <v>0</v>
      </c>
      <c r="CN47" s="324">
        <v>0</v>
      </c>
      <c r="CO47" s="324">
        <v>0</v>
      </c>
      <c r="CP47" s="324">
        <v>0</v>
      </c>
      <c r="CQ47" s="324">
        <v>0</v>
      </c>
      <c r="CR47" s="324">
        <v>0</v>
      </c>
      <c r="CS47" s="324">
        <v>0</v>
      </c>
      <c r="CT47" s="324">
        <v>0</v>
      </c>
      <c r="CU47" s="324">
        <v>0</v>
      </c>
      <c r="CV47" s="324">
        <v>0</v>
      </c>
      <c r="CW47" s="325" t="s">
        <v>950</v>
      </c>
      <c r="CX47" s="325" t="s">
        <v>950</v>
      </c>
      <c r="CY47" s="325" t="s">
        <v>950</v>
      </c>
      <c r="CZ47" s="325" t="s">
        <v>950</v>
      </c>
      <c r="DA47" s="325" t="s">
        <v>950</v>
      </c>
      <c r="DB47" s="325" t="s">
        <v>950</v>
      </c>
      <c r="DC47" s="325" t="s">
        <v>950</v>
      </c>
      <c r="DD47" s="324">
        <v>0</v>
      </c>
      <c r="DE47" s="324">
        <f t="shared" si="40"/>
        <v>0</v>
      </c>
      <c r="DF47" s="324">
        <v>0</v>
      </c>
      <c r="DG47" s="324">
        <v>0</v>
      </c>
      <c r="DH47" s="324">
        <v>0</v>
      </c>
      <c r="DI47" s="324">
        <v>0</v>
      </c>
      <c r="DJ47" s="324">
        <v>0</v>
      </c>
      <c r="DK47" s="324">
        <v>0</v>
      </c>
      <c r="DL47" s="324">
        <v>0</v>
      </c>
      <c r="DM47" s="324">
        <v>0</v>
      </c>
      <c r="DN47" s="324">
        <v>0</v>
      </c>
      <c r="DO47" s="324">
        <v>0</v>
      </c>
      <c r="DP47" s="324">
        <v>0</v>
      </c>
      <c r="DQ47" s="324">
        <v>0</v>
      </c>
      <c r="DR47" s="325" t="s">
        <v>950</v>
      </c>
      <c r="DS47" s="325" t="s">
        <v>950</v>
      </c>
      <c r="DT47" s="324">
        <v>0</v>
      </c>
      <c r="DU47" s="325" t="s">
        <v>950</v>
      </c>
      <c r="DV47" s="325" t="s">
        <v>950</v>
      </c>
      <c r="DW47" s="325" t="s">
        <v>950</v>
      </c>
      <c r="DX47" s="325" t="s">
        <v>950</v>
      </c>
      <c r="DY47" s="324">
        <v>0</v>
      </c>
      <c r="DZ47" s="324">
        <f t="shared" si="41"/>
        <v>0</v>
      </c>
      <c r="EA47" s="324">
        <v>0</v>
      </c>
      <c r="EB47" s="324">
        <v>0</v>
      </c>
      <c r="EC47" s="324">
        <v>0</v>
      </c>
      <c r="ED47" s="324">
        <v>0</v>
      </c>
      <c r="EE47" s="324">
        <v>0</v>
      </c>
      <c r="EF47" s="324">
        <v>0</v>
      </c>
      <c r="EG47" s="324">
        <v>0</v>
      </c>
      <c r="EH47" s="324">
        <v>0</v>
      </c>
      <c r="EI47" s="324">
        <v>0</v>
      </c>
      <c r="EJ47" s="324">
        <v>0</v>
      </c>
      <c r="EK47" s="325" t="s">
        <v>950</v>
      </c>
      <c r="EL47" s="325" t="s">
        <v>950</v>
      </c>
      <c r="EM47" s="325" t="s">
        <v>950</v>
      </c>
      <c r="EN47" s="324">
        <v>0</v>
      </c>
      <c r="EO47" s="324">
        <v>0</v>
      </c>
      <c r="EP47" s="325" t="s">
        <v>950</v>
      </c>
      <c r="EQ47" s="325" t="s">
        <v>950</v>
      </c>
      <c r="ER47" s="325" t="s">
        <v>950</v>
      </c>
      <c r="ES47" s="324">
        <v>0</v>
      </c>
      <c r="ET47" s="324">
        <v>0</v>
      </c>
      <c r="EU47" s="324">
        <f t="shared" si="42"/>
        <v>557</v>
      </c>
      <c r="EV47" s="324">
        <v>0</v>
      </c>
      <c r="EW47" s="324">
        <v>0</v>
      </c>
      <c r="EX47" s="324">
        <v>0</v>
      </c>
      <c r="EY47" s="324">
        <v>0</v>
      </c>
      <c r="EZ47" s="324">
        <v>425</v>
      </c>
      <c r="FA47" s="324">
        <v>117</v>
      </c>
      <c r="FB47" s="324">
        <v>0</v>
      </c>
      <c r="FC47" s="324">
        <v>0</v>
      </c>
      <c r="FD47" s="324">
        <v>0</v>
      </c>
      <c r="FE47" s="324">
        <v>0</v>
      </c>
      <c r="FF47" s="324">
        <v>0</v>
      </c>
      <c r="FG47" s="324">
        <v>0</v>
      </c>
      <c r="FH47" s="325" t="s">
        <v>950</v>
      </c>
      <c r="FI47" s="325" t="s">
        <v>950</v>
      </c>
      <c r="FJ47" s="325" t="s">
        <v>950</v>
      </c>
      <c r="FK47" s="324">
        <v>0</v>
      </c>
      <c r="FL47" s="324">
        <v>0</v>
      </c>
      <c r="FM47" s="324">
        <v>0</v>
      </c>
      <c r="FN47" s="324">
        <v>0</v>
      </c>
      <c r="FO47" s="324">
        <v>15</v>
      </c>
    </row>
    <row r="48" spans="1:171" s="300" customFormat="1" ht="13.5" customHeight="1">
      <c r="A48" s="322" t="s">
        <v>745</v>
      </c>
      <c r="B48" s="323" t="s">
        <v>881</v>
      </c>
      <c r="C48" s="322" t="s">
        <v>882</v>
      </c>
      <c r="D48" s="324">
        <f t="shared" si="43"/>
        <v>1333</v>
      </c>
      <c r="E48" s="324">
        <f t="shared" si="44"/>
        <v>0</v>
      </c>
      <c r="F48" s="324">
        <f t="shared" si="45"/>
        <v>0</v>
      </c>
      <c r="G48" s="324">
        <f t="shared" si="46"/>
        <v>0</v>
      </c>
      <c r="H48" s="324">
        <f t="shared" si="47"/>
        <v>310</v>
      </c>
      <c r="I48" s="324">
        <f t="shared" si="48"/>
        <v>205</v>
      </c>
      <c r="J48" s="324">
        <f t="shared" si="49"/>
        <v>157</v>
      </c>
      <c r="K48" s="324">
        <f t="shared" si="50"/>
        <v>0</v>
      </c>
      <c r="L48" s="324">
        <f t="shared" si="51"/>
        <v>542</v>
      </c>
      <c r="M48" s="324">
        <f t="shared" si="52"/>
        <v>0</v>
      </c>
      <c r="N48" s="324">
        <f t="shared" si="53"/>
        <v>25</v>
      </c>
      <c r="O48" s="324">
        <f t="shared" si="54"/>
        <v>0</v>
      </c>
      <c r="P48" s="324">
        <f t="shared" si="55"/>
        <v>0</v>
      </c>
      <c r="Q48" s="324">
        <f t="shared" si="56"/>
        <v>0</v>
      </c>
      <c r="R48" s="324">
        <f t="shared" si="57"/>
        <v>0</v>
      </c>
      <c r="S48" s="324">
        <f t="shared" si="58"/>
        <v>0</v>
      </c>
      <c r="T48" s="324">
        <f t="shared" si="59"/>
        <v>0</v>
      </c>
      <c r="U48" s="324">
        <f t="shared" si="60"/>
        <v>0</v>
      </c>
      <c r="V48" s="324">
        <f t="shared" si="61"/>
        <v>0</v>
      </c>
      <c r="W48" s="324">
        <f t="shared" si="62"/>
        <v>0</v>
      </c>
      <c r="X48" s="324">
        <f t="shared" si="63"/>
        <v>94</v>
      </c>
      <c r="Y48" s="324">
        <f t="shared" si="36"/>
        <v>57</v>
      </c>
      <c r="Z48" s="324">
        <v>0</v>
      </c>
      <c r="AA48" s="324">
        <v>0</v>
      </c>
      <c r="AB48" s="324">
        <v>0</v>
      </c>
      <c r="AC48" s="324">
        <v>0</v>
      </c>
      <c r="AD48" s="324">
        <v>0</v>
      </c>
      <c r="AE48" s="324">
        <v>0</v>
      </c>
      <c r="AF48" s="324">
        <v>0</v>
      </c>
      <c r="AG48" s="324">
        <v>0</v>
      </c>
      <c r="AH48" s="324">
        <v>0</v>
      </c>
      <c r="AI48" s="324">
        <v>25</v>
      </c>
      <c r="AJ48" s="325" t="s">
        <v>950</v>
      </c>
      <c r="AK48" s="325" t="s">
        <v>950</v>
      </c>
      <c r="AL48" s="324">
        <v>0</v>
      </c>
      <c r="AM48" s="325" t="s">
        <v>950</v>
      </c>
      <c r="AN48" s="325" t="s">
        <v>950</v>
      </c>
      <c r="AO48" s="324">
        <v>0</v>
      </c>
      <c r="AP48" s="325" t="s">
        <v>950</v>
      </c>
      <c r="AQ48" s="324">
        <v>0</v>
      </c>
      <c r="AR48" s="325" t="s">
        <v>950</v>
      </c>
      <c r="AS48" s="324">
        <v>32</v>
      </c>
      <c r="AT48" s="324">
        <f t="shared" si="37"/>
        <v>0</v>
      </c>
      <c r="AU48" s="324">
        <v>0</v>
      </c>
      <c r="AV48" s="324">
        <v>0</v>
      </c>
      <c r="AW48" s="324">
        <v>0</v>
      </c>
      <c r="AX48" s="324">
        <v>0</v>
      </c>
      <c r="AY48" s="324">
        <v>0</v>
      </c>
      <c r="AZ48" s="324">
        <v>0</v>
      </c>
      <c r="BA48" s="324">
        <v>0</v>
      </c>
      <c r="BB48" s="324">
        <v>0</v>
      </c>
      <c r="BC48" s="324">
        <v>0</v>
      </c>
      <c r="BD48" s="324">
        <v>0</v>
      </c>
      <c r="BE48" s="325" t="s">
        <v>950</v>
      </c>
      <c r="BF48" s="325" t="s">
        <v>950</v>
      </c>
      <c r="BG48" s="325" t="s">
        <v>950</v>
      </c>
      <c r="BH48" s="325" t="s">
        <v>950</v>
      </c>
      <c r="BI48" s="325" t="s">
        <v>950</v>
      </c>
      <c r="BJ48" s="325" t="s">
        <v>950</v>
      </c>
      <c r="BK48" s="325" t="s">
        <v>950</v>
      </c>
      <c r="BL48" s="325" t="s">
        <v>950</v>
      </c>
      <c r="BM48" s="325" t="s">
        <v>950</v>
      </c>
      <c r="BN48" s="324">
        <v>0</v>
      </c>
      <c r="BO48" s="324">
        <f t="shared" si="38"/>
        <v>0</v>
      </c>
      <c r="BP48" s="324">
        <v>0</v>
      </c>
      <c r="BQ48" s="324">
        <v>0</v>
      </c>
      <c r="BR48" s="324">
        <v>0</v>
      </c>
      <c r="BS48" s="324">
        <v>0</v>
      </c>
      <c r="BT48" s="324">
        <v>0</v>
      </c>
      <c r="BU48" s="324">
        <v>0</v>
      </c>
      <c r="BV48" s="324">
        <v>0</v>
      </c>
      <c r="BW48" s="324">
        <v>0</v>
      </c>
      <c r="BX48" s="324">
        <v>0</v>
      </c>
      <c r="BY48" s="324">
        <v>0</v>
      </c>
      <c r="BZ48" s="324">
        <v>0</v>
      </c>
      <c r="CA48" s="324">
        <v>0</v>
      </c>
      <c r="CB48" s="325" t="s">
        <v>950</v>
      </c>
      <c r="CC48" s="325" t="s">
        <v>950</v>
      </c>
      <c r="CD48" s="325" t="s">
        <v>950</v>
      </c>
      <c r="CE48" s="325" t="s">
        <v>950</v>
      </c>
      <c r="CF48" s="325" t="s">
        <v>950</v>
      </c>
      <c r="CG48" s="325" t="s">
        <v>950</v>
      </c>
      <c r="CH48" s="325" t="s">
        <v>950</v>
      </c>
      <c r="CI48" s="324">
        <v>0</v>
      </c>
      <c r="CJ48" s="324">
        <f t="shared" si="39"/>
        <v>0</v>
      </c>
      <c r="CK48" s="324">
        <v>0</v>
      </c>
      <c r="CL48" s="324">
        <v>0</v>
      </c>
      <c r="CM48" s="324">
        <v>0</v>
      </c>
      <c r="CN48" s="324">
        <v>0</v>
      </c>
      <c r="CO48" s="324">
        <v>0</v>
      </c>
      <c r="CP48" s="324">
        <v>0</v>
      </c>
      <c r="CQ48" s="324">
        <v>0</v>
      </c>
      <c r="CR48" s="324">
        <v>0</v>
      </c>
      <c r="CS48" s="324">
        <v>0</v>
      </c>
      <c r="CT48" s="324">
        <v>0</v>
      </c>
      <c r="CU48" s="324">
        <v>0</v>
      </c>
      <c r="CV48" s="324">
        <v>0</v>
      </c>
      <c r="CW48" s="325" t="s">
        <v>950</v>
      </c>
      <c r="CX48" s="325" t="s">
        <v>950</v>
      </c>
      <c r="CY48" s="325" t="s">
        <v>950</v>
      </c>
      <c r="CZ48" s="325" t="s">
        <v>950</v>
      </c>
      <c r="DA48" s="325" t="s">
        <v>950</v>
      </c>
      <c r="DB48" s="325" t="s">
        <v>950</v>
      </c>
      <c r="DC48" s="325" t="s">
        <v>950</v>
      </c>
      <c r="DD48" s="324">
        <v>0</v>
      </c>
      <c r="DE48" s="324">
        <f t="shared" si="40"/>
        <v>0</v>
      </c>
      <c r="DF48" s="324">
        <v>0</v>
      </c>
      <c r="DG48" s="324">
        <v>0</v>
      </c>
      <c r="DH48" s="324">
        <v>0</v>
      </c>
      <c r="DI48" s="324">
        <v>0</v>
      </c>
      <c r="DJ48" s="324">
        <v>0</v>
      </c>
      <c r="DK48" s="324">
        <v>0</v>
      </c>
      <c r="DL48" s="324">
        <v>0</v>
      </c>
      <c r="DM48" s="324">
        <v>0</v>
      </c>
      <c r="DN48" s="324">
        <v>0</v>
      </c>
      <c r="DO48" s="324">
        <v>0</v>
      </c>
      <c r="DP48" s="324">
        <v>0</v>
      </c>
      <c r="DQ48" s="324">
        <v>0</v>
      </c>
      <c r="DR48" s="325" t="s">
        <v>950</v>
      </c>
      <c r="DS48" s="325" t="s">
        <v>950</v>
      </c>
      <c r="DT48" s="324">
        <v>0</v>
      </c>
      <c r="DU48" s="325" t="s">
        <v>950</v>
      </c>
      <c r="DV48" s="325" t="s">
        <v>950</v>
      </c>
      <c r="DW48" s="325" t="s">
        <v>950</v>
      </c>
      <c r="DX48" s="325" t="s">
        <v>950</v>
      </c>
      <c r="DY48" s="324">
        <v>0</v>
      </c>
      <c r="DZ48" s="324">
        <f t="shared" si="41"/>
        <v>0</v>
      </c>
      <c r="EA48" s="324">
        <v>0</v>
      </c>
      <c r="EB48" s="324">
        <v>0</v>
      </c>
      <c r="EC48" s="324">
        <v>0</v>
      </c>
      <c r="ED48" s="324">
        <v>0</v>
      </c>
      <c r="EE48" s="324">
        <v>0</v>
      </c>
      <c r="EF48" s="324">
        <v>0</v>
      </c>
      <c r="EG48" s="324">
        <v>0</v>
      </c>
      <c r="EH48" s="324">
        <v>0</v>
      </c>
      <c r="EI48" s="324">
        <v>0</v>
      </c>
      <c r="EJ48" s="324">
        <v>0</v>
      </c>
      <c r="EK48" s="325" t="s">
        <v>950</v>
      </c>
      <c r="EL48" s="325" t="s">
        <v>950</v>
      </c>
      <c r="EM48" s="325" t="s">
        <v>950</v>
      </c>
      <c r="EN48" s="324">
        <v>0</v>
      </c>
      <c r="EO48" s="324">
        <v>0</v>
      </c>
      <c r="EP48" s="325" t="s">
        <v>950</v>
      </c>
      <c r="EQ48" s="325" t="s">
        <v>950</v>
      </c>
      <c r="ER48" s="325" t="s">
        <v>950</v>
      </c>
      <c r="ES48" s="324">
        <v>0</v>
      </c>
      <c r="ET48" s="324">
        <v>0</v>
      </c>
      <c r="EU48" s="324">
        <f t="shared" si="42"/>
        <v>1276</v>
      </c>
      <c r="EV48" s="324">
        <v>0</v>
      </c>
      <c r="EW48" s="324">
        <v>0</v>
      </c>
      <c r="EX48" s="324">
        <v>0</v>
      </c>
      <c r="EY48" s="324">
        <v>310</v>
      </c>
      <c r="EZ48" s="324">
        <v>205</v>
      </c>
      <c r="FA48" s="324">
        <v>157</v>
      </c>
      <c r="FB48" s="324">
        <v>0</v>
      </c>
      <c r="FC48" s="324">
        <v>542</v>
      </c>
      <c r="FD48" s="324">
        <v>0</v>
      </c>
      <c r="FE48" s="324">
        <v>0</v>
      </c>
      <c r="FF48" s="324">
        <v>0</v>
      </c>
      <c r="FG48" s="324">
        <v>0</v>
      </c>
      <c r="FH48" s="325" t="s">
        <v>950</v>
      </c>
      <c r="FI48" s="325" t="s">
        <v>950</v>
      </c>
      <c r="FJ48" s="325" t="s">
        <v>950</v>
      </c>
      <c r="FK48" s="324">
        <v>0</v>
      </c>
      <c r="FL48" s="324">
        <v>0</v>
      </c>
      <c r="FM48" s="324">
        <v>0</v>
      </c>
      <c r="FN48" s="324">
        <v>0</v>
      </c>
      <c r="FO48" s="324">
        <v>62</v>
      </c>
    </row>
    <row r="49" spans="1:171" s="300" customFormat="1" ht="13.5" customHeight="1">
      <c r="A49" s="322" t="s">
        <v>745</v>
      </c>
      <c r="B49" s="323" t="s">
        <v>884</v>
      </c>
      <c r="C49" s="322" t="s">
        <v>885</v>
      </c>
      <c r="D49" s="324">
        <f t="shared" si="43"/>
        <v>1123</v>
      </c>
      <c r="E49" s="324">
        <f t="shared" si="44"/>
        <v>0</v>
      </c>
      <c r="F49" s="324">
        <f t="shared" si="45"/>
        <v>0</v>
      </c>
      <c r="G49" s="324">
        <f t="shared" si="46"/>
        <v>0</v>
      </c>
      <c r="H49" s="324">
        <f t="shared" si="47"/>
        <v>255</v>
      </c>
      <c r="I49" s="324">
        <f t="shared" si="48"/>
        <v>0</v>
      </c>
      <c r="J49" s="324">
        <f t="shared" si="49"/>
        <v>0</v>
      </c>
      <c r="K49" s="324">
        <f t="shared" si="50"/>
        <v>0</v>
      </c>
      <c r="L49" s="324">
        <f t="shared" si="51"/>
        <v>0</v>
      </c>
      <c r="M49" s="324">
        <f t="shared" si="52"/>
        <v>0</v>
      </c>
      <c r="N49" s="324">
        <f t="shared" si="53"/>
        <v>0</v>
      </c>
      <c r="O49" s="324">
        <f t="shared" si="54"/>
        <v>0</v>
      </c>
      <c r="P49" s="324">
        <f t="shared" si="55"/>
        <v>0</v>
      </c>
      <c r="Q49" s="324">
        <f t="shared" si="56"/>
        <v>0</v>
      </c>
      <c r="R49" s="324">
        <f t="shared" si="57"/>
        <v>0</v>
      </c>
      <c r="S49" s="324">
        <f t="shared" si="58"/>
        <v>0</v>
      </c>
      <c r="T49" s="324">
        <f t="shared" si="59"/>
        <v>868</v>
      </c>
      <c r="U49" s="324">
        <f t="shared" si="60"/>
        <v>0</v>
      </c>
      <c r="V49" s="324">
        <f t="shared" si="61"/>
        <v>0</v>
      </c>
      <c r="W49" s="324">
        <f t="shared" si="62"/>
        <v>0</v>
      </c>
      <c r="X49" s="324">
        <f t="shared" si="63"/>
        <v>0</v>
      </c>
      <c r="Y49" s="324">
        <f t="shared" si="36"/>
        <v>868</v>
      </c>
      <c r="Z49" s="324">
        <v>0</v>
      </c>
      <c r="AA49" s="324">
        <v>0</v>
      </c>
      <c r="AB49" s="324">
        <v>0</v>
      </c>
      <c r="AC49" s="324">
        <v>0</v>
      </c>
      <c r="AD49" s="324">
        <v>0</v>
      </c>
      <c r="AE49" s="324">
        <v>0</v>
      </c>
      <c r="AF49" s="324">
        <v>0</v>
      </c>
      <c r="AG49" s="324">
        <v>0</v>
      </c>
      <c r="AH49" s="324">
        <v>0</v>
      </c>
      <c r="AI49" s="324">
        <v>0</v>
      </c>
      <c r="AJ49" s="325" t="s">
        <v>950</v>
      </c>
      <c r="AK49" s="325" t="s">
        <v>950</v>
      </c>
      <c r="AL49" s="324">
        <v>0</v>
      </c>
      <c r="AM49" s="325" t="s">
        <v>950</v>
      </c>
      <c r="AN49" s="325" t="s">
        <v>950</v>
      </c>
      <c r="AO49" s="324">
        <v>868</v>
      </c>
      <c r="AP49" s="325" t="s">
        <v>950</v>
      </c>
      <c r="AQ49" s="324">
        <v>0</v>
      </c>
      <c r="AR49" s="325" t="s">
        <v>950</v>
      </c>
      <c r="AS49" s="324">
        <v>0</v>
      </c>
      <c r="AT49" s="324">
        <f t="shared" si="37"/>
        <v>191</v>
      </c>
      <c r="AU49" s="324">
        <v>0</v>
      </c>
      <c r="AV49" s="324">
        <v>0</v>
      </c>
      <c r="AW49" s="324">
        <v>0</v>
      </c>
      <c r="AX49" s="324">
        <v>191</v>
      </c>
      <c r="AY49" s="324">
        <v>0</v>
      </c>
      <c r="AZ49" s="324">
        <v>0</v>
      </c>
      <c r="BA49" s="324">
        <v>0</v>
      </c>
      <c r="BB49" s="324">
        <v>0</v>
      </c>
      <c r="BC49" s="324">
        <v>0</v>
      </c>
      <c r="BD49" s="324">
        <v>0</v>
      </c>
      <c r="BE49" s="325" t="s">
        <v>950</v>
      </c>
      <c r="BF49" s="325" t="s">
        <v>950</v>
      </c>
      <c r="BG49" s="325" t="s">
        <v>950</v>
      </c>
      <c r="BH49" s="325" t="s">
        <v>950</v>
      </c>
      <c r="BI49" s="325" t="s">
        <v>950</v>
      </c>
      <c r="BJ49" s="325" t="s">
        <v>950</v>
      </c>
      <c r="BK49" s="325" t="s">
        <v>950</v>
      </c>
      <c r="BL49" s="325" t="s">
        <v>950</v>
      </c>
      <c r="BM49" s="325" t="s">
        <v>950</v>
      </c>
      <c r="BN49" s="324">
        <v>0</v>
      </c>
      <c r="BO49" s="324">
        <f t="shared" si="38"/>
        <v>0</v>
      </c>
      <c r="BP49" s="324">
        <v>0</v>
      </c>
      <c r="BQ49" s="324">
        <v>0</v>
      </c>
      <c r="BR49" s="324">
        <v>0</v>
      </c>
      <c r="BS49" s="324">
        <v>0</v>
      </c>
      <c r="BT49" s="324">
        <v>0</v>
      </c>
      <c r="BU49" s="324">
        <v>0</v>
      </c>
      <c r="BV49" s="324">
        <v>0</v>
      </c>
      <c r="BW49" s="324">
        <v>0</v>
      </c>
      <c r="BX49" s="324">
        <v>0</v>
      </c>
      <c r="BY49" s="324">
        <v>0</v>
      </c>
      <c r="BZ49" s="324">
        <v>0</v>
      </c>
      <c r="CA49" s="324">
        <v>0</v>
      </c>
      <c r="CB49" s="325" t="s">
        <v>950</v>
      </c>
      <c r="CC49" s="325" t="s">
        <v>950</v>
      </c>
      <c r="CD49" s="325" t="s">
        <v>950</v>
      </c>
      <c r="CE49" s="325" t="s">
        <v>950</v>
      </c>
      <c r="CF49" s="325" t="s">
        <v>950</v>
      </c>
      <c r="CG49" s="325" t="s">
        <v>950</v>
      </c>
      <c r="CH49" s="325" t="s">
        <v>950</v>
      </c>
      <c r="CI49" s="324">
        <v>0</v>
      </c>
      <c r="CJ49" s="324">
        <f t="shared" si="39"/>
        <v>0</v>
      </c>
      <c r="CK49" s="324">
        <v>0</v>
      </c>
      <c r="CL49" s="324">
        <v>0</v>
      </c>
      <c r="CM49" s="324">
        <v>0</v>
      </c>
      <c r="CN49" s="324">
        <v>0</v>
      </c>
      <c r="CO49" s="324">
        <v>0</v>
      </c>
      <c r="CP49" s="324">
        <v>0</v>
      </c>
      <c r="CQ49" s="324">
        <v>0</v>
      </c>
      <c r="CR49" s="324">
        <v>0</v>
      </c>
      <c r="CS49" s="324">
        <v>0</v>
      </c>
      <c r="CT49" s="324">
        <v>0</v>
      </c>
      <c r="CU49" s="324">
        <v>0</v>
      </c>
      <c r="CV49" s="324">
        <v>0</v>
      </c>
      <c r="CW49" s="325" t="s">
        <v>950</v>
      </c>
      <c r="CX49" s="325" t="s">
        <v>950</v>
      </c>
      <c r="CY49" s="325" t="s">
        <v>950</v>
      </c>
      <c r="CZ49" s="325" t="s">
        <v>950</v>
      </c>
      <c r="DA49" s="325" t="s">
        <v>950</v>
      </c>
      <c r="DB49" s="325" t="s">
        <v>950</v>
      </c>
      <c r="DC49" s="325" t="s">
        <v>950</v>
      </c>
      <c r="DD49" s="324">
        <v>0</v>
      </c>
      <c r="DE49" s="324">
        <f t="shared" si="40"/>
        <v>0</v>
      </c>
      <c r="DF49" s="324">
        <v>0</v>
      </c>
      <c r="DG49" s="324">
        <v>0</v>
      </c>
      <c r="DH49" s="324">
        <v>0</v>
      </c>
      <c r="DI49" s="324">
        <v>0</v>
      </c>
      <c r="DJ49" s="324">
        <v>0</v>
      </c>
      <c r="DK49" s="324">
        <v>0</v>
      </c>
      <c r="DL49" s="324">
        <v>0</v>
      </c>
      <c r="DM49" s="324">
        <v>0</v>
      </c>
      <c r="DN49" s="324">
        <v>0</v>
      </c>
      <c r="DO49" s="324">
        <v>0</v>
      </c>
      <c r="DP49" s="324">
        <v>0</v>
      </c>
      <c r="DQ49" s="324">
        <v>0</v>
      </c>
      <c r="DR49" s="325" t="s">
        <v>950</v>
      </c>
      <c r="DS49" s="325" t="s">
        <v>950</v>
      </c>
      <c r="DT49" s="324">
        <v>0</v>
      </c>
      <c r="DU49" s="325" t="s">
        <v>950</v>
      </c>
      <c r="DV49" s="325" t="s">
        <v>950</v>
      </c>
      <c r="DW49" s="325" t="s">
        <v>950</v>
      </c>
      <c r="DX49" s="325" t="s">
        <v>950</v>
      </c>
      <c r="DY49" s="324">
        <v>0</v>
      </c>
      <c r="DZ49" s="324">
        <f t="shared" si="41"/>
        <v>0</v>
      </c>
      <c r="EA49" s="324">
        <v>0</v>
      </c>
      <c r="EB49" s="324">
        <v>0</v>
      </c>
      <c r="EC49" s="324">
        <v>0</v>
      </c>
      <c r="ED49" s="324">
        <v>0</v>
      </c>
      <c r="EE49" s="324">
        <v>0</v>
      </c>
      <c r="EF49" s="324">
        <v>0</v>
      </c>
      <c r="EG49" s="324">
        <v>0</v>
      </c>
      <c r="EH49" s="324">
        <v>0</v>
      </c>
      <c r="EI49" s="324">
        <v>0</v>
      </c>
      <c r="EJ49" s="324">
        <v>0</v>
      </c>
      <c r="EK49" s="325" t="s">
        <v>950</v>
      </c>
      <c r="EL49" s="325" t="s">
        <v>950</v>
      </c>
      <c r="EM49" s="325" t="s">
        <v>950</v>
      </c>
      <c r="EN49" s="324">
        <v>0</v>
      </c>
      <c r="EO49" s="324">
        <v>0</v>
      </c>
      <c r="EP49" s="325" t="s">
        <v>950</v>
      </c>
      <c r="EQ49" s="325" t="s">
        <v>950</v>
      </c>
      <c r="ER49" s="325" t="s">
        <v>950</v>
      </c>
      <c r="ES49" s="324">
        <v>0</v>
      </c>
      <c r="ET49" s="324">
        <v>0</v>
      </c>
      <c r="EU49" s="324">
        <f t="shared" si="42"/>
        <v>64</v>
      </c>
      <c r="EV49" s="324">
        <v>0</v>
      </c>
      <c r="EW49" s="324">
        <v>0</v>
      </c>
      <c r="EX49" s="324">
        <v>0</v>
      </c>
      <c r="EY49" s="324">
        <v>64</v>
      </c>
      <c r="EZ49" s="324">
        <v>0</v>
      </c>
      <c r="FA49" s="324">
        <v>0</v>
      </c>
      <c r="FB49" s="324">
        <v>0</v>
      </c>
      <c r="FC49" s="324">
        <v>0</v>
      </c>
      <c r="FD49" s="324">
        <v>0</v>
      </c>
      <c r="FE49" s="324">
        <v>0</v>
      </c>
      <c r="FF49" s="324">
        <v>0</v>
      </c>
      <c r="FG49" s="324">
        <v>0</v>
      </c>
      <c r="FH49" s="325" t="s">
        <v>950</v>
      </c>
      <c r="FI49" s="325" t="s">
        <v>950</v>
      </c>
      <c r="FJ49" s="325" t="s">
        <v>950</v>
      </c>
      <c r="FK49" s="324">
        <v>0</v>
      </c>
      <c r="FL49" s="324">
        <v>0</v>
      </c>
      <c r="FM49" s="324">
        <v>0</v>
      </c>
      <c r="FN49" s="324">
        <v>0</v>
      </c>
      <c r="FO49" s="324">
        <v>0</v>
      </c>
    </row>
    <row r="50" spans="1:171" s="300" customFormat="1" ht="13.5" customHeight="1">
      <c r="A50" s="322" t="s">
        <v>745</v>
      </c>
      <c r="B50" s="323" t="s">
        <v>887</v>
      </c>
      <c r="C50" s="322" t="s">
        <v>888</v>
      </c>
      <c r="D50" s="324">
        <f t="shared" si="43"/>
        <v>699</v>
      </c>
      <c r="E50" s="324">
        <f t="shared" si="44"/>
        <v>0</v>
      </c>
      <c r="F50" s="324">
        <f t="shared" si="45"/>
        <v>0</v>
      </c>
      <c r="G50" s="324">
        <f t="shared" si="46"/>
        <v>0</v>
      </c>
      <c r="H50" s="324">
        <f t="shared" si="47"/>
        <v>234</v>
      </c>
      <c r="I50" s="324">
        <f t="shared" si="48"/>
        <v>135</v>
      </c>
      <c r="J50" s="324">
        <f t="shared" si="49"/>
        <v>83</v>
      </c>
      <c r="K50" s="324">
        <f t="shared" si="50"/>
        <v>0</v>
      </c>
      <c r="L50" s="324">
        <f t="shared" si="51"/>
        <v>177</v>
      </c>
      <c r="M50" s="324">
        <f t="shared" si="52"/>
        <v>0</v>
      </c>
      <c r="N50" s="324">
        <f t="shared" si="53"/>
        <v>0</v>
      </c>
      <c r="O50" s="324">
        <f t="shared" si="54"/>
        <v>0</v>
      </c>
      <c r="P50" s="324">
        <f t="shared" si="55"/>
        <v>0</v>
      </c>
      <c r="Q50" s="324">
        <f t="shared" si="56"/>
        <v>0</v>
      </c>
      <c r="R50" s="324">
        <f t="shared" si="57"/>
        <v>0</v>
      </c>
      <c r="S50" s="324">
        <f t="shared" si="58"/>
        <v>0</v>
      </c>
      <c r="T50" s="324">
        <f t="shared" si="59"/>
        <v>0</v>
      </c>
      <c r="U50" s="324">
        <f t="shared" si="60"/>
        <v>0</v>
      </c>
      <c r="V50" s="324">
        <f t="shared" si="61"/>
        <v>0</v>
      </c>
      <c r="W50" s="324">
        <f t="shared" si="62"/>
        <v>0</v>
      </c>
      <c r="X50" s="324">
        <f t="shared" si="63"/>
        <v>70</v>
      </c>
      <c r="Y50" s="324">
        <f t="shared" si="36"/>
        <v>71</v>
      </c>
      <c r="Z50" s="324">
        <v>0</v>
      </c>
      <c r="AA50" s="324">
        <v>0</v>
      </c>
      <c r="AB50" s="324">
        <v>0</v>
      </c>
      <c r="AC50" s="324">
        <v>63</v>
      </c>
      <c r="AD50" s="324">
        <v>0</v>
      </c>
      <c r="AE50" s="324">
        <v>0</v>
      </c>
      <c r="AF50" s="324">
        <v>0</v>
      </c>
      <c r="AG50" s="324">
        <v>0</v>
      </c>
      <c r="AH50" s="324">
        <v>0</v>
      </c>
      <c r="AI50" s="324">
        <v>0</v>
      </c>
      <c r="AJ50" s="325" t="s">
        <v>950</v>
      </c>
      <c r="AK50" s="325" t="s">
        <v>950</v>
      </c>
      <c r="AL50" s="324">
        <v>0</v>
      </c>
      <c r="AM50" s="325" t="s">
        <v>950</v>
      </c>
      <c r="AN50" s="325" t="s">
        <v>950</v>
      </c>
      <c r="AO50" s="324">
        <v>0</v>
      </c>
      <c r="AP50" s="325" t="s">
        <v>950</v>
      </c>
      <c r="AQ50" s="324">
        <v>0</v>
      </c>
      <c r="AR50" s="325" t="s">
        <v>950</v>
      </c>
      <c r="AS50" s="324">
        <v>8</v>
      </c>
      <c r="AT50" s="324">
        <f t="shared" si="37"/>
        <v>0</v>
      </c>
      <c r="AU50" s="324">
        <v>0</v>
      </c>
      <c r="AV50" s="324">
        <v>0</v>
      </c>
      <c r="AW50" s="324">
        <v>0</v>
      </c>
      <c r="AX50" s="324">
        <v>0</v>
      </c>
      <c r="AY50" s="324">
        <v>0</v>
      </c>
      <c r="AZ50" s="324">
        <v>0</v>
      </c>
      <c r="BA50" s="324">
        <v>0</v>
      </c>
      <c r="BB50" s="324">
        <v>0</v>
      </c>
      <c r="BC50" s="324">
        <v>0</v>
      </c>
      <c r="BD50" s="324">
        <v>0</v>
      </c>
      <c r="BE50" s="325" t="s">
        <v>950</v>
      </c>
      <c r="BF50" s="325" t="s">
        <v>950</v>
      </c>
      <c r="BG50" s="325" t="s">
        <v>950</v>
      </c>
      <c r="BH50" s="325" t="s">
        <v>950</v>
      </c>
      <c r="BI50" s="325" t="s">
        <v>950</v>
      </c>
      <c r="BJ50" s="325" t="s">
        <v>950</v>
      </c>
      <c r="BK50" s="325" t="s">
        <v>950</v>
      </c>
      <c r="BL50" s="325" t="s">
        <v>950</v>
      </c>
      <c r="BM50" s="325" t="s">
        <v>950</v>
      </c>
      <c r="BN50" s="324">
        <v>0</v>
      </c>
      <c r="BO50" s="324">
        <f t="shared" si="38"/>
        <v>0</v>
      </c>
      <c r="BP50" s="324">
        <v>0</v>
      </c>
      <c r="BQ50" s="324">
        <v>0</v>
      </c>
      <c r="BR50" s="324">
        <v>0</v>
      </c>
      <c r="BS50" s="324">
        <v>0</v>
      </c>
      <c r="BT50" s="324">
        <v>0</v>
      </c>
      <c r="BU50" s="324">
        <v>0</v>
      </c>
      <c r="BV50" s="324">
        <v>0</v>
      </c>
      <c r="BW50" s="324">
        <v>0</v>
      </c>
      <c r="BX50" s="324">
        <v>0</v>
      </c>
      <c r="BY50" s="324">
        <v>0</v>
      </c>
      <c r="BZ50" s="324">
        <v>0</v>
      </c>
      <c r="CA50" s="324">
        <v>0</v>
      </c>
      <c r="CB50" s="325" t="s">
        <v>950</v>
      </c>
      <c r="CC50" s="325" t="s">
        <v>950</v>
      </c>
      <c r="CD50" s="325" t="s">
        <v>950</v>
      </c>
      <c r="CE50" s="325" t="s">
        <v>950</v>
      </c>
      <c r="CF50" s="325" t="s">
        <v>950</v>
      </c>
      <c r="CG50" s="325" t="s">
        <v>950</v>
      </c>
      <c r="CH50" s="325" t="s">
        <v>950</v>
      </c>
      <c r="CI50" s="324">
        <v>0</v>
      </c>
      <c r="CJ50" s="324">
        <f t="shared" si="39"/>
        <v>0</v>
      </c>
      <c r="CK50" s="324">
        <v>0</v>
      </c>
      <c r="CL50" s="324">
        <v>0</v>
      </c>
      <c r="CM50" s="324">
        <v>0</v>
      </c>
      <c r="CN50" s="324">
        <v>0</v>
      </c>
      <c r="CO50" s="324">
        <v>0</v>
      </c>
      <c r="CP50" s="324">
        <v>0</v>
      </c>
      <c r="CQ50" s="324">
        <v>0</v>
      </c>
      <c r="CR50" s="324">
        <v>0</v>
      </c>
      <c r="CS50" s="324">
        <v>0</v>
      </c>
      <c r="CT50" s="324">
        <v>0</v>
      </c>
      <c r="CU50" s="324">
        <v>0</v>
      </c>
      <c r="CV50" s="324">
        <v>0</v>
      </c>
      <c r="CW50" s="325" t="s">
        <v>950</v>
      </c>
      <c r="CX50" s="325" t="s">
        <v>950</v>
      </c>
      <c r="CY50" s="325" t="s">
        <v>950</v>
      </c>
      <c r="CZ50" s="325" t="s">
        <v>950</v>
      </c>
      <c r="DA50" s="325" t="s">
        <v>950</v>
      </c>
      <c r="DB50" s="325" t="s">
        <v>950</v>
      </c>
      <c r="DC50" s="325" t="s">
        <v>950</v>
      </c>
      <c r="DD50" s="324">
        <v>0</v>
      </c>
      <c r="DE50" s="324">
        <f t="shared" si="40"/>
        <v>0</v>
      </c>
      <c r="DF50" s="324">
        <v>0</v>
      </c>
      <c r="DG50" s="324">
        <v>0</v>
      </c>
      <c r="DH50" s="324">
        <v>0</v>
      </c>
      <c r="DI50" s="324">
        <v>0</v>
      </c>
      <c r="DJ50" s="324">
        <v>0</v>
      </c>
      <c r="DK50" s="324">
        <v>0</v>
      </c>
      <c r="DL50" s="324">
        <v>0</v>
      </c>
      <c r="DM50" s="324">
        <v>0</v>
      </c>
      <c r="DN50" s="324">
        <v>0</v>
      </c>
      <c r="DO50" s="324">
        <v>0</v>
      </c>
      <c r="DP50" s="324">
        <v>0</v>
      </c>
      <c r="DQ50" s="324">
        <v>0</v>
      </c>
      <c r="DR50" s="325" t="s">
        <v>950</v>
      </c>
      <c r="DS50" s="325" t="s">
        <v>950</v>
      </c>
      <c r="DT50" s="324">
        <v>0</v>
      </c>
      <c r="DU50" s="325" t="s">
        <v>950</v>
      </c>
      <c r="DV50" s="325" t="s">
        <v>950</v>
      </c>
      <c r="DW50" s="325" t="s">
        <v>950</v>
      </c>
      <c r="DX50" s="325" t="s">
        <v>950</v>
      </c>
      <c r="DY50" s="324">
        <v>0</v>
      </c>
      <c r="DZ50" s="324">
        <f t="shared" si="41"/>
        <v>0</v>
      </c>
      <c r="EA50" s="324">
        <v>0</v>
      </c>
      <c r="EB50" s="324">
        <v>0</v>
      </c>
      <c r="EC50" s="324">
        <v>0</v>
      </c>
      <c r="ED50" s="324">
        <v>0</v>
      </c>
      <c r="EE50" s="324">
        <v>0</v>
      </c>
      <c r="EF50" s="324">
        <v>0</v>
      </c>
      <c r="EG50" s="324">
        <v>0</v>
      </c>
      <c r="EH50" s="324">
        <v>0</v>
      </c>
      <c r="EI50" s="324">
        <v>0</v>
      </c>
      <c r="EJ50" s="324">
        <v>0</v>
      </c>
      <c r="EK50" s="325" t="s">
        <v>950</v>
      </c>
      <c r="EL50" s="325" t="s">
        <v>950</v>
      </c>
      <c r="EM50" s="325" t="s">
        <v>950</v>
      </c>
      <c r="EN50" s="324">
        <v>0</v>
      </c>
      <c r="EO50" s="324">
        <v>0</v>
      </c>
      <c r="EP50" s="325" t="s">
        <v>950</v>
      </c>
      <c r="EQ50" s="325" t="s">
        <v>950</v>
      </c>
      <c r="ER50" s="325" t="s">
        <v>950</v>
      </c>
      <c r="ES50" s="324">
        <v>0</v>
      </c>
      <c r="ET50" s="324">
        <v>0</v>
      </c>
      <c r="EU50" s="324">
        <f t="shared" si="42"/>
        <v>628</v>
      </c>
      <c r="EV50" s="324">
        <v>0</v>
      </c>
      <c r="EW50" s="324">
        <v>0</v>
      </c>
      <c r="EX50" s="324">
        <v>0</v>
      </c>
      <c r="EY50" s="324">
        <v>171</v>
      </c>
      <c r="EZ50" s="324">
        <v>135</v>
      </c>
      <c r="FA50" s="324">
        <v>83</v>
      </c>
      <c r="FB50" s="324">
        <v>0</v>
      </c>
      <c r="FC50" s="324">
        <v>177</v>
      </c>
      <c r="FD50" s="324">
        <v>0</v>
      </c>
      <c r="FE50" s="324">
        <v>0</v>
      </c>
      <c r="FF50" s="324">
        <v>0</v>
      </c>
      <c r="FG50" s="324">
        <v>0</v>
      </c>
      <c r="FH50" s="325" t="s">
        <v>950</v>
      </c>
      <c r="FI50" s="325" t="s">
        <v>950</v>
      </c>
      <c r="FJ50" s="325" t="s">
        <v>950</v>
      </c>
      <c r="FK50" s="324">
        <v>0</v>
      </c>
      <c r="FL50" s="324">
        <v>0</v>
      </c>
      <c r="FM50" s="324">
        <v>0</v>
      </c>
      <c r="FN50" s="324">
        <v>0</v>
      </c>
      <c r="FO50" s="324">
        <v>62</v>
      </c>
    </row>
    <row r="51" spans="1:171" s="300" customFormat="1" ht="13.5" customHeight="1">
      <c r="A51" s="322" t="s">
        <v>745</v>
      </c>
      <c r="B51" s="323" t="s">
        <v>890</v>
      </c>
      <c r="C51" s="322" t="s">
        <v>891</v>
      </c>
      <c r="D51" s="324">
        <f t="shared" si="43"/>
        <v>259</v>
      </c>
      <c r="E51" s="324">
        <f t="shared" si="44"/>
        <v>0</v>
      </c>
      <c r="F51" s="324">
        <f t="shared" si="45"/>
        <v>0</v>
      </c>
      <c r="G51" s="324">
        <f t="shared" si="46"/>
        <v>0</v>
      </c>
      <c r="H51" s="324">
        <f t="shared" si="47"/>
        <v>82</v>
      </c>
      <c r="I51" s="324">
        <f t="shared" si="48"/>
        <v>54</v>
      </c>
      <c r="J51" s="324">
        <f t="shared" si="49"/>
        <v>31</v>
      </c>
      <c r="K51" s="324">
        <f t="shared" si="50"/>
        <v>0</v>
      </c>
      <c r="L51" s="324">
        <f t="shared" si="51"/>
        <v>68</v>
      </c>
      <c r="M51" s="324">
        <f t="shared" si="52"/>
        <v>0</v>
      </c>
      <c r="N51" s="324">
        <f t="shared" si="53"/>
        <v>0</v>
      </c>
      <c r="O51" s="324">
        <f t="shared" si="54"/>
        <v>0</v>
      </c>
      <c r="P51" s="324">
        <f t="shared" si="55"/>
        <v>0</v>
      </c>
      <c r="Q51" s="324">
        <f t="shared" si="56"/>
        <v>0</v>
      </c>
      <c r="R51" s="324">
        <f t="shared" si="57"/>
        <v>0</v>
      </c>
      <c r="S51" s="324">
        <f t="shared" si="58"/>
        <v>0</v>
      </c>
      <c r="T51" s="324">
        <f t="shared" si="59"/>
        <v>0</v>
      </c>
      <c r="U51" s="324">
        <f t="shared" si="60"/>
        <v>0</v>
      </c>
      <c r="V51" s="324">
        <f t="shared" si="61"/>
        <v>0</v>
      </c>
      <c r="W51" s="324">
        <f t="shared" si="62"/>
        <v>0</v>
      </c>
      <c r="X51" s="324">
        <f t="shared" si="63"/>
        <v>24</v>
      </c>
      <c r="Y51" s="324">
        <f t="shared" si="36"/>
        <v>20</v>
      </c>
      <c r="Z51" s="324">
        <v>0</v>
      </c>
      <c r="AA51" s="324">
        <v>0</v>
      </c>
      <c r="AB51" s="324">
        <v>0</v>
      </c>
      <c r="AC51" s="324">
        <v>18</v>
      </c>
      <c r="AD51" s="324">
        <v>0</v>
      </c>
      <c r="AE51" s="324">
        <v>0</v>
      </c>
      <c r="AF51" s="324">
        <v>0</v>
      </c>
      <c r="AG51" s="324">
        <v>0</v>
      </c>
      <c r="AH51" s="324">
        <v>0</v>
      </c>
      <c r="AI51" s="324">
        <v>0</v>
      </c>
      <c r="AJ51" s="325" t="s">
        <v>950</v>
      </c>
      <c r="AK51" s="325" t="s">
        <v>950</v>
      </c>
      <c r="AL51" s="324">
        <v>0</v>
      </c>
      <c r="AM51" s="325" t="s">
        <v>950</v>
      </c>
      <c r="AN51" s="325" t="s">
        <v>950</v>
      </c>
      <c r="AO51" s="324">
        <v>0</v>
      </c>
      <c r="AP51" s="325" t="s">
        <v>950</v>
      </c>
      <c r="AQ51" s="324">
        <v>0</v>
      </c>
      <c r="AR51" s="325" t="s">
        <v>950</v>
      </c>
      <c r="AS51" s="324">
        <v>2</v>
      </c>
      <c r="AT51" s="324">
        <f t="shared" si="37"/>
        <v>0</v>
      </c>
      <c r="AU51" s="324">
        <v>0</v>
      </c>
      <c r="AV51" s="324">
        <v>0</v>
      </c>
      <c r="AW51" s="324">
        <v>0</v>
      </c>
      <c r="AX51" s="324">
        <v>0</v>
      </c>
      <c r="AY51" s="324">
        <v>0</v>
      </c>
      <c r="AZ51" s="324">
        <v>0</v>
      </c>
      <c r="BA51" s="324">
        <v>0</v>
      </c>
      <c r="BB51" s="324">
        <v>0</v>
      </c>
      <c r="BC51" s="324">
        <v>0</v>
      </c>
      <c r="BD51" s="324">
        <v>0</v>
      </c>
      <c r="BE51" s="325" t="s">
        <v>950</v>
      </c>
      <c r="BF51" s="325" t="s">
        <v>950</v>
      </c>
      <c r="BG51" s="325" t="s">
        <v>950</v>
      </c>
      <c r="BH51" s="325" t="s">
        <v>950</v>
      </c>
      <c r="BI51" s="325" t="s">
        <v>950</v>
      </c>
      <c r="BJ51" s="325" t="s">
        <v>950</v>
      </c>
      <c r="BK51" s="325" t="s">
        <v>950</v>
      </c>
      <c r="BL51" s="325" t="s">
        <v>950</v>
      </c>
      <c r="BM51" s="325" t="s">
        <v>950</v>
      </c>
      <c r="BN51" s="324">
        <v>0</v>
      </c>
      <c r="BO51" s="324">
        <f t="shared" si="38"/>
        <v>0</v>
      </c>
      <c r="BP51" s="324">
        <v>0</v>
      </c>
      <c r="BQ51" s="324">
        <v>0</v>
      </c>
      <c r="BR51" s="324">
        <v>0</v>
      </c>
      <c r="BS51" s="324">
        <v>0</v>
      </c>
      <c r="BT51" s="324">
        <v>0</v>
      </c>
      <c r="BU51" s="324">
        <v>0</v>
      </c>
      <c r="BV51" s="324">
        <v>0</v>
      </c>
      <c r="BW51" s="324">
        <v>0</v>
      </c>
      <c r="BX51" s="324">
        <v>0</v>
      </c>
      <c r="BY51" s="324">
        <v>0</v>
      </c>
      <c r="BZ51" s="324">
        <v>0</v>
      </c>
      <c r="CA51" s="324">
        <v>0</v>
      </c>
      <c r="CB51" s="325" t="s">
        <v>950</v>
      </c>
      <c r="CC51" s="325" t="s">
        <v>950</v>
      </c>
      <c r="CD51" s="325" t="s">
        <v>950</v>
      </c>
      <c r="CE51" s="325" t="s">
        <v>950</v>
      </c>
      <c r="CF51" s="325" t="s">
        <v>950</v>
      </c>
      <c r="CG51" s="325" t="s">
        <v>950</v>
      </c>
      <c r="CH51" s="325" t="s">
        <v>950</v>
      </c>
      <c r="CI51" s="324">
        <v>0</v>
      </c>
      <c r="CJ51" s="324">
        <f t="shared" si="39"/>
        <v>0</v>
      </c>
      <c r="CK51" s="324">
        <v>0</v>
      </c>
      <c r="CL51" s="324">
        <v>0</v>
      </c>
      <c r="CM51" s="324">
        <v>0</v>
      </c>
      <c r="CN51" s="324">
        <v>0</v>
      </c>
      <c r="CO51" s="324">
        <v>0</v>
      </c>
      <c r="CP51" s="324">
        <v>0</v>
      </c>
      <c r="CQ51" s="324">
        <v>0</v>
      </c>
      <c r="CR51" s="324">
        <v>0</v>
      </c>
      <c r="CS51" s="324">
        <v>0</v>
      </c>
      <c r="CT51" s="324">
        <v>0</v>
      </c>
      <c r="CU51" s="324">
        <v>0</v>
      </c>
      <c r="CV51" s="324">
        <v>0</v>
      </c>
      <c r="CW51" s="325" t="s">
        <v>950</v>
      </c>
      <c r="CX51" s="325" t="s">
        <v>950</v>
      </c>
      <c r="CY51" s="325" t="s">
        <v>950</v>
      </c>
      <c r="CZ51" s="325" t="s">
        <v>950</v>
      </c>
      <c r="DA51" s="325" t="s">
        <v>950</v>
      </c>
      <c r="DB51" s="325" t="s">
        <v>950</v>
      </c>
      <c r="DC51" s="325" t="s">
        <v>950</v>
      </c>
      <c r="DD51" s="324">
        <v>0</v>
      </c>
      <c r="DE51" s="324">
        <f t="shared" si="40"/>
        <v>0</v>
      </c>
      <c r="DF51" s="324">
        <v>0</v>
      </c>
      <c r="DG51" s="324">
        <v>0</v>
      </c>
      <c r="DH51" s="324">
        <v>0</v>
      </c>
      <c r="DI51" s="324">
        <v>0</v>
      </c>
      <c r="DJ51" s="324">
        <v>0</v>
      </c>
      <c r="DK51" s="324">
        <v>0</v>
      </c>
      <c r="DL51" s="324">
        <v>0</v>
      </c>
      <c r="DM51" s="324">
        <v>0</v>
      </c>
      <c r="DN51" s="324">
        <v>0</v>
      </c>
      <c r="DO51" s="324">
        <v>0</v>
      </c>
      <c r="DP51" s="324">
        <v>0</v>
      </c>
      <c r="DQ51" s="324">
        <v>0</v>
      </c>
      <c r="DR51" s="325" t="s">
        <v>950</v>
      </c>
      <c r="DS51" s="325" t="s">
        <v>950</v>
      </c>
      <c r="DT51" s="324">
        <v>0</v>
      </c>
      <c r="DU51" s="325" t="s">
        <v>950</v>
      </c>
      <c r="DV51" s="325" t="s">
        <v>950</v>
      </c>
      <c r="DW51" s="325" t="s">
        <v>950</v>
      </c>
      <c r="DX51" s="325" t="s">
        <v>950</v>
      </c>
      <c r="DY51" s="324">
        <v>0</v>
      </c>
      <c r="DZ51" s="324">
        <f t="shared" si="41"/>
        <v>0</v>
      </c>
      <c r="EA51" s="324">
        <v>0</v>
      </c>
      <c r="EB51" s="324">
        <v>0</v>
      </c>
      <c r="EC51" s="324">
        <v>0</v>
      </c>
      <c r="ED51" s="324">
        <v>0</v>
      </c>
      <c r="EE51" s="324">
        <v>0</v>
      </c>
      <c r="EF51" s="324">
        <v>0</v>
      </c>
      <c r="EG51" s="324">
        <v>0</v>
      </c>
      <c r="EH51" s="324">
        <v>0</v>
      </c>
      <c r="EI51" s="324">
        <v>0</v>
      </c>
      <c r="EJ51" s="324">
        <v>0</v>
      </c>
      <c r="EK51" s="325" t="s">
        <v>950</v>
      </c>
      <c r="EL51" s="325" t="s">
        <v>950</v>
      </c>
      <c r="EM51" s="325" t="s">
        <v>950</v>
      </c>
      <c r="EN51" s="324">
        <v>0</v>
      </c>
      <c r="EO51" s="324">
        <v>0</v>
      </c>
      <c r="EP51" s="325" t="s">
        <v>950</v>
      </c>
      <c r="EQ51" s="325" t="s">
        <v>950</v>
      </c>
      <c r="ER51" s="325" t="s">
        <v>950</v>
      </c>
      <c r="ES51" s="324">
        <v>0</v>
      </c>
      <c r="ET51" s="324">
        <v>0</v>
      </c>
      <c r="EU51" s="324">
        <f t="shared" si="42"/>
        <v>239</v>
      </c>
      <c r="EV51" s="324">
        <v>0</v>
      </c>
      <c r="EW51" s="324">
        <v>0</v>
      </c>
      <c r="EX51" s="324">
        <v>0</v>
      </c>
      <c r="EY51" s="324">
        <v>64</v>
      </c>
      <c r="EZ51" s="324">
        <v>54</v>
      </c>
      <c r="FA51" s="324">
        <v>31</v>
      </c>
      <c r="FB51" s="324">
        <v>0</v>
      </c>
      <c r="FC51" s="324">
        <v>68</v>
      </c>
      <c r="FD51" s="324">
        <v>0</v>
      </c>
      <c r="FE51" s="324">
        <v>0</v>
      </c>
      <c r="FF51" s="324">
        <v>0</v>
      </c>
      <c r="FG51" s="324">
        <v>0</v>
      </c>
      <c r="FH51" s="325" t="s">
        <v>950</v>
      </c>
      <c r="FI51" s="325" t="s">
        <v>950</v>
      </c>
      <c r="FJ51" s="325" t="s">
        <v>950</v>
      </c>
      <c r="FK51" s="324">
        <v>0</v>
      </c>
      <c r="FL51" s="324">
        <v>0</v>
      </c>
      <c r="FM51" s="324">
        <v>0</v>
      </c>
      <c r="FN51" s="324">
        <v>0</v>
      </c>
      <c r="FO51" s="324">
        <v>22</v>
      </c>
    </row>
    <row r="52" spans="1:171" s="300" customFormat="1" ht="13.5" customHeight="1">
      <c r="A52" s="322" t="s">
        <v>745</v>
      </c>
      <c r="B52" s="323" t="s">
        <v>893</v>
      </c>
      <c r="C52" s="322" t="s">
        <v>894</v>
      </c>
      <c r="D52" s="324">
        <f t="shared" si="43"/>
        <v>931</v>
      </c>
      <c r="E52" s="324">
        <f t="shared" si="44"/>
        <v>11</v>
      </c>
      <c r="F52" s="324">
        <f t="shared" si="45"/>
        <v>0</v>
      </c>
      <c r="G52" s="324">
        <f t="shared" si="46"/>
        <v>0</v>
      </c>
      <c r="H52" s="324">
        <f t="shared" si="47"/>
        <v>91</v>
      </c>
      <c r="I52" s="324">
        <f t="shared" si="48"/>
        <v>54</v>
      </c>
      <c r="J52" s="324">
        <f t="shared" si="49"/>
        <v>31</v>
      </c>
      <c r="K52" s="324">
        <f t="shared" si="50"/>
        <v>0</v>
      </c>
      <c r="L52" s="324">
        <f t="shared" si="51"/>
        <v>295</v>
      </c>
      <c r="M52" s="324">
        <f t="shared" si="52"/>
        <v>176</v>
      </c>
      <c r="N52" s="324">
        <f t="shared" si="53"/>
        <v>8</v>
      </c>
      <c r="O52" s="324">
        <f t="shared" si="54"/>
        <v>0</v>
      </c>
      <c r="P52" s="324">
        <f t="shared" si="55"/>
        <v>0</v>
      </c>
      <c r="Q52" s="324">
        <f t="shared" si="56"/>
        <v>0</v>
      </c>
      <c r="R52" s="324">
        <f t="shared" si="57"/>
        <v>0</v>
      </c>
      <c r="S52" s="324">
        <f t="shared" si="58"/>
        <v>0</v>
      </c>
      <c r="T52" s="324">
        <f t="shared" si="59"/>
        <v>97</v>
      </c>
      <c r="U52" s="324">
        <f t="shared" si="60"/>
        <v>0</v>
      </c>
      <c r="V52" s="324">
        <f t="shared" si="61"/>
        <v>0</v>
      </c>
      <c r="W52" s="324">
        <f t="shared" si="62"/>
        <v>0</v>
      </c>
      <c r="X52" s="324">
        <f t="shared" si="63"/>
        <v>168</v>
      </c>
      <c r="Y52" s="324">
        <f t="shared" si="36"/>
        <v>236</v>
      </c>
      <c r="Z52" s="324">
        <v>0</v>
      </c>
      <c r="AA52" s="324">
        <v>0</v>
      </c>
      <c r="AB52" s="324">
        <v>0</v>
      </c>
      <c r="AC52" s="324">
        <v>0</v>
      </c>
      <c r="AD52" s="324">
        <v>0</v>
      </c>
      <c r="AE52" s="324">
        <v>0</v>
      </c>
      <c r="AF52" s="324">
        <v>0</v>
      </c>
      <c r="AG52" s="324">
        <v>0</v>
      </c>
      <c r="AH52" s="324">
        <v>0</v>
      </c>
      <c r="AI52" s="324">
        <v>0</v>
      </c>
      <c r="AJ52" s="325" t="s">
        <v>950</v>
      </c>
      <c r="AK52" s="325" t="s">
        <v>950</v>
      </c>
      <c r="AL52" s="324">
        <v>0</v>
      </c>
      <c r="AM52" s="325" t="s">
        <v>950</v>
      </c>
      <c r="AN52" s="325" t="s">
        <v>950</v>
      </c>
      <c r="AO52" s="324">
        <v>97</v>
      </c>
      <c r="AP52" s="325" t="s">
        <v>950</v>
      </c>
      <c r="AQ52" s="324">
        <v>0</v>
      </c>
      <c r="AR52" s="325" t="s">
        <v>950</v>
      </c>
      <c r="AS52" s="324">
        <v>139</v>
      </c>
      <c r="AT52" s="324">
        <f t="shared" si="37"/>
        <v>0</v>
      </c>
      <c r="AU52" s="324">
        <v>0</v>
      </c>
      <c r="AV52" s="324">
        <v>0</v>
      </c>
      <c r="AW52" s="324">
        <v>0</v>
      </c>
      <c r="AX52" s="324">
        <v>0</v>
      </c>
      <c r="AY52" s="324">
        <v>0</v>
      </c>
      <c r="AZ52" s="324">
        <v>0</v>
      </c>
      <c r="BA52" s="324">
        <v>0</v>
      </c>
      <c r="BB52" s="324">
        <v>0</v>
      </c>
      <c r="BC52" s="324">
        <v>0</v>
      </c>
      <c r="BD52" s="324">
        <v>0</v>
      </c>
      <c r="BE52" s="325" t="s">
        <v>950</v>
      </c>
      <c r="BF52" s="325" t="s">
        <v>950</v>
      </c>
      <c r="BG52" s="325" t="s">
        <v>950</v>
      </c>
      <c r="BH52" s="325" t="s">
        <v>950</v>
      </c>
      <c r="BI52" s="325" t="s">
        <v>950</v>
      </c>
      <c r="BJ52" s="325" t="s">
        <v>950</v>
      </c>
      <c r="BK52" s="325" t="s">
        <v>950</v>
      </c>
      <c r="BL52" s="325" t="s">
        <v>950</v>
      </c>
      <c r="BM52" s="325" t="s">
        <v>950</v>
      </c>
      <c r="BN52" s="324">
        <v>0</v>
      </c>
      <c r="BO52" s="324">
        <f t="shared" si="38"/>
        <v>0</v>
      </c>
      <c r="BP52" s="324">
        <v>0</v>
      </c>
      <c r="BQ52" s="324">
        <v>0</v>
      </c>
      <c r="BR52" s="324">
        <v>0</v>
      </c>
      <c r="BS52" s="324">
        <v>0</v>
      </c>
      <c r="BT52" s="324">
        <v>0</v>
      </c>
      <c r="BU52" s="324">
        <v>0</v>
      </c>
      <c r="BV52" s="324">
        <v>0</v>
      </c>
      <c r="BW52" s="324">
        <v>0</v>
      </c>
      <c r="BX52" s="324">
        <v>0</v>
      </c>
      <c r="BY52" s="324">
        <v>0</v>
      </c>
      <c r="BZ52" s="324">
        <v>0</v>
      </c>
      <c r="CA52" s="324">
        <v>0</v>
      </c>
      <c r="CB52" s="325" t="s">
        <v>950</v>
      </c>
      <c r="CC52" s="325" t="s">
        <v>950</v>
      </c>
      <c r="CD52" s="325" t="s">
        <v>950</v>
      </c>
      <c r="CE52" s="325" t="s">
        <v>950</v>
      </c>
      <c r="CF52" s="325" t="s">
        <v>950</v>
      </c>
      <c r="CG52" s="325" t="s">
        <v>950</v>
      </c>
      <c r="CH52" s="325" t="s">
        <v>950</v>
      </c>
      <c r="CI52" s="324">
        <v>0</v>
      </c>
      <c r="CJ52" s="324">
        <f t="shared" si="39"/>
        <v>0</v>
      </c>
      <c r="CK52" s="324">
        <v>0</v>
      </c>
      <c r="CL52" s="324">
        <v>0</v>
      </c>
      <c r="CM52" s="324">
        <v>0</v>
      </c>
      <c r="CN52" s="324">
        <v>0</v>
      </c>
      <c r="CO52" s="324">
        <v>0</v>
      </c>
      <c r="CP52" s="324">
        <v>0</v>
      </c>
      <c r="CQ52" s="324">
        <v>0</v>
      </c>
      <c r="CR52" s="324">
        <v>0</v>
      </c>
      <c r="CS52" s="324">
        <v>0</v>
      </c>
      <c r="CT52" s="324">
        <v>0</v>
      </c>
      <c r="CU52" s="324">
        <v>0</v>
      </c>
      <c r="CV52" s="324">
        <v>0</v>
      </c>
      <c r="CW52" s="325" t="s">
        <v>950</v>
      </c>
      <c r="CX52" s="325" t="s">
        <v>950</v>
      </c>
      <c r="CY52" s="325" t="s">
        <v>950</v>
      </c>
      <c r="CZ52" s="325" t="s">
        <v>950</v>
      </c>
      <c r="DA52" s="325" t="s">
        <v>950</v>
      </c>
      <c r="DB52" s="325" t="s">
        <v>950</v>
      </c>
      <c r="DC52" s="325" t="s">
        <v>950</v>
      </c>
      <c r="DD52" s="324">
        <v>0</v>
      </c>
      <c r="DE52" s="324">
        <f t="shared" si="40"/>
        <v>0</v>
      </c>
      <c r="DF52" s="324">
        <v>0</v>
      </c>
      <c r="DG52" s="324">
        <v>0</v>
      </c>
      <c r="DH52" s="324">
        <v>0</v>
      </c>
      <c r="DI52" s="324">
        <v>0</v>
      </c>
      <c r="DJ52" s="324">
        <v>0</v>
      </c>
      <c r="DK52" s="324">
        <v>0</v>
      </c>
      <c r="DL52" s="324">
        <v>0</v>
      </c>
      <c r="DM52" s="324">
        <v>0</v>
      </c>
      <c r="DN52" s="324">
        <v>0</v>
      </c>
      <c r="DO52" s="324">
        <v>0</v>
      </c>
      <c r="DP52" s="324">
        <v>0</v>
      </c>
      <c r="DQ52" s="324">
        <v>0</v>
      </c>
      <c r="DR52" s="325" t="s">
        <v>950</v>
      </c>
      <c r="DS52" s="325" t="s">
        <v>950</v>
      </c>
      <c r="DT52" s="324">
        <v>0</v>
      </c>
      <c r="DU52" s="325" t="s">
        <v>950</v>
      </c>
      <c r="DV52" s="325" t="s">
        <v>950</v>
      </c>
      <c r="DW52" s="325" t="s">
        <v>950</v>
      </c>
      <c r="DX52" s="325" t="s">
        <v>950</v>
      </c>
      <c r="DY52" s="324">
        <v>0</v>
      </c>
      <c r="DZ52" s="324">
        <f t="shared" si="41"/>
        <v>0</v>
      </c>
      <c r="EA52" s="324">
        <v>0</v>
      </c>
      <c r="EB52" s="324">
        <v>0</v>
      </c>
      <c r="EC52" s="324">
        <v>0</v>
      </c>
      <c r="ED52" s="324">
        <v>0</v>
      </c>
      <c r="EE52" s="324">
        <v>0</v>
      </c>
      <c r="EF52" s="324">
        <v>0</v>
      </c>
      <c r="EG52" s="324">
        <v>0</v>
      </c>
      <c r="EH52" s="324">
        <v>0</v>
      </c>
      <c r="EI52" s="324">
        <v>0</v>
      </c>
      <c r="EJ52" s="324">
        <v>0</v>
      </c>
      <c r="EK52" s="325" t="s">
        <v>950</v>
      </c>
      <c r="EL52" s="325" t="s">
        <v>950</v>
      </c>
      <c r="EM52" s="325" t="s">
        <v>950</v>
      </c>
      <c r="EN52" s="324">
        <v>0</v>
      </c>
      <c r="EO52" s="324">
        <v>0</v>
      </c>
      <c r="EP52" s="325" t="s">
        <v>950</v>
      </c>
      <c r="EQ52" s="325" t="s">
        <v>950</v>
      </c>
      <c r="ER52" s="325" t="s">
        <v>950</v>
      </c>
      <c r="ES52" s="324">
        <v>0</v>
      </c>
      <c r="ET52" s="324">
        <v>0</v>
      </c>
      <c r="EU52" s="324">
        <f t="shared" si="42"/>
        <v>695</v>
      </c>
      <c r="EV52" s="324">
        <v>11</v>
      </c>
      <c r="EW52" s="324">
        <v>0</v>
      </c>
      <c r="EX52" s="324">
        <v>0</v>
      </c>
      <c r="EY52" s="324">
        <v>91</v>
      </c>
      <c r="EZ52" s="324">
        <v>54</v>
      </c>
      <c r="FA52" s="324">
        <v>31</v>
      </c>
      <c r="FB52" s="324">
        <v>0</v>
      </c>
      <c r="FC52" s="324">
        <v>295</v>
      </c>
      <c r="FD52" s="324">
        <v>176</v>
      </c>
      <c r="FE52" s="324">
        <v>8</v>
      </c>
      <c r="FF52" s="324">
        <v>0</v>
      </c>
      <c r="FG52" s="324">
        <v>0</v>
      </c>
      <c r="FH52" s="325" t="s">
        <v>950</v>
      </c>
      <c r="FI52" s="325" t="s">
        <v>950</v>
      </c>
      <c r="FJ52" s="325" t="s">
        <v>950</v>
      </c>
      <c r="FK52" s="324">
        <v>0</v>
      </c>
      <c r="FL52" s="324">
        <v>0</v>
      </c>
      <c r="FM52" s="324">
        <v>0</v>
      </c>
      <c r="FN52" s="324">
        <v>0</v>
      </c>
      <c r="FO52" s="324">
        <v>29</v>
      </c>
    </row>
    <row r="53" spans="1:171" s="300" customFormat="1" ht="13.5" customHeight="1">
      <c r="A53" s="322" t="s">
        <v>745</v>
      </c>
      <c r="B53" s="323" t="s">
        <v>896</v>
      </c>
      <c r="C53" s="322" t="s">
        <v>897</v>
      </c>
      <c r="D53" s="324">
        <f t="shared" si="43"/>
        <v>947</v>
      </c>
      <c r="E53" s="324">
        <f t="shared" si="44"/>
        <v>13</v>
      </c>
      <c r="F53" s="324">
        <f t="shared" si="45"/>
        <v>0</v>
      </c>
      <c r="G53" s="324">
        <f t="shared" si="46"/>
        <v>0</v>
      </c>
      <c r="H53" s="324">
        <f t="shared" si="47"/>
        <v>101</v>
      </c>
      <c r="I53" s="324">
        <f t="shared" si="48"/>
        <v>60</v>
      </c>
      <c r="J53" s="324">
        <f t="shared" si="49"/>
        <v>35</v>
      </c>
      <c r="K53" s="324">
        <f t="shared" si="50"/>
        <v>0</v>
      </c>
      <c r="L53" s="324">
        <f t="shared" si="51"/>
        <v>300</v>
      </c>
      <c r="M53" s="324">
        <f t="shared" si="52"/>
        <v>144</v>
      </c>
      <c r="N53" s="324">
        <f t="shared" si="53"/>
        <v>9</v>
      </c>
      <c r="O53" s="324">
        <f t="shared" si="54"/>
        <v>0</v>
      </c>
      <c r="P53" s="324">
        <f t="shared" si="55"/>
        <v>0</v>
      </c>
      <c r="Q53" s="324">
        <f t="shared" si="56"/>
        <v>0</v>
      </c>
      <c r="R53" s="324">
        <f t="shared" si="57"/>
        <v>0</v>
      </c>
      <c r="S53" s="324">
        <f t="shared" si="58"/>
        <v>0</v>
      </c>
      <c r="T53" s="324">
        <f t="shared" si="59"/>
        <v>106</v>
      </c>
      <c r="U53" s="324">
        <f t="shared" si="60"/>
        <v>0</v>
      </c>
      <c r="V53" s="324">
        <f t="shared" si="61"/>
        <v>0</v>
      </c>
      <c r="W53" s="324">
        <f t="shared" si="62"/>
        <v>0</v>
      </c>
      <c r="X53" s="324">
        <f t="shared" si="63"/>
        <v>179</v>
      </c>
      <c r="Y53" s="324">
        <f t="shared" si="36"/>
        <v>257</v>
      </c>
      <c r="Z53" s="324">
        <v>0</v>
      </c>
      <c r="AA53" s="324">
        <v>0</v>
      </c>
      <c r="AB53" s="324">
        <v>0</v>
      </c>
      <c r="AC53" s="324">
        <v>0</v>
      </c>
      <c r="AD53" s="324">
        <v>0</v>
      </c>
      <c r="AE53" s="324">
        <v>0</v>
      </c>
      <c r="AF53" s="324">
        <v>0</v>
      </c>
      <c r="AG53" s="324">
        <v>0</v>
      </c>
      <c r="AH53" s="324">
        <v>0</v>
      </c>
      <c r="AI53" s="324">
        <v>0</v>
      </c>
      <c r="AJ53" s="325" t="s">
        <v>950</v>
      </c>
      <c r="AK53" s="325" t="s">
        <v>950</v>
      </c>
      <c r="AL53" s="324">
        <v>0</v>
      </c>
      <c r="AM53" s="325" t="s">
        <v>950</v>
      </c>
      <c r="AN53" s="325" t="s">
        <v>950</v>
      </c>
      <c r="AO53" s="324">
        <v>106</v>
      </c>
      <c r="AP53" s="325" t="s">
        <v>950</v>
      </c>
      <c r="AQ53" s="324">
        <v>0</v>
      </c>
      <c r="AR53" s="325" t="s">
        <v>950</v>
      </c>
      <c r="AS53" s="324">
        <v>151</v>
      </c>
      <c r="AT53" s="324">
        <f t="shared" si="37"/>
        <v>0</v>
      </c>
      <c r="AU53" s="324">
        <v>0</v>
      </c>
      <c r="AV53" s="324">
        <v>0</v>
      </c>
      <c r="AW53" s="324">
        <v>0</v>
      </c>
      <c r="AX53" s="324">
        <v>0</v>
      </c>
      <c r="AY53" s="324">
        <v>0</v>
      </c>
      <c r="AZ53" s="324">
        <v>0</v>
      </c>
      <c r="BA53" s="324">
        <v>0</v>
      </c>
      <c r="BB53" s="324">
        <v>0</v>
      </c>
      <c r="BC53" s="324">
        <v>0</v>
      </c>
      <c r="BD53" s="324">
        <v>0</v>
      </c>
      <c r="BE53" s="325" t="s">
        <v>950</v>
      </c>
      <c r="BF53" s="325" t="s">
        <v>950</v>
      </c>
      <c r="BG53" s="325" t="s">
        <v>950</v>
      </c>
      <c r="BH53" s="325" t="s">
        <v>950</v>
      </c>
      <c r="BI53" s="325" t="s">
        <v>950</v>
      </c>
      <c r="BJ53" s="325" t="s">
        <v>950</v>
      </c>
      <c r="BK53" s="325" t="s">
        <v>950</v>
      </c>
      <c r="BL53" s="325" t="s">
        <v>950</v>
      </c>
      <c r="BM53" s="325" t="s">
        <v>950</v>
      </c>
      <c r="BN53" s="324">
        <v>0</v>
      </c>
      <c r="BO53" s="324">
        <f t="shared" si="38"/>
        <v>0</v>
      </c>
      <c r="BP53" s="324">
        <v>0</v>
      </c>
      <c r="BQ53" s="324">
        <v>0</v>
      </c>
      <c r="BR53" s="324">
        <v>0</v>
      </c>
      <c r="BS53" s="324">
        <v>0</v>
      </c>
      <c r="BT53" s="324">
        <v>0</v>
      </c>
      <c r="BU53" s="324">
        <v>0</v>
      </c>
      <c r="BV53" s="324">
        <v>0</v>
      </c>
      <c r="BW53" s="324">
        <v>0</v>
      </c>
      <c r="BX53" s="324">
        <v>0</v>
      </c>
      <c r="BY53" s="324">
        <v>0</v>
      </c>
      <c r="BZ53" s="324">
        <v>0</v>
      </c>
      <c r="CA53" s="324">
        <v>0</v>
      </c>
      <c r="CB53" s="325" t="s">
        <v>950</v>
      </c>
      <c r="CC53" s="325" t="s">
        <v>950</v>
      </c>
      <c r="CD53" s="325" t="s">
        <v>950</v>
      </c>
      <c r="CE53" s="325" t="s">
        <v>950</v>
      </c>
      <c r="CF53" s="325" t="s">
        <v>950</v>
      </c>
      <c r="CG53" s="325" t="s">
        <v>950</v>
      </c>
      <c r="CH53" s="325" t="s">
        <v>950</v>
      </c>
      <c r="CI53" s="324">
        <v>0</v>
      </c>
      <c r="CJ53" s="324">
        <f t="shared" si="39"/>
        <v>0</v>
      </c>
      <c r="CK53" s="324">
        <v>0</v>
      </c>
      <c r="CL53" s="324">
        <v>0</v>
      </c>
      <c r="CM53" s="324">
        <v>0</v>
      </c>
      <c r="CN53" s="324">
        <v>0</v>
      </c>
      <c r="CO53" s="324">
        <v>0</v>
      </c>
      <c r="CP53" s="324">
        <v>0</v>
      </c>
      <c r="CQ53" s="324">
        <v>0</v>
      </c>
      <c r="CR53" s="324">
        <v>0</v>
      </c>
      <c r="CS53" s="324">
        <v>0</v>
      </c>
      <c r="CT53" s="324">
        <v>0</v>
      </c>
      <c r="CU53" s="324">
        <v>0</v>
      </c>
      <c r="CV53" s="324">
        <v>0</v>
      </c>
      <c r="CW53" s="325" t="s">
        <v>950</v>
      </c>
      <c r="CX53" s="325" t="s">
        <v>950</v>
      </c>
      <c r="CY53" s="325" t="s">
        <v>950</v>
      </c>
      <c r="CZ53" s="325" t="s">
        <v>950</v>
      </c>
      <c r="DA53" s="325" t="s">
        <v>950</v>
      </c>
      <c r="DB53" s="325" t="s">
        <v>950</v>
      </c>
      <c r="DC53" s="325" t="s">
        <v>950</v>
      </c>
      <c r="DD53" s="324">
        <v>0</v>
      </c>
      <c r="DE53" s="324">
        <f t="shared" si="40"/>
        <v>0</v>
      </c>
      <c r="DF53" s="324">
        <v>0</v>
      </c>
      <c r="DG53" s="324">
        <v>0</v>
      </c>
      <c r="DH53" s="324">
        <v>0</v>
      </c>
      <c r="DI53" s="324">
        <v>0</v>
      </c>
      <c r="DJ53" s="324">
        <v>0</v>
      </c>
      <c r="DK53" s="324">
        <v>0</v>
      </c>
      <c r="DL53" s="324">
        <v>0</v>
      </c>
      <c r="DM53" s="324">
        <v>0</v>
      </c>
      <c r="DN53" s="324">
        <v>0</v>
      </c>
      <c r="DO53" s="324">
        <v>0</v>
      </c>
      <c r="DP53" s="324">
        <v>0</v>
      </c>
      <c r="DQ53" s="324">
        <v>0</v>
      </c>
      <c r="DR53" s="325" t="s">
        <v>950</v>
      </c>
      <c r="DS53" s="325" t="s">
        <v>950</v>
      </c>
      <c r="DT53" s="324">
        <v>0</v>
      </c>
      <c r="DU53" s="325" t="s">
        <v>950</v>
      </c>
      <c r="DV53" s="325" t="s">
        <v>950</v>
      </c>
      <c r="DW53" s="325" t="s">
        <v>950</v>
      </c>
      <c r="DX53" s="325" t="s">
        <v>950</v>
      </c>
      <c r="DY53" s="324">
        <v>0</v>
      </c>
      <c r="DZ53" s="324">
        <f t="shared" si="41"/>
        <v>0</v>
      </c>
      <c r="EA53" s="324">
        <v>0</v>
      </c>
      <c r="EB53" s="324">
        <v>0</v>
      </c>
      <c r="EC53" s="324">
        <v>0</v>
      </c>
      <c r="ED53" s="324">
        <v>0</v>
      </c>
      <c r="EE53" s="324">
        <v>0</v>
      </c>
      <c r="EF53" s="324">
        <v>0</v>
      </c>
      <c r="EG53" s="324">
        <v>0</v>
      </c>
      <c r="EH53" s="324">
        <v>0</v>
      </c>
      <c r="EI53" s="324">
        <v>0</v>
      </c>
      <c r="EJ53" s="324">
        <v>0</v>
      </c>
      <c r="EK53" s="325" t="s">
        <v>950</v>
      </c>
      <c r="EL53" s="325" t="s">
        <v>950</v>
      </c>
      <c r="EM53" s="325" t="s">
        <v>950</v>
      </c>
      <c r="EN53" s="324">
        <v>0</v>
      </c>
      <c r="EO53" s="324">
        <v>0</v>
      </c>
      <c r="EP53" s="325" t="s">
        <v>950</v>
      </c>
      <c r="EQ53" s="325" t="s">
        <v>950</v>
      </c>
      <c r="ER53" s="325" t="s">
        <v>950</v>
      </c>
      <c r="ES53" s="324">
        <v>0</v>
      </c>
      <c r="ET53" s="324">
        <v>0</v>
      </c>
      <c r="EU53" s="324">
        <f t="shared" si="42"/>
        <v>690</v>
      </c>
      <c r="EV53" s="324">
        <v>13</v>
      </c>
      <c r="EW53" s="324">
        <v>0</v>
      </c>
      <c r="EX53" s="324">
        <v>0</v>
      </c>
      <c r="EY53" s="324">
        <v>101</v>
      </c>
      <c r="EZ53" s="324">
        <v>60</v>
      </c>
      <c r="FA53" s="324">
        <v>35</v>
      </c>
      <c r="FB53" s="324">
        <v>0</v>
      </c>
      <c r="FC53" s="324">
        <v>300</v>
      </c>
      <c r="FD53" s="324">
        <v>144</v>
      </c>
      <c r="FE53" s="324">
        <v>9</v>
      </c>
      <c r="FF53" s="324">
        <v>0</v>
      </c>
      <c r="FG53" s="324">
        <v>0</v>
      </c>
      <c r="FH53" s="325" t="s">
        <v>950</v>
      </c>
      <c r="FI53" s="325" t="s">
        <v>950</v>
      </c>
      <c r="FJ53" s="325" t="s">
        <v>950</v>
      </c>
      <c r="FK53" s="324">
        <v>0</v>
      </c>
      <c r="FL53" s="324">
        <v>0</v>
      </c>
      <c r="FM53" s="324">
        <v>0</v>
      </c>
      <c r="FN53" s="324">
        <v>0</v>
      </c>
      <c r="FO53" s="324">
        <v>28</v>
      </c>
    </row>
    <row r="54" spans="1:171" s="300" customFormat="1" ht="13.5" customHeight="1">
      <c r="A54" s="322" t="s">
        <v>745</v>
      </c>
      <c r="B54" s="323" t="s">
        <v>899</v>
      </c>
      <c r="C54" s="322" t="s">
        <v>900</v>
      </c>
      <c r="D54" s="324">
        <f t="shared" si="43"/>
        <v>1700</v>
      </c>
      <c r="E54" s="324">
        <f t="shared" si="44"/>
        <v>29</v>
      </c>
      <c r="F54" s="324">
        <f t="shared" si="45"/>
        <v>0</v>
      </c>
      <c r="G54" s="324">
        <f t="shared" si="46"/>
        <v>0</v>
      </c>
      <c r="H54" s="324">
        <f t="shared" si="47"/>
        <v>232</v>
      </c>
      <c r="I54" s="324">
        <f t="shared" si="48"/>
        <v>139</v>
      </c>
      <c r="J54" s="324">
        <f t="shared" si="49"/>
        <v>80</v>
      </c>
      <c r="K54" s="324">
        <f t="shared" si="50"/>
        <v>0</v>
      </c>
      <c r="L54" s="324">
        <f t="shared" si="51"/>
        <v>616</v>
      </c>
      <c r="M54" s="324">
        <f t="shared" si="52"/>
        <v>138</v>
      </c>
      <c r="N54" s="324">
        <f t="shared" si="53"/>
        <v>21</v>
      </c>
      <c r="O54" s="324">
        <f t="shared" si="54"/>
        <v>0</v>
      </c>
      <c r="P54" s="324">
        <f t="shared" si="55"/>
        <v>0</v>
      </c>
      <c r="Q54" s="324">
        <f t="shared" si="56"/>
        <v>0</v>
      </c>
      <c r="R54" s="324">
        <f t="shared" si="57"/>
        <v>0</v>
      </c>
      <c r="S54" s="324">
        <f t="shared" si="58"/>
        <v>0</v>
      </c>
      <c r="T54" s="324">
        <f t="shared" si="59"/>
        <v>163</v>
      </c>
      <c r="U54" s="324">
        <f t="shared" si="60"/>
        <v>0</v>
      </c>
      <c r="V54" s="324">
        <f t="shared" si="61"/>
        <v>0</v>
      </c>
      <c r="W54" s="324">
        <f t="shared" si="62"/>
        <v>0</v>
      </c>
      <c r="X54" s="324">
        <f t="shared" si="63"/>
        <v>282</v>
      </c>
      <c r="Y54" s="324">
        <f t="shared" si="36"/>
        <v>396</v>
      </c>
      <c r="Z54" s="324">
        <v>0</v>
      </c>
      <c r="AA54" s="324">
        <v>0</v>
      </c>
      <c r="AB54" s="324">
        <v>0</v>
      </c>
      <c r="AC54" s="324">
        <v>0</v>
      </c>
      <c r="AD54" s="324">
        <v>0</v>
      </c>
      <c r="AE54" s="324">
        <v>0</v>
      </c>
      <c r="AF54" s="324">
        <v>0</v>
      </c>
      <c r="AG54" s="324">
        <v>0</v>
      </c>
      <c r="AH54" s="324">
        <v>0</v>
      </c>
      <c r="AI54" s="324">
        <v>0</v>
      </c>
      <c r="AJ54" s="325" t="s">
        <v>950</v>
      </c>
      <c r="AK54" s="325" t="s">
        <v>950</v>
      </c>
      <c r="AL54" s="324">
        <v>0</v>
      </c>
      <c r="AM54" s="325" t="s">
        <v>950</v>
      </c>
      <c r="AN54" s="325" t="s">
        <v>950</v>
      </c>
      <c r="AO54" s="324">
        <v>163</v>
      </c>
      <c r="AP54" s="325" t="s">
        <v>950</v>
      </c>
      <c r="AQ54" s="324">
        <v>0</v>
      </c>
      <c r="AR54" s="325" t="s">
        <v>950</v>
      </c>
      <c r="AS54" s="324">
        <v>233</v>
      </c>
      <c r="AT54" s="324">
        <f t="shared" si="37"/>
        <v>0</v>
      </c>
      <c r="AU54" s="324">
        <v>0</v>
      </c>
      <c r="AV54" s="324">
        <v>0</v>
      </c>
      <c r="AW54" s="324">
        <v>0</v>
      </c>
      <c r="AX54" s="324">
        <v>0</v>
      </c>
      <c r="AY54" s="324">
        <v>0</v>
      </c>
      <c r="AZ54" s="324">
        <v>0</v>
      </c>
      <c r="BA54" s="324">
        <v>0</v>
      </c>
      <c r="BB54" s="324">
        <v>0</v>
      </c>
      <c r="BC54" s="324">
        <v>0</v>
      </c>
      <c r="BD54" s="324">
        <v>0</v>
      </c>
      <c r="BE54" s="325" t="s">
        <v>950</v>
      </c>
      <c r="BF54" s="325" t="s">
        <v>950</v>
      </c>
      <c r="BG54" s="325" t="s">
        <v>950</v>
      </c>
      <c r="BH54" s="325" t="s">
        <v>950</v>
      </c>
      <c r="BI54" s="325" t="s">
        <v>950</v>
      </c>
      <c r="BJ54" s="325" t="s">
        <v>950</v>
      </c>
      <c r="BK54" s="325" t="s">
        <v>950</v>
      </c>
      <c r="BL54" s="325" t="s">
        <v>950</v>
      </c>
      <c r="BM54" s="325" t="s">
        <v>950</v>
      </c>
      <c r="BN54" s="324">
        <v>0</v>
      </c>
      <c r="BO54" s="324">
        <f t="shared" si="38"/>
        <v>0</v>
      </c>
      <c r="BP54" s="324">
        <v>0</v>
      </c>
      <c r="BQ54" s="324">
        <v>0</v>
      </c>
      <c r="BR54" s="324">
        <v>0</v>
      </c>
      <c r="BS54" s="324">
        <v>0</v>
      </c>
      <c r="BT54" s="324">
        <v>0</v>
      </c>
      <c r="BU54" s="324">
        <v>0</v>
      </c>
      <c r="BV54" s="324">
        <v>0</v>
      </c>
      <c r="BW54" s="324">
        <v>0</v>
      </c>
      <c r="BX54" s="324">
        <v>0</v>
      </c>
      <c r="BY54" s="324">
        <v>0</v>
      </c>
      <c r="BZ54" s="324">
        <v>0</v>
      </c>
      <c r="CA54" s="324">
        <v>0</v>
      </c>
      <c r="CB54" s="325" t="s">
        <v>950</v>
      </c>
      <c r="CC54" s="325" t="s">
        <v>950</v>
      </c>
      <c r="CD54" s="325" t="s">
        <v>950</v>
      </c>
      <c r="CE54" s="325" t="s">
        <v>950</v>
      </c>
      <c r="CF54" s="325" t="s">
        <v>950</v>
      </c>
      <c r="CG54" s="325" t="s">
        <v>950</v>
      </c>
      <c r="CH54" s="325" t="s">
        <v>950</v>
      </c>
      <c r="CI54" s="324">
        <v>0</v>
      </c>
      <c r="CJ54" s="324">
        <f t="shared" si="39"/>
        <v>0</v>
      </c>
      <c r="CK54" s="324">
        <v>0</v>
      </c>
      <c r="CL54" s="324">
        <v>0</v>
      </c>
      <c r="CM54" s="324">
        <v>0</v>
      </c>
      <c r="CN54" s="324">
        <v>0</v>
      </c>
      <c r="CO54" s="324">
        <v>0</v>
      </c>
      <c r="CP54" s="324">
        <v>0</v>
      </c>
      <c r="CQ54" s="324">
        <v>0</v>
      </c>
      <c r="CR54" s="324">
        <v>0</v>
      </c>
      <c r="CS54" s="324">
        <v>0</v>
      </c>
      <c r="CT54" s="324">
        <v>0</v>
      </c>
      <c r="CU54" s="324">
        <v>0</v>
      </c>
      <c r="CV54" s="324">
        <v>0</v>
      </c>
      <c r="CW54" s="325" t="s">
        <v>950</v>
      </c>
      <c r="CX54" s="325" t="s">
        <v>950</v>
      </c>
      <c r="CY54" s="325" t="s">
        <v>950</v>
      </c>
      <c r="CZ54" s="325" t="s">
        <v>950</v>
      </c>
      <c r="DA54" s="325" t="s">
        <v>950</v>
      </c>
      <c r="DB54" s="325" t="s">
        <v>950</v>
      </c>
      <c r="DC54" s="325" t="s">
        <v>950</v>
      </c>
      <c r="DD54" s="324">
        <v>0</v>
      </c>
      <c r="DE54" s="324">
        <f t="shared" si="40"/>
        <v>0</v>
      </c>
      <c r="DF54" s="324">
        <v>0</v>
      </c>
      <c r="DG54" s="324">
        <v>0</v>
      </c>
      <c r="DH54" s="324">
        <v>0</v>
      </c>
      <c r="DI54" s="324">
        <v>0</v>
      </c>
      <c r="DJ54" s="324">
        <v>0</v>
      </c>
      <c r="DK54" s="324">
        <v>0</v>
      </c>
      <c r="DL54" s="324">
        <v>0</v>
      </c>
      <c r="DM54" s="324">
        <v>0</v>
      </c>
      <c r="DN54" s="324">
        <v>0</v>
      </c>
      <c r="DO54" s="324">
        <v>0</v>
      </c>
      <c r="DP54" s="324">
        <v>0</v>
      </c>
      <c r="DQ54" s="324">
        <v>0</v>
      </c>
      <c r="DR54" s="325" t="s">
        <v>950</v>
      </c>
      <c r="DS54" s="325" t="s">
        <v>950</v>
      </c>
      <c r="DT54" s="324">
        <v>0</v>
      </c>
      <c r="DU54" s="325" t="s">
        <v>950</v>
      </c>
      <c r="DV54" s="325" t="s">
        <v>950</v>
      </c>
      <c r="DW54" s="325" t="s">
        <v>950</v>
      </c>
      <c r="DX54" s="325" t="s">
        <v>950</v>
      </c>
      <c r="DY54" s="324">
        <v>0</v>
      </c>
      <c r="DZ54" s="324">
        <f t="shared" si="41"/>
        <v>0</v>
      </c>
      <c r="EA54" s="324">
        <v>0</v>
      </c>
      <c r="EB54" s="324">
        <v>0</v>
      </c>
      <c r="EC54" s="324">
        <v>0</v>
      </c>
      <c r="ED54" s="324">
        <v>0</v>
      </c>
      <c r="EE54" s="324">
        <v>0</v>
      </c>
      <c r="EF54" s="324">
        <v>0</v>
      </c>
      <c r="EG54" s="324">
        <v>0</v>
      </c>
      <c r="EH54" s="324">
        <v>0</v>
      </c>
      <c r="EI54" s="324">
        <v>0</v>
      </c>
      <c r="EJ54" s="324">
        <v>0</v>
      </c>
      <c r="EK54" s="325" t="s">
        <v>950</v>
      </c>
      <c r="EL54" s="325" t="s">
        <v>950</v>
      </c>
      <c r="EM54" s="325" t="s">
        <v>950</v>
      </c>
      <c r="EN54" s="324">
        <v>0</v>
      </c>
      <c r="EO54" s="324">
        <v>0</v>
      </c>
      <c r="EP54" s="325" t="s">
        <v>950</v>
      </c>
      <c r="EQ54" s="325" t="s">
        <v>950</v>
      </c>
      <c r="ER54" s="325" t="s">
        <v>950</v>
      </c>
      <c r="ES54" s="324">
        <v>0</v>
      </c>
      <c r="ET54" s="324">
        <v>0</v>
      </c>
      <c r="EU54" s="324">
        <f t="shared" si="42"/>
        <v>1304</v>
      </c>
      <c r="EV54" s="324">
        <v>29</v>
      </c>
      <c r="EW54" s="324">
        <v>0</v>
      </c>
      <c r="EX54" s="324">
        <v>0</v>
      </c>
      <c r="EY54" s="324">
        <v>232</v>
      </c>
      <c r="EZ54" s="324">
        <v>139</v>
      </c>
      <c r="FA54" s="324">
        <v>80</v>
      </c>
      <c r="FB54" s="324">
        <v>0</v>
      </c>
      <c r="FC54" s="324">
        <v>616</v>
      </c>
      <c r="FD54" s="324">
        <v>138</v>
      </c>
      <c r="FE54" s="324">
        <v>21</v>
      </c>
      <c r="FF54" s="324">
        <v>0</v>
      </c>
      <c r="FG54" s="324">
        <v>0</v>
      </c>
      <c r="FH54" s="325" t="s">
        <v>950</v>
      </c>
      <c r="FI54" s="325" t="s">
        <v>950</v>
      </c>
      <c r="FJ54" s="325" t="s">
        <v>950</v>
      </c>
      <c r="FK54" s="324">
        <v>0</v>
      </c>
      <c r="FL54" s="324">
        <v>0</v>
      </c>
      <c r="FM54" s="324">
        <v>0</v>
      </c>
      <c r="FN54" s="324">
        <v>0</v>
      </c>
      <c r="FO54" s="324">
        <v>49</v>
      </c>
    </row>
    <row r="55" spans="1:171" s="300" customFormat="1" ht="13.5" customHeight="1">
      <c r="A55" s="322" t="s">
        <v>745</v>
      </c>
      <c r="B55" s="323" t="s">
        <v>902</v>
      </c>
      <c r="C55" s="322" t="s">
        <v>903</v>
      </c>
      <c r="D55" s="324">
        <f t="shared" si="43"/>
        <v>1277</v>
      </c>
      <c r="E55" s="324">
        <f t="shared" si="44"/>
        <v>0</v>
      </c>
      <c r="F55" s="324">
        <f t="shared" si="45"/>
        <v>0</v>
      </c>
      <c r="G55" s="324">
        <f t="shared" si="46"/>
        <v>44</v>
      </c>
      <c r="H55" s="324">
        <f t="shared" si="47"/>
        <v>44</v>
      </c>
      <c r="I55" s="324">
        <f t="shared" si="48"/>
        <v>87</v>
      </c>
      <c r="J55" s="324">
        <f t="shared" si="49"/>
        <v>72</v>
      </c>
      <c r="K55" s="324">
        <f t="shared" si="50"/>
        <v>0</v>
      </c>
      <c r="L55" s="324">
        <f t="shared" si="51"/>
        <v>182</v>
      </c>
      <c r="M55" s="324">
        <f t="shared" si="52"/>
        <v>0</v>
      </c>
      <c r="N55" s="324">
        <f t="shared" si="53"/>
        <v>0</v>
      </c>
      <c r="O55" s="324">
        <f t="shared" si="54"/>
        <v>0</v>
      </c>
      <c r="P55" s="324">
        <f t="shared" si="55"/>
        <v>0</v>
      </c>
      <c r="Q55" s="324">
        <f t="shared" si="56"/>
        <v>0</v>
      </c>
      <c r="R55" s="324">
        <f t="shared" si="57"/>
        <v>0</v>
      </c>
      <c r="S55" s="324">
        <f t="shared" si="58"/>
        <v>0</v>
      </c>
      <c r="T55" s="324">
        <f t="shared" si="59"/>
        <v>530</v>
      </c>
      <c r="U55" s="324">
        <f t="shared" si="60"/>
        <v>0</v>
      </c>
      <c r="V55" s="324">
        <f t="shared" si="61"/>
        <v>0</v>
      </c>
      <c r="W55" s="324">
        <f t="shared" si="62"/>
        <v>0</v>
      </c>
      <c r="X55" s="324">
        <f t="shared" si="63"/>
        <v>318</v>
      </c>
      <c r="Y55" s="324">
        <f t="shared" si="36"/>
        <v>711</v>
      </c>
      <c r="Z55" s="324">
        <v>0</v>
      </c>
      <c r="AA55" s="324">
        <v>0</v>
      </c>
      <c r="AB55" s="324">
        <v>0</v>
      </c>
      <c r="AC55" s="324">
        <v>0</v>
      </c>
      <c r="AD55" s="324">
        <v>0</v>
      </c>
      <c r="AE55" s="324">
        <v>0</v>
      </c>
      <c r="AF55" s="324">
        <v>0</v>
      </c>
      <c r="AG55" s="324">
        <v>0</v>
      </c>
      <c r="AH55" s="324">
        <v>0</v>
      </c>
      <c r="AI55" s="324">
        <v>0</v>
      </c>
      <c r="AJ55" s="325" t="s">
        <v>950</v>
      </c>
      <c r="AK55" s="325" t="s">
        <v>950</v>
      </c>
      <c r="AL55" s="324">
        <v>0</v>
      </c>
      <c r="AM55" s="325" t="s">
        <v>950</v>
      </c>
      <c r="AN55" s="325" t="s">
        <v>950</v>
      </c>
      <c r="AO55" s="324">
        <v>530</v>
      </c>
      <c r="AP55" s="325" t="s">
        <v>950</v>
      </c>
      <c r="AQ55" s="324">
        <v>0</v>
      </c>
      <c r="AR55" s="325" t="s">
        <v>950</v>
      </c>
      <c r="AS55" s="324">
        <v>181</v>
      </c>
      <c r="AT55" s="324">
        <f t="shared" si="37"/>
        <v>0</v>
      </c>
      <c r="AU55" s="324">
        <v>0</v>
      </c>
      <c r="AV55" s="324">
        <v>0</v>
      </c>
      <c r="AW55" s="324">
        <v>0</v>
      </c>
      <c r="AX55" s="324">
        <v>0</v>
      </c>
      <c r="AY55" s="324">
        <v>0</v>
      </c>
      <c r="AZ55" s="324">
        <v>0</v>
      </c>
      <c r="BA55" s="324">
        <v>0</v>
      </c>
      <c r="BB55" s="324">
        <v>0</v>
      </c>
      <c r="BC55" s="324">
        <v>0</v>
      </c>
      <c r="BD55" s="324">
        <v>0</v>
      </c>
      <c r="BE55" s="325" t="s">
        <v>950</v>
      </c>
      <c r="BF55" s="325" t="s">
        <v>950</v>
      </c>
      <c r="BG55" s="325" t="s">
        <v>950</v>
      </c>
      <c r="BH55" s="325" t="s">
        <v>950</v>
      </c>
      <c r="BI55" s="325" t="s">
        <v>950</v>
      </c>
      <c r="BJ55" s="325" t="s">
        <v>950</v>
      </c>
      <c r="BK55" s="325" t="s">
        <v>950</v>
      </c>
      <c r="BL55" s="325" t="s">
        <v>950</v>
      </c>
      <c r="BM55" s="325" t="s">
        <v>950</v>
      </c>
      <c r="BN55" s="324">
        <v>0</v>
      </c>
      <c r="BO55" s="324">
        <f t="shared" si="38"/>
        <v>0</v>
      </c>
      <c r="BP55" s="324">
        <v>0</v>
      </c>
      <c r="BQ55" s="324">
        <v>0</v>
      </c>
      <c r="BR55" s="324">
        <v>0</v>
      </c>
      <c r="BS55" s="324">
        <v>0</v>
      </c>
      <c r="BT55" s="324">
        <v>0</v>
      </c>
      <c r="BU55" s="324">
        <v>0</v>
      </c>
      <c r="BV55" s="324">
        <v>0</v>
      </c>
      <c r="BW55" s="324">
        <v>0</v>
      </c>
      <c r="BX55" s="324">
        <v>0</v>
      </c>
      <c r="BY55" s="324">
        <v>0</v>
      </c>
      <c r="BZ55" s="324">
        <v>0</v>
      </c>
      <c r="CA55" s="324">
        <v>0</v>
      </c>
      <c r="CB55" s="325" t="s">
        <v>950</v>
      </c>
      <c r="CC55" s="325" t="s">
        <v>950</v>
      </c>
      <c r="CD55" s="325" t="s">
        <v>950</v>
      </c>
      <c r="CE55" s="325" t="s">
        <v>950</v>
      </c>
      <c r="CF55" s="325" t="s">
        <v>950</v>
      </c>
      <c r="CG55" s="325" t="s">
        <v>950</v>
      </c>
      <c r="CH55" s="325" t="s">
        <v>950</v>
      </c>
      <c r="CI55" s="324">
        <v>0</v>
      </c>
      <c r="CJ55" s="324">
        <f t="shared" si="39"/>
        <v>0</v>
      </c>
      <c r="CK55" s="324">
        <v>0</v>
      </c>
      <c r="CL55" s="324">
        <v>0</v>
      </c>
      <c r="CM55" s="324">
        <v>0</v>
      </c>
      <c r="CN55" s="324">
        <v>0</v>
      </c>
      <c r="CO55" s="324">
        <v>0</v>
      </c>
      <c r="CP55" s="324">
        <v>0</v>
      </c>
      <c r="CQ55" s="324">
        <v>0</v>
      </c>
      <c r="CR55" s="324">
        <v>0</v>
      </c>
      <c r="CS55" s="324">
        <v>0</v>
      </c>
      <c r="CT55" s="324">
        <v>0</v>
      </c>
      <c r="CU55" s="324">
        <v>0</v>
      </c>
      <c r="CV55" s="324">
        <v>0</v>
      </c>
      <c r="CW55" s="325" t="s">
        <v>950</v>
      </c>
      <c r="CX55" s="325" t="s">
        <v>950</v>
      </c>
      <c r="CY55" s="325" t="s">
        <v>950</v>
      </c>
      <c r="CZ55" s="325" t="s">
        <v>950</v>
      </c>
      <c r="DA55" s="325" t="s">
        <v>950</v>
      </c>
      <c r="DB55" s="325" t="s">
        <v>950</v>
      </c>
      <c r="DC55" s="325" t="s">
        <v>950</v>
      </c>
      <c r="DD55" s="324">
        <v>0</v>
      </c>
      <c r="DE55" s="324">
        <f t="shared" si="40"/>
        <v>0</v>
      </c>
      <c r="DF55" s="324">
        <v>0</v>
      </c>
      <c r="DG55" s="324">
        <v>0</v>
      </c>
      <c r="DH55" s="324">
        <v>0</v>
      </c>
      <c r="DI55" s="324">
        <v>0</v>
      </c>
      <c r="DJ55" s="324">
        <v>0</v>
      </c>
      <c r="DK55" s="324">
        <v>0</v>
      </c>
      <c r="DL55" s="324">
        <v>0</v>
      </c>
      <c r="DM55" s="324">
        <v>0</v>
      </c>
      <c r="DN55" s="324">
        <v>0</v>
      </c>
      <c r="DO55" s="324">
        <v>0</v>
      </c>
      <c r="DP55" s="324">
        <v>0</v>
      </c>
      <c r="DQ55" s="324">
        <v>0</v>
      </c>
      <c r="DR55" s="325" t="s">
        <v>950</v>
      </c>
      <c r="DS55" s="325" t="s">
        <v>950</v>
      </c>
      <c r="DT55" s="324">
        <v>0</v>
      </c>
      <c r="DU55" s="325" t="s">
        <v>950</v>
      </c>
      <c r="DV55" s="325" t="s">
        <v>950</v>
      </c>
      <c r="DW55" s="325" t="s">
        <v>950</v>
      </c>
      <c r="DX55" s="325" t="s">
        <v>950</v>
      </c>
      <c r="DY55" s="324">
        <v>0</v>
      </c>
      <c r="DZ55" s="324">
        <f t="shared" si="41"/>
        <v>0</v>
      </c>
      <c r="EA55" s="324">
        <v>0</v>
      </c>
      <c r="EB55" s="324">
        <v>0</v>
      </c>
      <c r="EC55" s="324">
        <v>0</v>
      </c>
      <c r="ED55" s="324">
        <v>0</v>
      </c>
      <c r="EE55" s="324">
        <v>0</v>
      </c>
      <c r="EF55" s="324">
        <v>0</v>
      </c>
      <c r="EG55" s="324">
        <v>0</v>
      </c>
      <c r="EH55" s="324">
        <v>0</v>
      </c>
      <c r="EI55" s="324">
        <v>0</v>
      </c>
      <c r="EJ55" s="324">
        <v>0</v>
      </c>
      <c r="EK55" s="325" t="s">
        <v>950</v>
      </c>
      <c r="EL55" s="325" t="s">
        <v>950</v>
      </c>
      <c r="EM55" s="325" t="s">
        <v>950</v>
      </c>
      <c r="EN55" s="324">
        <v>0</v>
      </c>
      <c r="EO55" s="324">
        <v>0</v>
      </c>
      <c r="EP55" s="325" t="s">
        <v>950</v>
      </c>
      <c r="EQ55" s="325" t="s">
        <v>950</v>
      </c>
      <c r="ER55" s="325" t="s">
        <v>950</v>
      </c>
      <c r="ES55" s="324">
        <v>0</v>
      </c>
      <c r="ET55" s="324">
        <v>0</v>
      </c>
      <c r="EU55" s="324">
        <f t="shared" si="42"/>
        <v>566</v>
      </c>
      <c r="EV55" s="324">
        <v>0</v>
      </c>
      <c r="EW55" s="324">
        <v>0</v>
      </c>
      <c r="EX55" s="324">
        <v>44</v>
      </c>
      <c r="EY55" s="324">
        <v>44</v>
      </c>
      <c r="EZ55" s="324">
        <v>87</v>
      </c>
      <c r="FA55" s="324">
        <v>72</v>
      </c>
      <c r="FB55" s="324">
        <v>0</v>
      </c>
      <c r="FC55" s="324">
        <v>182</v>
      </c>
      <c r="FD55" s="324">
        <v>0</v>
      </c>
      <c r="FE55" s="324">
        <v>0</v>
      </c>
      <c r="FF55" s="324">
        <v>0</v>
      </c>
      <c r="FG55" s="324">
        <v>0</v>
      </c>
      <c r="FH55" s="325" t="s">
        <v>950</v>
      </c>
      <c r="FI55" s="325" t="s">
        <v>950</v>
      </c>
      <c r="FJ55" s="325" t="s">
        <v>950</v>
      </c>
      <c r="FK55" s="324">
        <v>0</v>
      </c>
      <c r="FL55" s="324">
        <v>0</v>
      </c>
      <c r="FM55" s="324">
        <v>0</v>
      </c>
      <c r="FN55" s="324">
        <v>0</v>
      </c>
      <c r="FO55" s="324">
        <v>137</v>
      </c>
    </row>
    <row r="56" spans="1:171" s="300" customFormat="1" ht="13.5" customHeight="1">
      <c r="A56" s="322" t="s">
        <v>745</v>
      </c>
      <c r="B56" s="323" t="s">
        <v>905</v>
      </c>
      <c r="C56" s="322" t="s">
        <v>906</v>
      </c>
      <c r="D56" s="324">
        <f t="shared" si="43"/>
        <v>848</v>
      </c>
      <c r="E56" s="324">
        <f t="shared" si="44"/>
        <v>1</v>
      </c>
      <c r="F56" s="324">
        <f t="shared" si="45"/>
        <v>0</v>
      </c>
      <c r="G56" s="324">
        <f t="shared" si="46"/>
        <v>0</v>
      </c>
      <c r="H56" s="324">
        <f t="shared" si="47"/>
        <v>25</v>
      </c>
      <c r="I56" s="324">
        <f t="shared" si="48"/>
        <v>133</v>
      </c>
      <c r="J56" s="324">
        <f t="shared" si="49"/>
        <v>0</v>
      </c>
      <c r="K56" s="324">
        <f t="shared" si="50"/>
        <v>0</v>
      </c>
      <c r="L56" s="324">
        <f t="shared" si="51"/>
        <v>299</v>
      </c>
      <c r="M56" s="324">
        <f t="shared" si="52"/>
        <v>0</v>
      </c>
      <c r="N56" s="324">
        <f t="shared" si="53"/>
        <v>0</v>
      </c>
      <c r="O56" s="324">
        <f t="shared" si="54"/>
        <v>0</v>
      </c>
      <c r="P56" s="324">
        <f t="shared" si="55"/>
        <v>0</v>
      </c>
      <c r="Q56" s="324">
        <f t="shared" si="56"/>
        <v>0</v>
      </c>
      <c r="R56" s="324">
        <f t="shared" si="57"/>
        <v>0</v>
      </c>
      <c r="S56" s="324">
        <f t="shared" si="58"/>
        <v>0</v>
      </c>
      <c r="T56" s="324">
        <f t="shared" si="59"/>
        <v>382</v>
      </c>
      <c r="U56" s="324">
        <f t="shared" si="60"/>
        <v>0</v>
      </c>
      <c r="V56" s="324">
        <f t="shared" si="61"/>
        <v>0</v>
      </c>
      <c r="W56" s="324">
        <f t="shared" si="62"/>
        <v>0</v>
      </c>
      <c r="X56" s="324">
        <f t="shared" si="63"/>
        <v>8</v>
      </c>
      <c r="Y56" s="324">
        <f t="shared" si="36"/>
        <v>383</v>
      </c>
      <c r="Z56" s="324">
        <v>1</v>
      </c>
      <c r="AA56" s="324">
        <v>0</v>
      </c>
      <c r="AB56" s="324">
        <v>0</v>
      </c>
      <c r="AC56" s="324">
        <v>0</v>
      </c>
      <c r="AD56" s="324">
        <v>0</v>
      </c>
      <c r="AE56" s="324">
        <v>0</v>
      </c>
      <c r="AF56" s="324">
        <v>0</v>
      </c>
      <c r="AG56" s="324">
        <v>0</v>
      </c>
      <c r="AH56" s="324">
        <v>0</v>
      </c>
      <c r="AI56" s="324">
        <v>0</v>
      </c>
      <c r="AJ56" s="325" t="s">
        <v>950</v>
      </c>
      <c r="AK56" s="325" t="s">
        <v>950</v>
      </c>
      <c r="AL56" s="324">
        <v>0</v>
      </c>
      <c r="AM56" s="325" t="s">
        <v>950</v>
      </c>
      <c r="AN56" s="325" t="s">
        <v>950</v>
      </c>
      <c r="AO56" s="324">
        <v>382</v>
      </c>
      <c r="AP56" s="325" t="s">
        <v>950</v>
      </c>
      <c r="AQ56" s="324">
        <v>0</v>
      </c>
      <c r="AR56" s="325" t="s">
        <v>950</v>
      </c>
      <c r="AS56" s="324">
        <v>0</v>
      </c>
      <c r="AT56" s="324">
        <f t="shared" si="37"/>
        <v>25</v>
      </c>
      <c r="AU56" s="324">
        <v>0</v>
      </c>
      <c r="AV56" s="324">
        <v>0</v>
      </c>
      <c r="AW56" s="324">
        <v>0</v>
      </c>
      <c r="AX56" s="324">
        <v>25</v>
      </c>
      <c r="AY56" s="324">
        <v>0</v>
      </c>
      <c r="AZ56" s="324">
        <v>0</v>
      </c>
      <c r="BA56" s="324">
        <v>0</v>
      </c>
      <c r="BB56" s="324">
        <v>0</v>
      </c>
      <c r="BC56" s="324">
        <v>0</v>
      </c>
      <c r="BD56" s="324">
        <v>0</v>
      </c>
      <c r="BE56" s="325" t="s">
        <v>950</v>
      </c>
      <c r="BF56" s="325" t="s">
        <v>950</v>
      </c>
      <c r="BG56" s="325" t="s">
        <v>950</v>
      </c>
      <c r="BH56" s="325" t="s">
        <v>950</v>
      </c>
      <c r="BI56" s="325" t="s">
        <v>950</v>
      </c>
      <c r="BJ56" s="325" t="s">
        <v>950</v>
      </c>
      <c r="BK56" s="325" t="s">
        <v>950</v>
      </c>
      <c r="BL56" s="325" t="s">
        <v>950</v>
      </c>
      <c r="BM56" s="325" t="s">
        <v>950</v>
      </c>
      <c r="BN56" s="324">
        <v>0</v>
      </c>
      <c r="BO56" s="324">
        <f t="shared" si="38"/>
        <v>0</v>
      </c>
      <c r="BP56" s="324">
        <v>0</v>
      </c>
      <c r="BQ56" s="324">
        <v>0</v>
      </c>
      <c r="BR56" s="324">
        <v>0</v>
      </c>
      <c r="BS56" s="324">
        <v>0</v>
      </c>
      <c r="BT56" s="324">
        <v>0</v>
      </c>
      <c r="BU56" s="324">
        <v>0</v>
      </c>
      <c r="BV56" s="324">
        <v>0</v>
      </c>
      <c r="BW56" s="324">
        <v>0</v>
      </c>
      <c r="BX56" s="324">
        <v>0</v>
      </c>
      <c r="BY56" s="324">
        <v>0</v>
      </c>
      <c r="BZ56" s="324">
        <v>0</v>
      </c>
      <c r="CA56" s="324">
        <v>0</v>
      </c>
      <c r="CB56" s="325" t="s">
        <v>950</v>
      </c>
      <c r="CC56" s="325" t="s">
        <v>950</v>
      </c>
      <c r="CD56" s="325" t="s">
        <v>950</v>
      </c>
      <c r="CE56" s="325" t="s">
        <v>950</v>
      </c>
      <c r="CF56" s="325" t="s">
        <v>950</v>
      </c>
      <c r="CG56" s="325" t="s">
        <v>950</v>
      </c>
      <c r="CH56" s="325" t="s">
        <v>950</v>
      </c>
      <c r="CI56" s="324">
        <v>0</v>
      </c>
      <c r="CJ56" s="324">
        <f t="shared" si="39"/>
        <v>0</v>
      </c>
      <c r="CK56" s="324">
        <v>0</v>
      </c>
      <c r="CL56" s="324">
        <v>0</v>
      </c>
      <c r="CM56" s="324">
        <v>0</v>
      </c>
      <c r="CN56" s="324">
        <v>0</v>
      </c>
      <c r="CO56" s="324">
        <v>0</v>
      </c>
      <c r="CP56" s="324">
        <v>0</v>
      </c>
      <c r="CQ56" s="324">
        <v>0</v>
      </c>
      <c r="CR56" s="324">
        <v>0</v>
      </c>
      <c r="CS56" s="324">
        <v>0</v>
      </c>
      <c r="CT56" s="324">
        <v>0</v>
      </c>
      <c r="CU56" s="324">
        <v>0</v>
      </c>
      <c r="CV56" s="324">
        <v>0</v>
      </c>
      <c r="CW56" s="325" t="s">
        <v>950</v>
      </c>
      <c r="CX56" s="325" t="s">
        <v>950</v>
      </c>
      <c r="CY56" s="325" t="s">
        <v>950</v>
      </c>
      <c r="CZ56" s="325" t="s">
        <v>950</v>
      </c>
      <c r="DA56" s="325" t="s">
        <v>950</v>
      </c>
      <c r="DB56" s="325" t="s">
        <v>950</v>
      </c>
      <c r="DC56" s="325" t="s">
        <v>950</v>
      </c>
      <c r="DD56" s="324">
        <v>0</v>
      </c>
      <c r="DE56" s="324">
        <f t="shared" si="40"/>
        <v>0</v>
      </c>
      <c r="DF56" s="324">
        <v>0</v>
      </c>
      <c r="DG56" s="324">
        <v>0</v>
      </c>
      <c r="DH56" s="324">
        <v>0</v>
      </c>
      <c r="DI56" s="324">
        <v>0</v>
      </c>
      <c r="DJ56" s="324">
        <v>0</v>
      </c>
      <c r="DK56" s="324">
        <v>0</v>
      </c>
      <c r="DL56" s="324">
        <v>0</v>
      </c>
      <c r="DM56" s="324">
        <v>0</v>
      </c>
      <c r="DN56" s="324">
        <v>0</v>
      </c>
      <c r="DO56" s="324">
        <v>0</v>
      </c>
      <c r="DP56" s="324">
        <v>0</v>
      </c>
      <c r="DQ56" s="324">
        <v>0</v>
      </c>
      <c r="DR56" s="325" t="s">
        <v>950</v>
      </c>
      <c r="DS56" s="325" t="s">
        <v>950</v>
      </c>
      <c r="DT56" s="324">
        <v>0</v>
      </c>
      <c r="DU56" s="325" t="s">
        <v>950</v>
      </c>
      <c r="DV56" s="325" t="s">
        <v>950</v>
      </c>
      <c r="DW56" s="325" t="s">
        <v>950</v>
      </c>
      <c r="DX56" s="325" t="s">
        <v>950</v>
      </c>
      <c r="DY56" s="324">
        <v>0</v>
      </c>
      <c r="DZ56" s="324">
        <f t="shared" si="41"/>
        <v>0</v>
      </c>
      <c r="EA56" s="324">
        <v>0</v>
      </c>
      <c r="EB56" s="324">
        <v>0</v>
      </c>
      <c r="EC56" s="324">
        <v>0</v>
      </c>
      <c r="ED56" s="324">
        <v>0</v>
      </c>
      <c r="EE56" s="324">
        <v>0</v>
      </c>
      <c r="EF56" s="324">
        <v>0</v>
      </c>
      <c r="EG56" s="324">
        <v>0</v>
      </c>
      <c r="EH56" s="324">
        <v>0</v>
      </c>
      <c r="EI56" s="324">
        <v>0</v>
      </c>
      <c r="EJ56" s="324">
        <v>0</v>
      </c>
      <c r="EK56" s="325" t="s">
        <v>950</v>
      </c>
      <c r="EL56" s="325" t="s">
        <v>950</v>
      </c>
      <c r="EM56" s="325" t="s">
        <v>950</v>
      </c>
      <c r="EN56" s="324">
        <v>0</v>
      </c>
      <c r="EO56" s="324">
        <v>0</v>
      </c>
      <c r="EP56" s="325" t="s">
        <v>950</v>
      </c>
      <c r="EQ56" s="325" t="s">
        <v>950</v>
      </c>
      <c r="ER56" s="325" t="s">
        <v>950</v>
      </c>
      <c r="ES56" s="324">
        <v>0</v>
      </c>
      <c r="ET56" s="324">
        <v>0</v>
      </c>
      <c r="EU56" s="324">
        <f t="shared" si="42"/>
        <v>440</v>
      </c>
      <c r="EV56" s="324">
        <v>0</v>
      </c>
      <c r="EW56" s="324">
        <v>0</v>
      </c>
      <c r="EX56" s="324">
        <v>0</v>
      </c>
      <c r="EY56" s="324">
        <v>0</v>
      </c>
      <c r="EZ56" s="324">
        <v>133</v>
      </c>
      <c r="FA56" s="324">
        <v>0</v>
      </c>
      <c r="FB56" s="324">
        <v>0</v>
      </c>
      <c r="FC56" s="324">
        <v>299</v>
      </c>
      <c r="FD56" s="324">
        <v>0</v>
      </c>
      <c r="FE56" s="324">
        <v>0</v>
      </c>
      <c r="FF56" s="324">
        <v>0</v>
      </c>
      <c r="FG56" s="324">
        <v>0</v>
      </c>
      <c r="FH56" s="325" t="s">
        <v>950</v>
      </c>
      <c r="FI56" s="325" t="s">
        <v>950</v>
      </c>
      <c r="FJ56" s="325" t="s">
        <v>950</v>
      </c>
      <c r="FK56" s="324">
        <v>0</v>
      </c>
      <c r="FL56" s="324">
        <v>0</v>
      </c>
      <c r="FM56" s="324">
        <v>0</v>
      </c>
      <c r="FN56" s="324">
        <v>0</v>
      </c>
      <c r="FO56" s="324">
        <v>8</v>
      </c>
    </row>
    <row r="57" spans="1:171" s="300" customFormat="1" ht="13.5" customHeight="1">
      <c r="A57" s="322" t="s">
        <v>745</v>
      </c>
      <c r="B57" s="323" t="s">
        <v>908</v>
      </c>
      <c r="C57" s="322" t="s">
        <v>909</v>
      </c>
      <c r="D57" s="324">
        <f t="shared" si="43"/>
        <v>355</v>
      </c>
      <c r="E57" s="324">
        <f t="shared" si="44"/>
        <v>0</v>
      </c>
      <c r="F57" s="324">
        <f t="shared" si="45"/>
        <v>0</v>
      </c>
      <c r="G57" s="324">
        <f t="shared" si="46"/>
        <v>0</v>
      </c>
      <c r="H57" s="324">
        <f t="shared" si="47"/>
        <v>112</v>
      </c>
      <c r="I57" s="324">
        <f t="shared" si="48"/>
        <v>78</v>
      </c>
      <c r="J57" s="324">
        <f t="shared" si="49"/>
        <v>36</v>
      </c>
      <c r="K57" s="324">
        <f t="shared" si="50"/>
        <v>0</v>
      </c>
      <c r="L57" s="324">
        <f t="shared" si="51"/>
        <v>96</v>
      </c>
      <c r="M57" s="324">
        <f t="shared" si="52"/>
        <v>0</v>
      </c>
      <c r="N57" s="324">
        <f t="shared" si="53"/>
        <v>0</v>
      </c>
      <c r="O57" s="324">
        <f t="shared" si="54"/>
        <v>0</v>
      </c>
      <c r="P57" s="324">
        <f t="shared" si="55"/>
        <v>0</v>
      </c>
      <c r="Q57" s="324">
        <f t="shared" si="56"/>
        <v>0</v>
      </c>
      <c r="R57" s="324">
        <f t="shared" si="57"/>
        <v>0</v>
      </c>
      <c r="S57" s="324">
        <f t="shared" si="58"/>
        <v>0</v>
      </c>
      <c r="T57" s="324">
        <f t="shared" si="59"/>
        <v>0</v>
      </c>
      <c r="U57" s="324">
        <f t="shared" si="60"/>
        <v>0</v>
      </c>
      <c r="V57" s="324">
        <f t="shared" si="61"/>
        <v>0</v>
      </c>
      <c r="W57" s="324">
        <f t="shared" si="62"/>
        <v>0</v>
      </c>
      <c r="X57" s="324">
        <f t="shared" si="63"/>
        <v>33</v>
      </c>
      <c r="Y57" s="324">
        <f t="shared" si="36"/>
        <v>27</v>
      </c>
      <c r="Z57" s="324">
        <v>0</v>
      </c>
      <c r="AA57" s="324">
        <v>0</v>
      </c>
      <c r="AB57" s="324">
        <v>0</v>
      </c>
      <c r="AC57" s="324">
        <v>24</v>
      </c>
      <c r="AD57" s="324">
        <v>0</v>
      </c>
      <c r="AE57" s="324">
        <v>0</v>
      </c>
      <c r="AF57" s="324">
        <v>0</v>
      </c>
      <c r="AG57" s="324">
        <v>0</v>
      </c>
      <c r="AH57" s="324">
        <v>0</v>
      </c>
      <c r="AI57" s="324">
        <v>0</v>
      </c>
      <c r="AJ57" s="325" t="s">
        <v>950</v>
      </c>
      <c r="AK57" s="325" t="s">
        <v>950</v>
      </c>
      <c r="AL57" s="324">
        <v>0</v>
      </c>
      <c r="AM57" s="325" t="s">
        <v>950</v>
      </c>
      <c r="AN57" s="325" t="s">
        <v>950</v>
      </c>
      <c r="AO57" s="324">
        <v>0</v>
      </c>
      <c r="AP57" s="325" t="s">
        <v>950</v>
      </c>
      <c r="AQ57" s="324">
        <v>0</v>
      </c>
      <c r="AR57" s="325" t="s">
        <v>950</v>
      </c>
      <c r="AS57" s="324">
        <v>3</v>
      </c>
      <c r="AT57" s="324">
        <f t="shared" si="37"/>
        <v>0</v>
      </c>
      <c r="AU57" s="324">
        <v>0</v>
      </c>
      <c r="AV57" s="324">
        <v>0</v>
      </c>
      <c r="AW57" s="324">
        <v>0</v>
      </c>
      <c r="AX57" s="324">
        <v>0</v>
      </c>
      <c r="AY57" s="324">
        <v>0</v>
      </c>
      <c r="AZ57" s="324">
        <v>0</v>
      </c>
      <c r="BA57" s="324">
        <v>0</v>
      </c>
      <c r="BB57" s="324">
        <v>0</v>
      </c>
      <c r="BC57" s="324">
        <v>0</v>
      </c>
      <c r="BD57" s="324">
        <v>0</v>
      </c>
      <c r="BE57" s="325" t="s">
        <v>950</v>
      </c>
      <c r="BF57" s="325" t="s">
        <v>950</v>
      </c>
      <c r="BG57" s="325" t="s">
        <v>950</v>
      </c>
      <c r="BH57" s="325" t="s">
        <v>950</v>
      </c>
      <c r="BI57" s="325" t="s">
        <v>950</v>
      </c>
      <c r="BJ57" s="325" t="s">
        <v>950</v>
      </c>
      <c r="BK57" s="325" t="s">
        <v>950</v>
      </c>
      <c r="BL57" s="325" t="s">
        <v>950</v>
      </c>
      <c r="BM57" s="325" t="s">
        <v>950</v>
      </c>
      <c r="BN57" s="324">
        <v>0</v>
      </c>
      <c r="BO57" s="324">
        <f t="shared" si="38"/>
        <v>0</v>
      </c>
      <c r="BP57" s="324">
        <v>0</v>
      </c>
      <c r="BQ57" s="324">
        <v>0</v>
      </c>
      <c r="BR57" s="324">
        <v>0</v>
      </c>
      <c r="BS57" s="324">
        <v>0</v>
      </c>
      <c r="BT57" s="324">
        <v>0</v>
      </c>
      <c r="BU57" s="324">
        <v>0</v>
      </c>
      <c r="BV57" s="324">
        <v>0</v>
      </c>
      <c r="BW57" s="324">
        <v>0</v>
      </c>
      <c r="BX57" s="324">
        <v>0</v>
      </c>
      <c r="BY57" s="324">
        <v>0</v>
      </c>
      <c r="BZ57" s="324">
        <v>0</v>
      </c>
      <c r="CA57" s="324">
        <v>0</v>
      </c>
      <c r="CB57" s="325" t="s">
        <v>950</v>
      </c>
      <c r="CC57" s="325" t="s">
        <v>950</v>
      </c>
      <c r="CD57" s="325" t="s">
        <v>950</v>
      </c>
      <c r="CE57" s="325" t="s">
        <v>950</v>
      </c>
      <c r="CF57" s="325" t="s">
        <v>950</v>
      </c>
      <c r="CG57" s="325" t="s">
        <v>950</v>
      </c>
      <c r="CH57" s="325" t="s">
        <v>950</v>
      </c>
      <c r="CI57" s="324">
        <v>0</v>
      </c>
      <c r="CJ57" s="324">
        <f t="shared" si="39"/>
        <v>0</v>
      </c>
      <c r="CK57" s="324">
        <v>0</v>
      </c>
      <c r="CL57" s="324">
        <v>0</v>
      </c>
      <c r="CM57" s="324">
        <v>0</v>
      </c>
      <c r="CN57" s="324">
        <v>0</v>
      </c>
      <c r="CO57" s="324">
        <v>0</v>
      </c>
      <c r="CP57" s="324">
        <v>0</v>
      </c>
      <c r="CQ57" s="324">
        <v>0</v>
      </c>
      <c r="CR57" s="324">
        <v>0</v>
      </c>
      <c r="CS57" s="324">
        <v>0</v>
      </c>
      <c r="CT57" s="324">
        <v>0</v>
      </c>
      <c r="CU57" s="324">
        <v>0</v>
      </c>
      <c r="CV57" s="324">
        <v>0</v>
      </c>
      <c r="CW57" s="325" t="s">
        <v>950</v>
      </c>
      <c r="CX57" s="325" t="s">
        <v>950</v>
      </c>
      <c r="CY57" s="325" t="s">
        <v>950</v>
      </c>
      <c r="CZ57" s="325" t="s">
        <v>950</v>
      </c>
      <c r="DA57" s="325" t="s">
        <v>950</v>
      </c>
      <c r="DB57" s="325" t="s">
        <v>950</v>
      </c>
      <c r="DC57" s="325" t="s">
        <v>950</v>
      </c>
      <c r="DD57" s="324">
        <v>0</v>
      </c>
      <c r="DE57" s="324">
        <f t="shared" si="40"/>
        <v>0</v>
      </c>
      <c r="DF57" s="324">
        <v>0</v>
      </c>
      <c r="DG57" s="324">
        <v>0</v>
      </c>
      <c r="DH57" s="324">
        <v>0</v>
      </c>
      <c r="DI57" s="324">
        <v>0</v>
      </c>
      <c r="DJ57" s="324">
        <v>0</v>
      </c>
      <c r="DK57" s="324">
        <v>0</v>
      </c>
      <c r="DL57" s="324">
        <v>0</v>
      </c>
      <c r="DM57" s="324">
        <v>0</v>
      </c>
      <c r="DN57" s="324">
        <v>0</v>
      </c>
      <c r="DO57" s="324">
        <v>0</v>
      </c>
      <c r="DP57" s="324">
        <v>0</v>
      </c>
      <c r="DQ57" s="324">
        <v>0</v>
      </c>
      <c r="DR57" s="325" t="s">
        <v>950</v>
      </c>
      <c r="DS57" s="325" t="s">
        <v>950</v>
      </c>
      <c r="DT57" s="324">
        <v>0</v>
      </c>
      <c r="DU57" s="325" t="s">
        <v>950</v>
      </c>
      <c r="DV57" s="325" t="s">
        <v>950</v>
      </c>
      <c r="DW57" s="325" t="s">
        <v>950</v>
      </c>
      <c r="DX57" s="325" t="s">
        <v>950</v>
      </c>
      <c r="DY57" s="324">
        <v>0</v>
      </c>
      <c r="DZ57" s="324">
        <f t="shared" si="41"/>
        <v>0</v>
      </c>
      <c r="EA57" s="324">
        <v>0</v>
      </c>
      <c r="EB57" s="324">
        <v>0</v>
      </c>
      <c r="EC57" s="324">
        <v>0</v>
      </c>
      <c r="ED57" s="324">
        <v>0</v>
      </c>
      <c r="EE57" s="324">
        <v>0</v>
      </c>
      <c r="EF57" s="324">
        <v>0</v>
      </c>
      <c r="EG57" s="324">
        <v>0</v>
      </c>
      <c r="EH57" s="324">
        <v>0</v>
      </c>
      <c r="EI57" s="324">
        <v>0</v>
      </c>
      <c r="EJ57" s="324">
        <v>0</v>
      </c>
      <c r="EK57" s="325" t="s">
        <v>950</v>
      </c>
      <c r="EL57" s="325" t="s">
        <v>950</v>
      </c>
      <c r="EM57" s="325" t="s">
        <v>950</v>
      </c>
      <c r="EN57" s="324">
        <v>0</v>
      </c>
      <c r="EO57" s="324">
        <v>0</v>
      </c>
      <c r="EP57" s="325" t="s">
        <v>950</v>
      </c>
      <c r="EQ57" s="325" t="s">
        <v>950</v>
      </c>
      <c r="ER57" s="325" t="s">
        <v>950</v>
      </c>
      <c r="ES57" s="324">
        <v>0</v>
      </c>
      <c r="ET57" s="324">
        <v>0</v>
      </c>
      <c r="EU57" s="324">
        <f t="shared" si="42"/>
        <v>328</v>
      </c>
      <c r="EV57" s="324">
        <v>0</v>
      </c>
      <c r="EW57" s="324">
        <v>0</v>
      </c>
      <c r="EX57" s="324">
        <v>0</v>
      </c>
      <c r="EY57" s="324">
        <v>88</v>
      </c>
      <c r="EZ57" s="324">
        <v>78</v>
      </c>
      <c r="FA57" s="324">
        <v>36</v>
      </c>
      <c r="FB57" s="324">
        <v>0</v>
      </c>
      <c r="FC57" s="324">
        <v>96</v>
      </c>
      <c r="FD57" s="324">
        <v>0</v>
      </c>
      <c r="FE57" s="324">
        <v>0</v>
      </c>
      <c r="FF57" s="324">
        <v>0</v>
      </c>
      <c r="FG57" s="324">
        <v>0</v>
      </c>
      <c r="FH57" s="325" t="s">
        <v>950</v>
      </c>
      <c r="FI57" s="325" t="s">
        <v>950</v>
      </c>
      <c r="FJ57" s="325" t="s">
        <v>950</v>
      </c>
      <c r="FK57" s="324">
        <v>0</v>
      </c>
      <c r="FL57" s="324">
        <v>0</v>
      </c>
      <c r="FM57" s="324">
        <v>0</v>
      </c>
      <c r="FN57" s="324">
        <v>0</v>
      </c>
      <c r="FO57" s="324">
        <v>30</v>
      </c>
    </row>
    <row r="58" spans="1:171" s="300" customFormat="1" ht="13.5" customHeight="1">
      <c r="A58" s="322" t="s">
        <v>745</v>
      </c>
      <c r="B58" s="323" t="s">
        <v>911</v>
      </c>
      <c r="C58" s="322" t="s">
        <v>912</v>
      </c>
      <c r="D58" s="324">
        <f t="shared" si="43"/>
        <v>588</v>
      </c>
      <c r="E58" s="324">
        <f t="shared" si="44"/>
        <v>8</v>
      </c>
      <c r="F58" s="324">
        <f t="shared" si="45"/>
        <v>0</v>
      </c>
      <c r="G58" s="324">
        <f t="shared" si="46"/>
        <v>0</v>
      </c>
      <c r="H58" s="324">
        <f t="shared" si="47"/>
        <v>66</v>
      </c>
      <c r="I58" s="324">
        <f t="shared" si="48"/>
        <v>39</v>
      </c>
      <c r="J58" s="324">
        <f t="shared" si="49"/>
        <v>23</v>
      </c>
      <c r="K58" s="324">
        <f t="shared" si="50"/>
        <v>0</v>
      </c>
      <c r="L58" s="324">
        <f t="shared" si="51"/>
        <v>204</v>
      </c>
      <c r="M58" s="324">
        <f t="shared" si="52"/>
        <v>80</v>
      </c>
      <c r="N58" s="324">
        <f t="shared" si="53"/>
        <v>6</v>
      </c>
      <c r="O58" s="324">
        <f t="shared" si="54"/>
        <v>0</v>
      </c>
      <c r="P58" s="324">
        <f t="shared" si="55"/>
        <v>0</v>
      </c>
      <c r="Q58" s="324">
        <f t="shared" si="56"/>
        <v>0</v>
      </c>
      <c r="R58" s="324">
        <f t="shared" si="57"/>
        <v>0</v>
      </c>
      <c r="S58" s="324">
        <f t="shared" si="58"/>
        <v>0</v>
      </c>
      <c r="T58" s="324">
        <f t="shared" si="59"/>
        <v>62</v>
      </c>
      <c r="U58" s="324">
        <f t="shared" si="60"/>
        <v>0</v>
      </c>
      <c r="V58" s="324">
        <f t="shared" si="61"/>
        <v>0</v>
      </c>
      <c r="W58" s="324">
        <f t="shared" si="62"/>
        <v>0</v>
      </c>
      <c r="X58" s="324">
        <f t="shared" si="63"/>
        <v>100</v>
      </c>
      <c r="Y58" s="324">
        <f t="shared" si="36"/>
        <v>150</v>
      </c>
      <c r="Z58" s="324">
        <v>0</v>
      </c>
      <c r="AA58" s="324">
        <v>0</v>
      </c>
      <c r="AB58" s="324">
        <v>0</v>
      </c>
      <c r="AC58" s="324">
        <v>0</v>
      </c>
      <c r="AD58" s="324">
        <v>0</v>
      </c>
      <c r="AE58" s="324">
        <v>0</v>
      </c>
      <c r="AF58" s="324">
        <v>0</v>
      </c>
      <c r="AG58" s="324">
        <v>0</v>
      </c>
      <c r="AH58" s="324">
        <v>0</v>
      </c>
      <c r="AI58" s="324">
        <v>0</v>
      </c>
      <c r="AJ58" s="325" t="s">
        <v>950</v>
      </c>
      <c r="AK58" s="325" t="s">
        <v>950</v>
      </c>
      <c r="AL58" s="324">
        <v>0</v>
      </c>
      <c r="AM58" s="325" t="s">
        <v>950</v>
      </c>
      <c r="AN58" s="325" t="s">
        <v>950</v>
      </c>
      <c r="AO58" s="324">
        <v>62</v>
      </c>
      <c r="AP58" s="325" t="s">
        <v>950</v>
      </c>
      <c r="AQ58" s="324">
        <v>0</v>
      </c>
      <c r="AR58" s="325" t="s">
        <v>950</v>
      </c>
      <c r="AS58" s="324">
        <v>88</v>
      </c>
      <c r="AT58" s="324">
        <f t="shared" si="37"/>
        <v>0</v>
      </c>
      <c r="AU58" s="324">
        <v>0</v>
      </c>
      <c r="AV58" s="324">
        <v>0</v>
      </c>
      <c r="AW58" s="324">
        <v>0</v>
      </c>
      <c r="AX58" s="324">
        <v>0</v>
      </c>
      <c r="AY58" s="324">
        <v>0</v>
      </c>
      <c r="AZ58" s="324">
        <v>0</v>
      </c>
      <c r="BA58" s="324">
        <v>0</v>
      </c>
      <c r="BB58" s="324">
        <v>0</v>
      </c>
      <c r="BC58" s="324">
        <v>0</v>
      </c>
      <c r="BD58" s="324">
        <v>0</v>
      </c>
      <c r="BE58" s="325" t="s">
        <v>950</v>
      </c>
      <c r="BF58" s="325" t="s">
        <v>950</v>
      </c>
      <c r="BG58" s="325" t="s">
        <v>950</v>
      </c>
      <c r="BH58" s="325" t="s">
        <v>950</v>
      </c>
      <c r="BI58" s="325" t="s">
        <v>950</v>
      </c>
      <c r="BJ58" s="325" t="s">
        <v>950</v>
      </c>
      <c r="BK58" s="325" t="s">
        <v>950</v>
      </c>
      <c r="BL58" s="325" t="s">
        <v>950</v>
      </c>
      <c r="BM58" s="325" t="s">
        <v>950</v>
      </c>
      <c r="BN58" s="324">
        <v>0</v>
      </c>
      <c r="BO58" s="324">
        <f t="shared" si="38"/>
        <v>0</v>
      </c>
      <c r="BP58" s="324">
        <v>0</v>
      </c>
      <c r="BQ58" s="324">
        <v>0</v>
      </c>
      <c r="BR58" s="324">
        <v>0</v>
      </c>
      <c r="BS58" s="324">
        <v>0</v>
      </c>
      <c r="BT58" s="324">
        <v>0</v>
      </c>
      <c r="BU58" s="324">
        <v>0</v>
      </c>
      <c r="BV58" s="324">
        <v>0</v>
      </c>
      <c r="BW58" s="324">
        <v>0</v>
      </c>
      <c r="BX58" s="324">
        <v>0</v>
      </c>
      <c r="BY58" s="324">
        <v>0</v>
      </c>
      <c r="BZ58" s="324">
        <v>0</v>
      </c>
      <c r="CA58" s="324">
        <v>0</v>
      </c>
      <c r="CB58" s="325" t="s">
        <v>950</v>
      </c>
      <c r="CC58" s="325" t="s">
        <v>950</v>
      </c>
      <c r="CD58" s="325" t="s">
        <v>950</v>
      </c>
      <c r="CE58" s="325" t="s">
        <v>950</v>
      </c>
      <c r="CF58" s="325" t="s">
        <v>950</v>
      </c>
      <c r="CG58" s="325" t="s">
        <v>950</v>
      </c>
      <c r="CH58" s="325" t="s">
        <v>950</v>
      </c>
      <c r="CI58" s="324">
        <v>0</v>
      </c>
      <c r="CJ58" s="324">
        <f t="shared" si="39"/>
        <v>0</v>
      </c>
      <c r="CK58" s="324">
        <v>0</v>
      </c>
      <c r="CL58" s="324">
        <v>0</v>
      </c>
      <c r="CM58" s="324">
        <v>0</v>
      </c>
      <c r="CN58" s="324">
        <v>0</v>
      </c>
      <c r="CO58" s="324">
        <v>0</v>
      </c>
      <c r="CP58" s="324">
        <v>0</v>
      </c>
      <c r="CQ58" s="324">
        <v>0</v>
      </c>
      <c r="CR58" s="324">
        <v>0</v>
      </c>
      <c r="CS58" s="324">
        <v>0</v>
      </c>
      <c r="CT58" s="324">
        <v>0</v>
      </c>
      <c r="CU58" s="324">
        <v>0</v>
      </c>
      <c r="CV58" s="324">
        <v>0</v>
      </c>
      <c r="CW58" s="325" t="s">
        <v>950</v>
      </c>
      <c r="CX58" s="325" t="s">
        <v>950</v>
      </c>
      <c r="CY58" s="325" t="s">
        <v>950</v>
      </c>
      <c r="CZ58" s="325" t="s">
        <v>950</v>
      </c>
      <c r="DA58" s="325" t="s">
        <v>950</v>
      </c>
      <c r="DB58" s="325" t="s">
        <v>950</v>
      </c>
      <c r="DC58" s="325" t="s">
        <v>950</v>
      </c>
      <c r="DD58" s="324">
        <v>0</v>
      </c>
      <c r="DE58" s="324">
        <f t="shared" si="40"/>
        <v>0</v>
      </c>
      <c r="DF58" s="324">
        <v>0</v>
      </c>
      <c r="DG58" s="324">
        <v>0</v>
      </c>
      <c r="DH58" s="324">
        <v>0</v>
      </c>
      <c r="DI58" s="324">
        <v>0</v>
      </c>
      <c r="DJ58" s="324">
        <v>0</v>
      </c>
      <c r="DK58" s="324">
        <v>0</v>
      </c>
      <c r="DL58" s="324">
        <v>0</v>
      </c>
      <c r="DM58" s="324">
        <v>0</v>
      </c>
      <c r="DN58" s="324">
        <v>0</v>
      </c>
      <c r="DO58" s="324">
        <v>0</v>
      </c>
      <c r="DP58" s="324">
        <v>0</v>
      </c>
      <c r="DQ58" s="324">
        <v>0</v>
      </c>
      <c r="DR58" s="325" t="s">
        <v>950</v>
      </c>
      <c r="DS58" s="325" t="s">
        <v>950</v>
      </c>
      <c r="DT58" s="324">
        <v>0</v>
      </c>
      <c r="DU58" s="325" t="s">
        <v>950</v>
      </c>
      <c r="DV58" s="325" t="s">
        <v>950</v>
      </c>
      <c r="DW58" s="325" t="s">
        <v>950</v>
      </c>
      <c r="DX58" s="325" t="s">
        <v>950</v>
      </c>
      <c r="DY58" s="324">
        <v>0</v>
      </c>
      <c r="DZ58" s="324">
        <f t="shared" si="41"/>
        <v>0</v>
      </c>
      <c r="EA58" s="324">
        <v>0</v>
      </c>
      <c r="EB58" s="324">
        <v>0</v>
      </c>
      <c r="EC58" s="324">
        <v>0</v>
      </c>
      <c r="ED58" s="324">
        <v>0</v>
      </c>
      <c r="EE58" s="324">
        <v>0</v>
      </c>
      <c r="EF58" s="324">
        <v>0</v>
      </c>
      <c r="EG58" s="324">
        <v>0</v>
      </c>
      <c r="EH58" s="324">
        <v>0</v>
      </c>
      <c r="EI58" s="324">
        <v>0</v>
      </c>
      <c r="EJ58" s="324">
        <v>0</v>
      </c>
      <c r="EK58" s="325" t="s">
        <v>950</v>
      </c>
      <c r="EL58" s="325" t="s">
        <v>950</v>
      </c>
      <c r="EM58" s="325" t="s">
        <v>950</v>
      </c>
      <c r="EN58" s="324">
        <v>0</v>
      </c>
      <c r="EO58" s="324">
        <v>0</v>
      </c>
      <c r="EP58" s="325" t="s">
        <v>950</v>
      </c>
      <c r="EQ58" s="325" t="s">
        <v>950</v>
      </c>
      <c r="ER58" s="325" t="s">
        <v>950</v>
      </c>
      <c r="ES58" s="324">
        <v>0</v>
      </c>
      <c r="ET58" s="324">
        <v>0</v>
      </c>
      <c r="EU58" s="324">
        <f t="shared" si="42"/>
        <v>438</v>
      </c>
      <c r="EV58" s="324">
        <v>8</v>
      </c>
      <c r="EW58" s="324">
        <v>0</v>
      </c>
      <c r="EX58" s="324">
        <v>0</v>
      </c>
      <c r="EY58" s="324">
        <v>66</v>
      </c>
      <c r="EZ58" s="324">
        <v>39</v>
      </c>
      <c r="FA58" s="324">
        <v>23</v>
      </c>
      <c r="FB58" s="324">
        <v>0</v>
      </c>
      <c r="FC58" s="324">
        <v>204</v>
      </c>
      <c r="FD58" s="324">
        <v>80</v>
      </c>
      <c r="FE58" s="324">
        <v>6</v>
      </c>
      <c r="FF58" s="324">
        <v>0</v>
      </c>
      <c r="FG58" s="324">
        <v>0</v>
      </c>
      <c r="FH58" s="325" t="s">
        <v>950</v>
      </c>
      <c r="FI58" s="325" t="s">
        <v>950</v>
      </c>
      <c r="FJ58" s="325" t="s">
        <v>950</v>
      </c>
      <c r="FK58" s="324">
        <v>0</v>
      </c>
      <c r="FL58" s="324">
        <v>0</v>
      </c>
      <c r="FM58" s="324">
        <v>0</v>
      </c>
      <c r="FN58" s="324">
        <v>0</v>
      </c>
      <c r="FO58" s="324">
        <v>12</v>
      </c>
    </row>
    <row r="59" spans="1:171" s="300" customFormat="1" ht="13.5" customHeight="1">
      <c r="A59" s="322" t="s">
        <v>745</v>
      </c>
      <c r="B59" s="323" t="s">
        <v>914</v>
      </c>
      <c r="C59" s="322" t="s">
        <v>915</v>
      </c>
      <c r="D59" s="324">
        <f t="shared" si="43"/>
        <v>359</v>
      </c>
      <c r="E59" s="324">
        <f t="shared" si="44"/>
        <v>0</v>
      </c>
      <c r="F59" s="324">
        <f t="shared" si="45"/>
        <v>0</v>
      </c>
      <c r="G59" s="324">
        <f t="shared" si="46"/>
        <v>0</v>
      </c>
      <c r="H59" s="324">
        <f t="shared" si="47"/>
        <v>24</v>
      </c>
      <c r="I59" s="324">
        <f t="shared" si="48"/>
        <v>43</v>
      </c>
      <c r="J59" s="324">
        <f t="shared" si="49"/>
        <v>10</v>
      </c>
      <c r="K59" s="324">
        <f t="shared" si="50"/>
        <v>0</v>
      </c>
      <c r="L59" s="324">
        <f t="shared" si="51"/>
        <v>0</v>
      </c>
      <c r="M59" s="324">
        <f t="shared" si="52"/>
        <v>0</v>
      </c>
      <c r="N59" s="324">
        <f t="shared" si="53"/>
        <v>29</v>
      </c>
      <c r="O59" s="324">
        <f t="shared" si="54"/>
        <v>0</v>
      </c>
      <c r="P59" s="324">
        <f t="shared" si="55"/>
        <v>0</v>
      </c>
      <c r="Q59" s="324">
        <f t="shared" si="56"/>
        <v>0</v>
      </c>
      <c r="R59" s="324">
        <f t="shared" si="57"/>
        <v>0</v>
      </c>
      <c r="S59" s="324">
        <f t="shared" si="58"/>
        <v>0</v>
      </c>
      <c r="T59" s="324">
        <f t="shared" si="59"/>
        <v>55</v>
      </c>
      <c r="U59" s="324">
        <f t="shared" si="60"/>
        <v>0</v>
      </c>
      <c r="V59" s="324">
        <f t="shared" si="61"/>
        <v>0</v>
      </c>
      <c r="W59" s="324">
        <f t="shared" si="62"/>
        <v>0</v>
      </c>
      <c r="X59" s="324">
        <f t="shared" si="63"/>
        <v>198</v>
      </c>
      <c r="Y59" s="324">
        <f t="shared" si="36"/>
        <v>181</v>
      </c>
      <c r="Z59" s="324">
        <v>0</v>
      </c>
      <c r="AA59" s="324">
        <v>0</v>
      </c>
      <c r="AB59" s="324">
        <v>0</v>
      </c>
      <c r="AC59" s="324">
        <v>0</v>
      </c>
      <c r="AD59" s="324">
        <v>0</v>
      </c>
      <c r="AE59" s="324">
        <v>0</v>
      </c>
      <c r="AF59" s="324">
        <v>0</v>
      </c>
      <c r="AG59" s="324">
        <v>0</v>
      </c>
      <c r="AH59" s="324">
        <v>0</v>
      </c>
      <c r="AI59" s="324">
        <v>0</v>
      </c>
      <c r="AJ59" s="325" t="s">
        <v>950</v>
      </c>
      <c r="AK59" s="325" t="s">
        <v>950</v>
      </c>
      <c r="AL59" s="324">
        <v>0</v>
      </c>
      <c r="AM59" s="325" t="s">
        <v>950</v>
      </c>
      <c r="AN59" s="325" t="s">
        <v>950</v>
      </c>
      <c r="AO59" s="324">
        <v>55</v>
      </c>
      <c r="AP59" s="325" t="s">
        <v>950</v>
      </c>
      <c r="AQ59" s="324">
        <v>0</v>
      </c>
      <c r="AR59" s="325" t="s">
        <v>950</v>
      </c>
      <c r="AS59" s="324">
        <v>126</v>
      </c>
      <c r="AT59" s="324">
        <f t="shared" si="37"/>
        <v>0</v>
      </c>
      <c r="AU59" s="324">
        <v>0</v>
      </c>
      <c r="AV59" s="324">
        <v>0</v>
      </c>
      <c r="AW59" s="324">
        <v>0</v>
      </c>
      <c r="AX59" s="324">
        <v>0</v>
      </c>
      <c r="AY59" s="324">
        <v>0</v>
      </c>
      <c r="AZ59" s="324">
        <v>0</v>
      </c>
      <c r="BA59" s="324">
        <v>0</v>
      </c>
      <c r="BB59" s="324">
        <v>0</v>
      </c>
      <c r="BC59" s="324">
        <v>0</v>
      </c>
      <c r="BD59" s="324">
        <v>0</v>
      </c>
      <c r="BE59" s="325" t="s">
        <v>950</v>
      </c>
      <c r="BF59" s="325" t="s">
        <v>950</v>
      </c>
      <c r="BG59" s="325" t="s">
        <v>950</v>
      </c>
      <c r="BH59" s="325" t="s">
        <v>950</v>
      </c>
      <c r="BI59" s="325" t="s">
        <v>950</v>
      </c>
      <c r="BJ59" s="325" t="s">
        <v>950</v>
      </c>
      <c r="BK59" s="325" t="s">
        <v>950</v>
      </c>
      <c r="BL59" s="325" t="s">
        <v>950</v>
      </c>
      <c r="BM59" s="325" t="s">
        <v>950</v>
      </c>
      <c r="BN59" s="324">
        <v>0</v>
      </c>
      <c r="BO59" s="324">
        <f t="shared" si="38"/>
        <v>0</v>
      </c>
      <c r="BP59" s="324">
        <v>0</v>
      </c>
      <c r="BQ59" s="324">
        <v>0</v>
      </c>
      <c r="BR59" s="324">
        <v>0</v>
      </c>
      <c r="BS59" s="324">
        <v>0</v>
      </c>
      <c r="BT59" s="324">
        <v>0</v>
      </c>
      <c r="BU59" s="324">
        <v>0</v>
      </c>
      <c r="BV59" s="324">
        <v>0</v>
      </c>
      <c r="BW59" s="324">
        <v>0</v>
      </c>
      <c r="BX59" s="324">
        <v>0</v>
      </c>
      <c r="BY59" s="324">
        <v>0</v>
      </c>
      <c r="BZ59" s="324">
        <v>0</v>
      </c>
      <c r="CA59" s="324">
        <v>0</v>
      </c>
      <c r="CB59" s="325" t="s">
        <v>950</v>
      </c>
      <c r="CC59" s="325" t="s">
        <v>950</v>
      </c>
      <c r="CD59" s="325" t="s">
        <v>950</v>
      </c>
      <c r="CE59" s="325" t="s">
        <v>950</v>
      </c>
      <c r="CF59" s="325" t="s">
        <v>950</v>
      </c>
      <c r="CG59" s="325" t="s">
        <v>950</v>
      </c>
      <c r="CH59" s="325" t="s">
        <v>950</v>
      </c>
      <c r="CI59" s="324">
        <v>0</v>
      </c>
      <c r="CJ59" s="324">
        <f t="shared" si="39"/>
        <v>0</v>
      </c>
      <c r="CK59" s="324">
        <v>0</v>
      </c>
      <c r="CL59" s="324">
        <v>0</v>
      </c>
      <c r="CM59" s="324">
        <v>0</v>
      </c>
      <c r="CN59" s="324">
        <v>0</v>
      </c>
      <c r="CO59" s="324">
        <v>0</v>
      </c>
      <c r="CP59" s="324">
        <v>0</v>
      </c>
      <c r="CQ59" s="324">
        <v>0</v>
      </c>
      <c r="CR59" s="324">
        <v>0</v>
      </c>
      <c r="CS59" s="324">
        <v>0</v>
      </c>
      <c r="CT59" s="324">
        <v>0</v>
      </c>
      <c r="CU59" s="324">
        <v>0</v>
      </c>
      <c r="CV59" s="324">
        <v>0</v>
      </c>
      <c r="CW59" s="325" t="s">
        <v>950</v>
      </c>
      <c r="CX59" s="325" t="s">
        <v>950</v>
      </c>
      <c r="CY59" s="325" t="s">
        <v>950</v>
      </c>
      <c r="CZ59" s="325" t="s">
        <v>950</v>
      </c>
      <c r="DA59" s="325" t="s">
        <v>950</v>
      </c>
      <c r="DB59" s="325" t="s">
        <v>950</v>
      </c>
      <c r="DC59" s="325" t="s">
        <v>950</v>
      </c>
      <c r="DD59" s="324">
        <v>0</v>
      </c>
      <c r="DE59" s="324">
        <f t="shared" si="40"/>
        <v>0</v>
      </c>
      <c r="DF59" s="324">
        <v>0</v>
      </c>
      <c r="DG59" s="324">
        <v>0</v>
      </c>
      <c r="DH59" s="324">
        <v>0</v>
      </c>
      <c r="DI59" s="324">
        <v>0</v>
      </c>
      <c r="DJ59" s="324">
        <v>0</v>
      </c>
      <c r="DK59" s="324">
        <v>0</v>
      </c>
      <c r="DL59" s="324">
        <v>0</v>
      </c>
      <c r="DM59" s="324">
        <v>0</v>
      </c>
      <c r="DN59" s="324">
        <v>0</v>
      </c>
      <c r="DO59" s="324">
        <v>0</v>
      </c>
      <c r="DP59" s="324">
        <v>0</v>
      </c>
      <c r="DQ59" s="324">
        <v>0</v>
      </c>
      <c r="DR59" s="325" t="s">
        <v>950</v>
      </c>
      <c r="DS59" s="325" t="s">
        <v>950</v>
      </c>
      <c r="DT59" s="324">
        <v>0</v>
      </c>
      <c r="DU59" s="325" t="s">
        <v>950</v>
      </c>
      <c r="DV59" s="325" t="s">
        <v>950</v>
      </c>
      <c r="DW59" s="325" t="s">
        <v>950</v>
      </c>
      <c r="DX59" s="325" t="s">
        <v>950</v>
      </c>
      <c r="DY59" s="324">
        <v>0</v>
      </c>
      <c r="DZ59" s="324">
        <f t="shared" si="41"/>
        <v>0</v>
      </c>
      <c r="EA59" s="324">
        <v>0</v>
      </c>
      <c r="EB59" s="324">
        <v>0</v>
      </c>
      <c r="EC59" s="324">
        <v>0</v>
      </c>
      <c r="ED59" s="324">
        <v>0</v>
      </c>
      <c r="EE59" s="324">
        <v>0</v>
      </c>
      <c r="EF59" s="324">
        <v>0</v>
      </c>
      <c r="EG59" s="324">
        <v>0</v>
      </c>
      <c r="EH59" s="324">
        <v>0</v>
      </c>
      <c r="EI59" s="324">
        <v>0</v>
      </c>
      <c r="EJ59" s="324">
        <v>0</v>
      </c>
      <c r="EK59" s="325" t="s">
        <v>950</v>
      </c>
      <c r="EL59" s="325" t="s">
        <v>950</v>
      </c>
      <c r="EM59" s="325" t="s">
        <v>950</v>
      </c>
      <c r="EN59" s="324">
        <v>0</v>
      </c>
      <c r="EO59" s="324">
        <v>0</v>
      </c>
      <c r="EP59" s="325" t="s">
        <v>950</v>
      </c>
      <c r="EQ59" s="325" t="s">
        <v>950</v>
      </c>
      <c r="ER59" s="325" t="s">
        <v>950</v>
      </c>
      <c r="ES59" s="324">
        <v>0</v>
      </c>
      <c r="ET59" s="324">
        <v>0</v>
      </c>
      <c r="EU59" s="324">
        <f t="shared" si="42"/>
        <v>178</v>
      </c>
      <c r="EV59" s="324">
        <v>0</v>
      </c>
      <c r="EW59" s="324">
        <v>0</v>
      </c>
      <c r="EX59" s="324">
        <v>0</v>
      </c>
      <c r="EY59" s="324">
        <v>24</v>
      </c>
      <c r="EZ59" s="324">
        <v>43</v>
      </c>
      <c r="FA59" s="324">
        <v>10</v>
      </c>
      <c r="FB59" s="324">
        <v>0</v>
      </c>
      <c r="FC59" s="324">
        <v>0</v>
      </c>
      <c r="FD59" s="324">
        <v>0</v>
      </c>
      <c r="FE59" s="324">
        <v>29</v>
      </c>
      <c r="FF59" s="324">
        <v>0</v>
      </c>
      <c r="FG59" s="324">
        <v>0</v>
      </c>
      <c r="FH59" s="325" t="s">
        <v>950</v>
      </c>
      <c r="FI59" s="325" t="s">
        <v>950</v>
      </c>
      <c r="FJ59" s="325" t="s">
        <v>950</v>
      </c>
      <c r="FK59" s="324">
        <v>0</v>
      </c>
      <c r="FL59" s="324">
        <v>0</v>
      </c>
      <c r="FM59" s="324">
        <v>0</v>
      </c>
      <c r="FN59" s="324">
        <v>0</v>
      </c>
      <c r="FO59" s="324">
        <v>72</v>
      </c>
    </row>
    <row r="60" spans="1:171" s="300" customFormat="1" ht="13.5" customHeight="1">
      <c r="A60" s="322" t="s">
        <v>745</v>
      </c>
      <c r="B60" s="323" t="s">
        <v>917</v>
      </c>
      <c r="C60" s="322" t="s">
        <v>918</v>
      </c>
      <c r="D60" s="324">
        <f t="shared" si="43"/>
        <v>446</v>
      </c>
      <c r="E60" s="324">
        <f t="shared" si="44"/>
        <v>0</v>
      </c>
      <c r="F60" s="324">
        <f t="shared" si="45"/>
        <v>0</v>
      </c>
      <c r="G60" s="324">
        <f t="shared" si="46"/>
        <v>0</v>
      </c>
      <c r="H60" s="324">
        <f t="shared" si="47"/>
        <v>30</v>
      </c>
      <c r="I60" s="324">
        <f t="shared" si="48"/>
        <v>54</v>
      </c>
      <c r="J60" s="324">
        <f t="shared" si="49"/>
        <v>13</v>
      </c>
      <c r="K60" s="324">
        <f t="shared" si="50"/>
        <v>0</v>
      </c>
      <c r="L60" s="324">
        <f t="shared" si="51"/>
        <v>0</v>
      </c>
      <c r="M60" s="324">
        <f t="shared" si="52"/>
        <v>0</v>
      </c>
      <c r="N60" s="324">
        <f t="shared" si="53"/>
        <v>36</v>
      </c>
      <c r="O60" s="324">
        <f t="shared" si="54"/>
        <v>0</v>
      </c>
      <c r="P60" s="324">
        <f t="shared" si="55"/>
        <v>0</v>
      </c>
      <c r="Q60" s="324">
        <f t="shared" si="56"/>
        <v>0</v>
      </c>
      <c r="R60" s="324">
        <f t="shared" si="57"/>
        <v>0</v>
      </c>
      <c r="S60" s="324">
        <f t="shared" si="58"/>
        <v>0</v>
      </c>
      <c r="T60" s="324">
        <f t="shared" si="59"/>
        <v>67</v>
      </c>
      <c r="U60" s="324">
        <f t="shared" si="60"/>
        <v>0</v>
      </c>
      <c r="V60" s="324">
        <f t="shared" si="61"/>
        <v>0</v>
      </c>
      <c r="W60" s="324">
        <f t="shared" si="62"/>
        <v>0</v>
      </c>
      <c r="X60" s="324">
        <f t="shared" si="63"/>
        <v>246</v>
      </c>
      <c r="Y60" s="324">
        <f t="shared" si="36"/>
        <v>222</v>
      </c>
      <c r="Z60" s="324">
        <v>0</v>
      </c>
      <c r="AA60" s="324">
        <v>0</v>
      </c>
      <c r="AB60" s="324">
        <v>0</v>
      </c>
      <c r="AC60" s="324">
        <v>0</v>
      </c>
      <c r="AD60" s="324">
        <v>0</v>
      </c>
      <c r="AE60" s="324">
        <v>0</v>
      </c>
      <c r="AF60" s="324">
        <v>0</v>
      </c>
      <c r="AG60" s="324">
        <v>0</v>
      </c>
      <c r="AH60" s="324">
        <v>0</v>
      </c>
      <c r="AI60" s="324">
        <v>0</v>
      </c>
      <c r="AJ60" s="325" t="s">
        <v>950</v>
      </c>
      <c r="AK60" s="325" t="s">
        <v>950</v>
      </c>
      <c r="AL60" s="324">
        <v>0</v>
      </c>
      <c r="AM60" s="325" t="s">
        <v>950</v>
      </c>
      <c r="AN60" s="325" t="s">
        <v>950</v>
      </c>
      <c r="AO60" s="324">
        <v>67</v>
      </c>
      <c r="AP60" s="325" t="s">
        <v>950</v>
      </c>
      <c r="AQ60" s="324">
        <v>0</v>
      </c>
      <c r="AR60" s="325" t="s">
        <v>950</v>
      </c>
      <c r="AS60" s="324">
        <v>155</v>
      </c>
      <c r="AT60" s="324">
        <f t="shared" si="37"/>
        <v>0</v>
      </c>
      <c r="AU60" s="324">
        <v>0</v>
      </c>
      <c r="AV60" s="324">
        <v>0</v>
      </c>
      <c r="AW60" s="324">
        <v>0</v>
      </c>
      <c r="AX60" s="324">
        <v>0</v>
      </c>
      <c r="AY60" s="324">
        <v>0</v>
      </c>
      <c r="AZ60" s="324">
        <v>0</v>
      </c>
      <c r="BA60" s="324">
        <v>0</v>
      </c>
      <c r="BB60" s="324">
        <v>0</v>
      </c>
      <c r="BC60" s="324">
        <v>0</v>
      </c>
      <c r="BD60" s="324">
        <v>0</v>
      </c>
      <c r="BE60" s="325" t="s">
        <v>950</v>
      </c>
      <c r="BF60" s="325" t="s">
        <v>950</v>
      </c>
      <c r="BG60" s="325" t="s">
        <v>950</v>
      </c>
      <c r="BH60" s="325" t="s">
        <v>950</v>
      </c>
      <c r="BI60" s="325" t="s">
        <v>950</v>
      </c>
      <c r="BJ60" s="325" t="s">
        <v>950</v>
      </c>
      <c r="BK60" s="325" t="s">
        <v>950</v>
      </c>
      <c r="BL60" s="325" t="s">
        <v>950</v>
      </c>
      <c r="BM60" s="325" t="s">
        <v>950</v>
      </c>
      <c r="BN60" s="324">
        <v>0</v>
      </c>
      <c r="BO60" s="324">
        <f t="shared" si="38"/>
        <v>0</v>
      </c>
      <c r="BP60" s="324">
        <v>0</v>
      </c>
      <c r="BQ60" s="324">
        <v>0</v>
      </c>
      <c r="BR60" s="324">
        <v>0</v>
      </c>
      <c r="BS60" s="324">
        <v>0</v>
      </c>
      <c r="BT60" s="324">
        <v>0</v>
      </c>
      <c r="BU60" s="324">
        <v>0</v>
      </c>
      <c r="BV60" s="324">
        <v>0</v>
      </c>
      <c r="BW60" s="324">
        <v>0</v>
      </c>
      <c r="BX60" s="324">
        <v>0</v>
      </c>
      <c r="BY60" s="324">
        <v>0</v>
      </c>
      <c r="BZ60" s="324">
        <v>0</v>
      </c>
      <c r="CA60" s="324">
        <v>0</v>
      </c>
      <c r="CB60" s="325" t="s">
        <v>950</v>
      </c>
      <c r="CC60" s="325" t="s">
        <v>950</v>
      </c>
      <c r="CD60" s="325" t="s">
        <v>950</v>
      </c>
      <c r="CE60" s="325" t="s">
        <v>950</v>
      </c>
      <c r="CF60" s="325" t="s">
        <v>950</v>
      </c>
      <c r="CG60" s="325" t="s">
        <v>950</v>
      </c>
      <c r="CH60" s="325" t="s">
        <v>950</v>
      </c>
      <c r="CI60" s="324">
        <v>0</v>
      </c>
      <c r="CJ60" s="324">
        <f t="shared" si="39"/>
        <v>0</v>
      </c>
      <c r="CK60" s="324">
        <v>0</v>
      </c>
      <c r="CL60" s="324">
        <v>0</v>
      </c>
      <c r="CM60" s="324">
        <v>0</v>
      </c>
      <c r="CN60" s="324">
        <v>0</v>
      </c>
      <c r="CO60" s="324">
        <v>0</v>
      </c>
      <c r="CP60" s="324">
        <v>0</v>
      </c>
      <c r="CQ60" s="324">
        <v>0</v>
      </c>
      <c r="CR60" s="324">
        <v>0</v>
      </c>
      <c r="CS60" s="324">
        <v>0</v>
      </c>
      <c r="CT60" s="324">
        <v>0</v>
      </c>
      <c r="CU60" s="324">
        <v>0</v>
      </c>
      <c r="CV60" s="324">
        <v>0</v>
      </c>
      <c r="CW60" s="325" t="s">
        <v>950</v>
      </c>
      <c r="CX60" s="325" t="s">
        <v>950</v>
      </c>
      <c r="CY60" s="325" t="s">
        <v>950</v>
      </c>
      <c r="CZ60" s="325" t="s">
        <v>950</v>
      </c>
      <c r="DA60" s="325" t="s">
        <v>950</v>
      </c>
      <c r="DB60" s="325" t="s">
        <v>950</v>
      </c>
      <c r="DC60" s="325" t="s">
        <v>950</v>
      </c>
      <c r="DD60" s="324">
        <v>0</v>
      </c>
      <c r="DE60" s="324">
        <f t="shared" si="40"/>
        <v>0</v>
      </c>
      <c r="DF60" s="324">
        <v>0</v>
      </c>
      <c r="DG60" s="324">
        <v>0</v>
      </c>
      <c r="DH60" s="324">
        <v>0</v>
      </c>
      <c r="DI60" s="324">
        <v>0</v>
      </c>
      <c r="DJ60" s="324">
        <v>0</v>
      </c>
      <c r="DK60" s="324">
        <v>0</v>
      </c>
      <c r="DL60" s="324">
        <v>0</v>
      </c>
      <c r="DM60" s="324">
        <v>0</v>
      </c>
      <c r="DN60" s="324">
        <v>0</v>
      </c>
      <c r="DO60" s="324">
        <v>0</v>
      </c>
      <c r="DP60" s="324">
        <v>0</v>
      </c>
      <c r="DQ60" s="324">
        <v>0</v>
      </c>
      <c r="DR60" s="325" t="s">
        <v>950</v>
      </c>
      <c r="DS60" s="325" t="s">
        <v>950</v>
      </c>
      <c r="DT60" s="324">
        <v>0</v>
      </c>
      <c r="DU60" s="325" t="s">
        <v>950</v>
      </c>
      <c r="DV60" s="325" t="s">
        <v>950</v>
      </c>
      <c r="DW60" s="325" t="s">
        <v>950</v>
      </c>
      <c r="DX60" s="325" t="s">
        <v>950</v>
      </c>
      <c r="DY60" s="324">
        <v>0</v>
      </c>
      <c r="DZ60" s="324">
        <f t="shared" si="41"/>
        <v>0</v>
      </c>
      <c r="EA60" s="324">
        <v>0</v>
      </c>
      <c r="EB60" s="324">
        <v>0</v>
      </c>
      <c r="EC60" s="324">
        <v>0</v>
      </c>
      <c r="ED60" s="324">
        <v>0</v>
      </c>
      <c r="EE60" s="324">
        <v>0</v>
      </c>
      <c r="EF60" s="324">
        <v>0</v>
      </c>
      <c r="EG60" s="324">
        <v>0</v>
      </c>
      <c r="EH60" s="324">
        <v>0</v>
      </c>
      <c r="EI60" s="324">
        <v>0</v>
      </c>
      <c r="EJ60" s="324">
        <v>0</v>
      </c>
      <c r="EK60" s="325" t="s">
        <v>950</v>
      </c>
      <c r="EL60" s="325" t="s">
        <v>950</v>
      </c>
      <c r="EM60" s="325" t="s">
        <v>950</v>
      </c>
      <c r="EN60" s="324">
        <v>0</v>
      </c>
      <c r="EO60" s="324">
        <v>0</v>
      </c>
      <c r="EP60" s="325" t="s">
        <v>950</v>
      </c>
      <c r="EQ60" s="325" t="s">
        <v>950</v>
      </c>
      <c r="ER60" s="325" t="s">
        <v>950</v>
      </c>
      <c r="ES60" s="324">
        <v>0</v>
      </c>
      <c r="ET60" s="324">
        <v>0</v>
      </c>
      <c r="EU60" s="324">
        <f t="shared" si="42"/>
        <v>224</v>
      </c>
      <c r="EV60" s="324">
        <v>0</v>
      </c>
      <c r="EW60" s="324">
        <v>0</v>
      </c>
      <c r="EX60" s="324">
        <v>0</v>
      </c>
      <c r="EY60" s="324">
        <v>30</v>
      </c>
      <c r="EZ60" s="324">
        <v>54</v>
      </c>
      <c r="FA60" s="324">
        <v>13</v>
      </c>
      <c r="FB60" s="324">
        <v>0</v>
      </c>
      <c r="FC60" s="324">
        <v>0</v>
      </c>
      <c r="FD60" s="324">
        <v>0</v>
      </c>
      <c r="FE60" s="324">
        <v>36</v>
      </c>
      <c r="FF60" s="324">
        <v>0</v>
      </c>
      <c r="FG60" s="324">
        <v>0</v>
      </c>
      <c r="FH60" s="325" t="s">
        <v>950</v>
      </c>
      <c r="FI60" s="325" t="s">
        <v>950</v>
      </c>
      <c r="FJ60" s="325" t="s">
        <v>950</v>
      </c>
      <c r="FK60" s="324">
        <v>0</v>
      </c>
      <c r="FL60" s="324">
        <v>0</v>
      </c>
      <c r="FM60" s="324">
        <v>0</v>
      </c>
      <c r="FN60" s="324">
        <v>0</v>
      </c>
      <c r="FO60" s="324">
        <v>91</v>
      </c>
    </row>
    <row r="61" spans="1:171" s="300" customFormat="1" ht="13.5" customHeight="1">
      <c r="A61" s="322" t="s">
        <v>745</v>
      </c>
      <c r="B61" s="323" t="s">
        <v>920</v>
      </c>
      <c r="C61" s="322" t="s">
        <v>921</v>
      </c>
      <c r="D61" s="324">
        <f t="shared" si="43"/>
        <v>362</v>
      </c>
      <c r="E61" s="324">
        <f t="shared" si="44"/>
        <v>0</v>
      </c>
      <c r="F61" s="324">
        <f t="shared" si="45"/>
        <v>0</v>
      </c>
      <c r="G61" s="324">
        <f t="shared" si="46"/>
        <v>0</v>
      </c>
      <c r="H61" s="324">
        <f t="shared" si="47"/>
        <v>25</v>
      </c>
      <c r="I61" s="324">
        <f t="shared" si="48"/>
        <v>44</v>
      </c>
      <c r="J61" s="324">
        <f t="shared" si="49"/>
        <v>10</v>
      </c>
      <c r="K61" s="324">
        <f t="shared" si="50"/>
        <v>0</v>
      </c>
      <c r="L61" s="324">
        <f t="shared" si="51"/>
        <v>0</v>
      </c>
      <c r="M61" s="324">
        <f t="shared" si="52"/>
        <v>0</v>
      </c>
      <c r="N61" s="324">
        <f t="shared" si="53"/>
        <v>30</v>
      </c>
      <c r="O61" s="324">
        <f t="shared" si="54"/>
        <v>0</v>
      </c>
      <c r="P61" s="324">
        <f t="shared" si="55"/>
        <v>0</v>
      </c>
      <c r="Q61" s="324">
        <f t="shared" si="56"/>
        <v>0</v>
      </c>
      <c r="R61" s="324">
        <f t="shared" si="57"/>
        <v>0</v>
      </c>
      <c r="S61" s="324">
        <f t="shared" si="58"/>
        <v>0</v>
      </c>
      <c r="T61" s="324">
        <f t="shared" si="59"/>
        <v>55</v>
      </c>
      <c r="U61" s="324">
        <f t="shared" si="60"/>
        <v>0</v>
      </c>
      <c r="V61" s="324">
        <f t="shared" si="61"/>
        <v>0</v>
      </c>
      <c r="W61" s="324">
        <f t="shared" si="62"/>
        <v>0</v>
      </c>
      <c r="X61" s="324">
        <f t="shared" si="63"/>
        <v>198</v>
      </c>
      <c r="Y61" s="324">
        <f t="shared" si="36"/>
        <v>180</v>
      </c>
      <c r="Z61" s="324">
        <v>0</v>
      </c>
      <c r="AA61" s="324">
        <v>0</v>
      </c>
      <c r="AB61" s="324">
        <v>0</v>
      </c>
      <c r="AC61" s="324">
        <v>0</v>
      </c>
      <c r="AD61" s="324">
        <v>0</v>
      </c>
      <c r="AE61" s="324">
        <v>0</v>
      </c>
      <c r="AF61" s="324">
        <v>0</v>
      </c>
      <c r="AG61" s="324">
        <v>0</v>
      </c>
      <c r="AH61" s="324">
        <v>0</v>
      </c>
      <c r="AI61" s="324">
        <v>0</v>
      </c>
      <c r="AJ61" s="325" t="s">
        <v>950</v>
      </c>
      <c r="AK61" s="325" t="s">
        <v>950</v>
      </c>
      <c r="AL61" s="324">
        <v>0</v>
      </c>
      <c r="AM61" s="325" t="s">
        <v>950</v>
      </c>
      <c r="AN61" s="325" t="s">
        <v>950</v>
      </c>
      <c r="AO61" s="324">
        <v>55</v>
      </c>
      <c r="AP61" s="325" t="s">
        <v>950</v>
      </c>
      <c r="AQ61" s="324">
        <v>0</v>
      </c>
      <c r="AR61" s="325" t="s">
        <v>950</v>
      </c>
      <c r="AS61" s="324">
        <v>125</v>
      </c>
      <c r="AT61" s="324">
        <f t="shared" si="37"/>
        <v>0</v>
      </c>
      <c r="AU61" s="324">
        <v>0</v>
      </c>
      <c r="AV61" s="324">
        <v>0</v>
      </c>
      <c r="AW61" s="324">
        <v>0</v>
      </c>
      <c r="AX61" s="324">
        <v>0</v>
      </c>
      <c r="AY61" s="324">
        <v>0</v>
      </c>
      <c r="AZ61" s="324">
        <v>0</v>
      </c>
      <c r="BA61" s="324">
        <v>0</v>
      </c>
      <c r="BB61" s="324">
        <v>0</v>
      </c>
      <c r="BC61" s="324">
        <v>0</v>
      </c>
      <c r="BD61" s="324">
        <v>0</v>
      </c>
      <c r="BE61" s="325" t="s">
        <v>950</v>
      </c>
      <c r="BF61" s="325" t="s">
        <v>950</v>
      </c>
      <c r="BG61" s="325" t="s">
        <v>950</v>
      </c>
      <c r="BH61" s="325" t="s">
        <v>950</v>
      </c>
      <c r="BI61" s="325" t="s">
        <v>950</v>
      </c>
      <c r="BJ61" s="325" t="s">
        <v>950</v>
      </c>
      <c r="BK61" s="325" t="s">
        <v>950</v>
      </c>
      <c r="BL61" s="325" t="s">
        <v>950</v>
      </c>
      <c r="BM61" s="325" t="s">
        <v>950</v>
      </c>
      <c r="BN61" s="324">
        <v>0</v>
      </c>
      <c r="BO61" s="324">
        <f t="shared" si="38"/>
        <v>0</v>
      </c>
      <c r="BP61" s="324">
        <v>0</v>
      </c>
      <c r="BQ61" s="324">
        <v>0</v>
      </c>
      <c r="BR61" s="324">
        <v>0</v>
      </c>
      <c r="BS61" s="324">
        <v>0</v>
      </c>
      <c r="BT61" s="324">
        <v>0</v>
      </c>
      <c r="BU61" s="324">
        <v>0</v>
      </c>
      <c r="BV61" s="324">
        <v>0</v>
      </c>
      <c r="BW61" s="324">
        <v>0</v>
      </c>
      <c r="BX61" s="324">
        <v>0</v>
      </c>
      <c r="BY61" s="324">
        <v>0</v>
      </c>
      <c r="BZ61" s="324">
        <v>0</v>
      </c>
      <c r="CA61" s="324">
        <v>0</v>
      </c>
      <c r="CB61" s="325" t="s">
        <v>950</v>
      </c>
      <c r="CC61" s="325" t="s">
        <v>950</v>
      </c>
      <c r="CD61" s="325" t="s">
        <v>950</v>
      </c>
      <c r="CE61" s="325" t="s">
        <v>950</v>
      </c>
      <c r="CF61" s="325" t="s">
        <v>950</v>
      </c>
      <c r="CG61" s="325" t="s">
        <v>950</v>
      </c>
      <c r="CH61" s="325" t="s">
        <v>950</v>
      </c>
      <c r="CI61" s="324">
        <v>0</v>
      </c>
      <c r="CJ61" s="324">
        <f t="shared" si="39"/>
        <v>0</v>
      </c>
      <c r="CK61" s="324">
        <v>0</v>
      </c>
      <c r="CL61" s="324">
        <v>0</v>
      </c>
      <c r="CM61" s="324">
        <v>0</v>
      </c>
      <c r="CN61" s="324">
        <v>0</v>
      </c>
      <c r="CO61" s="324">
        <v>0</v>
      </c>
      <c r="CP61" s="324">
        <v>0</v>
      </c>
      <c r="CQ61" s="324">
        <v>0</v>
      </c>
      <c r="CR61" s="324">
        <v>0</v>
      </c>
      <c r="CS61" s="324">
        <v>0</v>
      </c>
      <c r="CT61" s="324">
        <v>0</v>
      </c>
      <c r="CU61" s="324">
        <v>0</v>
      </c>
      <c r="CV61" s="324">
        <v>0</v>
      </c>
      <c r="CW61" s="325" t="s">
        <v>950</v>
      </c>
      <c r="CX61" s="325" t="s">
        <v>950</v>
      </c>
      <c r="CY61" s="325" t="s">
        <v>950</v>
      </c>
      <c r="CZ61" s="325" t="s">
        <v>950</v>
      </c>
      <c r="DA61" s="325" t="s">
        <v>950</v>
      </c>
      <c r="DB61" s="325" t="s">
        <v>950</v>
      </c>
      <c r="DC61" s="325" t="s">
        <v>950</v>
      </c>
      <c r="DD61" s="324">
        <v>0</v>
      </c>
      <c r="DE61" s="324">
        <f t="shared" si="40"/>
        <v>0</v>
      </c>
      <c r="DF61" s="324">
        <v>0</v>
      </c>
      <c r="DG61" s="324">
        <v>0</v>
      </c>
      <c r="DH61" s="324">
        <v>0</v>
      </c>
      <c r="DI61" s="324">
        <v>0</v>
      </c>
      <c r="DJ61" s="324">
        <v>0</v>
      </c>
      <c r="DK61" s="324">
        <v>0</v>
      </c>
      <c r="DL61" s="324">
        <v>0</v>
      </c>
      <c r="DM61" s="324">
        <v>0</v>
      </c>
      <c r="DN61" s="324">
        <v>0</v>
      </c>
      <c r="DO61" s="324">
        <v>0</v>
      </c>
      <c r="DP61" s="324">
        <v>0</v>
      </c>
      <c r="DQ61" s="324">
        <v>0</v>
      </c>
      <c r="DR61" s="325" t="s">
        <v>950</v>
      </c>
      <c r="DS61" s="325" t="s">
        <v>950</v>
      </c>
      <c r="DT61" s="324">
        <v>0</v>
      </c>
      <c r="DU61" s="325" t="s">
        <v>950</v>
      </c>
      <c r="DV61" s="325" t="s">
        <v>950</v>
      </c>
      <c r="DW61" s="325" t="s">
        <v>950</v>
      </c>
      <c r="DX61" s="325" t="s">
        <v>950</v>
      </c>
      <c r="DY61" s="324">
        <v>0</v>
      </c>
      <c r="DZ61" s="324">
        <f t="shared" si="41"/>
        <v>0</v>
      </c>
      <c r="EA61" s="324">
        <v>0</v>
      </c>
      <c r="EB61" s="324">
        <v>0</v>
      </c>
      <c r="EC61" s="324">
        <v>0</v>
      </c>
      <c r="ED61" s="324">
        <v>0</v>
      </c>
      <c r="EE61" s="324">
        <v>0</v>
      </c>
      <c r="EF61" s="324">
        <v>0</v>
      </c>
      <c r="EG61" s="324">
        <v>0</v>
      </c>
      <c r="EH61" s="324">
        <v>0</v>
      </c>
      <c r="EI61" s="324">
        <v>0</v>
      </c>
      <c r="EJ61" s="324">
        <v>0</v>
      </c>
      <c r="EK61" s="325" t="s">
        <v>950</v>
      </c>
      <c r="EL61" s="325" t="s">
        <v>950</v>
      </c>
      <c r="EM61" s="325" t="s">
        <v>950</v>
      </c>
      <c r="EN61" s="324">
        <v>0</v>
      </c>
      <c r="EO61" s="324">
        <v>0</v>
      </c>
      <c r="EP61" s="325" t="s">
        <v>950</v>
      </c>
      <c r="EQ61" s="325" t="s">
        <v>950</v>
      </c>
      <c r="ER61" s="325" t="s">
        <v>950</v>
      </c>
      <c r="ES61" s="324">
        <v>0</v>
      </c>
      <c r="ET61" s="324">
        <v>0</v>
      </c>
      <c r="EU61" s="324">
        <f t="shared" si="42"/>
        <v>182</v>
      </c>
      <c r="EV61" s="324">
        <v>0</v>
      </c>
      <c r="EW61" s="324">
        <v>0</v>
      </c>
      <c r="EX61" s="324">
        <v>0</v>
      </c>
      <c r="EY61" s="324">
        <v>25</v>
      </c>
      <c r="EZ61" s="324">
        <v>44</v>
      </c>
      <c r="FA61" s="324">
        <v>10</v>
      </c>
      <c r="FB61" s="324">
        <v>0</v>
      </c>
      <c r="FC61" s="324">
        <v>0</v>
      </c>
      <c r="FD61" s="324">
        <v>0</v>
      </c>
      <c r="FE61" s="324">
        <v>30</v>
      </c>
      <c r="FF61" s="324">
        <v>0</v>
      </c>
      <c r="FG61" s="324">
        <v>0</v>
      </c>
      <c r="FH61" s="325" t="s">
        <v>950</v>
      </c>
      <c r="FI61" s="325" t="s">
        <v>950</v>
      </c>
      <c r="FJ61" s="325" t="s">
        <v>950</v>
      </c>
      <c r="FK61" s="324">
        <v>0</v>
      </c>
      <c r="FL61" s="324">
        <v>0</v>
      </c>
      <c r="FM61" s="324">
        <v>0</v>
      </c>
      <c r="FN61" s="324">
        <v>0</v>
      </c>
      <c r="FO61" s="324">
        <v>73</v>
      </c>
    </row>
    <row r="62" spans="1:171" s="300" customFormat="1" ht="13.5" customHeight="1">
      <c r="A62" s="322" t="s">
        <v>745</v>
      </c>
      <c r="B62" s="323" t="s">
        <v>923</v>
      </c>
      <c r="C62" s="322" t="s">
        <v>924</v>
      </c>
      <c r="D62" s="324">
        <f t="shared" si="43"/>
        <v>465</v>
      </c>
      <c r="E62" s="324">
        <f t="shared" si="44"/>
        <v>0</v>
      </c>
      <c r="F62" s="324">
        <f t="shared" si="45"/>
        <v>0</v>
      </c>
      <c r="G62" s="324">
        <f t="shared" si="46"/>
        <v>0</v>
      </c>
      <c r="H62" s="324">
        <f t="shared" si="47"/>
        <v>37</v>
      </c>
      <c r="I62" s="324">
        <f t="shared" si="48"/>
        <v>67</v>
      </c>
      <c r="J62" s="324">
        <f t="shared" si="49"/>
        <v>16</v>
      </c>
      <c r="K62" s="324">
        <f t="shared" si="50"/>
        <v>0</v>
      </c>
      <c r="L62" s="324">
        <f t="shared" si="51"/>
        <v>0</v>
      </c>
      <c r="M62" s="324">
        <f t="shared" si="52"/>
        <v>0</v>
      </c>
      <c r="N62" s="324">
        <f t="shared" si="53"/>
        <v>46</v>
      </c>
      <c r="O62" s="324">
        <f t="shared" si="54"/>
        <v>0</v>
      </c>
      <c r="P62" s="324">
        <f t="shared" si="55"/>
        <v>0</v>
      </c>
      <c r="Q62" s="324">
        <f t="shared" si="56"/>
        <v>0</v>
      </c>
      <c r="R62" s="324">
        <f t="shared" si="57"/>
        <v>0</v>
      </c>
      <c r="S62" s="324">
        <f t="shared" si="58"/>
        <v>0</v>
      </c>
      <c r="T62" s="324">
        <f t="shared" si="59"/>
        <v>91</v>
      </c>
      <c r="U62" s="324">
        <f t="shared" si="60"/>
        <v>0</v>
      </c>
      <c r="V62" s="324">
        <f t="shared" si="61"/>
        <v>0</v>
      </c>
      <c r="W62" s="324">
        <f t="shared" si="62"/>
        <v>0</v>
      </c>
      <c r="X62" s="324">
        <f t="shared" si="63"/>
        <v>208</v>
      </c>
      <c r="Y62" s="324">
        <f t="shared" si="36"/>
        <v>299</v>
      </c>
      <c r="Z62" s="324">
        <v>0</v>
      </c>
      <c r="AA62" s="324">
        <v>0</v>
      </c>
      <c r="AB62" s="324">
        <v>0</v>
      </c>
      <c r="AC62" s="324">
        <v>0</v>
      </c>
      <c r="AD62" s="324">
        <v>0</v>
      </c>
      <c r="AE62" s="324">
        <v>0</v>
      </c>
      <c r="AF62" s="324">
        <v>0</v>
      </c>
      <c r="AG62" s="324">
        <v>0</v>
      </c>
      <c r="AH62" s="324">
        <v>0</v>
      </c>
      <c r="AI62" s="324">
        <v>0</v>
      </c>
      <c r="AJ62" s="325" t="s">
        <v>950</v>
      </c>
      <c r="AK62" s="325" t="s">
        <v>950</v>
      </c>
      <c r="AL62" s="324">
        <v>0</v>
      </c>
      <c r="AM62" s="325" t="s">
        <v>950</v>
      </c>
      <c r="AN62" s="325" t="s">
        <v>950</v>
      </c>
      <c r="AO62" s="324">
        <v>91</v>
      </c>
      <c r="AP62" s="325" t="s">
        <v>950</v>
      </c>
      <c r="AQ62" s="324">
        <v>0</v>
      </c>
      <c r="AR62" s="325" t="s">
        <v>950</v>
      </c>
      <c r="AS62" s="324">
        <v>208</v>
      </c>
      <c r="AT62" s="324">
        <f t="shared" si="37"/>
        <v>0</v>
      </c>
      <c r="AU62" s="324">
        <v>0</v>
      </c>
      <c r="AV62" s="324">
        <v>0</v>
      </c>
      <c r="AW62" s="324">
        <v>0</v>
      </c>
      <c r="AX62" s="324">
        <v>0</v>
      </c>
      <c r="AY62" s="324">
        <v>0</v>
      </c>
      <c r="AZ62" s="324">
        <v>0</v>
      </c>
      <c r="BA62" s="324">
        <v>0</v>
      </c>
      <c r="BB62" s="324">
        <v>0</v>
      </c>
      <c r="BC62" s="324">
        <v>0</v>
      </c>
      <c r="BD62" s="324">
        <v>0</v>
      </c>
      <c r="BE62" s="325" t="s">
        <v>950</v>
      </c>
      <c r="BF62" s="325" t="s">
        <v>950</v>
      </c>
      <c r="BG62" s="325" t="s">
        <v>950</v>
      </c>
      <c r="BH62" s="325" t="s">
        <v>950</v>
      </c>
      <c r="BI62" s="325" t="s">
        <v>950</v>
      </c>
      <c r="BJ62" s="325" t="s">
        <v>950</v>
      </c>
      <c r="BK62" s="325" t="s">
        <v>950</v>
      </c>
      <c r="BL62" s="325" t="s">
        <v>950</v>
      </c>
      <c r="BM62" s="325" t="s">
        <v>950</v>
      </c>
      <c r="BN62" s="324">
        <v>0</v>
      </c>
      <c r="BO62" s="324">
        <f t="shared" si="38"/>
        <v>0</v>
      </c>
      <c r="BP62" s="324">
        <v>0</v>
      </c>
      <c r="BQ62" s="324">
        <v>0</v>
      </c>
      <c r="BR62" s="324">
        <v>0</v>
      </c>
      <c r="BS62" s="324">
        <v>0</v>
      </c>
      <c r="BT62" s="324">
        <v>0</v>
      </c>
      <c r="BU62" s="324">
        <v>0</v>
      </c>
      <c r="BV62" s="324">
        <v>0</v>
      </c>
      <c r="BW62" s="324">
        <v>0</v>
      </c>
      <c r="BX62" s="324">
        <v>0</v>
      </c>
      <c r="BY62" s="324">
        <v>0</v>
      </c>
      <c r="BZ62" s="324">
        <v>0</v>
      </c>
      <c r="CA62" s="324">
        <v>0</v>
      </c>
      <c r="CB62" s="325" t="s">
        <v>950</v>
      </c>
      <c r="CC62" s="325" t="s">
        <v>950</v>
      </c>
      <c r="CD62" s="325" t="s">
        <v>950</v>
      </c>
      <c r="CE62" s="325" t="s">
        <v>950</v>
      </c>
      <c r="CF62" s="325" t="s">
        <v>950</v>
      </c>
      <c r="CG62" s="325" t="s">
        <v>950</v>
      </c>
      <c r="CH62" s="325" t="s">
        <v>950</v>
      </c>
      <c r="CI62" s="324">
        <v>0</v>
      </c>
      <c r="CJ62" s="324">
        <f t="shared" si="39"/>
        <v>0</v>
      </c>
      <c r="CK62" s="324">
        <v>0</v>
      </c>
      <c r="CL62" s="324">
        <v>0</v>
      </c>
      <c r="CM62" s="324">
        <v>0</v>
      </c>
      <c r="CN62" s="324">
        <v>0</v>
      </c>
      <c r="CO62" s="324">
        <v>0</v>
      </c>
      <c r="CP62" s="324">
        <v>0</v>
      </c>
      <c r="CQ62" s="324">
        <v>0</v>
      </c>
      <c r="CR62" s="324">
        <v>0</v>
      </c>
      <c r="CS62" s="324">
        <v>0</v>
      </c>
      <c r="CT62" s="324">
        <v>0</v>
      </c>
      <c r="CU62" s="324">
        <v>0</v>
      </c>
      <c r="CV62" s="324">
        <v>0</v>
      </c>
      <c r="CW62" s="325" t="s">
        <v>950</v>
      </c>
      <c r="CX62" s="325" t="s">
        <v>950</v>
      </c>
      <c r="CY62" s="325" t="s">
        <v>950</v>
      </c>
      <c r="CZ62" s="325" t="s">
        <v>950</v>
      </c>
      <c r="DA62" s="325" t="s">
        <v>950</v>
      </c>
      <c r="DB62" s="325" t="s">
        <v>950</v>
      </c>
      <c r="DC62" s="325" t="s">
        <v>950</v>
      </c>
      <c r="DD62" s="324">
        <v>0</v>
      </c>
      <c r="DE62" s="324">
        <f t="shared" si="40"/>
        <v>0</v>
      </c>
      <c r="DF62" s="324">
        <v>0</v>
      </c>
      <c r="DG62" s="324">
        <v>0</v>
      </c>
      <c r="DH62" s="324">
        <v>0</v>
      </c>
      <c r="DI62" s="324">
        <v>0</v>
      </c>
      <c r="DJ62" s="324">
        <v>0</v>
      </c>
      <c r="DK62" s="324">
        <v>0</v>
      </c>
      <c r="DL62" s="324">
        <v>0</v>
      </c>
      <c r="DM62" s="324">
        <v>0</v>
      </c>
      <c r="DN62" s="324">
        <v>0</v>
      </c>
      <c r="DO62" s="324">
        <v>0</v>
      </c>
      <c r="DP62" s="324">
        <v>0</v>
      </c>
      <c r="DQ62" s="324">
        <v>0</v>
      </c>
      <c r="DR62" s="325" t="s">
        <v>950</v>
      </c>
      <c r="DS62" s="325" t="s">
        <v>950</v>
      </c>
      <c r="DT62" s="324">
        <v>0</v>
      </c>
      <c r="DU62" s="325" t="s">
        <v>950</v>
      </c>
      <c r="DV62" s="325" t="s">
        <v>950</v>
      </c>
      <c r="DW62" s="325" t="s">
        <v>950</v>
      </c>
      <c r="DX62" s="325" t="s">
        <v>950</v>
      </c>
      <c r="DY62" s="324">
        <v>0</v>
      </c>
      <c r="DZ62" s="324">
        <f t="shared" si="41"/>
        <v>0</v>
      </c>
      <c r="EA62" s="324">
        <v>0</v>
      </c>
      <c r="EB62" s="324">
        <v>0</v>
      </c>
      <c r="EC62" s="324">
        <v>0</v>
      </c>
      <c r="ED62" s="324">
        <v>0</v>
      </c>
      <c r="EE62" s="324">
        <v>0</v>
      </c>
      <c r="EF62" s="324">
        <v>0</v>
      </c>
      <c r="EG62" s="324">
        <v>0</v>
      </c>
      <c r="EH62" s="324">
        <v>0</v>
      </c>
      <c r="EI62" s="324">
        <v>0</v>
      </c>
      <c r="EJ62" s="324">
        <v>0</v>
      </c>
      <c r="EK62" s="325" t="s">
        <v>950</v>
      </c>
      <c r="EL62" s="325" t="s">
        <v>950</v>
      </c>
      <c r="EM62" s="325" t="s">
        <v>950</v>
      </c>
      <c r="EN62" s="324">
        <v>0</v>
      </c>
      <c r="EO62" s="324">
        <v>0</v>
      </c>
      <c r="EP62" s="325" t="s">
        <v>950</v>
      </c>
      <c r="EQ62" s="325" t="s">
        <v>950</v>
      </c>
      <c r="ER62" s="325" t="s">
        <v>950</v>
      </c>
      <c r="ES62" s="324">
        <v>0</v>
      </c>
      <c r="ET62" s="324">
        <v>0</v>
      </c>
      <c r="EU62" s="324">
        <f t="shared" si="42"/>
        <v>166</v>
      </c>
      <c r="EV62" s="324">
        <v>0</v>
      </c>
      <c r="EW62" s="324">
        <v>0</v>
      </c>
      <c r="EX62" s="324">
        <v>0</v>
      </c>
      <c r="EY62" s="324">
        <v>37</v>
      </c>
      <c r="EZ62" s="324">
        <v>67</v>
      </c>
      <c r="FA62" s="324">
        <v>16</v>
      </c>
      <c r="FB62" s="324">
        <v>0</v>
      </c>
      <c r="FC62" s="324">
        <v>0</v>
      </c>
      <c r="FD62" s="324">
        <v>0</v>
      </c>
      <c r="FE62" s="324">
        <v>46</v>
      </c>
      <c r="FF62" s="324">
        <v>0</v>
      </c>
      <c r="FG62" s="324">
        <v>0</v>
      </c>
      <c r="FH62" s="325" t="s">
        <v>950</v>
      </c>
      <c r="FI62" s="325" t="s">
        <v>950</v>
      </c>
      <c r="FJ62" s="325" t="s">
        <v>950</v>
      </c>
      <c r="FK62" s="324">
        <v>0</v>
      </c>
      <c r="FL62" s="324">
        <v>0</v>
      </c>
      <c r="FM62" s="324">
        <v>0</v>
      </c>
      <c r="FN62" s="324">
        <v>0</v>
      </c>
      <c r="FO62" s="324">
        <v>0</v>
      </c>
    </row>
    <row r="63" spans="1:171" s="300" customFormat="1" ht="13.5" customHeight="1">
      <c r="A63" s="322" t="s">
        <v>745</v>
      </c>
      <c r="B63" s="323" t="s">
        <v>926</v>
      </c>
      <c r="C63" s="322" t="s">
        <v>927</v>
      </c>
      <c r="D63" s="324">
        <f t="shared" si="43"/>
        <v>127</v>
      </c>
      <c r="E63" s="324">
        <f t="shared" si="44"/>
        <v>2</v>
      </c>
      <c r="F63" s="324">
        <f t="shared" si="45"/>
        <v>0</v>
      </c>
      <c r="G63" s="324">
        <f t="shared" si="46"/>
        <v>0</v>
      </c>
      <c r="H63" s="324">
        <f t="shared" si="47"/>
        <v>15</v>
      </c>
      <c r="I63" s="324">
        <f t="shared" si="48"/>
        <v>9</v>
      </c>
      <c r="J63" s="324">
        <f t="shared" si="49"/>
        <v>5</v>
      </c>
      <c r="K63" s="324">
        <f t="shared" si="50"/>
        <v>0</v>
      </c>
      <c r="L63" s="324">
        <f t="shared" si="51"/>
        <v>35</v>
      </c>
      <c r="M63" s="324">
        <f t="shared" si="52"/>
        <v>24</v>
      </c>
      <c r="N63" s="324">
        <f t="shared" si="53"/>
        <v>1</v>
      </c>
      <c r="O63" s="324">
        <f t="shared" si="54"/>
        <v>0</v>
      </c>
      <c r="P63" s="324">
        <f t="shared" si="55"/>
        <v>0</v>
      </c>
      <c r="Q63" s="324">
        <f t="shared" si="56"/>
        <v>0</v>
      </c>
      <c r="R63" s="324">
        <f t="shared" si="57"/>
        <v>0</v>
      </c>
      <c r="S63" s="324">
        <f t="shared" si="58"/>
        <v>0</v>
      </c>
      <c r="T63" s="324">
        <f t="shared" si="59"/>
        <v>13</v>
      </c>
      <c r="U63" s="324">
        <f t="shared" si="60"/>
        <v>0</v>
      </c>
      <c r="V63" s="324">
        <f t="shared" si="61"/>
        <v>0</v>
      </c>
      <c r="W63" s="324">
        <f t="shared" si="62"/>
        <v>0</v>
      </c>
      <c r="X63" s="324">
        <f t="shared" si="63"/>
        <v>23</v>
      </c>
      <c r="Y63" s="324">
        <f t="shared" si="36"/>
        <v>32</v>
      </c>
      <c r="Z63" s="324">
        <v>0</v>
      </c>
      <c r="AA63" s="324">
        <v>0</v>
      </c>
      <c r="AB63" s="324">
        <v>0</v>
      </c>
      <c r="AC63" s="324">
        <v>0</v>
      </c>
      <c r="AD63" s="324">
        <v>0</v>
      </c>
      <c r="AE63" s="324">
        <v>0</v>
      </c>
      <c r="AF63" s="324">
        <v>0</v>
      </c>
      <c r="AG63" s="324">
        <v>0</v>
      </c>
      <c r="AH63" s="324">
        <v>0</v>
      </c>
      <c r="AI63" s="324">
        <v>0</v>
      </c>
      <c r="AJ63" s="325" t="s">
        <v>950</v>
      </c>
      <c r="AK63" s="325" t="s">
        <v>950</v>
      </c>
      <c r="AL63" s="324">
        <v>0</v>
      </c>
      <c r="AM63" s="325" t="s">
        <v>950</v>
      </c>
      <c r="AN63" s="325" t="s">
        <v>950</v>
      </c>
      <c r="AO63" s="324">
        <v>13</v>
      </c>
      <c r="AP63" s="325" t="s">
        <v>950</v>
      </c>
      <c r="AQ63" s="324">
        <v>0</v>
      </c>
      <c r="AR63" s="325" t="s">
        <v>950</v>
      </c>
      <c r="AS63" s="324">
        <v>19</v>
      </c>
      <c r="AT63" s="324">
        <f t="shared" si="37"/>
        <v>0</v>
      </c>
      <c r="AU63" s="324">
        <v>0</v>
      </c>
      <c r="AV63" s="324">
        <v>0</v>
      </c>
      <c r="AW63" s="324">
        <v>0</v>
      </c>
      <c r="AX63" s="324">
        <v>0</v>
      </c>
      <c r="AY63" s="324">
        <v>0</v>
      </c>
      <c r="AZ63" s="324">
        <v>0</v>
      </c>
      <c r="BA63" s="324">
        <v>0</v>
      </c>
      <c r="BB63" s="324">
        <v>0</v>
      </c>
      <c r="BC63" s="324">
        <v>0</v>
      </c>
      <c r="BD63" s="324">
        <v>0</v>
      </c>
      <c r="BE63" s="325" t="s">
        <v>950</v>
      </c>
      <c r="BF63" s="325" t="s">
        <v>950</v>
      </c>
      <c r="BG63" s="325" t="s">
        <v>950</v>
      </c>
      <c r="BH63" s="325" t="s">
        <v>950</v>
      </c>
      <c r="BI63" s="325" t="s">
        <v>950</v>
      </c>
      <c r="BJ63" s="325" t="s">
        <v>950</v>
      </c>
      <c r="BK63" s="325" t="s">
        <v>950</v>
      </c>
      <c r="BL63" s="325" t="s">
        <v>950</v>
      </c>
      <c r="BM63" s="325" t="s">
        <v>950</v>
      </c>
      <c r="BN63" s="324">
        <v>0</v>
      </c>
      <c r="BO63" s="324">
        <f t="shared" si="38"/>
        <v>0</v>
      </c>
      <c r="BP63" s="324">
        <v>0</v>
      </c>
      <c r="BQ63" s="324">
        <v>0</v>
      </c>
      <c r="BR63" s="324">
        <v>0</v>
      </c>
      <c r="BS63" s="324">
        <v>0</v>
      </c>
      <c r="BT63" s="324">
        <v>0</v>
      </c>
      <c r="BU63" s="324">
        <v>0</v>
      </c>
      <c r="BV63" s="324">
        <v>0</v>
      </c>
      <c r="BW63" s="324">
        <v>0</v>
      </c>
      <c r="BX63" s="324">
        <v>0</v>
      </c>
      <c r="BY63" s="324">
        <v>0</v>
      </c>
      <c r="BZ63" s="324">
        <v>0</v>
      </c>
      <c r="CA63" s="324">
        <v>0</v>
      </c>
      <c r="CB63" s="325" t="s">
        <v>950</v>
      </c>
      <c r="CC63" s="325" t="s">
        <v>950</v>
      </c>
      <c r="CD63" s="325" t="s">
        <v>950</v>
      </c>
      <c r="CE63" s="325" t="s">
        <v>950</v>
      </c>
      <c r="CF63" s="325" t="s">
        <v>950</v>
      </c>
      <c r="CG63" s="325" t="s">
        <v>950</v>
      </c>
      <c r="CH63" s="325" t="s">
        <v>950</v>
      </c>
      <c r="CI63" s="324">
        <v>0</v>
      </c>
      <c r="CJ63" s="324">
        <f t="shared" si="39"/>
        <v>0</v>
      </c>
      <c r="CK63" s="324">
        <v>0</v>
      </c>
      <c r="CL63" s="324">
        <v>0</v>
      </c>
      <c r="CM63" s="324">
        <v>0</v>
      </c>
      <c r="CN63" s="324">
        <v>0</v>
      </c>
      <c r="CO63" s="324">
        <v>0</v>
      </c>
      <c r="CP63" s="324">
        <v>0</v>
      </c>
      <c r="CQ63" s="324">
        <v>0</v>
      </c>
      <c r="CR63" s="324">
        <v>0</v>
      </c>
      <c r="CS63" s="324">
        <v>0</v>
      </c>
      <c r="CT63" s="324">
        <v>0</v>
      </c>
      <c r="CU63" s="324">
        <v>0</v>
      </c>
      <c r="CV63" s="324">
        <v>0</v>
      </c>
      <c r="CW63" s="325" t="s">
        <v>950</v>
      </c>
      <c r="CX63" s="325" t="s">
        <v>950</v>
      </c>
      <c r="CY63" s="325" t="s">
        <v>950</v>
      </c>
      <c r="CZ63" s="325" t="s">
        <v>950</v>
      </c>
      <c r="DA63" s="325" t="s">
        <v>950</v>
      </c>
      <c r="DB63" s="325" t="s">
        <v>950</v>
      </c>
      <c r="DC63" s="325" t="s">
        <v>950</v>
      </c>
      <c r="DD63" s="324">
        <v>0</v>
      </c>
      <c r="DE63" s="324">
        <f t="shared" si="40"/>
        <v>0</v>
      </c>
      <c r="DF63" s="324">
        <v>0</v>
      </c>
      <c r="DG63" s="324">
        <v>0</v>
      </c>
      <c r="DH63" s="324">
        <v>0</v>
      </c>
      <c r="DI63" s="324">
        <v>0</v>
      </c>
      <c r="DJ63" s="324">
        <v>0</v>
      </c>
      <c r="DK63" s="324">
        <v>0</v>
      </c>
      <c r="DL63" s="324">
        <v>0</v>
      </c>
      <c r="DM63" s="324">
        <v>0</v>
      </c>
      <c r="DN63" s="324">
        <v>0</v>
      </c>
      <c r="DO63" s="324">
        <v>0</v>
      </c>
      <c r="DP63" s="324">
        <v>0</v>
      </c>
      <c r="DQ63" s="324">
        <v>0</v>
      </c>
      <c r="DR63" s="325" t="s">
        <v>950</v>
      </c>
      <c r="DS63" s="325" t="s">
        <v>950</v>
      </c>
      <c r="DT63" s="324">
        <v>0</v>
      </c>
      <c r="DU63" s="325" t="s">
        <v>950</v>
      </c>
      <c r="DV63" s="325" t="s">
        <v>950</v>
      </c>
      <c r="DW63" s="325" t="s">
        <v>950</v>
      </c>
      <c r="DX63" s="325" t="s">
        <v>950</v>
      </c>
      <c r="DY63" s="324">
        <v>0</v>
      </c>
      <c r="DZ63" s="324">
        <f t="shared" si="41"/>
        <v>0</v>
      </c>
      <c r="EA63" s="324">
        <v>0</v>
      </c>
      <c r="EB63" s="324">
        <v>0</v>
      </c>
      <c r="EC63" s="324">
        <v>0</v>
      </c>
      <c r="ED63" s="324">
        <v>0</v>
      </c>
      <c r="EE63" s="324">
        <v>0</v>
      </c>
      <c r="EF63" s="324">
        <v>0</v>
      </c>
      <c r="EG63" s="324">
        <v>0</v>
      </c>
      <c r="EH63" s="324">
        <v>0</v>
      </c>
      <c r="EI63" s="324">
        <v>0</v>
      </c>
      <c r="EJ63" s="324">
        <v>0</v>
      </c>
      <c r="EK63" s="325" t="s">
        <v>950</v>
      </c>
      <c r="EL63" s="325" t="s">
        <v>950</v>
      </c>
      <c r="EM63" s="325" t="s">
        <v>950</v>
      </c>
      <c r="EN63" s="324">
        <v>0</v>
      </c>
      <c r="EO63" s="324">
        <v>0</v>
      </c>
      <c r="EP63" s="325" t="s">
        <v>950</v>
      </c>
      <c r="EQ63" s="325" t="s">
        <v>950</v>
      </c>
      <c r="ER63" s="325" t="s">
        <v>950</v>
      </c>
      <c r="ES63" s="324">
        <v>0</v>
      </c>
      <c r="ET63" s="324">
        <v>0</v>
      </c>
      <c r="EU63" s="324">
        <f t="shared" si="42"/>
        <v>95</v>
      </c>
      <c r="EV63" s="324">
        <v>2</v>
      </c>
      <c r="EW63" s="324">
        <v>0</v>
      </c>
      <c r="EX63" s="324">
        <v>0</v>
      </c>
      <c r="EY63" s="324">
        <v>15</v>
      </c>
      <c r="EZ63" s="324">
        <v>9</v>
      </c>
      <c r="FA63" s="324">
        <v>5</v>
      </c>
      <c r="FB63" s="324">
        <v>0</v>
      </c>
      <c r="FC63" s="324">
        <v>35</v>
      </c>
      <c r="FD63" s="324">
        <v>24</v>
      </c>
      <c r="FE63" s="324">
        <v>1</v>
      </c>
      <c r="FF63" s="324">
        <v>0</v>
      </c>
      <c r="FG63" s="324">
        <v>0</v>
      </c>
      <c r="FH63" s="325" t="s">
        <v>950</v>
      </c>
      <c r="FI63" s="325" t="s">
        <v>950</v>
      </c>
      <c r="FJ63" s="325" t="s">
        <v>950</v>
      </c>
      <c r="FK63" s="324">
        <v>0</v>
      </c>
      <c r="FL63" s="324">
        <v>0</v>
      </c>
      <c r="FM63" s="324">
        <v>0</v>
      </c>
      <c r="FN63" s="324">
        <v>0</v>
      </c>
      <c r="FO63" s="324">
        <v>4</v>
      </c>
    </row>
    <row r="64" spans="1:171" s="300" customFormat="1" ht="13.5" customHeight="1">
      <c r="A64" s="322" t="s">
        <v>745</v>
      </c>
      <c r="B64" s="323" t="s">
        <v>929</v>
      </c>
      <c r="C64" s="322" t="s">
        <v>930</v>
      </c>
      <c r="D64" s="324">
        <f t="shared" si="43"/>
        <v>633</v>
      </c>
      <c r="E64" s="324">
        <f t="shared" si="44"/>
        <v>11</v>
      </c>
      <c r="F64" s="324">
        <f t="shared" si="45"/>
        <v>0</v>
      </c>
      <c r="G64" s="324">
        <f t="shared" si="46"/>
        <v>0</v>
      </c>
      <c r="H64" s="324">
        <f t="shared" si="47"/>
        <v>96</v>
      </c>
      <c r="I64" s="324">
        <f t="shared" si="48"/>
        <v>19</v>
      </c>
      <c r="J64" s="324">
        <f t="shared" si="49"/>
        <v>16</v>
      </c>
      <c r="K64" s="324">
        <f t="shared" si="50"/>
        <v>0</v>
      </c>
      <c r="L64" s="324">
        <f t="shared" si="51"/>
        <v>0</v>
      </c>
      <c r="M64" s="324">
        <f t="shared" si="52"/>
        <v>0</v>
      </c>
      <c r="N64" s="324">
        <f t="shared" si="53"/>
        <v>0</v>
      </c>
      <c r="O64" s="324">
        <f t="shared" si="54"/>
        <v>0</v>
      </c>
      <c r="P64" s="324">
        <f t="shared" si="55"/>
        <v>0</v>
      </c>
      <c r="Q64" s="324">
        <f t="shared" si="56"/>
        <v>0</v>
      </c>
      <c r="R64" s="324">
        <f t="shared" si="57"/>
        <v>0</v>
      </c>
      <c r="S64" s="324">
        <f t="shared" si="58"/>
        <v>0</v>
      </c>
      <c r="T64" s="324">
        <f t="shared" si="59"/>
        <v>244</v>
      </c>
      <c r="U64" s="324">
        <f t="shared" si="60"/>
        <v>0</v>
      </c>
      <c r="V64" s="324">
        <f t="shared" si="61"/>
        <v>0</v>
      </c>
      <c r="W64" s="324">
        <f t="shared" si="62"/>
        <v>0</v>
      </c>
      <c r="X64" s="324">
        <f t="shared" si="63"/>
        <v>247</v>
      </c>
      <c r="Y64" s="324">
        <f t="shared" si="36"/>
        <v>499</v>
      </c>
      <c r="Z64" s="324">
        <v>11</v>
      </c>
      <c r="AA64" s="324">
        <v>0</v>
      </c>
      <c r="AB64" s="324">
        <v>0</v>
      </c>
      <c r="AC64" s="324">
        <v>0</v>
      </c>
      <c r="AD64" s="324">
        <v>0</v>
      </c>
      <c r="AE64" s="324">
        <v>0</v>
      </c>
      <c r="AF64" s="324">
        <v>0</v>
      </c>
      <c r="AG64" s="324">
        <v>0</v>
      </c>
      <c r="AH64" s="324">
        <v>0</v>
      </c>
      <c r="AI64" s="324">
        <v>0</v>
      </c>
      <c r="AJ64" s="325" t="s">
        <v>950</v>
      </c>
      <c r="AK64" s="325" t="s">
        <v>950</v>
      </c>
      <c r="AL64" s="324">
        <v>0</v>
      </c>
      <c r="AM64" s="325" t="s">
        <v>950</v>
      </c>
      <c r="AN64" s="325" t="s">
        <v>950</v>
      </c>
      <c r="AO64" s="324">
        <v>244</v>
      </c>
      <c r="AP64" s="325" t="s">
        <v>950</v>
      </c>
      <c r="AQ64" s="324">
        <v>0</v>
      </c>
      <c r="AR64" s="325" t="s">
        <v>950</v>
      </c>
      <c r="AS64" s="324">
        <v>244</v>
      </c>
      <c r="AT64" s="324">
        <f t="shared" si="37"/>
        <v>88</v>
      </c>
      <c r="AU64" s="324">
        <v>0</v>
      </c>
      <c r="AV64" s="324">
        <v>0</v>
      </c>
      <c r="AW64" s="324">
        <v>0</v>
      </c>
      <c r="AX64" s="324">
        <v>88</v>
      </c>
      <c r="AY64" s="324">
        <v>0</v>
      </c>
      <c r="AZ64" s="324">
        <v>0</v>
      </c>
      <c r="BA64" s="324">
        <v>0</v>
      </c>
      <c r="BB64" s="324">
        <v>0</v>
      </c>
      <c r="BC64" s="324">
        <v>0</v>
      </c>
      <c r="BD64" s="324">
        <v>0</v>
      </c>
      <c r="BE64" s="325" t="s">
        <v>950</v>
      </c>
      <c r="BF64" s="325" t="s">
        <v>950</v>
      </c>
      <c r="BG64" s="325" t="s">
        <v>950</v>
      </c>
      <c r="BH64" s="325" t="s">
        <v>950</v>
      </c>
      <c r="BI64" s="325" t="s">
        <v>950</v>
      </c>
      <c r="BJ64" s="325" t="s">
        <v>950</v>
      </c>
      <c r="BK64" s="325" t="s">
        <v>950</v>
      </c>
      <c r="BL64" s="325" t="s">
        <v>950</v>
      </c>
      <c r="BM64" s="325" t="s">
        <v>950</v>
      </c>
      <c r="BN64" s="324">
        <v>0</v>
      </c>
      <c r="BO64" s="324">
        <f t="shared" si="38"/>
        <v>0</v>
      </c>
      <c r="BP64" s="324">
        <v>0</v>
      </c>
      <c r="BQ64" s="324">
        <v>0</v>
      </c>
      <c r="BR64" s="324">
        <v>0</v>
      </c>
      <c r="BS64" s="324">
        <v>0</v>
      </c>
      <c r="BT64" s="324">
        <v>0</v>
      </c>
      <c r="BU64" s="324">
        <v>0</v>
      </c>
      <c r="BV64" s="324">
        <v>0</v>
      </c>
      <c r="BW64" s="324">
        <v>0</v>
      </c>
      <c r="BX64" s="324">
        <v>0</v>
      </c>
      <c r="BY64" s="324">
        <v>0</v>
      </c>
      <c r="BZ64" s="324">
        <v>0</v>
      </c>
      <c r="CA64" s="324">
        <v>0</v>
      </c>
      <c r="CB64" s="325" t="s">
        <v>950</v>
      </c>
      <c r="CC64" s="325" t="s">
        <v>950</v>
      </c>
      <c r="CD64" s="325" t="s">
        <v>950</v>
      </c>
      <c r="CE64" s="325" t="s">
        <v>950</v>
      </c>
      <c r="CF64" s="325" t="s">
        <v>950</v>
      </c>
      <c r="CG64" s="325" t="s">
        <v>950</v>
      </c>
      <c r="CH64" s="325" t="s">
        <v>950</v>
      </c>
      <c r="CI64" s="324">
        <v>0</v>
      </c>
      <c r="CJ64" s="324">
        <f t="shared" si="39"/>
        <v>0</v>
      </c>
      <c r="CK64" s="324">
        <v>0</v>
      </c>
      <c r="CL64" s="324">
        <v>0</v>
      </c>
      <c r="CM64" s="324">
        <v>0</v>
      </c>
      <c r="CN64" s="324">
        <v>0</v>
      </c>
      <c r="CO64" s="324">
        <v>0</v>
      </c>
      <c r="CP64" s="324">
        <v>0</v>
      </c>
      <c r="CQ64" s="324">
        <v>0</v>
      </c>
      <c r="CR64" s="324">
        <v>0</v>
      </c>
      <c r="CS64" s="324">
        <v>0</v>
      </c>
      <c r="CT64" s="324">
        <v>0</v>
      </c>
      <c r="CU64" s="324">
        <v>0</v>
      </c>
      <c r="CV64" s="324">
        <v>0</v>
      </c>
      <c r="CW64" s="325" t="s">
        <v>950</v>
      </c>
      <c r="CX64" s="325" t="s">
        <v>950</v>
      </c>
      <c r="CY64" s="325" t="s">
        <v>950</v>
      </c>
      <c r="CZ64" s="325" t="s">
        <v>950</v>
      </c>
      <c r="DA64" s="325" t="s">
        <v>950</v>
      </c>
      <c r="DB64" s="325" t="s">
        <v>950</v>
      </c>
      <c r="DC64" s="325" t="s">
        <v>950</v>
      </c>
      <c r="DD64" s="324">
        <v>0</v>
      </c>
      <c r="DE64" s="324">
        <f t="shared" si="40"/>
        <v>0</v>
      </c>
      <c r="DF64" s="324">
        <v>0</v>
      </c>
      <c r="DG64" s="324">
        <v>0</v>
      </c>
      <c r="DH64" s="324">
        <v>0</v>
      </c>
      <c r="DI64" s="324">
        <v>0</v>
      </c>
      <c r="DJ64" s="324">
        <v>0</v>
      </c>
      <c r="DK64" s="324">
        <v>0</v>
      </c>
      <c r="DL64" s="324">
        <v>0</v>
      </c>
      <c r="DM64" s="324">
        <v>0</v>
      </c>
      <c r="DN64" s="324">
        <v>0</v>
      </c>
      <c r="DO64" s="324">
        <v>0</v>
      </c>
      <c r="DP64" s="324">
        <v>0</v>
      </c>
      <c r="DQ64" s="324">
        <v>0</v>
      </c>
      <c r="DR64" s="325" t="s">
        <v>950</v>
      </c>
      <c r="DS64" s="325" t="s">
        <v>950</v>
      </c>
      <c r="DT64" s="324">
        <v>0</v>
      </c>
      <c r="DU64" s="325" t="s">
        <v>950</v>
      </c>
      <c r="DV64" s="325" t="s">
        <v>950</v>
      </c>
      <c r="DW64" s="325" t="s">
        <v>950</v>
      </c>
      <c r="DX64" s="325" t="s">
        <v>950</v>
      </c>
      <c r="DY64" s="324">
        <v>0</v>
      </c>
      <c r="DZ64" s="324">
        <f t="shared" si="41"/>
        <v>0</v>
      </c>
      <c r="EA64" s="324">
        <v>0</v>
      </c>
      <c r="EB64" s="324">
        <v>0</v>
      </c>
      <c r="EC64" s="324">
        <v>0</v>
      </c>
      <c r="ED64" s="324">
        <v>0</v>
      </c>
      <c r="EE64" s="324">
        <v>0</v>
      </c>
      <c r="EF64" s="324">
        <v>0</v>
      </c>
      <c r="EG64" s="324">
        <v>0</v>
      </c>
      <c r="EH64" s="324">
        <v>0</v>
      </c>
      <c r="EI64" s="324">
        <v>0</v>
      </c>
      <c r="EJ64" s="324">
        <v>0</v>
      </c>
      <c r="EK64" s="325" t="s">
        <v>950</v>
      </c>
      <c r="EL64" s="325" t="s">
        <v>950</v>
      </c>
      <c r="EM64" s="325" t="s">
        <v>950</v>
      </c>
      <c r="EN64" s="324">
        <v>0</v>
      </c>
      <c r="EO64" s="324">
        <v>0</v>
      </c>
      <c r="EP64" s="325" t="s">
        <v>950</v>
      </c>
      <c r="EQ64" s="325" t="s">
        <v>950</v>
      </c>
      <c r="ER64" s="325" t="s">
        <v>950</v>
      </c>
      <c r="ES64" s="324">
        <v>0</v>
      </c>
      <c r="ET64" s="324">
        <v>0</v>
      </c>
      <c r="EU64" s="324">
        <f t="shared" si="42"/>
        <v>46</v>
      </c>
      <c r="EV64" s="324">
        <v>0</v>
      </c>
      <c r="EW64" s="324">
        <v>0</v>
      </c>
      <c r="EX64" s="324">
        <v>0</v>
      </c>
      <c r="EY64" s="324">
        <v>8</v>
      </c>
      <c r="EZ64" s="324">
        <v>19</v>
      </c>
      <c r="FA64" s="324">
        <v>16</v>
      </c>
      <c r="FB64" s="324">
        <v>0</v>
      </c>
      <c r="FC64" s="324">
        <v>0</v>
      </c>
      <c r="FD64" s="324">
        <v>0</v>
      </c>
      <c r="FE64" s="324">
        <v>0</v>
      </c>
      <c r="FF64" s="324">
        <v>0</v>
      </c>
      <c r="FG64" s="324">
        <v>0</v>
      </c>
      <c r="FH64" s="325" t="s">
        <v>950</v>
      </c>
      <c r="FI64" s="325" t="s">
        <v>950</v>
      </c>
      <c r="FJ64" s="325" t="s">
        <v>950</v>
      </c>
      <c r="FK64" s="324">
        <v>0</v>
      </c>
      <c r="FL64" s="324">
        <v>0</v>
      </c>
      <c r="FM64" s="324">
        <v>0</v>
      </c>
      <c r="FN64" s="324">
        <v>0</v>
      </c>
      <c r="FO64" s="324">
        <v>3</v>
      </c>
    </row>
    <row r="65" spans="1:171" s="300" customFormat="1" ht="13.5" customHeight="1">
      <c r="A65" s="322" t="s">
        <v>745</v>
      </c>
      <c r="B65" s="323" t="s">
        <v>932</v>
      </c>
      <c r="C65" s="322" t="s">
        <v>933</v>
      </c>
      <c r="D65" s="324">
        <f t="shared" si="43"/>
        <v>630</v>
      </c>
      <c r="E65" s="324">
        <f t="shared" si="44"/>
        <v>12</v>
      </c>
      <c r="F65" s="324">
        <f t="shared" si="45"/>
        <v>0</v>
      </c>
      <c r="G65" s="324">
        <f t="shared" si="46"/>
        <v>0</v>
      </c>
      <c r="H65" s="324">
        <f t="shared" si="47"/>
        <v>96</v>
      </c>
      <c r="I65" s="324">
        <f t="shared" si="48"/>
        <v>15</v>
      </c>
      <c r="J65" s="324">
        <f t="shared" si="49"/>
        <v>13</v>
      </c>
      <c r="K65" s="324">
        <f t="shared" si="50"/>
        <v>0</v>
      </c>
      <c r="L65" s="324">
        <f t="shared" si="51"/>
        <v>0</v>
      </c>
      <c r="M65" s="324">
        <f t="shared" si="52"/>
        <v>0</v>
      </c>
      <c r="N65" s="324">
        <f t="shared" si="53"/>
        <v>1</v>
      </c>
      <c r="O65" s="324">
        <f t="shared" si="54"/>
        <v>0</v>
      </c>
      <c r="P65" s="324">
        <f t="shared" si="55"/>
        <v>0</v>
      </c>
      <c r="Q65" s="324">
        <f t="shared" si="56"/>
        <v>0</v>
      </c>
      <c r="R65" s="324">
        <f t="shared" si="57"/>
        <v>0</v>
      </c>
      <c r="S65" s="324">
        <f t="shared" si="58"/>
        <v>0</v>
      </c>
      <c r="T65" s="324">
        <f t="shared" si="59"/>
        <v>245</v>
      </c>
      <c r="U65" s="324">
        <f t="shared" si="60"/>
        <v>0</v>
      </c>
      <c r="V65" s="324">
        <f t="shared" si="61"/>
        <v>0</v>
      </c>
      <c r="W65" s="324">
        <f t="shared" si="62"/>
        <v>0</v>
      </c>
      <c r="X65" s="324">
        <f t="shared" si="63"/>
        <v>248</v>
      </c>
      <c r="Y65" s="324">
        <f t="shared" si="36"/>
        <v>503</v>
      </c>
      <c r="Z65" s="324">
        <v>12</v>
      </c>
      <c r="AA65" s="324">
        <v>0</v>
      </c>
      <c r="AB65" s="324">
        <v>0</v>
      </c>
      <c r="AC65" s="324">
        <v>0</v>
      </c>
      <c r="AD65" s="324">
        <v>0</v>
      </c>
      <c r="AE65" s="324">
        <v>0</v>
      </c>
      <c r="AF65" s="324">
        <v>0</v>
      </c>
      <c r="AG65" s="324">
        <v>0</v>
      </c>
      <c r="AH65" s="324">
        <v>0</v>
      </c>
      <c r="AI65" s="324">
        <v>1</v>
      </c>
      <c r="AJ65" s="325" t="s">
        <v>950</v>
      </c>
      <c r="AK65" s="325" t="s">
        <v>950</v>
      </c>
      <c r="AL65" s="324">
        <v>0</v>
      </c>
      <c r="AM65" s="325" t="s">
        <v>950</v>
      </c>
      <c r="AN65" s="325" t="s">
        <v>950</v>
      </c>
      <c r="AO65" s="324">
        <v>245</v>
      </c>
      <c r="AP65" s="325" t="s">
        <v>950</v>
      </c>
      <c r="AQ65" s="324">
        <v>0</v>
      </c>
      <c r="AR65" s="325" t="s">
        <v>950</v>
      </c>
      <c r="AS65" s="324">
        <v>245</v>
      </c>
      <c r="AT65" s="324">
        <f t="shared" si="37"/>
        <v>94</v>
      </c>
      <c r="AU65" s="324">
        <v>0</v>
      </c>
      <c r="AV65" s="324">
        <v>0</v>
      </c>
      <c r="AW65" s="324">
        <v>0</v>
      </c>
      <c r="AX65" s="324">
        <v>94</v>
      </c>
      <c r="AY65" s="324">
        <v>0</v>
      </c>
      <c r="AZ65" s="324">
        <v>0</v>
      </c>
      <c r="BA65" s="324">
        <v>0</v>
      </c>
      <c r="BB65" s="324">
        <v>0</v>
      </c>
      <c r="BC65" s="324">
        <v>0</v>
      </c>
      <c r="BD65" s="324">
        <v>0</v>
      </c>
      <c r="BE65" s="325" t="s">
        <v>950</v>
      </c>
      <c r="BF65" s="325" t="s">
        <v>950</v>
      </c>
      <c r="BG65" s="325" t="s">
        <v>950</v>
      </c>
      <c r="BH65" s="325" t="s">
        <v>950</v>
      </c>
      <c r="BI65" s="325" t="s">
        <v>950</v>
      </c>
      <c r="BJ65" s="325" t="s">
        <v>950</v>
      </c>
      <c r="BK65" s="325" t="s">
        <v>950</v>
      </c>
      <c r="BL65" s="325" t="s">
        <v>950</v>
      </c>
      <c r="BM65" s="325" t="s">
        <v>950</v>
      </c>
      <c r="BN65" s="324">
        <v>0</v>
      </c>
      <c r="BO65" s="324">
        <f t="shared" si="38"/>
        <v>0</v>
      </c>
      <c r="BP65" s="324">
        <v>0</v>
      </c>
      <c r="BQ65" s="324">
        <v>0</v>
      </c>
      <c r="BR65" s="324">
        <v>0</v>
      </c>
      <c r="BS65" s="324">
        <v>0</v>
      </c>
      <c r="BT65" s="324">
        <v>0</v>
      </c>
      <c r="BU65" s="324">
        <v>0</v>
      </c>
      <c r="BV65" s="324">
        <v>0</v>
      </c>
      <c r="BW65" s="324">
        <v>0</v>
      </c>
      <c r="BX65" s="324">
        <v>0</v>
      </c>
      <c r="BY65" s="324">
        <v>0</v>
      </c>
      <c r="BZ65" s="324">
        <v>0</v>
      </c>
      <c r="CA65" s="324">
        <v>0</v>
      </c>
      <c r="CB65" s="325" t="s">
        <v>950</v>
      </c>
      <c r="CC65" s="325" t="s">
        <v>950</v>
      </c>
      <c r="CD65" s="325" t="s">
        <v>950</v>
      </c>
      <c r="CE65" s="325" t="s">
        <v>950</v>
      </c>
      <c r="CF65" s="325" t="s">
        <v>950</v>
      </c>
      <c r="CG65" s="325" t="s">
        <v>950</v>
      </c>
      <c r="CH65" s="325" t="s">
        <v>950</v>
      </c>
      <c r="CI65" s="324">
        <v>0</v>
      </c>
      <c r="CJ65" s="324">
        <f t="shared" si="39"/>
        <v>0</v>
      </c>
      <c r="CK65" s="324">
        <v>0</v>
      </c>
      <c r="CL65" s="324">
        <v>0</v>
      </c>
      <c r="CM65" s="324">
        <v>0</v>
      </c>
      <c r="CN65" s="324">
        <v>0</v>
      </c>
      <c r="CO65" s="324">
        <v>0</v>
      </c>
      <c r="CP65" s="324">
        <v>0</v>
      </c>
      <c r="CQ65" s="324">
        <v>0</v>
      </c>
      <c r="CR65" s="324">
        <v>0</v>
      </c>
      <c r="CS65" s="324">
        <v>0</v>
      </c>
      <c r="CT65" s="324">
        <v>0</v>
      </c>
      <c r="CU65" s="324">
        <v>0</v>
      </c>
      <c r="CV65" s="324">
        <v>0</v>
      </c>
      <c r="CW65" s="325" t="s">
        <v>950</v>
      </c>
      <c r="CX65" s="325" t="s">
        <v>950</v>
      </c>
      <c r="CY65" s="325" t="s">
        <v>950</v>
      </c>
      <c r="CZ65" s="325" t="s">
        <v>950</v>
      </c>
      <c r="DA65" s="325" t="s">
        <v>950</v>
      </c>
      <c r="DB65" s="325" t="s">
        <v>950</v>
      </c>
      <c r="DC65" s="325" t="s">
        <v>950</v>
      </c>
      <c r="DD65" s="324">
        <v>0</v>
      </c>
      <c r="DE65" s="324">
        <f t="shared" si="40"/>
        <v>0</v>
      </c>
      <c r="DF65" s="324">
        <v>0</v>
      </c>
      <c r="DG65" s="324">
        <v>0</v>
      </c>
      <c r="DH65" s="324">
        <v>0</v>
      </c>
      <c r="DI65" s="324">
        <v>0</v>
      </c>
      <c r="DJ65" s="324">
        <v>0</v>
      </c>
      <c r="DK65" s="324">
        <v>0</v>
      </c>
      <c r="DL65" s="324">
        <v>0</v>
      </c>
      <c r="DM65" s="324">
        <v>0</v>
      </c>
      <c r="DN65" s="324">
        <v>0</v>
      </c>
      <c r="DO65" s="324">
        <v>0</v>
      </c>
      <c r="DP65" s="324">
        <v>0</v>
      </c>
      <c r="DQ65" s="324">
        <v>0</v>
      </c>
      <c r="DR65" s="325" t="s">
        <v>950</v>
      </c>
      <c r="DS65" s="325" t="s">
        <v>950</v>
      </c>
      <c r="DT65" s="324">
        <v>0</v>
      </c>
      <c r="DU65" s="325" t="s">
        <v>950</v>
      </c>
      <c r="DV65" s="325" t="s">
        <v>950</v>
      </c>
      <c r="DW65" s="325" t="s">
        <v>950</v>
      </c>
      <c r="DX65" s="325" t="s">
        <v>950</v>
      </c>
      <c r="DY65" s="324">
        <v>0</v>
      </c>
      <c r="DZ65" s="324">
        <f t="shared" si="41"/>
        <v>0</v>
      </c>
      <c r="EA65" s="324">
        <v>0</v>
      </c>
      <c r="EB65" s="324">
        <v>0</v>
      </c>
      <c r="EC65" s="324">
        <v>0</v>
      </c>
      <c r="ED65" s="324">
        <v>0</v>
      </c>
      <c r="EE65" s="324">
        <v>0</v>
      </c>
      <c r="EF65" s="324">
        <v>0</v>
      </c>
      <c r="EG65" s="324">
        <v>0</v>
      </c>
      <c r="EH65" s="324">
        <v>0</v>
      </c>
      <c r="EI65" s="324">
        <v>0</v>
      </c>
      <c r="EJ65" s="324">
        <v>0</v>
      </c>
      <c r="EK65" s="325" t="s">
        <v>950</v>
      </c>
      <c r="EL65" s="325" t="s">
        <v>950</v>
      </c>
      <c r="EM65" s="325" t="s">
        <v>950</v>
      </c>
      <c r="EN65" s="324">
        <v>0</v>
      </c>
      <c r="EO65" s="324">
        <v>0</v>
      </c>
      <c r="EP65" s="325" t="s">
        <v>950</v>
      </c>
      <c r="EQ65" s="325" t="s">
        <v>950</v>
      </c>
      <c r="ER65" s="325" t="s">
        <v>950</v>
      </c>
      <c r="ES65" s="324">
        <v>0</v>
      </c>
      <c r="ET65" s="324">
        <v>0</v>
      </c>
      <c r="EU65" s="324">
        <f t="shared" si="42"/>
        <v>33</v>
      </c>
      <c r="EV65" s="324">
        <v>0</v>
      </c>
      <c r="EW65" s="324">
        <v>0</v>
      </c>
      <c r="EX65" s="324">
        <v>0</v>
      </c>
      <c r="EY65" s="324">
        <v>2</v>
      </c>
      <c r="EZ65" s="324">
        <v>15</v>
      </c>
      <c r="FA65" s="324">
        <v>13</v>
      </c>
      <c r="FB65" s="324">
        <v>0</v>
      </c>
      <c r="FC65" s="324">
        <v>0</v>
      </c>
      <c r="FD65" s="324">
        <v>0</v>
      </c>
      <c r="FE65" s="324">
        <v>0</v>
      </c>
      <c r="FF65" s="324">
        <v>0</v>
      </c>
      <c r="FG65" s="324">
        <v>0</v>
      </c>
      <c r="FH65" s="325" t="s">
        <v>950</v>
      </c>
      <c r="FI65" s="325" t="s">
        <v>950</v>
      </c>
      <c r="FJ65" s="325" t="s">
        <v>950</v>
      </c>
      <c r="FK65" s="324">
        <v>0</v>
      </c>
      <c r="FL65" s="324">
        <v>0</v>
      </c>
      <c r="FM65" s="324">
        <v>0</v>
      </c>
      <c r="FN65" s="324">
        <v>0</v>
      </c>
      <c r="FO65" s="324">
        <v>3</v>
      </c>
    </row>
    <row r="66" spans="1:171" s="300" customFormat="1" ht="13.5" customHeight="1">
      <c r="A66" s="322" t="s">
        <v>745</v>
      </c>
      <c r="B66" s="323" t="s">
        <v>935</v>
      </c>
      <c r="C66" s="322" t="s">
        <v>936</v>
      </c>
      <c r="D66" s="324">
        <f t="shared" si="43"/>
        <v>1490</v>
      </c>
      <c r="E66" s="324">
        <f t="shared" si="44"/>
        <v>26</v>
      </c>
      <c r="F66" s="324">
        <f t="shared" si="45"/>
        <v>0</v>
      </c>
      <c r="G66" s="324">
        <f t="shared" si="46"/>
        <v>0</v>
      </c>
      <c r="H66" s="324">
        <f t="shared" si="47"/>
        <v>214</v>
      </c>
      <c r="I66" s="324">
        <f t="shared" si="48"/>
        <v>58</v>
      </c>
      <c r="J66" s="324">
        <f t="shared" si="49"/>
        <v>28</v>
      </c>
      <c r="K66" s="324">
        <f t="shared" si="50"/>
        <v>0</v>
      </c>
      <c r="L66" s="324">
        <f t="shared" si="51"/>
        <v>0</v>
      </c>
      <c r="M66" s="324">
        <f t="shared" si="52"/>
        <v>0</v>
      </c>
      <c r="N66" s="324">
        <f t="shared" si="53"/>
        <v>1</v>
      </c>
      <c r="O66" s="324">
        <f t="shared" si="54"/>
        <v>0</v>
      </c>
      <c r="P66" s="324">
        <f t="shared" si="55"/>
        <v>0</v>
      </c>
      <c r="Q66" s="324">
        <f t="shared" si="56"/>
        <v>0</v>
      </c>
      <c r="R66" s="324">
        <f t="shared" si="57"/>
        <v>0</v>
      </c>
      <c r="S66" s="324">
        <f t="shared" si="58"/>
        <v>0</v>
      </c>
      <c r="T66" s="324">
        <f t="shared" si="59"/>
        <v>579</v>
      </c>
      <c r="U66" s="324">
        <f t="shared" si="60"/>
        <v>0</v>
      </c>
      <c r="V66" s="324">
        <f t="shared" si="61"/>
        <v>0</v>
      </c>
      <c r="W66" s="324">
        <f t="shared" si="62"/>
        <v>0</v>
      </c>
      <c r="X66" s="324">
        <f t="shared" si="63"/>
        <v>584</v>
      </c>
      <c r="Y66" s="324">
        <f t="shared" si="36"/>
        <v>1184</v>
      </c>
      <c r="Z66" s="324">
        <v>26</v>
      </c>
      <c r="AA66" s="324">
        <v>0</v>
      </c>
      <c r="AB66" s="324">
        <v>0</v>
      </c>
      <c r="AC66" s="324">
        <v>0</v>
      </c>
      <c r="AD66" s="324">
        <v>0</v>
      </c>
      <c r="AE66" s="324">
        <v>0</v>
      </c>
      <c r="AF66" s="324">
        <v>0</v>
      </c>
      <c r="AG66" s="324">
        <v>0</v>
      </c>
      <c r="AH66" s="324">
        <v>0</v>
      </c>
      <c r="AI66" s="324">
        <v>1</v>
      </c>
      <c r="AJ66" s="325" t="s">
        <v>950</v>
      </c>
      <c r="AK66" s="325" t="s">
        <v>950</v>
      </c>
      <c r="AL66" s="324">
        <v>0</v>
      </c>
      <c r="AM66" s="325" t="s">
        <v>950</v>
      </c>
      <c r="AN66" s="325" t="s">
        <v>950</v>
      </c>
      <c r="AO66" s="324">
        <v>579</v>
      </c>
      <c r="AP66" s="325" t="s">
        <v>950</v>
      </c>
      <c r="AQ66" s="324">
        <v>0</v>
      </c>
      <c r="AR66" s="325" t="s">
        <v>950</v>
      </c>
      <c r="AS66" s="324">
        <v>578</v>
      </c>
      <c r="AT66" s="324">
        <f t="shared" si="37"/>
        <v>197</v>
      </c>
      <c r="AU66" s="324">
        <v>0</v>
      </c>
      <c r="AV66" s="324">
        <v>0</v>
      </c>
      <c r="AW66" s="324">
        <v>0</v>
      </c>
      <c r="AX66" s="324">
        <v>196</v>
      </c>
      <c r="AY66" s="324">
        <v>0</v>
      </c>
      <c r="AZ66" s="324">
        <v>0</v>
      </c>
      <c r="BA66" s="324">
        <v>0</v>
      </c>
      <c r="BB66" s="324">
        <v>0</v>
      </c>
      <c r="BC66" s="324">
        <v>0</v>
      </c>
      <c r="BD66" s="324">
        <v>0</v>
      </c>
      <c r="BE66" s="325" t="s">
        <v>950</v>
      </c>
      <c r="BF66" s="325" t="s">
        <v>950</v>
      </c>
      <c r="BG66" s="325" t="s">
        <v>950</v>
      </c>
      <c r="BH66" s="325" t="s">
        <v>950</v>
      </c>
      <c r="BI66" s="325" t="s">
        <v>950</v>
      </c>
      <c r="BJ66" s="325" t="s">
        <v>950</v>
      </c>
      <c r="BK66" s="325" t="s">
        <v>950</v>
      </c>
      <c r="BL66" s="325" t="s">
        <v>950</v>
      </c>
      <c r="BM66" s="325" t="s">
        <v>950</v>
      </c>
      <c r="BN66" s="324">
        <v>1</v>
      </c>
      <c r="BO66" s="324">
        <f t="shared" si="38"/>
        <v>0</v>
      </c>
      <c r="BP66" s="324">
        <v>0</v>
      </c>
      <c r="BQ66" s="324">
        <v>0</v>
      </c>
      <c r="BR66" s="324">
        <v>0</v>
      </c>
      <c r="BS66" s="324">
        <v>0</v>
      </c>
      <c r="BT66" s="324">
        <v>0</v>
      </c>
      <c r="BU66" s="324">
        <v>0</v>
      </c>
      <c r="BV66" s="324">
        <v>0</v>
      </c>
      <c r="BW66" s="324">
        <v>0</v>
      </c>
      <c r="BX66" s="324">
        <v>0</v>
      </c>
      <c r="BY66" s="324">
        <v>0</v>
      </c>
      <c r="BZ66" s="324">
        <v>0</v>
      </c>
      <c r="CA66" s="324">
        <v>0</v>
      </c>
      <c r="CB66" s="325" t="s">
        <v>950</v>
      </c>
      <c r="CC66" s="325" t="s">
        <v>950</v>
      </c>
      <c r="CD66" s="325" t="s">
        <v>950</v>
      </c>
      <c r="CE66" s="325" t="s">
        <v>950</v>
      </c>
      <c r="CF66" s="325" t="s">
        <v>950</v>
      </c>
      <c r="CG66" s="325" t="s">
        <v>950</v>
      </c>
      <c r="CH66" s="325" t="s">
        <v>950</v>
      </c>
      <c r="CI66" s="324">
        <v>0</v>
      </c>
      <c r="CJ66" s="324">
        <f t="shared" si="39"/>
        <v>0</v>
      </c>
      <c r="CK66" s="324">
        <v>0</v>
      </c>
      <c r="CL66" s="324">
        <v>0</v>
      </c>
      <c r="CM66" s="324">
        <v>0</v>
      </c>
      <c r="CN66" s="324">
        <v>0</v>
      </c>
      <c r="CO66" s="324">
        <v>0</v>
      </c>
      <c r="CP66" s="324">
        <v>0</v>
      </c>
      <c r="CQ66" s="324">
        <v>0</v>
      </c>
      <c r="CR66" s="324">
        <v>0</v>
      </c>
      <c r="CS66" s="324">
        <v>0</v>
      </c>
      <c r="CT66" s="324">
        <v>0</v>
      </c>
      <c r="CU66" s="324">
        <v>0</v>
      </c>
      <c r="CV66" s="324">
        <v>0</v>
      </c>
      <c r="CW66" s="325" t="s">
        <v>950</v>
      </c>
      <c r="CX66" s="325" t="s">
        <v>950</v>
      </c>
      <c r="CY66" s="325" t="s">
        <v>950</v>
      </c>
      <c r="CZ66" s="325" t="s">
        <v>950</v>
      </c>
      <c r="DA66" s="325" t="s">
        <v>950</v>
      </c>
      <c r="DB66" s="325" t="s">
        <v>950</v>
      </c>
      <c r="DC66" s="325" t="s">
        <v>950</v>
      </c>
      <c r="DD66" s="324">
        <v>0</v>
      </c>
      <c r="DE66" s="324">
        <f t="shared" si="40"/>
        <v>0</v>
      </c>
      <c r="DF66" s="324">
        <v>0</v>
      </c>
      <c r="DG66" s="324">
        <v>0</v>
      </c>
      <c r="DH66" s="324">
        <v>0</v>
      </c>
      <c r="DI66" s="324">
        <v>0</v>
      </c>
      <c r="DJ66" s="324">
        <v>0</v>
      </c>
      <c r="DK66" s="324">
        <v>0</v>
      </c>
      <c r="DL66" s="324">
        <v>0</v>
      </c>
      <c r="DM66" s="324">
        <v>0</v>
      </c>
      <c r="DN66" s="324">
        <v>0</v>
      </c>
      <c r="DO66" s="324">
        <v>0</v>
      </c>
      <c r="DP66" s="324">
        <v>0</v>
      </c>
      <c r="DQ66" s="324">
        <v>0</v>
      </c>
      <c r="DR66" s="325" t="s">
        <v>950</v>
      </c>
      <c r="DS66" s="325" t="s">
        <v>950</v>
      </c>
      <c r="DT66" s="324">
        <v>0</v>
      </c>
      <c r="DU66" s="325" t="s">
        <v>950</v>
      </c>
      <c r="DV66" s="325" t="s">
        <v>950</v>
      </c>
      <c r="DW66" s="325" t="s">
        <v>950</v>
      </c>
      <c r="DX66" s="325" t="s">
        <v>950</v>
      </c>
      <c r="DY66" s="324">
        <v>0</v>
      </c>
      <c r="DZ66" s="324">
        <f t="shared" si="41"/>
        <v>0</v>
      </c>
      <c r="EA66" s="324">
        <v>0</v>
      </c>
      <c r="EB66" s="324">
        <v>0</v>
      </c>
      <c r="EC66" s="324">
        <v>0</v>
      </c>
      <c r="ED66" s="324">
        <v>0</v>
      </c>
      <c r="EE66" s="324">
        <v>0</v>
      </c>
      <c r="EF66" s="324">
        <v>0</v>
      </c>
      <c r="EG66" s="324">
        <v>0</v>
      </c>
      <c r="EH66" s="324">
        <v>0</v>
      </c>
      <c r="EI66" s="324">
        <v>0</v>
      </c>
      <c r="EJ66" s="324">
        <v>0</v>
      </c>
      <c r="EK66" s="325" t="s">
        <v>950</v>
      </c>
      <c r="EL66" s="325" t="s">
        <v>950</v>
      </c>
      <c r="EM66" s="325" t="s">
        <v>950</v>
      </c>
      <c r="EN66" s="324">
        <v>0</v>
      </c>
      <c r="EO66" s="324">
        <v>0</v>
      </c>
      <c r="EP66" s="325" t="s">
        <v>950</v>
      </c>
      <c r="EQ66" s="325" t="s">
        <v>950</v>
      </c>
      <c r="ER66" s="325" t="s">
        <v>950</v>
      </c>
      <c r="ES66" s="324">
        <v>0</v>
      </c>
      <c r="ET66" s="324">
        <v>0</v>
      </c>
      <c r="EU66" s="324">
        <f t="shared" si="42"/>
        <v>109</v>
      </c>
      <c r="EV66" s="324">
        <v>0</v>
      </c>
      <c r="EW66" s="324">
        <v>0</v>
      </c>
      <c r="EX66" s="324">
        <v>0</v>
      </c>
      <c r="EY66" s="324">
        <v>18</v>
      </c>
      <c r="EZ66" s="324">
        <v>58</v>
      </c>
      <c r="FA66" s="324">
        <v>28</v>
      </c>
      <c r="FB66" s="324">
        <v>0</v>
      </c>
      <c r="FC66" s="324">
        <v>0</v>
      </c>
      <c r="FD66" s="324">
        <v>0</v>
      </c>
      <c r="FE66" s="324">
        <v>0</v>
      </c>
      <c r="FF66" s="324">
        <v>0</v>
      </c>
      <c r="FG66" s="324">
        <v>0</v>
      </c>
      <c r="FH66" s="325" t="s">
        <v>950</v>
      </c>
      <c r="FI66" s="325" t="s">
        <v>950</v>
      </c>
      <c r="FJ66" s="325" t="s">
        <v>950</v>
      </c>
      <c r="FK66" s="324">
        <v>0</v>
      </c>
      <c r="FL66" s="324">
        <v>0</v>
      </c>
      <c r="FM66" s="324">
        <v>0</v>
      </c>
      <c r="FN66" s="324">
        <v>0</v>
      </c>
      <c r="FO66" s="324">
        <v>5</v>
      </c>
    </row>
    <row r="67" spans="1:171" s="300" customFormat="1" ht="13.5" customHeight="1">
      <c r="A67" s="322" t="s">
        <v>745</v>
      </c>
      <c r="B67" s="323" t="s">
        <v>938</v>
      </c>
      <c r="C67" s="322" t="s">
        <v>939</v>
      </c>
      <c r="D67" s="324">
        <f t="shared" si="43"/>
        <v>1429</v>
      </c>
      <c r="E67" s="324">
        <f t="shared" si="44"/>
        <v>5</v>
      </c>
      <c r="F67" s="324">
        <f t="shared" si="45"/>
        <v>0</v>
      </c>
      <c r="G67" s="324">
        <f t="shared" si="46"/>
        <v>0</v>
      </c>
      <c r="H67" s="324">
        <f t="shared" si="47"/>
        <v>193</v>
      </c>
      <c r="I67" s="324">
        <f t="shared" si="48"/>
        <v>42</v>
      </c>
      <c r="J67" s="324">
        <f t="shared" si="49"/>
        <v>75</v>
      </c>
      <c r="K67" s="324">
        <f t="shared" si="50"/>
        <v>0</v>
      </c>
      <c r="L67" s="324">
        <f t="shared" si="51"/>
        <v>0</v>
      </c>
      <c r="M67" s="324">
        <f t="shared" si="52"/>
        <v>0</v>
      </c>
      <c r="N67" s="324">
        <f t="shared" si="53"/>
        <v>0</v>
      </c>
      <c r="O67" s="324">
        <f t="shared" si="54"/>
        <v>0</v>
      </c>
      <c r="P67" s="324">
        <f t="shared" si="55"/>
        <v>0</v>
      </c>
      <c r="Q67" s="324">
        <f t="shared" si="56"/>
        <v>0</v>
      </c>
      <c r="R67" s="324">
        <f t="shared" si="57"/>
        <v>0</v>
      </c>
      <c r="S67" s="324">
        <f t="shared" si="58"/>
        <v>0</v>
      </c>
      <c r="T67" s="324">
        <f t="shared" si="59"/>
        <v>967</v>
      </c>
      <c r="U67" s="324">
        <f t="shared" si="60"/>
        <v>0</v>
      </c>
      <c r="V67" s="324">
        <f t="shared" si="61"/>
        <v>0</v>
      </c>
      <c r="W67" s="324">
        <f t="shared" si="62"/>
        <v>0</v>
      </c>
      <c r="X67" s="324">
        <f t="shared" si="63"/>
        <v>147</v>
      </c>
      <c r="Y67" s="324">
        <f t="shared" si="36"/>
        <v>972</v>
      </c>
      <c r="Z67" s="324">
        <v>5</v>
      </c>
      <c r="AA67" s="324">
        <v>0</v>
      </c>
      <c r="AB67" s="324">
        <v>0</v>
      </c>
      <c r="AC67" s="324">
        <v>0</v>
      </c>
      <c r="AD67" s="324">
        <v>0</v>
      </c>
      <c r="AE67" s="324">
        <v>0</v>
      </c>
      <c r="AF67" s="324">
        <v>0</v>
      </c>
      <c r="AG67" s="324">
        <v>0</v>
      </c>
      <c r="AH67" s="324">
        <v>0</v>
      </c>
      <c r="AI67" s="324">
        <v>0</v>
      </c>
      <c r="AJ67" s="325" t="s">
        <v>950</v>
      </c>
      <c r="AK67" s="325" t="s">
        <v>950</v>
      </c>
      <c r="AL67" s="324">
        <v>0</v>
      </c>
      <c r="AM67" s="325" t="s">
        <v>950</v>
      </c>
      <c r="AN67" s="325" t="s">
        <v>950</v>
      </c>
      <c r="AO67" s="324">
        <v>967</v>
      </c>
      <c r="AP67" s="325" t="s">
        <v>950</v>
      </c>
      <c r="AQ67" s="324">
        <v>0</v>
      </c>
      <c r="AR67" s="325" t="s">
        <v>950</v>
      </c>
      <c r="AS67" s="324">
        <v>0</v>
      </c>
      <c r="AT67" s="324">
        <f t="shared" si="37"/>
        <v>0</v>
      </c>
      <c r="AU67" s="324">
        <v>0</v>
      </c>
      <c r="AV67" s="324">
        <v>0</v>
      </c>
      <c r="AW67" s="324">
        <v>0</v>
      </c>
      <c r="AX67" s="324">
        <v>0</v>
      </c>
      <c r="AY67" s="324">
        <v>0</v>
      </c>
      <c r="AZ67" s="324">
        <v>0</v>
      </c>
      <c r="BA67" s="324">
        <v>0</v>
      </c>
      <c r="BB67" s="324">
        <v>0</v>
      </c>
      <c r="BC67" s="324">
        <v>0</v>
      </c>
      <c r="BD67" s="324">
        <v>0</v>
      </c>
      <c r="BE67" s="325" t="s">
        <v>950</v>
      </c>
      <c r="BF67" s="325" t="s">
        <v>950</v>
      </c>
      <c r="BG67" s="325" t="s">
        <v>950</v>
      </c>
      <c r="BH67" s="325" t="s">
        <v>950</v>
      </c>
      <c r="BI67" s="325" t="s">
        <v>950</v>
      </c>
      <c r="BJ67" s="325" t="s">
        <v>950</v>
      </c>
      <c r="BK67" s="325" t="s">
        <v>950</v>
      </c>
      <c r="BL67" s="325" t="s">
        <v>950</v>
      </c>
      <c r="BM67" s="325" t="s">
        <v>950</v>
      </c>
      <c r="BN67" s="324">
        <v>0</v>
      </c>
      <c r="BO67" s="324">
        <f t="shared" si="38"/>
        <v>0</v>
      </c>
      <c r="BP67" s="324">
        <v>0</v>
      </c>
      <c r="BQ67" s="324">
        <v>0</v>
      </c>
      <c r="BR67" s="324">
        <v>0</v>
      </c>
      <c r="BS67" s="324">
        <v>0</v>
      </c>
      <c r="BT67" s="324">
        <v>0</v>
      </c>
      <c r="BU67" s="324">
        <v>0</v>
      </c>
      <c r="BV67" s="324">
        <v>0</v>
      </c>
      <c r="BW67" s="324">
        <v>0</v>
      </c>
      <c r="BX67" s="324">
        <v>0</v>
      </c>
      <c r="BY67" s="324">
        <v>0</v>
      </c>
      <c r="BZ67" s="324">
        <v>0</v>
      </c>
      <c r="CA67" s="324">
        <v>0</v>
      </c>
      <c r="CB67" s="325" t="s">
        <v>950</v>
      </c>
      <c r="CC67" s="325" t="s">
        <v>950</v>
      </c>
      <c r="CD67" s="325" t="s">
        <v>950</v>
      </c>
      <c r="CE67" s="325" t="s">
        <v>950</v>
      </c>
      <c r="CF67" s="325" t="s">
        <v>950</v>
      </c>
      <c r="CG67" s="325" t="s">
        <v>950</v>
      </c>
      <c r="CH67" s="325" t="s">
        <v>950</v>
      </c>
      <c r="CI67" s="324">
        <v>0</v>
      </c>
      <c r="CJ67" s="324">
        <f t="shared" si="39"/>
        <v>0</v>
      </c>
      <c r="CK67" s="324">
        <v>0</v>
      </c>
      <c r="CL67" s="324">
        <v>0</v>
      </c>
      <c r="CM67" s="324">
        <v>0</v>
      </c>
      <c r="CN67" s="324">
        <v>0</v>
      </c>
      <c r="CO67" s="324">
        <v>0</v>
      </c>
      <c r="CP67" s="324">
        <v>0</v>
      </c>
      <c r="CQ67" s="324">
        <v>0</v>
      </c>
      <c r="CR67" s="324">
        <v>0</v>
      </c>
      <c r="CS67" s="324">
        <v>0</v>
      </c>
      <c r="CT67" s="324">
        <v>0</v>
      </c>
      <c r="CU67" s="324">
        <v>0</v>
      </c>
      <c r="CV67" s="324">
        <v>0</v>
      </c>
      <c r="CW67" s="325" t="s">
        <v>950</v>
      </c>
      <c r="CX67" s="325" t="s">
        <v>950</v>
      </c>
      <c r="CY67" s="325" t="s">
        <v>950</v>
      </c>
      <c r="CZ67" s="325" t="s">
        <v>950</v>
      </c>
      <c r="DA67" s="325" t="s">
        <v>950</v>
      </c>
      <c r="DB67" s="325" t="s">
        <v>950</v>
      </c>
      <c r="DC67" s="325" t="s">
        <v>950</v>
      </c>
      <c r="DD67" s="324">
        <v>0</v>
      </c>
      <c r="DE67" s="324">
        <f t="shared" si="40"/>
        <v>0</v>
      </c>
      <c r="DF67" s="324">
        <v>0</v>
      </c>
      <c r="DG67" s="324">
        <v>0</v>
      </c>
      <c r="DH67" s="324">
        <v>0</v>
      </c>
      <c r="DI67" s="324">
        <v>0</v>
      </c>
      <c r="DJ67" s="324">
        <v>0</v>
      </c>
      <c r="DK67" s="324">
        <v>0</v>
      </c>
      <c r="DL67" s="324">
        <v>0</v>
      </c>
      <c r="DM67" s="324">
        <v>0</v>
      </c>
      <c r="DN67" s="324">
        <v>0</v>
      </c>
      <c r="DO67" s="324">
        <v>0</v>
      </c>
      <c r="DP67" s="324">
        <v>0</v>
      </c>
      <c r="DQ67" s="324">
        <v>0</v>
      </c>
      <c r="DR67" s="325" t="s">
        <v>950</v>
      </c>
      <c r="DS67" s="325" t="s">
        <v>950</v>
      </c>
      <c r="DT67" s="324">
        <v>0</v>
      </c>
      <c r="DU67" s="325" t="s">
        <v>950</v>
      </c>
      <c r="DV67" s="325" t="s">
        <v>950</v>
      </c>
      <c r="DW67" s="325" t="s">
        <v>950</v>
      </c>
      <c r="DX67" s="325" t="s">
        <v>950</v>
      </c>
      <c r="DY67" s="324">
        <v>0</v>
      </c>
      <c r="DZ67" s="324">
        <f t="shared" si="41"/>
        <v>0</v>
      </c>
      <c r="EA67" s="324">
        <v>0</v>
      </c>
      <c r="EB67" s="324">
        <v>0</v>
      </c>
      <c r="EC67" s="324">
        <v>0</v>
      </c>
      <c r="ED67" s="324">
        <v>0</v>
      </c>
      <c r="EE67" s="324">
        <v>0</v>
      </c>
      <c r="EF67" s="324">
        <v>0</v>
      </c>
      <c r="EG67" s="324">
        <v>0</v>
      </c>
      <c r="EH67" s="324">
        <v>0</v>
      </c>
      <c r="EI67" s="324">
        <v>0</v>
      </c>
      <c r="EJ67" s="324">
        <v>0</v>
      </c>
      <c r="EK67" s="325" t="s">
        <v>950</v>
      </c>
      <c r="EL67" s="325" t="s">
        <v>950</v>
      </c>
      <c r="EM67" s="325" t="s">
        <v>950</v>
      </c>
      <c r="EN67" s="324">
        <v>0</v>
      </c>
      <c r="EO67" s="324">
        <v>0</v>
      </c>
      <c r="EP67" s="325" t="s">
        <v>950</v>
      </c>
      <c r="EQ67" s="325" t="s">
        <v>950</v>
      </c>
      <c r="ER67" s="325" t="s">
        <v>950</v>
      </c>
      <c r="ES67" s="324">
        <v>0</v>
      </c>
      <c r="ET67" s="324">
        <v>0</v>
      </c>
      <c r="EU67" s="324">
        <f t="shared" si="42"/>
        <v>457</v>
      </c>
      <c r="EV67" s="324">
        <v>0</v>
      </c>
      <c r="EW67" s="324">
        <v>0</v>
      </c>
      <c r="EX67" s="324">
        <v>0</v>
      </c>
      <c r="EY67" s="324">
        <v>193</v>
      </c>
      <c r="EZ67" s="324">
        <v>42</v>
      </c>
      <c r="FA67" s="324">
        <v>75</v>
      </c>
      <c r="FB67" s="324">
        <v>0</v>
      </c>
      <c r="FC67" s="324">
        <v>0</v>
      </c>
      <c r="FD67" s="324">
        <v>0</v>
      </c>
      <c r="FE67" s="324">
        <v>0</v>
      </c>
      <c r="FF67" s="324">
        <v>0</v>
      </c>
      <c r="FG67" s="324">
        <v>0</v>
      </c>
      <c r="FH67" s="325" t="s">
        <v>950</v>
      </c>
      <c r="FI67" s="325" t="s">
        <v>950</v>
      </c>
      <c r="FJ67" s="325" t="s">
        <v>950</v>
      </c>
      <c r="FK67" s="324">
        <v>0</v>
      </c>
      <c r="FL67" s="324">
        <v>0</v>
      </c>
      <c r="FM67" s="324">
        <v>0</v>
      </c>
      <c r="FN67" s="324">
        <v>0</v>
      </c>
      <c r="FO67" s="324">
        <v>147</v>
      </c>
    </row>
    <row r="68" spans="1:171" s="300" customFormat="1" ht="13.5" customHeight="1">
      <c r="A68" s="322" t="s">
        <v>745</v>
      </c>
      <c r="B68" s="323" t="s">
        <v>941</v>
      </c>
      <c r="C68" s="322" t="s">
        <v>942</v>
      </c>
      <c r="D68" s="324">
        <f t="shared" si="43"/>
        <v>1263</v>
      </c>
      <c r="E68" s="324">
        <f t="shared" si="44"/>
        <v>0</v>
      </c>
      <c r="F68" s="324">
        <f t="shared" si="45"/>
        <v>0</v>
      </c>
      <c r="G68" s="324">
        <f t="shared" si="46"/>
        <v>0</v>
      </c>
      <c r="H68" s="324">
        <f t="shared" si="47"/>
        <v>184</v>
      </c>
      <c r="I68" s="324">
        <f t="shared" si="48"/>
        <v>43</v>
      </c>
      <c r="J68" s="324">
        <f t="shared" si="49"/>
        <v>0</v>
      </c>
      <c r="K68" s="324">
        <f t="shared" si="50"/>
        <v>0</v>
      </c>
      <c r="L68" s="324">
        <f t="shared" si="51"/>
        <v>0</v>
      </c>
      <c r="M68" s="324">
        <f t="shared" si="52"/>
        <v>0</v>
      </c>
      <c r="N68" s="324">
        <f t="shared" si="53"/>
        <v>0</v>
      </c>
      <c r="O68" s="324">
        <f t="shared" si="54"/>
        <v>165</v>
      </c>
      <c r="P68" s="324">
        <f t="shared" si="55"/>
        <v>0</v>
      </c>
      <c r="Q68" s="324">
        <f t="shared" si="56"/>
        <v>597</v>
      </c>
      <c r="R68" s="324">
        <f t="shared" si="57"/>
        <v>0</v>
      </c>
      <c r="S68" s="324">
        <f t="shared" si="58"/>
        <v>0</v>
      </c>
      <c r="T68" s="324">
        <f t="shared" si="59"/>
        <v>247</v>
      </c>
      <c r="U68" s="324">
        <f t="shared" si="60"/>
        <v>0</v>
      </c>
      <c r="V68" s="324">
        <f t="shared" si="61"/>
        <v>0</v>
      </c>
      <c r="W68" s="324">
        <f t="shared" si="62"/>
        <v>0</v>
      </c>
      <c r="X68" s="324">
        <f t="shared" si="63"/>
        <v>27</v>
      </c>
      <c r="Y68" s="324">
        <f t="shared" si="36"/>
        <v>844</v>
      </c>
      <c r="Z68" s="324">
        <v>0</v>
      </c>
      <c r="AA68" s="324">
        <v>0</v>
      </c>
      <c r="AB68" s="324">
        <v>0</v>
      </c>
      <c r="AC68" s="324">
        <v>0</v>
      </c>
      <c r="AD68" s="324">
        <v>0</v>
      </c>
      <c r="AE68" s="324">
        <v>0</v>
      </c>
      <c r="AF68" s="324">
        <v>0</v>
      </c>
      <c r="AG68" s="324">
        <v>0</v>
      </c>
      <c r="AH68" s="324">
        <v>0</v>
      </c>
      <c r="AI68" s="324">
        <v>0</v>
      </c>
      <c r="AJ68" s="325" t="s">
        <v>950</v>
      </c>
      <c r="AK68" s="325" t="s">
        <v>950</v>
      </c>
      <c r="AL68" s="324">
        <v>597</v>
      </c>
      <c r="AM68" s="325" t="s">
        <v>950</v>
      </c>
      <c r="AN68" s="325" t="s">
        <v>950</v>
      </c>
      <c r="AO68" s="324">
        <v>247</v>
      </c>
      <c r="AP68" s="325" t="s">
        <v>950</v>
      </c>
      <c r="AQ68" s="324">
        <v>0</v>
      </c>
      <c r="AR68" s="325" t="s">
        <v>950</v>
      </c>
      <c r="AS68" s="324">
        <v>0</v>
      </c>
      <c r="AT68" s="324">
        <f t="shared" si="37"/>
        <v>184</v>
      </c>
      <c r="AU68" s="324">
        <v>0</v>
      </c>
      <c r="AV68" s="324">
        <v>0</v>
      </c>
      <c r="AW68" s="324">
        <v>0</v>
      </c>
      <c r="AX68" s="324">
        <v>184</v>
      </c>
      <c r="AY68" s="324">
        <v>0</v>
      </c>
      <c r="AZ68" s="324">
        <v>0</v>
      </c>
      <c r="BA68" s="324">
        <v>0</v>
      </c>
      <c r="BB68" s="324">
        <v>0</v>
      </c>
      <c r="BC68" s="324">
        <v>0</v>
      </c>
      <c r="BD68" s="324">
        <v>0</v>
      </c>
      <c r="BE68" s="325" t="s">
        <v>950</v>
      </c>
      <c r="BF68" s="325" t="s">
        <v>950</v>
      </c>
      <c r="BG68" s="325" t="s">
        <v>950</v>
      </c>
      <c r="BH68" s="325" t="s">
        <v>950</v>
      </c>
      <c r="BI68" s="325" t="s">
        <v>950</v>
      </c>
      <c r="BJ68" s="325" t="s">
        <v>950</v>
      </c>
      <c r="BK68" s="325" t="s">
        <v>950</v>
      </c>
      <c r="BL68" s="325" t="s">
        <v>950</v>
      </c>
      <c r="BM68" s="325" t="s">
        <v>950</v>
      </c>
      <c r="BN68" s="324">
        <v>0</v>
      </c>
      <c r="BO68" s="324">
        <f t="shared" si="38"/>
        <v>165</v>
      </c>
      <c r="BP68" s="324">
        <v>0</v>
      </c>
      <c r="BQ68" s="324">
        <v>0</v>
      </c>
      <c r="BR68" s="324">
        <v>0</v>
      </c>
      <c r="BS68" s="324">
        <v>0</v>
      </c>
      <c r="BT68" s="324">
        <v>0</v>
      </c>
      <c r="BU68" s="324">
        <v>0</v>
      </c>
      <c r="BV68" s="324">
        <v>0</v>
      </c>
      <c r="BW68" s="324">
        <v>0</v>
      </c>
      <c r="BX68" s="324">
        <v>0</v>
      </c>
      <c r="BY68" s="324">
        <v>0</v>
      </c>
      <c r="BZ68" s="324">
        <v>165</v>
      </c>
      <c r="CA68" s="324">
        <v>0</v>
      </c>
      <c r="CB68" s="325" t="s">
        <v>950</v>
      </c>
      <c r="CC68" s="325" t="s">
        <v>950</v>
      </c>
      <c r="CD68" s="325" t="s">
        <v>950</v>
      </c>
      <c r="CE68" s="325" t="s">
        <v>950</v>
      </c>
      <c r="CF68" s="325" t="s">
        <v>950</v>
      </c>
      <c r="CG68" s="325" t="s">
        <v>950</v>
      </c>
      <c r="CH68" s="325" t="s">
        <v>950</v>
      </c>
      <c r="CI68" s="324">
        <v>0</v>
      </c>
      <c r="CJ68" s="324">
        <f t="shared" si="39"/>
        <v>0</v>
      </c>
      <c r="CK68" s="324">
        <v>0</v>
      </c>
      <c r="CL68" s="324">
        <v>0</v>
      </c>
      <c r="CM68" s="324">
        <v>0</v>
      </c>
      <c r="CN68" s="324">
        <v>0</v>
      </c>
      <c r="CO68" s="324">
        <v>0</v>
      </c>
      <c r="CP68" s="324">
        <v>0</v>
      </c>
      <c r="CQ68" s="324">
        <v>0</v>
      </c>
      <c r="CR68" s="324">
        <v>0</v>
      </c>
      <c r="CS68" s="324">
        <v>0</v>
      </c>
      <c r="CT68" s="324">
        <v>0</v>
      </c>
      <c r="CU68" s="324">
        <v>0</v>
      </c>
      <c r="CV68" s="324">
        <v>0</v>
      </c>
      <c r="CW68" s="325" t="s">
        <v>950</v>
      </c>
      <c r="CX68" s="325" t="s">
        <v>950</v>
      </c>
      <c r="CY68" s="325" t="s">
        <v>950</v>
      </c>
      <c r="CZ68" s="325" t="s">
        <v>950</v>
      </c>
      <c r="DA68" s="325" t="s">
        <v>950</v>
      </c>
      <c r="DB68" s="325" t="s">
        <v>950</v>
      </c>
      <c r="DC68" s="325" t="s">
        <v>950</v>
      </c>
      <c r="DD68" s="324">
        <v>0</v>
      </c>
      <c r="DE68" s="324">
        <f t="shared" si="40"/>
        <v>0</v>
      </c>
      <c r="DF68" s="324">
        <v>0</v>
      </c>
      <c r="DG68" s="324">
        <v>0</v>
      </c>
      <c r="DH68" s="324">
        <v>0</v>
      </c>
      <c r="DI68" s="324">
        <v>0</v>
      </c>
      <c r="DJ68" s="324">
        <v>0</v>
      </c>
      <c r="DK68" s="324">
        <v>0</v>
      </c>
      <c r="DL68" s="324">
        <v>0</v>
      </c>
      <c r="DM68" s="324">
        <v>0</v>
      </c>
      <c r="DN68" s="324">
        <v>0</v>
      </c>
      <c r="DO68" s="324">
        <v>0</v>
      </c>
      <c r="DP68" s="324">
        <v>0</v>
      </c>
      <c r="DQ68" s="324">
        <v>0</v>
      </c>
      <c r="DR68" s="325" t="s">
        <v>950</v>
      </c>
      <c r="DS68" s="325" t="s">
        <v>950</v>
      </c>
      <c r="DT68" s="324">
        <v>0</v>
      </c>
      <c r="DU68" s="325" t="s">
        <v>950</v>
      </c>
      <c r="DV68" s="325" t="s">
        <v>950</v>
      </c>
      <c r="DW68" s="325" t="s">
        <v>950</v>
      </c>
      <c r="DX68" s="325" t="s">
        <v>950</v>
      </c>
      <c r="DY68" s="324">
        <v>0</v>
      </c>
      <c r="DZ68" s="324">
        <f t="shared" si="41"/>
        <v>0</v>
      </c>
      <c r="EA68" s="324">
        <v>0</v>
      </c>
      <c r="EB68" s="324">
        <v>0</v>
      </c>
      <c r="EC68" s="324">
        <v>0</v>
      </c>
      <c r="ED68" s="324">
        <v>0</v>
      </c>
      <c r="EE68" s="324">
        <v>0</v>
      </c>
      <c r="EF68" s="324">
        <v>0</v>
      </c>
      <c r="EG68" s="324">
        <v>0</v>
      </c>
      <c r="EH68" s="324">
        <v>0</v>
      </c>
      <c r="EI68" s="324">
        <v>0</v>
      </c>
      <c r="EJ68" s="324">
        <v>0</v>
      </c>
      <c r="EK68" s="325" t="s">
        <v>950</v>
      </c>
      <c r="EL68" s="325" t="s">
        <v>950</v>
      </c>
      <c r="EM68" s="325" t="s">
        <v>950</v>
      </c>
      <c r="EN68" s="324">
        <v>0</v>
      </c>
      <c r="EO68" s="324">
        <v>0</v>
      </c>
      <c r="EP68" s="325" t="s">
        <v>950</v>
      </c>
      <c r="EQ68" s="325" t="s">
        <v>950</v>
      </c>
      <c r="ER68" s="325" t="s">
        <v>950</v>
      </c>
      <c r="ES68" s="324">
        <v>0</v>
      </c>
      <c r="ET68" s="324">
        <v>0</v>
      </c>
      <c r="EU68" s="324">
        <f t="shared" si="42"/>
        <v>70</v>
      </c>
      <c r="EV68" s="324">
        <v>0</v>
      </c>
      <c r="EW68" s="324">
        <v>0</v>
      </c>
      <c r="EX68" s="324">
        <v>0</v>
      </c>
      <c r="EY68" s="324">
        <v>0</v>
      </c>
      <c r="EZ68" s="324">
        <v>43</v>
      </c>
      <c r="FA68" s="324">
        <v>0</v>
      </c>
      <c r="FB68" s="324">
        <v>0</v>
      </c>
      <c r="FC68" s="324">
        <v>0</v>
      </c>
      <c r="FD68" s="324">
        <v>0</v>
      </c>
      <c r="FE68" s="324">
        <v>0</v>
      </c>
      <c r="FF68" s="324">
        <v>0</v>
      </c>
      <c r="FG68" s="324">
        <v>0</v>
      </c>
      <c r="FH68" s="325" t="s">
        <v>950</v>
      </c>
      <c r="FI68" s="325" t="s">
        <v>950</v>
      </c>
      <c r="FJ68" s="325" t="s">
        <v>950</v>
      </c>
      <c r="FK68" s="324">
        <v>0</v>
      </c>
      <c r="FL68" s="324">
        <v>0</v>
      </c>
      <c r="FM68" s="324">
        <v>0</v>
      </c>
      <c r="FN68" s="324">
        <v>0</v>
      </c>
      <c r="FO68" s="324">
        <v>27</v>
      </c>
    </row>
    <row r="69" spans="1:171" s="300" customFormat="1" ht="13.5" customHeight="1">
      <c r="A69" s="322" t="s">
        <v>745</v>
      </c>
      <c r="B69" s="323" t="s">
        <v>944</v>
      </c>
      <c r="C69" s="322" t="s">
        <v>945</v>
      </c>
      <c r="D69" s="324">
        <f t="shared" si="43"/>
        <v>1806</v>
      </c>
      <c r="E69" s="324">
        <f t="shared" si="44"/>
        <v>318</v>
      </c>
      <c r="F69" s="324">
        <f t="shared" si="45"/>
        <v>3</v>
      </c>
      <c r="G69" s="324">
        <f t="shared" si="46"/>
        <v>164</v>
      </c>
      <c r="H69" s="324">
        <f t="shared" si="47"/>
        <v>127</v>
      </c>
      <c r="I69" s="324">
        <f t="shared" si="48"/>
        <v>293</v>
      </c>
      <c r="J69" s="324">
        <f t="shared" si="49"/>
        <v>145</v>
      </c>
      <c r="K69" s="324">
        <f t="shared" si="50"/>
        <v>0</v>
      </c>
      <c r="L69" s="324">
        <f t="shared" si="51"/>
        <v>534</v>
      </c>
      <c r="M69" s="324">
        <f t="shared" si="52"/>
        <v>0</v>
      </c>
      <c r="N69" s="324">
        <f t="shared" si="53"/>
        <v>188</v>
      </c>
      <c r="O69" s="324">
        <f t="shared" si="54"/>
        <v>0</v>
      </c>
      <c r="P69" s="324">
        <f t="shared" si="55"/>
        <v>0</v>
      </c>
      <c r="Q69" s="324">
        <f t="shared" si="56"/>
        <v>21</v>
      </c>
      <c r="R69" s="324">
        <f t="shared" si="57"/>
        <v>0</v>
      </c>
      <c r="S69" s="324">
        <f t="shared" si="58"/>
        <v>0</v>
      </c>
      <c r="T69" s="324">
        <f t="shared" si="59"/>
        <v>0</v>
      </c>
      <c r="U69" s="324">
        <f t="shared" si="60"/>
        <v>0</v>
      </c>
      <c r="V69" s="324">
        <f t="shared" si="61"/>
        <v>0</v>
      </c>
      <c r="W69" s="324">
        <f t="shared" si="62"/>
        <v>0</v>
      </c>
      <c r="X69" s="324">
        <f t="shared" si="63"/>
        <v>13</v>
      </c>
      <c r="Y69" s="324">
        <f t="shared" si="36"/>
        <v>21</v>
      </c>
      <c r="Z69" s="324">
        <v>0</v>
      </c>
      <c r="AA69" s="324">
        <v>0</v>
      </c>
      <c r="AB69" s="324">
        <v>0</v>
      </c>
      <c r="AC69" s="324">
        <v>0</v>
      </c>
      <c r="AD69" s="324">
        <v>0</v>
      </c>
      <c r="AE69" s="324">
        <v>0</v>
      </c>
      <c r="AF69" s="324">
        <v>0</v>
      </c>
      <c r="AG69" s="324">
        <v>0</v>
      </c>
      <c r="AH69" s="324">
        <v>0</v>
      </c>
      <c r="AI69" s="324">
        <v>0</v>
      </c>
      <c r="AJ69" s="325" t="s">
        <v>950</v>
      </c>
      <c r="AK69" s="325" t="s">
        <v>950</v>
      </c>
      <c r="AL69" s="324">
        <v>21</v>
      </c>
      <c r="AM69" s="325" t="s">
        <v>950</v>
      </c>
      <c r="AN69" s="325" t="s">
        <v>950</v>
      </c>
      <c r="AO69" s="324">
        <v>0</v>
      </c>
      <c r="AP69" s="325" t="s">
        <v>950</v>
      </c>
      <c r="AQ69" s="324">
        <v>0</v>
      </c>
      <c r="AR69" s="325" t="s">
        <v>950</v>
      </c>
      <c r="AS69" s="324">
        <v>0</v>
      </c>
      <c r="AT69" s="324">
        <f t="shared" si="37"/>
        <v>0</v>
      </c>
      <c r="AU69" s="324">
        <v>0</v>
      </c>
      <c r="AV69" s="324">
        <v>0</v>
      </c>
      <c r="AW69" s="324">
        <v>0</v>
      </c>
      <c r="AX69" s="324">
        <v>0</v>
      </c>
      <c r="AY69" s="324">
        <v>0</v>
      </c>
      <c r="AZ69" s="324">
        <v>0</v>
      </c>
      <c r="BA69" s="324">
        <v>0</v>
      </c>
      <c r="BB69" s="324">
        <v>0</v>
      </c>
      <c r="BC69" s="324">
        <v>0</v>
      </c>
      <c r="BD69" s="324">
        <v>0</v>
      </c>
      <c r="BE69" s="325" t="s">
        <v>950</v>
      </c>
      <c r="BF69" s="325" t="s">
        <v>950</v>
      </c>
      <c r="BG69" s="325" t="s">
        <v>950</v>
      </c>
      <c r="BH69" s="325" t="s">
        <v>950</v>
      </c>
      <c r="BI69" s="325" t="s">
        <v>950</v>
      </c>
      <c r="BJ69" s="325" t="s">
        <v>950</v>
      </c>
      <c r="BK69" s="325" t="s">
        <v>950</v>
      </c>
      <c r="BL69" s="325" t="s">
        <v>950</v>
      </c>
      <c r="BM69" s="325" t="s">
        <v>950</v>
      </c>
      <c r="BN69" s="324">
        <v>0</v>
      </c>
      <c r="BO69" s="324">
        <f t="shared" si="38"/>
        <v>0</v>
      </c>
      <c r="BP69" s="324">
        <v>0</v>
      </c>
      <c r="BQ69" s="324">
        <v>0</v>
      </c>
      <c r="BR69" s="324">
        <v>0</v>
      </c>
      <c r="BS69" s="324">
        <v>0</v>
      </c>
      <c r="BT69" s="324">
        <v>0</v>
      </c>
      <c r="BU69" s="324">
        <v>0</v>
      </c>
      <c r="BV69" s="324">
        <v>0</v>
      </c>
      <c r="BW69" s="324">
        <v>0</v>
      </c>
      <c r="BX69" s="324">
        <v>0</v>
      </c>
      <c r="BY69" s="324">
        <v>0</v>
      </c>
      <c r="BZ69" s="324">
        <v>0</v>
      </c>
      <c r="CA69" s="324">
        <v>0</v>
      </c>
      <c r="CB69" s="325" t="s">
        <v>950</v>
      </c>
      <c r="CC69" s="325" t="s">
        <v>950</v>
      </c>
      <c r="CD69" s="325" t="s">
        <v>950</v>
      </c>
      <c r="CE69" s="325" t="s">
        <v>950</v>
      </c>
      <c r="CF69" s="325" t="s">
        <v>950</v>
      </c>
      <c r="CG69" s="325" t="s">
        <v>950</v>
      </c>
      <c r="CH69" s="325" t="s">
        <v>950</v>
      </c>
      <c r="CI69" s="324">
        <v>0</v>
      </c>
      <c r="CJ69" s="324">
        <f t="shared" si="39"/>
        <v>0</v>
      </c>
      <c r="CK69" s="324">
        <v>0</v>
      </c>
      <c r="CL69" s="324">
        <v>0</v>
      </c>
      <c r="CM69" s="324">
        <v>0</v>
      </c>
      <c r="CN69" s="324">
        <v>0</v>
      </c>
      <c r="CO69" s="324">
        <v>0</v>
      </c>
      <c r="CP69" s="324">
        <v>0</v>
      </c>
      <c r="CQ69" s="324">
        <v>0</v>
      </c>
      <c r="CR69" s="324">
        <v>0</v>
      </c>
      <c r="CS69" s="324">
        <v>0</v>
      </c>
      <c r="CT69" s="324">
        <v>0</v>
      </c>
      <c r="CU69" s="324">
        <v>0</v>
      </c>
      <c r="CV69" s="324">
        <v>0</v>
      </c>
      <c r="CW69" s="325" t="s">
        <v>950</v>
      </c>
      <c r="CX69" s="325" t="s">
        <v>950</v>
      </c>
      <c r="CY69" s="325" t="s">
        <v>950</v>
      </c>
      <c r="CZ69" s="325" t="s">
        <v>950</v>
      </c>
      <c r="DA69" s="325" t="s">
        <v>950</v>
      </c>
      <c r="DB69" s="325" t="s">
        <v>950</v>
      </c>
      <c r="DC69" s="325" t="s">
        <v>950</v>
      </c>
      <c r="DD69" s="324">
        <v>0</v>
      </c>
      <c r="DE69" s="324">
        <f t="shared" si="40"/>
        <v>0</v>
      </c>
      <c r="DF69" s="324">
        <v>0</v>
      </c>
      <c r="DG69" s="324">
        <v>0</v>
      </c>
      <c r="DH69" s="324">
        <v>0</v>
      </c>
      <c r="DI69" s="324">
        <v>0</v>
      </c>
      <c r="DJ69" s="324">
        <v>0</v>
      </c>
      <c r="DK69" s="324">
        <v>0</v>
      </c>
      <c r="DL69" s="324">
        <v>0</v>
      </c>
      <c r="DM69" s="324">
        <v>0</v>
      </c>
      <c r="DN69" s="324">
        <v>0</v>
      </c>
      <c r="DO69" s="324">
        <v>0</v>
      </c>
      <c r="DP69" s="324">
        <v>0</v>
      </c>
      <c r="DQ69" s="324">
        <v>0</v>
      </c>
      <c r="DR69" s="325" t="s">
        <v>950</v>
      </c>
      <c r="DS69" s="325" t="s">
        <v>950</v>
      </c>
      <c r="DT69" s="324">
        <v>0</v>
      </c>
      <c r="DU69" s="325" t="s">
        <v>950</v>
      </c>
      <c r="DV69" s="325" t="s">
        <v>950</v>
      </c>
      <c r="DW69" s="325" t="s">
        <v>950</v>
      </c>
      <c r="DX69" s="325" t="s">
        <v>950</v>
      </c>
      <c r="DY69" s="324">
        <v>0</v>
      </c>
      <c r="DZ69" s="324">
        <f t="shared" si="41"/>
        <v>0</v>
      </c>
      <c r="EA69" s="324">
        <v>0</v>
      </c>
      <c r="EB69" s="324">
        <v>0</v>
      </c>
      <c r="EC69" s="324">
        <v>0</v>
      </c>
      <c r="ED69" s="324">
        <v>0</v>
      </c>
      <c r="EE69" s="324">
        <v>0</v>
      </c>
      <c r="EF69" s="324">
        <v>0</v>
      </c>
      <c r="EG69" s="324">
        <v>0</v>
      </c>
      <c r="EH69" s="324">
        <v>0</v>
      </c>
      <c r="EI69" s="324">
        <v>0</v>
      </c>
      <c r="EJ69" s="324">
        <v>0</v>
      </c>
      <c r="EK69" s="325" t="s">
        <v>950</v>
      </c>
      <c r="EL69" s="325" t="s">
        <v>950</v>
      </c>
      <c r="EM69" s="325" t="s">
        <v>950</v>
      </c>
      <c r="EN69" s="324">
        <v>0</v>
      </c>
      <c r="EO69" s="324">
        <v>0</v>
      </c>
      <c r="EP69" s="325" t="s">
        <v>950</v>
      </c>
      <c r="EQ69" s="325" t="s">
        <v>950</v>
      </c>
      <c r="ER69" s="325" t="s">
        <v>950</v>
      </c>
      <c r="ES69" s="324">
        <v>0</v>
      </c>
      <c r="ET69" s="324">
        <v>0</v>
      </c>
      <c r="EU69" s="324">
        <f t="shared" si="42"/>
        <v>1785</v>
      </c>
      <c r="EV69" s="324">
        <v>318</v>
      </c>
      <c r="EW69" s="324">
        <v>3</v>
      </c>
      <c r="EX69" s="324">
        <v>164</v>
      </c>
      <c r="EY69" s="324">
        <v>127</v>
      </c>
      <c r="EZ69" s="324">
        <v>293</v>
      </c>
      <c r="FA69" s="324">
        <v>145</v>
      </c>
      <c r="FB69" s="324">
        <v>0</v>
      </c>
      <c r="FC69" s="324">
        <v>534</v>
      </c>
      <c r="FD69" s="324">
        <v>0</v>
      </c>
      <c r="FE69" s="324">
        <v>188</v>
      </c>
      <c r="FF69" s="324">
        <v>0</v>
      </c>
      <c r="FG69" s="324">
        <v>0</v>
      </c>
      <c r="FH69" s="325" t="s">
        <v>950</v>
      </c>
      <c r="FI69" s="325" t="s">
        <v>950</v>
      </c>
      <c r="FJ69" s="325" t="s">
        <v>950</v>
      </c>
      <c r="FK69" s="324">
        <v>0</v>
      </c>
      <c r="FL69" s="324">
        <v>0</v>
      </c>
      <c r="FM69" s="324">
        <v>0</v>
      </c>
      <c r="FN69" s="324">
        <v>0</v>
      </c>
      <c r="FO69" s="324">
        <v>13</v>
      </c>
    </row>
    <row r="70" spans="1:171" s="300" customFormat="1" ht="13.5" customHeight="1">
      <c r="A70" s="322" t="s">
        <v>745</v>
      </c>
      <c r="B70" s="323" t="s">
        <v>947</v>
      </c>
      <c r="C70" s="322" t="s">
        <v>948</v>
      </c>
      <c r="D70" s="324">
        <f t="shared" si="43"/>
        <v>453</v>
      </c>
      <c r="E70" s="324">
        <f t="shared" si="44"/>
        <v>0</v>
      </c>
      <c r="F70" s="324">
        <f t="shared" si="45"/>
        <v>0</v>
      </c>
      <c r="G70" s="324">
        <f t="shared" si="46"/>
        <v>0</v>
      </c>
      <c r="H70" s="324">
        <f t="shared" si="47"/>
        <v>183</v>
      </c>
      <c r="I70" s="324">
        <f t="shared" si="48"/>
        <v>150</v>
      </c>
      <c r="J70" s="324">
        <f t="shared" si="49"/>
        <v>33</v>
      </c>
      <c r="K70" s="324">
        <f t="shared" si="50"/>
        <v>0</v>
      </c>
      <c r="L70" s="324">
        <f t="shared" si="51"/>
        <v>0</v>
      </c>
      <c r="M70" s="324">
        <f t="shared" si="52"/>
        <v>0</v>
      </c>
      <c r="N70" s="324">
        <f t="shared" si="53"/>
        <v>0</v>
      </c>
      <c r="O70" s="324">
        <f t="shared" si="54"/>
        <v>0</v>
      </c>
      <c r="P70" s="324">
        <f t="shared" si="55"/>
        <v>0</v>
      </c>
      <c r="Q70" s="324">
        <f t="shared" si="56"/>
        <v>0</v>
      </c>
      <c r="R70" s="324">
        <f t="shared" si="57"/>
        <v>0</v>
      </c>
      <c r="S70" s="324">
        <f t="shared" si="58"/>
        <v>0</v>
      </c>
      <c r="T70" s="324">
        <f t="shared" si="59"/>
        <v>0</v>
      </c>
      <c r="U70" s="324">
        <f t="shared" si="60"/>
        <v>0</v>
      </c>
      <c r="V70" s="324">
        <f t="shared" si="61"/>
        <v>0</v>
      </c>
      <c r="W70" s="324">
        <f t="shared" si="62"/>
        <v>0</v>
      </c>
      <c r="X70" s="324">
        <f t="shared" si="63"/>
        <v>87</v>
      </c>
      <c r="Y70" s="324">
        <f t="shared" si="36"/>
        <v>59</v>
      </c>
      <c r="Z70" s="324">
        <v>0</v>
      </c>
      <c r="AA70" s="324">
        <v>0</v>
      </c>
      <c r="AB70" s="324">
        <v>0</v>
      </c>
      <c r="AC70" s="324">
        <v>0</v>
      </c>
      <c r="AD70" s="324">
        <v>0</v>
      </c>
      <c r="AE70" s="324">
        <v>0</v>
      </c>
      <c r="AF70" s="324">
        <v>0</v>
      </c>
      <c r="AG70" s="324">
        <v>0</v>
      </c>
      <c r="AH70" s="324">
        <v>0</v>
      </c>
      <c r="AI70" s="324">
        <v>0</v>
      </c>
      <c r="AJ70" s="325" t="s">
        <v>950</v>
      </c>
      <c r="AK70" s="325" t="s">
        <v>950</v>
      </c>
      <c r="AL70" s="324">
        <v>0</v>
      </c>
      <c r="AM70" s="325" t="s">
        <v>950</v>
      </c>
      <c r="AN70" s="325" t="s">
        <v>950</v>
      </c>
      <c r="AO70" s="324">
        <v>0</v>
      </c>
      <c r="AP70" s="325" t="s">
        <v>950</v>
      </c>
      <c r="AQ70" s="324">
        <v>0</v>
      </c>
      <c r="AR70" s="325" t="s">
        <v>950</v>
      </c>
      <c r="AS70" s="324">
        <v>59</v>
      </c>
      <c r="AT70" s="324">
        <f t="shared" si="37"/>
        <v>0</v>
      </c>
      <c r="AU70" s="324">
        <v>0</v>
      </c>
      <c r="AV70" s="324">
        <v>0</v>
      </c>
      <c r="AW70" s="324">
        <v>0</v>
      </c>
      <c r="AX70" s="324">
        <v>0</v>
      </c>
      <c r="AY70" s="324">
        <v>0</v>
      </c>
      <c r="AZ70" s="324">
        <v>0</v>
      </c>
      <c r="BA70" s="324">
        <v>0</v>
      </c>
      <c r="BB70" s="324">
        <v>0</v>
      </c>
      <c r="BC70" s="324">
        <v>0</v>
      </c>
      <c r="BD70" s="324">
        <v>0</v>
      </c>
      <c r="BE70" s="325" t="s">
        <v>950</v>
      </c>
      <c r="BF70" s="325" t="s">
        <v>950</v>
      </c>
      <c r="BG70" s="325" t="s">
        <v>950</v>
      </c>
      <c r="BH70" s="325" t="s">
        <v>950</v>
      </c>
      <c r="BI70" s="325" t="s">
        <v>950</v>
      </c>
      <c r="BJ70" s="325" t="s">
        <v>950</v>
      </c>
      <c r="BK70" s="325" t="s">
        <v>950</v>
      </c>
      <c r="BL70" s="325" t="s">
        <v>950</v>
      </c>
      <c r="BM70" s="325" t="s">
        <v>950</v>
      </c>
      <c r="BN70" s="324">
        <v>0</v>
      </c>
      <c r="BO70" s="324">
        <f t="shared" si="38"/>
        <v>17</v>
      </c>
      <c r="BP70" s="324">
        <v>0</v>
      </c>
      <c r="BQ70" s="324">
        <v>0</v>
      </c>
      <c r="BR70" s="324">
        <v>0</v>
      </c>
      <c r="BS70" s="324">
        <v>0</v>
      </c>
      <c r="BT70" s="324">
        <v>0</v>
      </c>
      <c r="BU70" s="324">
        <v>0</v>
      </c>
      <c r="BV70" s="324">
        <v>0</v>
      </c>
      <c r="BW70" s="324">
        <v>0</v>
      </c>
      <c r="BX70" s="324">
        <v>0</v>
      </c>
      <c r="BY70" s="324">
        <v>0</v>
      </c>
      <c r="BZ70" s="324">
        <v>0</v>
      </c>
      <c r="CA70" s="324">
        <v>0</v>
      </c>
      <c r="CB70" s="325" t="s">
        <v>950</v>
      </c>
      <c r="CC70" s="325" t="s">
        <v>950</v>
      </c>
      <c r="CD70" s="325" t="s">
        <v>950</v>
      </c>
      <c r="CE70" s="325" t="s">
        <v>950</v>
      </c>
      <c r="CF70" s="325" t="s">
        <v>950</v>
      </c>
      <c r="CG70" s="325" t="s">
        <v>950</v>
      </c>
      <c r="CH70" s="325" t="s">
        <v>950</v>
      </c>
      <c r="CI70" s="324">
        <v>17</v>
      </c>
      <c r="CJ70" s="324">
        <f t="shared" si="39"/>
        <v>0</v>
      </c>
      <c r="CK70" s="324">
        <v>0</v>
      </c>
      <c r="CL70" s="324">
        <v>0</v>
      </c>
      <c r="CM70" s="324">
        <v>0</v>
      </c>
      <c r="CN70" s="324">
        <v>0</v>
      </c>
      <c r="CO70" s="324">
        <v>0</v>
      </c>
      <c r="CP70" s="324">
        <v>0</v>
      </c>
      <c r="CQ70" s="324">
        <v>0</v>
      </c>
      <c r="CR70" s="324">
        <v>0</v>
      </c>
      <c r="CS70" s="324">
        <v>0</v>
      </c>
      <c r="CT70" s="324">
        <v>0</v>
      </c>
      <c r="CU70" s="324">
        <v>0</v>
      </c>
      <c r="CV70" s="324">
        <v>0</v>
      </c>
      <c r="CW70" s="325" t="s">
        <v>950</v>
      </c>
      <c r="CX70" s="325" t="s">
        <v>950</v>
      </c>
      <c r="CY70" s="325" t="s">
        <v>950</v>
      </c>
      <c r="CZ70" s="325" t="s">
        <v>950</v>
      </c>
      <c r="DA70" s="325" t="s">
        <v>950</v>
      </c>
      <c r="DB70" s="325" t="s">
        <v>950</v>
      </c>
      <c r="DC70" s="325" t="s">
        <v>950</v>
      </c>
      <c r="DD70" s="324">
        <v>0</v>
      </c>
      <c r="DE70" s="324">
        <f t="shared" si="40"/>
        <v>0</v>
      </c>
      <c r="DF70" s="324">
        <v>0</v>
      </c>
      <c r="DG70" s="324">
        <v>0</v>
      </c>
      <c r="DH70" s="324">
        <v>0</v>
      </c>
      <c r="DI70" s="324">
        <v>0</v>
      </c>
      <c r="DJ70" s="324">
        <v>0</v>
      </c>
      <c r="DK70" s="324">
        <v>0</v>
      </c>
      <c r="DL70" s="324">
        <v>0</v>
      </c>
      <c r="DM70" s="324">
        <v>0</v>
      </c>
      <c r="DN70" s="324">
        <v>0</v>
      </c>
      <c r="DO70" s="324">
        <v>0</v>
      </c>
      <c r="DP70" s="324">
        <v>0</v>
      </c>
      <c r="DQ70" s="324">
        <v>0</v>
      </c>
      <c r="DR70" s="325" t="s">
        <v>950</v>
      </c>
      <c r="DS70" s="325" t="s">
        <v>950</v>
      </c>
      <c r="DT70" s="324">
        <v>0</v>
      </c>
      <c r="DU70" s="325" t="s">
        <v>950</v>
      </c>
      <c r="DV70" s="325" t="s">
        <v>950</v>
      </c>
      <c r="DW70" s="325" t="s">
        <v>950</v>
      </c>
      <c r="DX70" s="325" t="s">
        <v>950</v>
      </c>
      <c r="DY70" s="324">
        <v>0</v>
      </c>
      <c r="DZ70" s="324">
        <f t="shared" si="41"/>
        <v>0</v>
      </c>
      <c r="EA70" s="324">
        <v>0</v>
      </c>
      <c r="EB70" s="324">
        <v>0</v>
      </c>
      <c r="EC70" s="324">
        <v>0</v>
      </c>
      <c r="ED70" s="324">
        <v>0</v>
      </c>
      <c r="EE70" s="324">
        <v>0</v>
      </c>
      <c r="EF70" s="324">
        <v>0</v>
      </c>
      <c r="EG70" s="324">
        <v>0</v>
      </c>
      <c r="EH70" s="324">
        <v>0</v>
      </c>
      <c r="EI70" s="324">
        <v>0</v>
      </c>
      <c r="EJ70" s="324">
        <v>0</v>
      </c>
      <c r="EK70" s="325" t="s">
        <v>950</v>
      </c>
      <c r="EL70" s="325" t="s">
        <v>950</v>
      </c>
      <c r="EM70" s="325" t="s">
        <v>950</v>
      </c>
      <c r="EN70" s="324">
        <v>0</v>
      </c>
      <c r="EO70" s="324">
        <v>0</v>
      </c>
      <c r="EP70" s="325" t="s">
        <v>950</v>
      </c>
      <c r="EQ70" s="325" t="s">
        <v>950</v>
      </c>
      <c r="ER70" s="325" t="s">
        <v>950</v>
      </c>
      <c r="ES70" s="324">
        <v>0</v>
      </c>
      <c r="ET70" s="324">
        <v>0</v>
      </c>
      <c r="EU70" s="324">
        <f t="shared" si="42"/>
        <v>377</v>
      </c>
      <c r="EV70" s="324">
        <v>0</v>
      </c>
      <c r="EW70" s="324">
        <v>0</v>
      </c>
      <c r="EX70" s="324">
        <v>0</v>
      </c>
      <c r="EY70" s="324">
        <v>183</v>
      </c>
      <c r="EZ70" s="324">
        <v>150</v>
      </c>
      <c r="FA70" s="324">
        <v>33</v>
      </c>
      <c r="FB70" s="324">
        <v>0</v>
      </c>
      <c r="FC70" s="324">
        <v>0</v>
      </c>
      <c r="FD70" s="324">
        <v>0</v>
      </c>
      <c r="FE70" s="324">
        <v>0</v>
      </c>
      <c r="FF70" s="324">
        <v>0</v>
      </c>
      <c r="FG70" s="324">
        <v>0</v>
      </c>
      <c r="FH70" s="325" t="s">
        <v>950</v>
      </c>
      <c r="FI70" s="325" t="s">
        <v>950</v>
      </c>
      <c r="FJ70" s="325" t="s">
        <v>950</v>
      </c>
      <c r="FK70" s="324">
        <v>0</v>
      </c>
      <c r="FL70" s="324">
        <v>0</v>
      </c>
      <c r="FM70" s="324">
        <v>0</v>
      </c>
      <c r="FN70" s="324">
        <v>0</v>
      </c>
      <c r="FO70" s="324">
        <v>11</v>
      </c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70">
    <sortCondition ref="A8:A70"/>
    <sortCondition ref="B8:B70"/>
    <sortCondition ref="C8:C70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&amp;L中間処理後の再生利用量の状況（平成29年度実績）</oddHeader>
  </headerFooter>
  <colBreaks count="7" manualBreakCount="7">
    <brk id="24" min="1" max="69" man="1"/>
    <brk id="45" min="1" max="69" man="1"/>
    <brk id="66" min="1" max="69" man="1"/>
    <brk id="87" min="1" max="69" man="1"/>
    <brk id="108" min="1" max="69" man="1"/>
    <brk id="129" min="1" max="69" man="1"/>
    <brk id="150" min="1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30" t="s">
        <v>11</v>
      </c>
      <c r="B2" s="379" t="s">
        <v>12</v>
      </c>
      <c r="C2" s="332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76" t="s">
        <v>108</v>
      </c>
      <c r="CC2" s="377"/>
      <c r="CD2" s="377"/>
      <c r="CE2" s="377"/>
      <c r="CF2" s="377"/>
      <c r="CG2" s="377"/>
      <c r="CH2" s="377"/>
      <c r="CI2" s="377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31"/>
      <c r="B3" s="380"/>
      <c r="C3" s="333"/>
      <c r="D3" s="373" t="s">
        <v>3</v>
      </c>
      <c r="E3" s="372" t="s">
        <v>19</v>
      </c>
      <c r="F3" s="376" t="s">
        <v>111</v>
      </c>
      <c r="G3" s="377"/>
      <c r="H3" s="377"/>
      <c r="I3" s="377"/>
      <c r="J3" s="377"/>
      <c r="K3" s="377"/>
      <c r="L3" s="377"/>
      <c r="M3" s="378"/>
      <c r="N3" s="374" t="s">
        <v>112</v>
      </c>
      <c r="O3" s="374" t="s">
        <v>113</v>
      </c>
      <c r="P3" s="373" t="s">
        <v>3</v>
      </c>
      <c r="Q3" s="372" t="s">
        <v>114</v>
      </c>
      <c r="R3" s="372" t="s">
        <v>47</v>
      </c>
      <c r="S3" s="372" t="s">
        <v>48</v>
      </c>
      <c r="T3" s="372" t="s">
        <v>49</v>
      </c>
      <c r="U3" s="372" t="s">
        <v>50</v>
      </c>
      <c r="V3" s="372" t="s">
        <v>67</v>
      </c>
      <c r="W3" s="372" t="s">
        <v>52</v>
      </c>
      <c r="X3" s="373" t="s">
        <v>3</v>
      </c>
      <c r="Y3" s="372" t="s">
        <v>114</v>
      </c>
      <c r="Z3" s="372" t="s">
        <v>47</v>
      </c>
      <c r="AA3" s="372" t="s">
        <v>48</v>
      </c>
      <c r="AB3" s="372" t="s">
        <v>49</v>
      </c>
      <c r="AC3" s="372" t="s">
        <v>50</v>
      </c>
      <c r="AD3" s="372" t="s">
        <v>67</v>
      </c>
      <c r="AE3" s="372" t="s">
        <v>52</v>
      </c>
      <c r="AF3" s="373" t="s">
        <v>3</v>
      </c>
      <c r="AG3" s="372" t="s">
        <v>114</v>
      </c>
      <c r="AH3" s="372" t="s">
        <v>47</v>
      </c>
      <c r="AI3" s="372" t="s">
        <v>48</v>
      </c>
      <c r="AJ3" s="372" t="s">
        <v>49</v>
      </c>
      <c r="AK3" s="372" t="s">
        <v>50</v>
      </c>
      <c r="AL3" s="372" t="s">
        <v>67</v>
      </c>
      <c r="AM3" s="372" t="s">
        <v>52</v>
      </c>
      <c r="AN3" s="373" t="s">
        <v>3</v>
      </c>
      <c r="AO3" s="372" t="s">
        <v>114</v>
      </c>
      <c r="AP3" s="372" t="s">
        <v>47</v>
      </c>
      <c r="AQ3" s="372" t="s">
        <v>48</v>
      </c>
      <c r="AR3" s="372" t="s">
        <v>49</v>
      </c>
      <c r="AS3" s="372" t="s">
        <v>50</v>
      </c>
      <c r="AT3" s="372" t="s">
        <v>67</v>
      </c>
      <c r="AU3" s="372" t="s">
        <v>52</v>
      </c>
      <c r="AV3" s="373" t="s">
        <v>3</v>
      </c>
      <c r="AW3" s="372" t="s">
        <v>114</v>
      </c>
      <c r="AX3" s="372" t="s">
        <v>47</v>
      </c>
      <c r="AY3" s="372" t="s">
        <v>48</v>
      </c>
      <c r="AZ3" s="372" t="s">
        <v>49</v>
      </c>
      <c r="BA3" s="372" t="s">
        <v>50</v>
      </c>
      <c r="BB3" s="372" t="s">
        <v>67</v>
      </c>
      <c r="BC3" s="372" t="s">
        <v>52</v>
      </c>
      <c r="BD3" s="373" t="s">
        <v>3</v>
      </c>
      <c r="BE3" s="372" t="s">
        <v>114</v>
      </c>
      <c r="BF3" s="372" t="s">
        <v>47</v>
      </c>
      <c r="BG3" s="372" t="s">
        <v>48</v>
      </c>
      <c r="BH3" s="372" t="s">
        <v>49</v>
      </c>
      <c r="BI3" s="372" t="s">
        <v>50</v>
      </c>
      <c r="BJ3" s="372" t="s">
        <v>67</v>
      </c>
      <c r="BK3" s="372" t="s">
        <v>52</v>
      </c>
      <c r="BL3" s="373" t="s">
        <v>3</v>
      </c>
      <c r="BM3" s="372" t="s">
        <v>114</v>
      </c>
      <c r="BN3" s="372" t="s">
        <v>47</v>
      </c>
      <c r="BO3" s="372" t="s">
        <v>48</v>
      </c>
      <c r="BP3" s="372" t="s">
        <v>49</v>
      </c>
      <c r="BQ3" s="372" t="s">
        <v>50</v>
      </c>
      <c r="BR3" s="372" t="s">
        <v>67</v>
      </c>
      <c r="BS3" s="372" t="s">
        <v>52</v>
      </c>
      <c r="BT3" s="373" t="s">
        <v>3</v>
      </c>
      <c r="BU3" s="372" t="s">
        <v>114</v>
      </c>
      <c r="BV3" s="372" t="s">
        <v>47</v>
      </c>
      <c r="BW3" s="372" t="s">
        <v>48</v>
      </c>
      <c r="BX3" s="372" t="s">
        <v>49</v>
      </c>
      <c r="BY3" s="372" t="s">
        <v>50</v>
      </c>
      <c r="BZ3" s="372" t="s">
        <v>67</v>
      </c>
      <c r="CA3" s="372" t="s">
        <v>52</v>
      </c>
      <c r="CB3" s="373" t="s">
        <v>3</v>
      </c>
      <c r="CC3" s="372" t="s">
        <v>114</v>
      </c>
      <c r="CD3" s="372" t="s">
        <v>47</v>
      </c>
      <c r="CE3" s="372" t="s">
        <v>48</v>
      </c>
      <c r="CF3" s="372" t="s">
        <v>49</v>
      </c>
      <c r="CG3" s="372" t="s">
        <v>50</v>
      </c>
      <c r="CH3" s="372" t="s">
        <v>67</v>
      </c>
      <c r="CI3" s="372" t="s">
        <v>52</v>
      </c>
      <c r="CJ3" s="373" t="s">
        <v>3</v>
      </c>
      <c r="CK3" s="372" t="s">
        <v>114</v>
      </c>
      <c r="CL3" s="372" t="s">
        <v>47</v>
      </c>
      <c r="CM3" s="372" t="s">
        <v>48</v>
      </c>
      <c r="CN3" s="372" t="s">
        <v>49</v>
      </c>
      <c r="CO3" s="372" t="s">
        <v>50</v>
      </c>
      <c r="CP3" s="372" t="s">
        <v>67</v>
      </c>
      <c r="CQ3" s="372" t="s">
        <v>52</v>
      </c>
      <c r="CR3" s="373" t="s">
        <v>3</v>
      </c>
      <c r="CS3" s="372" t="s">
        <v>114</v>
      </c>
      <c r="CT3" s="372" t="s">
        <v>47</v>
      </c>
      <c r="CU3" s="372" t="s">
        <v>48</v>
      </c>
      <c r="CV3" s="372" t="s">
        <v>49</v>
      </c>
      <c r="CW3" s="372" t="s">
        <v>50</v>
      </c>
      <c r="CX3" s="372" t="s">
        <v>67</v>
      </c>
      <c r="CY3" s="372" t="s">
        <v>52</v>
      </c>
    </row>
    <row r="4" spans="1:103" s="175" customFormat="1" ht="25.5" customHeight="1">
      <c r="A4" s="331"/>
      <c r="B4" s="380"/>
      <c r="C4" s="333"/>
      <c r="D4" s="373"/>
      <c r="E4" s="373"/>
      <c r="F4" s="373" t="s">
        <v>3</v>
      </c>
      <c r="G4" s="374" t="s">
        <v>115</v>
      </c>
      <c r="H4" s="374" t="s">
        <v>20</v>
      </c>
      <c r="I4" s="374" t="s">
        <v>21</v>
      </c>
      <c r="J4" s="374" t="s">
        <v>22</v>
      </c>
      <c r="K4" s="374" t="s">
        <v>23</v>
      </c>
      <c r="L4" s="374" t="s">
        <v>24</v>
      </c>
      <c r="M4" s="374" t="s">
        <v>116</v>
      </c>
      <c r="N4" s="375"/>
      <c r="O4" s="375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3"/>
      <c r="AN4" s="373"/>
      <c r="AO4" s="373"/>
      <c r="AP4" s="373"/>
      <c r="AQ4" s="373"/>
      <c r="AR4" s="373"/>
      <c r="AS4" s="373"/>
      <c r="AT4" s="373"/>
      <c r="AU4" s="373"/>
      <c r="AV4" s="373"/>
      <c r="AW4" s="373"/>
      <c r="AX4" s="373"/>
      <c r="AY4" s="373"/>
      <c r="AZ4" s="373"/>
      <c r="BA4" s="373"/>
      <c r="BB4" s="373"/>
      <c r="BC4" s="373"/>
      <c r="BD4" s="373"/>
      <c r="BE4" s="373"/>
      <c r="BF4" s="373"/>
      <c r="BG4" s="373"/>
      <c r="BH4" s="373"/>
      <c r="BI4" s="373"/>
      <c r="BJ4" s="373"/>
      <c r="BK4" s="373"/>
      <c r="BL4" s="373"/>
      <c r="BM4" s="373"/>
      <c r="BN4" s="373"/>
      <c r="BO4" s="373"/>
      <c r="BP4" s="373"/>
      <c r="BQ4" s="373"/>
      <c r="BR4" s="373"/>
      <c r="BS4" s="373"/>
      <c r="BT4" s="373"/>
      <c r="BU4" s="373"/>
      <c r="BV4" s="373"/>
      <c r="BW4" s="373"/>
      <c r="BX4" s="373"/>
      <c r="BY4" s="373"/>
      <c r="BZ4" s="373"/>
      <c r="CA4" s="373"/>
      <c r="CB4" s="373"/>
      <c r="CC4" s="373"/>
      <c r="CD4" s="373"/>
      <c r="CE4" s="373"/>
      <c r="CF4" s="373"/>
      <c r="CG4" s="373"/>
      <c r="CH4" s="373"/>
      <c r="CI4" s="373"/>
      <c r="CJ4" s="373"/>
      <c r="CK4" s="373"/>
      <c r="CL4" s="373"/>
      <c r="CM4" s="373"/>
      <c r="CN4" s="373"/>
      <c r="CO4" s="373"/>
      <c r="CP4" s="373"/>
      <c r="CQ4" s="373"/>
      <c r="CR4" s="373"/>
      <c r="CS4" s="373"/>
      <c r="CT4" s="373"/>
      <c r="CU4" s="373"/>
      <c r="CV4" s="373"/>
      <c r="CW4" s="373"/>
      <c r="CX4" s="373"/>
      <c r="CY4" s="373"/>
    </row>
    <row r="5" spans="1:103" s="175" customFormat="1" ht="22.5" customHeight="1">
      <c r="A5" s="331"/>
      <c r="B5" s="380"/>
      <c r="C5" s="333"/>
      <c r="D5" s="288"/>
      <c r="E5" s="373"/>
      <c r="F5" s="373"/>
      <c r="G5" s="375"/>
      <c r="H5" s="375"/>
      <c r="I5" s="375"/>
      <c r="J5" s="375"/>
      <c r="K5" s="375"/>
      <c r="L5" s="375"/>
      <c r="M5" s="375"/>
      <c r="N5" s="375"/>
      <c r="O5" s="375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3"/>
      <c r="AL5" s="373"/>
      <c r="AM5" s="373"/>
      <c r="AN5" s="373"/>
      <c r="AO5" s="373"/>
      <c r="AP5" s="373"/>
      <c r="AQ5" s="373"/>
      <c r="AR5" s="373"/>
      <c r="AS5" s="373"/>
      <c r="AT5" s="373"/>
      <c r="AU5" s="373"/>
      <c r="AV5" s="373"/>
      <c r="AW5" s="373"/>
      <c r="AX5" s="373"/>
      <c r="AY5" s="373"/>
      <c r="AZ5" s="373"/>
      <c r="BA5" s="373"/>
      <c r="BB5" s="373"/>
      <c r="BC5" s="373"/>
      <c r="BD5" s="373"/>
      <c r="BE5" s="373"/>
      <c r="BF5" s="373"/>
      <c r="BG5" s="373"/>
      <c r="BH5" s="373"/>
      <c r="BI5" s="373"/>
      <c r="BJ5" s="373"/>
      <c r="BK5" s="373"/>
      <c r="BL5" s="373"/>
      <c r="BM5" s="373"/>
      <c r="BN5" s="373"/>
      <c r="BO5" s="373"/>
      <c r="BP5" s="373"/>
      <c r="BQ5" s="373"/>
      <c r="BR5" s="373"/>
      <c r="BS5" s="373"/>
      <c r="BT5" s="373"/>
      <c r="BU5" s="373"/>
      <c r="BV5" s="373"/>
      <c r="BW5" s="373"/>
      <c r="BX5" s="373"/>
      <c r="BY5" s="373"/>
      <c r="BZ5" s="373"/>
      <c r="CA5" s="373"/>
      <c r="CB5" s="373"/>
      <c r="CC5" s="373"/>
      <c r="CD5" s="373"/>
      <c r="CE5" s="373"/>
      <c r="CF5" s="373"/>
      <c r="CG5" s="373"/>
      <c r="CH5" s="373"/>
      <c r="CI5" s="373"/>
      <c r="CJ5" s="373"/>
      <c r="CK5" s="373"/>
      <c r="CL5" s="373"/>
      <c r="CM5" s="373"/>
      <c r="CN5" s="373"/>
      <c r="CO5" s="373"/>
      <c r="CP5" s="373"/>
      <c r="CQ5" s="373"/>
      <c r="CR5" s="373"/>
      <c r="CS5" s="373"/>
      <c r="CT5" s="373"/>
      <c r="CU5" s="373"/>
      <c r="CV5" s="373"/>
      <c r="CW5" s="373"/>
      <c r="CX5" s="373"/>
      <c r="CY5" s="373"/>
    </row>
    <row r="6" spans="1:103" s="176" customFormat="1" ht="13.5" customHeight="1">
      <c r="A6" s="331"/>
      <c r="B6" s="380"/>
      <c r="C6" s="333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埼玉県</v>
      </c>
      <c r="B7" s="303" t="str">
        <f>ごみ処理概要!B7</f>
        <v>11000</v>
      </c>
      <c r="C7" s="304" t="s">
        <v>3</v>
      </c>
      <c r="D7" s="305">
        <f t="shared" ref="D7:D38" si="0">SUM(E7,F7,N7,O7)</f>
        <v>0</v>
      </c>
      <c r="E7" s="305">
        <f t="shared" ref="E7:E38" si="1">X7</f>
        <v>0</v>
      </c>
      <c r="F7" s="305">
        <f t="shared" ref="F7:F38" si="2">SUM(G7:M7)</f>
        <v>0</v>
      </c>
      <c r="G7" s="305">
        <f t="shared" ref="G7:G38" si="3">AF7</f>
        <v>0</v>
      </c>
      <c r="H7" s="305">
        <f t="shared" ref="H7:H38" si="4">AN7</f>
        <v>0</v>
      </c>
      <c r="I7" s="305">
        <f t="shared" ref="I7:I38" si="5">AV7</f>
        <v>0</v>
      </c>
      <c r="J7" s="305">
        <f t="shared" ref="J7:J38" si="6">BD7</f>
        <v>0</v>
      </c>
      <c r="K7" s="305">
        <f t="shared" ref="K7:K38" si="7">BL7</f>
        <v>0</v>
      </c>
      <c r="L7" s="305">
        <f t="shared" ref="L7:L38" si="8">BT7</f>
        <v>0</v>
      </c>
      <c r="M7" s="305">
        <f t="shared" ref="M7:M38" si="9">CB7</f>
        <v>0</v>
      </c>
      <c r="N7" s="305">
        <f t="shared" ref="N7:N38" si="10">CJ7</f>
        <v>0</v>
      </c>
      <c r="O7" s="305">
        <f t="shared" ref="O7:O38" si="11">CR7</f>
        <v>0</v>
      </c>
      <c r="P7" s="305">
        <f t="shared" ref="P7:P38" si="12"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 t="shared" ref="X7:X38" si="13"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 t="shared" ref="AF7:AF38" si="14"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 t="shared" ref="AN7:AN38" si="15"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 t="shared" ref="AV7:AV38" si="16"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 t="shared" ref="BD7:BD38" si="17"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 t="shared" ref="BL7:BL38" si="18"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 t="shared" ref="BT7:BT38" si="19"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 t="shared" ref="CB7:CB38" si="20"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 t="shared" ref="CJ7:CJ38" si="21"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 t="shared" ref="CR7:CR38" si="22"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 t="shared" si="0"/>
        <v>0</v>
      </c>
      <c r="E8" s="292">
        <f t="shared" si="1"/>
        <v>0</v>
      </c>
      <c r="F8" s="292">
        <f t="shared" si="2"/>
        <v>0</v>
      </c>
      <c r="G8" s="292">
        <f t="shared" si="3"/>
        <v>0</v>
      </c>
      <c r="H8" s="292">
        <f t="shared" si="4"/>
        <v>0</v>
      </c>
      <c r="I8" s="292">
        <f t="shared" si="5"/>
        <v>0</v>
      </c>
      <c r="J8" s="292">
        <f t="shared" si="6"/>
        <v>0</v>
      </c>
      <c r="K8" s="292">
        <f t="shared" si="7"/>
        <v>0</v>
      </c>
      <c r="L8" s="292">
        <f t="shared" si="8"/>
        <v>0</v>
      </c>
      <c r="M8" s="292">
        <f t="shared" si="9"/>
        <v>0</v>
      </c>
      <c r="N8" s="292">
        <f t="shared" si="10"/>
        <v>0</v>
      </c>
      <c r="O8" s="292">
        <f t="shared" si="11"/>
        <v>0</v>
      </c>
      <c r="P8" s="292">
        <f t="shared" si="12"/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 t="shared" si="13"/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 t="shared" si="14"/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 t="shared" si="15"/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 t="shared" si="16"/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 t="shared" si="17"/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 t="shared" si="18"/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 t="shared" si="19"/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 t="shared" si="20"/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 t="shared" si="21"/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 t="shared" si="22"/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 t="shared" si="0"/>
        <v>0</v>
      </c>
      <c r="E9" s="292">
        <f t="shared" si="1"/>
        <v>0</v>
      </c>
      <c r="F9" s="292">
        <f t="shared" si="2"/>
        <v>0</v>
      </c>
      <c r="G9" s="292">
        <f t="shared" si="3"/>
        <v>0</v>
      </c>
      <c r="H9" s="292">
        <f t="shared" si="4"/>
        <v>0</v>
      </c>
      <c r="I9" s="292">
        <f t="shared" si="5"/>
        <v>0</v>
      </c>
      <c r="J9" s="292">
        <f t="shared" si="6"/>
        <v>0</v>
      </c>
      <c r="K9" s="292">
        <f t="shared" si="7"/>
        <v>0</v>
      </c>
      <c r="L9" s="292">
        <f t="shared" si="8"/>
        <v>0</v>
      </c>
      <c r="M9" s="292">
        <f t="shared" si="9"/>
        <v>0</v>
      </c>
      <c r="N9" s="292">
        <f t="shared" si="10"/>
        <v>0</v>
      </c>
      <c r="O9" s="292">
        <f t="shared" si="11"/>
        <v>0</v>
      </c>
      <c r="P9" s="292">
        <f t="shared" si="12"/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 t="shared" si="13"/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 t="shared" si="14"/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 t="shared" si="15"/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 t="shared" si="16"/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 t="shared" si="17"/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 t="shared" si="18"/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 t="shared" si="19"/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 t="shared" si="20"/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 t="shared" si="21"/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 t="shared" si="22"/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766</v>
      </c>
      <c r="C10" s="290" t="s">
        <v>767</v>
      </c>
      <c r="D10" s="292">
        <f t="shared" si="0"/>
        <v>0</v>
      </c>
      <c r="E10" s="292">
        <f t="shared" si="1"/>
        <v>0</v>
      </c>
      <c r="F10" s="292">
        <f t="shared" si="2"/>
        <v>0</v>
      </c>
      <c r="G10" s="292">
        <f t="shared" si="3"/>
        <v>0</v>
      </c>
      <c r="H10" s="292">
        <f t="shared" si="4"/>
        <v>0</v>
      </c>
      <c r="I10" s="292">
        <f t="shared" si="5"/>
        <v>0</v>
      </c>
      <c r="J10" s="292">
        <f t="shared" si="6"/>
        <v>0</v>
      </c>
      <c r="K10" s="292">
        <f t="shared" si="7"/>
        <v>0</v>
      </c>
      <c r="L10" s="292">
        <f t="shared" si="8"/>
        <v>0</v>
      </c>
      <c r="M10" s="292">
        <f t="shared" si="9"/>
        <v>0</v>
      </c>
      <c r="N10" s="292">
        <f t="shared" si="10"/>
        <v>0</v>
      </c>
      <c r="O10" s="292">
        <f t="shared" si="11"/>
        <v>0</v>
      </c>
      <c r="P10" s="292">
        <f t="shared" si="12"/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 t="shared" si="13"/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 t="shared" si="14"/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 t="shared" si="15"/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 t="shared" si="16"/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 t="shared" si="17"/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 t="shared" si="18"/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 t="shared" si="19"/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 t="shared" si="20"/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 t="shared" si="21"/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 t="shared" si="22"/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769</v>
      </c>
      <c r="C11" s="290" t="s">
        <v>770</v>
      </c>
      <c r="D11" s="292">
        <f t="shared" si="0"/>
        <v>0</v>
      </c>
      <c r="E11" s="292">
        <f t="shared" si="1"/>
        <v>0</v>
      </c>
      <c r="F11" s="292">
        <f t="shared" si="2"/>
        <v>0</v>
      </c>
      <c r="G11" s="292">
        <f t="shared" si="3"/>
        <v>0</v>
      </c>
      <c r="H11" s="292">
        <f t="shared" si="4"/>
        <v>0</v>
      </c>
      <c r="I11" s="292">
        <f t="shared" si="5"/>
        <v>0</v>
      </c>
      <c r="J11" s="292">
        <f t="shared" si="6"/>
        <v>0</v>
      </c>
      <c r="K11" s="292">
        <f t="shared" si="7"/>
        <v>0</v>
      </c>
      <c r="L11" s="292">
        <f t="shared" si="8"/>
        <v>0</v>
      </c>
      <c r="M11" s="292">
        <f t="shared" si="9"/>
        <v>0</v>
      </c>
      <c r="N11" s="292">
        <f t="shared" si="10"/>
        <v>0</v>
      </c>
      <c r="O11" s="292">
        <f t="shared" si="11"/>
        <v>0</v>
      </c>
      <c r="P11" s="292">
        <f t="shared" si="12"/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 t="shared" si="13"/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 t="shared" si="14"/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 t="shared" si="15"/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 t="shared" si="16"/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 t="shared" si="17"/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 t="shared" si="18"/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 t="shared" si="19"/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 t="shared" si="20"/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 t="shared" si="21"/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 t="shared" si="22"/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772</v>
      </c>
      <c r="C12" s="290" t="s">
        <v>773</v>
      </c>
      <c r="D12" s="292">
        <f t="shared" si="0"/>
        <v>0</v>
      </c>
      <c r="E12" s="292">
        <f t="shared" si="1"/>
        <v>0</v>
      </c>
      <c r="F12" s="292">
        <f t="shared" si="2"/>
        <v>0</v>
      </c>
      <c r="G12" s="292">
        <f t="shared" si="3"/>
        <v>0</v>
      </c>
      <c r="H12" s="292">
        <f t="shared" si="4"/>
        <v>0</v>
      </c>
      <c r="I12" s="292">
        <f t="shared" si="5"/>
        <v>0</v>
      </c>
      <c r="J12" s="292">
        <f t="shared" si="6"/>
        <v>0</v>
      </c>
      <c r="K12" s="292">
        <f t="shared" si="7"/>
        <v>0</v>
      </c>
      <c r="L12" s="292">
        <f t="shared" si="8"/>
        <v>0</v>
      </c>
      <c r="M12" s="292">
        <f t="shared" si="9"/>
        <v>0</v>
      </c>
      <c r="N12" s="292">
        <f t="shared" si="10"/>
        <v>0</v>
      </c>
      <c r="O12" s="292">
        <f t="shared" si="11"/>
        <v>0</v>
      </c>
      <c r="P12" s="292">
        <f t="shared" si="12"/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 t="shared" si="13"/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 t="shared" si="14"/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 t="shared" si="15"/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 t="shared" si="16"/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 t="shared" si="17"/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 t="shared" si="18"/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 t="shared" si="19"/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 t="shared" si="20"/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 t="shared" si="21"/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 t="shared" si="22"/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775</v>
      </c>
      <c r="C13" s="290" t="s">
        <v>776</v>
      </c>
      <c r="D13" s="292">
        <f t="shared" si="0"/>
        <v>0</v>
      </c>
      <c r="E13" s="292">
        <f t="shared" si="1"/>
        <v>0</v>
      </c>
      <c r="F13" s="292">
        <f t="shared" si="2"/>
        <v>0</v>
      </c>
      <c r="G13" s="292">
        <f t="shared" si="3"/>
        <v>0</v>
      </c>
      <c r="H13" s="292">
        <f t="shared" si="4"/>
        <v>0</v>
      </c>
      <c r="I13" s="292">
        <f t="shared" si="5"/>
        <v>0</v>
      </c>
      <c r="J13" s="292">
        <f t="shared" si="6"/>
        <v>0</v>
      </c>
      <c r="K13" s="292">
        <f t="shared" si="7"/>
        <v>0</v>
      </c>
      <c r="L13" s="292">
        <f t="shared" si="8"/>
        <v>0</v>
      </c>
      <c r="M13" s="292">
        <f t="shared" si="9"/>
        <v>0</v>
      </c>
      <c r="N13" s="292">
        <f t="shared" si="10"/>
        <v>0</v>
      </c>
      <c r="O13" s="292">
        <f t="shared" si="11"/>
        <v>0</v>
      </c>
      <c r="P13" s="292">
        <f t="shared" si="12"/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 t="shared" si="13"/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 t="shared" si="14"/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 t="shared" si="15"/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 t="shared" si="16"/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 t="shared" si="17"/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 t="shared" si="18"/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 t="shared" si="19"/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 t="shared" si="20"/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 t="shared" si="21"/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 t="shared" si="22"/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778</v>
      </c>
      <c r="C14" s="290" t="s">
        <v>779</v>
      </c>
      <c r="D14" s="292">
        <f t="shared" si="0"/>
        <v>0</v>
      </c>
      <c r="E14" s="292">
        <f t="shared" si="1"/>
        <v>0</v>
      </c>
      <c r="F14" s="292">
        <f t="shared" si="2"/>
        <v>0</v>
      </c>
      <c r="G14" s="292">
        <f t="shared" si="3"/>
        <v>0</v>
      </c>
      <c r="H14" s="292">
        <f t="shared" si="4"/>
        <v>0</v>
      </c>
      <c r="I14" s="292">
        <f t="shared" si="5"/>
        <v>0</v>
      </c>
      <c r="J14" s="292">
        <f t="shared" si="6"/>
        <v>0</v>
      </c>
      <c r="K14" s="292">
        <f t="shared" si="7"/>
        <v>0</v>
      </c>
      <c r="L14" s="292">
        <f t="shared" si="8"/>
        <v>0</v>
      </c>
      <c r="M14" s="292">
        <f t="shared" si="9"/>
        <v>0</v>
      </c>
      <c r="N14" s="292">
        <f t="shared" si="10"/>
        <v>0</v>
      </c>
      <c r="O14" s="292">
        <f t="shared" si="11"/>
        <v>0</v>
      </c>
      <c r="P14" s="292">
        <f t="shared" si="12"/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 t="shared" si="13"/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 t="shared" si="14"/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 t="shared" si="15"/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 t="shared" si="16"/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 t="shared" si="17"/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 t="shared" si="18"/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 t="shared" si="19"/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 t="shared" si="20"/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 t="shared" si="21"/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 t="shared" si="22"/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781</v>
      </c>
      <c r="C15" s="290" t="s">
        <v>782</v>
      </c>
      <c r="D15" s="292">
        <f t="shared" si="0"/>
        <v>0</v>
      </c>
      <c r="E15" s="292">
        <f t="shared" si="1"/>
        <v>0</v>
      </c>
      <c r="F15" s="292">
        <f t="shared" si="2"/>
        <v>0</v>
      </c>
      <c r="G15" s="292">
        <f t="shared" si="3"/>
        <v>0</v>
      </c>
      <c r="H15" s="292">
        <f t="shared" si="4"/>
        <v>0</v>
      </c>
      <c r="I15" s="292">
        <f t="shared" si="5"/>
        <v>0</v>
      </c>
      <c r="J15" s="292">
        <f t="shared" si="6"/>
        <v>0</v>
      </c>
      <c r="K15" s="292">
        <f t="shared" si="7"/>
        <v>0</v>
      </c>
      <c r="L15" s="292">
        <f t="shared" si="8"/>
        <v>0</v>
      </c>
      <c r="M15" s="292">
        <f t="shared" si="9"/>
        <v>0</v>
      </c>
      <c r="N15" s="292">
        <f t="shared" si="10"/>
        <v>0</v>
      </c>
      <c r="O15" s="292">
        <f t="shared" si="11"/>
        <v>0</v>
      </c>
      <c r="P15" s="292">
        <f t="shared" si="12"/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 t="shared" si="13"/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 t="shared" si="14"/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 t="shared" si="15"/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 t="shared" si="16"/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 t="shared" si="17"/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 t="shared" si="18"/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 t="shared" si="19"/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 t="shared" si="20"/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 t="shared" si="21"/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 t="shared" si="22"/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784</v>
      </c>
      <c r="C16" s="290" t="s">
        <v>785</v>
      </c>
      <c r="D16" s="292">
        <f t="shared" si="0"/>
        <v>0</v>
      </c>
      <c r="E16" s="292">
        <f t="shared" si="1"/>
        <v>0</v>
      </c>
      <c r="F16" s="292">
        <f t="shared" si="2"/>
        <v>0</v>
      </c>
      <c r="G16" s="292">
        <f t="shared" si="3"/>
        <v>0</v>
      </c>
      <c r="H16" s="292">
        <f t="shared" si="4"/>
        <v>0</v>
      </c>
      <c r="I16" s="292">
        <f t="shared" si="5"/>
        <v>0</v>
      </c>
      <c r="J16" s="292">
        <f t="shared" si="6"/>
        <v>0</v>
      </c>
      <c r="K16" s="292">
        <f t="shared" si="7"/>
        <v>0</v>
      </c>
      <c r="L16" s="292">
        <f t="shared" si="8"/>
        <v>0</v>
      </c>
      <c r="M16" s="292">
        <f t="shared" si="9"/>
        <v>0</v>
      </c>
      <c r="N16" s="292">
        <f t="shared" si="10"/>
        <v>0</v>
      </c>
      <c r="O16" s="292">
        <f t="shared" si="11"/>
        <v>0</v>
      </c>
      <c r="P16" s="292">
        <f t="shared" si="12"/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 t="shared" si="13"/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 t="shared" si="14"/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 t="shared" si="15"/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 t="shared" si="16"/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 t="shared" si="17"/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 t="shared" si="18"/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 t="shared" si="19"/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 t="shared" si="20"/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 t="shared" si="21"/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 t="shared" si="22"/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787</v>
      </c>
      <c r="C17" s="290" t="s">
        <v>788</v>
      </c>
      <c r="D17" s="292">
        <f t="shared" si="0"/>
        <v>0</v>
      </c>
      <c r="E17" s="292">
        <f t="shared" si="1"/>
        <v>0</v>
      </c>
      <c r="F17" s="292">
        <f t="shared" si="2"/>
        <v>0</v>
      </c>
      <c r="G17" s="292">
        <f t="shared" si="3"/>
        <v>0</v>
      </c>
      <c r="H17" s="292">
        <f t="shared" si="4"/>
        <v>0</v>
      </c>
      <c r="I17" s="292">
        <f t="shared" si="5"/>
        <v>0</v>
      </c>
      <c r="J17" s="292">
        <f t="shared" si="6"/>
        <v>0</v>
      </c>
      <c r="K17" s="292">
        <f t="shared" si="7"/>
        <v>0</v>
      </c>
      <c r="L17" s="292">
        <f t="shared" si="8"/>
        <v>0</v>
      </c>
      <c r="M17" s="292">
        <f t="shared" si="9"/>
        <v>0</v>
      </c>
      <c r="N17" s="292">
        <f t="shared" si="10"/>
        <v>0</v>
      </c>
      <c r="O17" s="292">
        <f t="shared" si="11"/>
        <v>0</v>
      </c>
      <c r="P17" s="292">
        <f t="shared" si="12"/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 t="shared" si="13"/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 t="shared" si="14"/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 t="shared" si="15"/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 t="shared" si="16"/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 t="shared" si="17"/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 t="shared" si="18"/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 t="shared" si="19"/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 t="shared" si="20"/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 t="shared" si="21"/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 t="shared" si="22"/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790</v>
      </c>
      <c r="C18" s="290" t="s">
        <v>791</v>
      </c>
      <c r="D18" s="292">
        <f t="shared" si="0"/>
        <v>0</v>
      </c>
      <c r="E18" s="292">
        <f t="shared" si="1"/>
        <v>0</v>
      </c>
      <c r="F18" s="292">
        <f t="shared" si="2"/>
        <v>0</v>
      </c>
      <c r="G18" s="292">
        <f t="shared" si="3"/>
        <v>0</v>
      </c>
      <c r="H18" s="292">
        <f t="shared" si="4"/>
        <v>0</v>
      </c>
      <c r="I18" s="292">
        <f t="shared" si="5"/>
        <v>0</v>
      </c>
      <c r="J18" s="292">
        <f t="shared" si="6"/>
        <v>0</v>
      </c>
      <c r="K18" s="292">
        <f t="shared" si="7"/>
        <v>0</v>
      </c>
      <c r="L18" s="292">
        <f t="shared" si="8"/>
        <v>0</v>
      </c>
      <c r="M18" s="292">
        <f t="shared" si="9"/>
        <v>0</v>
      </c>
      <c r="N18" s="292">
        <f t="shared" si="10"/>
        <v>0</v>
      </c>
      <c r="O18" s="292">
        <f t="shared" si="11"/>
        <v>0</v>
      </c>
      <c r="P18" s="292">
        <f t="shared" si="12"/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 t="shared" si="13"/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 t="shared" si="14"/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 t="shared" si="15"/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 t="shared" si="16"/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 t="shared" si="17"/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 t="shared" si="18"/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 t="shared" si="19"/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 t="shared" si="20"/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 t="shared" si="21"/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 t="shared" si="22"/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793</v>
      </c>
      <c r="C19" s="290" t="s">
        <v>794</v>
      </c>
      <c r="D19" s="292">
        <f t="shared" si="0"/>
        <v>0</v>
      </c>
      <c r="E19" s="292">
        <f t="shared" si="1"/>
        <v>0</v>
      </c>
      <c r="F19" s="292">
        <f t="shared" si="2"/>
        <v>0</v>
      </c>
      <c r="G19" s="292">
        <f t="shared" si="3"/>
        <v>0</v>
      </c>
      <c r="H19" s="292">
        <f t="shared" si="4"/>
        <v>0</v>
      </c>
      <c r="I19" s="292">
        <f t="shared" si="5"/>
        <v>0</v>
      </c>
      <c r="J19" s="292">
        <f t="shared" si="6"/>
        <v>0</v>
      </c>
      <c r="K19" s="292">
        <f t="shared" si="7"/>
        <v>0</v>
      </c>
      <c r="L19" s="292">
        <f t="shared" si="8"/>
        <v>0</v>
      </c>
      <c r="M19" s="292">
        <f t="shared" si="9"/>
        <v>0</v>
      </c>
      <c r="N19" s="292">
        <f t="shared" si="10"/>
        <v>0</v>
      </c>
      <c r="O19" s="292">
        <f t="shared" si="11"/>
        <v>0</v>
      </c>
      <c r="P19" s="292">
        <f t="shared" si="12"/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 t="shared" si="13"/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 t="shared" si="14"/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 t="shared" si="15"/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 t="shared" si="16"/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 t="shared" si="17"/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 t="shared" si="18"/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 t="shared" si="19"/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 t="shared" si="20"/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 t="shared" si="21"/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 t="shared" si="22"/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796</v>
      </c>
      <c r="C20" s="290" t="s">
        <v>797</v>
      </c>
      <c r="D20" s="292">
        <f t="shared" si="0"/>
        <v>0</v>
      </c>
      <c r="E20" s="292">
        <f t="shared" si="1"/>
        <v>0</v>
      </c>
      <c r="F20" s="292">
        <f t="shared" si="2"/>
        <v>0</v>
      </c>
      <c r="G20" s="292">
        <f t="shared" si="3"/>
        <v>0</v>
      </c>
      <c r="H20" s="292">
        <f t="shared" si="4"/>
        <v>0</v>
      </c>
      <c r="I20" s="292">
        <f t="shared" si="5"/>
        <v>0</v>
      </c>
      <c r="J20" s="292">
        <f t="shared" si="6"/>
        <v>0</v>
      </c>
      <c r="K20" s="292">
        <f t="shared" si="7"/>
        <v>0</v>
      </c>
      <c r="L20" s="292">
        <f t="shared" si="8"/>
        <v>0</v>
      </c>
      <c r="M20" s="292">
        <f t="shared" si="9"/>
        <v>0</v>
      </c>
      <c r="N20" s="292">
        <f t="shared" si="10"/>
        <v>0</v>
      </c>
      <c r="O20" s="292">
        <f t="shared" si="11"/>
        <v>0</v>
      </c>
      <c r="P20" s="292">
        <f t="shared" si="12"/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 t="shared" si="13"/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 t="shared" si="14"/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 t="shared" si="15"/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 t="shared" si="16"/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 t="shared" si="17"/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 t="shared" si="18"/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 t="shared" si="19"/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 t="shared" si="20"/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 t="shared" si="21"/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 t="shared" si="22"/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799</v>
      </c>
      <c r="C21" s="290" t="s">
        <v>800</v>
      </c>
      <c r="D21" s="292">
        <f t="shared" si="0"/>
        <v>0</v>
      </c>
      <c r="E21" s="292">
        <f t="shared" si="1"/>
        <v>0</v>
      </c>
      <c r="F21" s="292">
        <f t="shared" si="2"/>
        <v>0</v>
      </c>
      <c r="G21" s="292">
        <f t="shared" si="3"/>
        <v>0</v>
      </c>
      <c r="H21" s="292">
        <f t="shared" si="4"/>
        <v>0</v>
      </c>
      <c r="I21" s="292">
        <f t="shared" si="5"/>
        <v>0</v>
      </c>
      <c r="J21" s="292">
        <f t="shared" si="6"/>
        <v>0</v>
      </c>
      <c r="K21" s="292">
        <f t="shared" si="7"/>
        <v>0</v>
      </c>
      <c r="L21" s="292">
        <f t="shared" si="8"/>
        <v>0</v>
      </c>
      <c r="M21" s="292">
        <f t="shared" si="9"/>
        <v>0</v>
      </c>
      <c r="N21" s="292">
        <f t="shared" si="10"/>
        <v>0</v>
      </c>
      <c r="O21" s="292">
        <f t="shared" si="11"/>
        <v>0</v>
      </c>
      <c r="P21" s="292">
        <f t="shared" si="12"/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 t="shared" si="13"/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 t="shared" si="14"/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 t="shared" si="15"/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 t="shared" si="16"/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 t="shared" si="17"/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 t="shared" si="18"/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 t="shared" si="19"/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 t="shared" si="20"/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 t="shared" si="21"/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 t="shared" si="22"/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802</v>
      </c>
      <c r="C22" s="290" t="s">
        <v>803</v>
      </c>
      <c r="D22" s="292">
        <f t="shared" si="0"/>
        <v>0</v>
      </c>
      <c r="E22" s="292">
        <f t="shared" si="1"/>
        <v>0</v>
      </c>
      <c r="F22" s="292">
        <f t="shared" si="2"/>
        <v>0</v>
      </c>
      <c r="G22" s="292">
        <f t="shared" si="3"/>
        <v>0</v>
      </c>
      <c r="H22" s="292">
        <f t="shared" si="4"/>
        <v>0</v>
      </c>
      <c r="I22" s="292">
        <f t="shared" si="5"/>
        <v>0</v>
      </c>
      <c r="J22" s="292">
        <f t="shared" si="6"/>
        <v>0</v>
      </c>
      <c r="K22" s="292">
        <f t="shared" si="7"/>
        <v>0</v>
      </c>
      <c r="L22" s="292">
        <f t="shared" si="8"/>
        <v>0</v>
      </c>
      <c r="M22" s="292">
        <f t="shared" si="9"/>
        <v>0</v>
      </c>
      <c r="N22" s="292">
        <f t="shared" si="10"/>
        <v>0</v>
      </c>
      <c r="O22" s="292">
        <f t="shared" si="11"/>
        <v>0</v>
      </c>
      <c r="P22" s="292">
        <f t="shared" si="12"/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 t="shared" si="13"/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 t="shared" si="14"/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 t="shared" si="15"/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 t="shared" si="16"/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 t="shared" si="17"/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 t="shared" si="18"/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 t="shared" si="19"/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 t="shared" si="20"/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 t="shared" si="21"/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 t="shared" si="22"/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805</v>
      </c>
      <c r="C23" s="290" t="s">
        <v>806</v>
      </c>
      <c r="D23" s="292">
        <f t="shared" si="0"/>
        <v>0</v>
      </c>
      <c r="E23" s="292">
        <f t="shared" si="1"/>
        <v>0</v>
      </c>
      <c r="F23" s="292">
        <f t="shared" si="2"/>
        <v>0</v>
      </c>
      <c r="G23" s="292">
        <f t="shared" si="3"/>
        <v>0</v>
      </c>
      <c r="H23" s="292">
        <f t="shared" si="4"/>
        <v>0</v>
      </c>
      <c r="I23" s="292">
        <f t="shared" si="5"/>
        <v>0</v>
      </c>
      <c r="J23" s="292">
        <f t="shared" si="6"/>
        <v>0</v>
      </c>
      <c r="K23" s="292">
        <f t="shared" si="7"/>
        <v>0</v>
      </c>
      <c r="L23" s="292">
        <f t="shared" si="8"/>
        <v>0</v>
      </c>
      <c r="M23" s="292">
        <f t="shared" si="9"/>
        <v>0</v>
      </c>
      <c r="N23" s="292">
        <f t="shared" si="10"/>
        <v>0</v>
      </c>
      <c r="O23" s="292">
        <f t="shared" si="11"/>
        <v>0</v>
      </c>
      <c r="P23" s="292">
        <f t="shared" si="12"/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 t="shared" si="13"/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 t="shared" si="14"/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 t="shared" si="15"/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 t="shared" si="16"/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 t="shared" si="17"/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 t="shared" si="18"/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 t="shared" si="19"/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 t="shared" si="20"/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 t="shared" si="21"/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 t="shared" si="22"/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808</v>
      </c>
      <c r="C24" s="290" t="s">
        <v>809</v>
      </c>
      <c r="D24" s="292">
        <f t="shared" si="0"/>
        <v>0</v>
      </c>
      <c r="E24" s="292">
        <f t="shared" si="1"/>
        <v>0</v>
      </c>
      <c r="F24" s="292">
        <f t="shared" si="2"/>
        <v>0</v>
      </c>
      <c r="G24" s="292">
        <f t="shared" si="3"/>
        <v>0</v>
      </c>
      <c r="H24" s="292">
        <f t="shared" si="4"/>
        <v>0</v>
      </c>
      <c r="I24" s="292">
        <f t="shared" si="5"/>
        <v>0</v>
      </c>
      <c r="J24" s="292">
        <f t="shared" si="6"/>
        <v>0</v>
      </c>
      <c r="K24" s="292">
        <f t="shared" si="7"/>
        <v>0</v>
      </c>
      <c r="L24" s="292">
        <f t="shared" si="8"/>
        <v>0</v>
      </c>
      <c r="M24" s="292">
        <f t="shared" si="9"/>
        <v>0</v>
      </c>
      <c r="N24" s="292">
        <f t="shared" si="10"/>
        <v>0</v>
      </c>
      <c r="O24" s="292">
        <f t="shared" si="11"/>
        <v>0</v>
      </c>
      <c r="P24" s="292">
        <f t="shared" si="12"/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 t="shared" si="13"/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 t="shared" si="14"/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 t="shared" si="15"/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 t="shared" si="16"/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 t="shared" si="17"/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 t="shared" si="18"/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 t="shared" si="19"/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 t="shared" si="20"/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 t="shared" si="21"/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 t="shared" si="22"/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811</v>
      </c>
      <c r="C25" s="290" t="s">
        <v>812</v>
      </c>
      <c r="D25" s="292">
        <f t="shared" si="0"/>
        <v>0</v>
      </c>
      <c r="E25" s="292">
        <f t="shared" si="1"/>
        <v>0</v>
      </c>
      <c r="F25" s="292">
        <f t="shared" si="2"/>
        <v>0</v>
      </c>
      <c r="G25" s="292">
        <f t="shared" si="3"/>
        <v>0</v>
      </c>
      <c r="H25" s="292">
        <f t="shared" si="4"/>
        <v>0</v>
      </c>
      <c r="I25" s="292">
        <f t="shared" si="5"/>
        <v>0</v>
      </c>
      <c r="J25" s="292">
        <f t="shared" si="6"/>
        <v>0</v>
      </c>
      <c r="K25" s="292">
        <f t="shared" si="7"/>
        <v>0</v>
      </c>
      <c r="L25" s="292">
        <f t="shared" si="8"/>
        <v>0</v>
      </c>
      <c r="M25" s="292">
        <f t="shared" si="9"/>
        <v>0</v>
      </c>
      <c r="N25" s="292">
        <f t="shared" si="10"/>
        <v>0</v>
      </c>
      <c r="O25" s="292">
        <f t="shared" si="11"/>
        <v>0</v>
      </c>
      <c r="P25" s="292">
        <f t="shared" si="12"/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 t="shared" si="13"/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 t="shared" si="14"/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 t="shared" si="15"/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 t="shared" si="16"/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 t="shared" si="17"/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 t="shared" si="18"/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 t="shared" si="19"/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 t="shared" si="20"/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 t="shared" si="21"/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 t="shared" si="22"/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814</v>
      </c>
      <c r="C26" s="290" t="s">
        <v>815</v>
      </c>
      <c r="D26" s="292">
        <f t="shared" si="0"/>
        <v>0</v>
      </c>
      <c r="E26" s="292">
        <f t="shared" si="1"/>
        <v>0</v>
      </c>
      <c r="F26" s="292">
        <f t="shared" si="2"/>
        <v>0</v>
      </c>
      <c r="G26" s="292">
        <f t="shared" si="3"/>
        <v>0</v>
      </c>
      <c r="H26" s="292">
        <f t="shared" si="4"/>
        <v>0</v>
      </c>
      <c r="I26" s="292">
        <f t="shared" si="5"/>
        <v>0</v>
      </c>
      <c r="J26" s="292">
        <f t="shared" si="6"/>
        <v>0</v>
      </c>
      <c r="K26" s="292">
        <f t="shared" si="7"/>
        <v>0</v>
      </c>
      <c r="L26" s="292">
        <f t="shared" si="8"/>
        <v>0</v>
      </c>
      <c r="M26" s="292">
        <f t="shared" si="9"/>
        <v>0</v>
      </c>
      <c r="N26" s="292">
        <f t="shared" si="10"/>
        <v>0</v>
      </c>
      <c r="O26" s="292">
        <f t="shared" si="11"/>
        <v>0</v>
      </c>
      <c r="P26" s="292">
        <f t="shared" si="12"/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 t="shared" si="13"/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 t="shared" si="14"/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 t="shared" si="15"/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 t="shared" si="16"/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 t="shared" si="17"/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 t="shared" si="18"/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 t="shared" si="19"/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 t="shared" si="20"/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 t="shared" si="21"/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 t="shared" si="22"/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817</v>
      </c>
      <c r="C27" s="290" t="s">
        <v>818</v>
      </c>
      <c r="D27" s="292">
        <f t="shared" si="0"/>
        <v>0</v>
      </c>
      <c r="E27" s="292">
        <f t="shared" si="1"/>
        <v>0</v>
      </c>
      <c r="F27" s="292">
        <f t="shared" si="2"/>
        <v>0</v>
      </c>
      <c r="G27" s="292">
        <f t="shared" si="3"/>
        <v>0</v>
      </c>
      <c r="H27" s="292">
        <f t="shared" si="4"/>
        <v>0</v>
      </c>
      <c r="I27" s="292">
        <f t="shared" si="5"/>
        <v>0</v>
      </c>
      <c r="J27" s="292">
        <f t="shared" si="6"/>
        <v>0</v>
      </c>
      <c r="K27" s="292">
        <f t="shared" si="7"/>
        <v>0</v>
      </c>
      <c r="L27" s="292">
        <f t="shared" si="8"/>
        <v>0</v>
      </c>
      <c r="M27" s="292">
        <f t="shared" si="9"/>
        <v>0</v>
      </c>
      <c r="N27" s="292">
        <f t="shared" si="10"/>
        <v>0</v>
      </c>
      <c r="O27" s="292">
        <f t="shared" si="11"/>
        <v>0</v>
      </c>
      <c r="P27" s="292">
        <f t="shared" si="12"/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 t="shared" si="13"/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 t="shared" si="14"/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 t="shared" si="15"/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 t="shared" si="16"/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 t="shared" si="17"/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 t="shared" si="18"/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 t="shared" si="19"/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 t="shared" si="20"/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 t="shared" si="21"/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 t="shared" si="22"/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820</v>
      </c>
      <c r="C28" s="290" t="s">
        <v>821</v>
      </c>
      <c r="D28" s="292">
        <f t="shared" si="0"/>
        <v>0</v>
      </c>
      <c r="E28" s="292">
        <f t="shared" si="1"/>
        <v>0</v>
      </c>
      <c r="F28" s="292">
        <f t="shared" si="2"/>
        <v>0</v>
      </c>
      <c r="G28" s="292">
        <f t="shared" si="3"/>
        <v>0</v>
      </c>
      <c r="H28" s="292">
        <f t="shared" si="4"/>
        <v>0</v>
      </c>
      <c r="I28" s="292">
        <f t="shared" si="5"/>
        <v>0</v>
      </c>
      <c r="J28" s="292">
        <f t="shared" si="6"/>
        <v>0</v>
      </c>
      <c r="K28" s="292">
        <f t="shared" si="7"/>
        <v>0</v>
      </c>
      <c r="L28" s="292">
        <f t="shared" si="8"/>
        <v>0</v>
      </c>
      <c r="M28" s="292">
        <f t="shared" si="9"/>
        <v>0</v>
      </c>
      <c r="N28" s="292">
        <f t="shared" si="10"/>
        <v>0</v>
      </c>
      <c r="O28" s="292">
        <f t="shared" si="11"/>
        <v>0</v>
      </c>
      <c r="P28" s="292">
        <f t="shared" si="12"/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 t="shared" si="13"/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 t="shared" si="14"/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 t="shared" si="15"/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 t="shared" si="16"/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 t="shared" si="17"/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 t="shared" si="18"/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 t="shared" si="19"/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 t="shared" si="20"/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 t="shared" si="21"/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 t="shared" si="22"/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824</v>
      </c>
      <c r="C29" s="290" t="s">
        <v>825</v>
      </c>
      <c r="D29" s="292">
        <f t="shared" si="0"/>
        <v>0</v>
      </c>
      <c r="E29" s="292">
        <f t="shared" si="1"/>
        <v>0</v>
      </c>
      <c r="F29" s="292">
        <f t="shared" si="2"/>
        <v>0</v>
      </c>
      <c r="G29" s="292">
        <f t="shared" si="3"/>
        <v>0</v>
      </c>
      <c r="H29" s="292">
        <f t="shared" si="4"/>
        <v>0</v>
      </c>
      <c r="I29" s="292">
        <f t="shared" si="5"/>
        <v>0</v>
      </c>
      <c r="J29" s="292">
        <f t="shared" si="6"/>
        <v>0</v>
      </c>
      <c r="K29" s="292">
        <f t="shared" si="7"/>
        <v>0</v>
      </c>
      <c r="L29" s="292">
        <f t="shared" si="8"/>
        <v>0</v>
      </c>
      <c r="M29" s="292">
        <f t="shared" si="9"/>
        <v>0</v>
      </c>
      <c r="N29" s="292">
        <f t="shared" si="10"/>
        <v>0</v>
      </c>
      <c r="O29" s="292">
        <f t="shared" si="11"/>
        <v>0</v>
      </c>
      <c r="P29" s="292">
        <f t="shared" si="12"/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 t="shared" si="13"/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 t="shared" si="14"/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 t="shared" si="15"/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 t="shared" si="16"/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 t="shared" si="17"/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 t="shared" si="18"/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 t="shared" si="19"/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 t="shared" si="20"/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 t="shared" si="21"/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 t="shared" si="22"/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827</v>
      </c>
      <c r="C30" s="290" t="s">
        <v>828</v>
      </c>
      <c r="D30" s="292">
        <f t="shared" si="0"/>
        <v>0</v>
      </c>
      <c r="E30" s="292">
        <f t="shared" si="1"/>
        <v>0</v>
      </c>
      <c r="F30" s="292">
        <f t="shared" si="2"/>
        <v>0</v>
      </c>
      <c r="G30" s="292">
        <f t="shared" si="3"/>
        <v>0</v>
      </c>
      <c r="H30" s="292">
        <f t="shared" si="4"/>
        <v>0</v>
      </c>
      <c r="I30" s="292">
        <f t="shared" si="5"/>
        <v>0</v>
      </c>
      <c r="J30" s="292">
        <f t="shared" si="6"/>
        <v>0</v>
      </c>
      <c r="K30" s="292">
        <f t="shared" si="7"/>
        <v>0</v>
      </c>
      <c r="L30" s="292">
        <f t="shared" si="8"/>
        <v>0</v>
      </c>
      <c r="M30" s="292">
        <f t="shared" si="9"/>
        <v>0</v>
      </c>
      <c r="N30" s="292">
        <f t="shared" si="10"/>
        <v>0</v>
      </c>
      <c r="O30" s="292">
        <f t="shared" si="11"/>
        <v>0</v>
      </c>
      <c r="P30" s="292">
        <f t="shared" si="12"/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 t="shared" si="13"/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 t="shared" si="14"/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 t="shared" si="15"/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 t="shared" si="16"/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 t="shared" si="17"/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 t="shared" si="18"/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 t="shared" si="19"/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 t="shared" si="20"/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 t="shared" si="21"/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 t="shared" si="22"/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830</v>
      </c>
      <c r="C31" s="290" t="s">
        <v>831</v>
      </c>
      <c r="D31" s="292">
        <f t="shared" si="0"/>
        <v>0</v>
      </c>
      <c r="E31" s="292">
        <f t="shared" si="1"/>
        <v>0</v>
      </c>
      <c r="F31" s="292">
        <f t="shared" si="2"/>
        <v>0</v>
      </c>
      <c r="G31" s="292">
        <f t="shared" si="3"/>
        <v>0</v>
      </c>
      <c r="H31" s="292">
        <f t="shared" si="4"/>
        <v>0</v>
      </c>
      <c r="I31" s="292">
        <f t="shared" si="5"/>
        <v>0</v>
      </c>
      <c r="J31" s="292">
        <f t="shared" si="6"/>
        <v>0</v>
      </c>
      <c r="K31" s="292">
        <f t="shared" si="7"/>
        <v>0</v>
      </c>
      <c r="L31" s="292">
        <f t="shared" si="8"/>
        <v>0</v>
      </c>
      <c r="M31" s="292">
        <f t="shared" si="9"/>
        <v>0</v>
      </c>
      <c r="N31" s="292">
        <f t="shared" si="10"/>
        <v>0</v>
      </c>
      <c r="O31" s="292">
        <f t="shared" si="11"/>
        <v>0</v>
      </c>
      <c r="P31" s="292">
        <f t="shared" si="12"/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 t="shared" si="13"/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 t="shared" si="14"/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 t="shared" si="15"/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 t="shared" si="16"/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 t="shared" si="17"/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 t="shared" si="18"/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 t="shared" si="19"/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 t="shared" si="20"/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 t="shared" si="21"/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 t="shared" si="22"/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833</v>
      </c>
      <c r="C32" s="290" t="s">
        <v>834</v>
      </c>
      <c r="D32" s="292">
        <f t="shared" si="0"/>
        <v>0</v>
      </c>
      <c r="E32" s="292">
        <f t="shared" si="1"/>
        <v>0</v>
      </c>
      <c r="F32" s="292">
        <f t="shared" si="2"/>
        <v>0</v>
      </c>
      <c r="G32" s="292">
        <f t="shared" si="3"/>
        <v>0</v>
      </c>
      <c r="H32" s="292">
        <f t="shared" si="4"/>
        <v>0</v>
      </c>
      <c r="I32" s="292">
        <f t="shared" si="5"/>
        <v>0</v>
      </c>
      <c r="J32" s="292">
        <f t="shared" si="6"/>
        <v>0</v>
      </c>
      <c r="K32" s="292">
        <f t="shared" si="7"/>
        <v>0</v>
      </c>
      <c r="L32" s="292">
        <f t="shared" si="8"/>
        <v>0</v>
      </c>
      <c r="M32" s="292">
        <f t="shared" si="9"/>
        <v>0</v>
      </c>
      <c r="N32" s="292">
        <f t="shared" si="10"/>
        <v>0</v>
      </c>
      <c r="O32" s="292">
        <f t="shared" si="11"/>
        <v>0</v>
      </c>
      <c r="P32" s="292">
        <f t="shared" si="12"/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 t="shared" si="13"/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 t="shared" si="14"/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 t="shared" si="15"/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 t="shared" si="16"/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 t="shared" si="17"/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 t="shared" si="18"/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 t="shared" si="19"/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 t="shared" si="20"/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 t="shared" si="21"/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 t="shared" si="22"/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836</v>
      </c>
      <c r="C33" s="290" t="s">
        <v>837</v>
      </c>
      <c r="D33" s="292">
        <f t="shared" si="0"/>
        <v>0</v>
      </c>
      <c r="E33" s="292">
        <f t="shared" si="1"/>
        <v>0</v>
      </c>
      <c r="F33" s="292">
        <f t="shared" si="2"/>
        <v>0</v>
      </c>
      <c r="G33" s="292">
        <f t="shared" si="3"/>
        <v>0</v>
      </c>
      <c r="H33" s="292">
        <f t="shared" si="4"/>
        <v>0</v>
      </c>
      <c r="I33" s="292">
        <f t="shared" si="5"/>
        <v>0</v>
      </c>
      <c r="J33" s="292">
        <f t="shared" si="6"/>
        <v>0</v>
      </c>
      <c r="K33" s="292">
        <f t="shared" si="7"/>
        <v>0</v>
      </c>
      <c r="L33" s="292">
        <f t="shared" si="8"/>
        <v>0</v>
      </c>
      <c r="M33" s="292">
        <f t="shared" si="9"/>
        <v>0</v>
      </c>
      <c r="N33" s="292">
        <f t="shared" si="10"/>
        <v>0</v>
      </c>
      <c r="O33" s="292">
        <f t="shared" si="11"/>
        <v>0</v>
      </c>
      <c r="P33" s="292">
        <f t="shared" si="12"/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 t="shared" si="13"/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 t="shared" si="14"/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 t="shared" si="15"/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 t="shared" si="16"/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 t="shared" si="17"/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 t="shared" si="18"/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 t="shared" si="19"/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 t="shared" si="20"/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 t="shared" si="21"/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 t="shared" si="22"/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839</v>
      </c>
      <c r="C34" s="290" t="s">
        <v>840</v>
      </c>
      <c r="D34" s="292">
        <f t="shared" si="0"/>
        <v>0</v>
      </c>
      <c r="E34" s="292">
        <f t="shared" si="1"/>
        <v>0</v>
      </c>
      <c r="F34" s="292">
        <f t="shared" si="2"/>
        <v>0</v>
      </c>
      <c r="G34" s="292">
        <f t="shared" si="3"/>
        <v>0</v>
      </c>
      <c r="H34" s="292">
        <f t="shared" si="4"/>
        <v>0</v>
      </c>
      <c r="I34" s="292">
        <f t="shared" si="5"/>
        <v>0</v>
      </c>
      <c r="J34" s="292">
        <f t="shared" si="6"/>
        <v>0</v>
      </c>
      <c r="K34" s="292">
        <f t="shared" si="7"/>
        <v>0</v>
      </c>
      <c r="L34" s="292">
        <f t="shared" si="8"/>
        <v>0</v>
      </c>
      <c r="M34" s="292">
        <f t="shared" si="9"/>
        <v>0</v>
      </c>
      <c r="N34" s="292">
        <f t="shared" si="10"/>
        <v>0</v>
      </c>
      <c r="O34" s="292">
        <f t="shared" si="11"/>
        <v>0</v>
      </c>
      <c r="P34" s="292">
        <f t="shared" si="12"/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 t="shared" si="13"/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 t="shared" si="14"/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 t="shared" si="15"/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 t="shared" si="16"/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 t="shared" si="17"/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 t="shared" si="18"/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 t="shared" si="19"/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 t="shared" si="20"/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 t="shared" si="21"/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 t="shared" si="22"/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842</v>
      </c>
      <c r="C35" s="290" t="s">
        <v>843</v>
      </c>
      <c r="D35" s="292">
        <f t="shared" si="0"/>
        <v>0</v>
      </c>
      <c r="E35" s="292">
        <f t="shared" si="1"/>
        <v>0</v>
      </c>
      <c r="F35" s="292">
        <f t="shared" si="2"/>
        <v>0</v>
      </c>
      <c r="G35" s="292">
        <f t="shared" si="3"/>
        <v>0</v>
      </c>
      <c r="H35" s="292">
        <f t="shared" si="4"/>
        <v>0</v>
      </c>
      <c r="I35" s="292">
        <f t="shared" si="5"/>
        <v>0</v>
      </c>
      <c r="J35" s="292">
        <f t="shared" si="6"/>
        <v>0</v>
      </c>
      <c r="K35" s="292">
        <f t="shared" si="7"/>
        <v>0</v>
      </c>
      <c r="L35" s="292">
        <f t="shared" si="8"/>
        <v>0</v>
      </c>
      <c r="M35" s="292">
        <f t="shared" si="9"/>
        <v>0</v>
      </c>
      <c r="N35" s="292">
        <f t="shared" si="10"/>
        <v>0</v>
      </c>
      <c r="O35" s="292">
        <f t="shared" si="11"/>
        <v>0</v>
      </c>
      <c r="P35" s="292">
        <f t="shared" si="12"/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 t="shared" si="13"/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 t="shared" si="14"/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 t="shared" si="15"/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 t="shared" si="16"/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 t="shared" si="17"/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 t="shared" si="18"/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 t="shared" si="19"/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 t="shared" si="20"/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 t="shared" si="21"/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 t="shared" si="22"/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845</v>
      </c>
      <c r="C36" s="290" t="s">
        <v>846</v>
      </c>
      <c r="D36" s="292">
        <f t="shared" si="0"/>
        <v>0</v>
      </c>
      <c r="E36" s="292">
        <f t="shared" si="1"/>
        <v>0</v>
      </c>
      <c r="F36" s="292">
        <f t="shared" si="2"/>
        <v>0</v>
      </c>
      <c r="G36" s="292">
        <f t="shared" si="3"/>
        <v>0</v>
      </c>
      <c r="H36" s="292">
        <f t="shared" si="4"/>
        <v>0</v>
      </c>
      <c r="I36" s="292">
        <f t="shared" si="5"/>
        <v>0</v>
      </c>
      <c r="J36" s="292">
        <f t="shared" si="6"/>
        <v>0</v>
      </c>
      <c r="K36" s="292">
        <f t="shared" si="7"/>
        <v>0</v>
      </c>
      <c r="L36" s="292">
        <f t="shared" si="8"/>
        <v>0</v>
      </c>
      <c r="M36" s="292">
        <f t="shared" si="9"/>
        <v>0</v>
      </c>
      <c r="N36" s="292">
        <f t="shared" si="10"/>
        <v>0</v>
      </c>
      <c r="O36" s="292">
        <f t="shared" si="11"/>
        <v>0</v>
      </c>
      <c r="P36" s="292">
        <f t="shared" si="12"/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 t="shared" si="13"/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 t="shared" si="14"/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 t="shared" si="15"/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 t="shared" si="16"/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 t="shared" si="17"/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 t="shared" si="18"/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 t="shared" si="19"/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 t="shared" si="20"/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 t="shared" si="21"/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 t="shared" si="22"/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 t="s">
        <v>745</v>
      </c>
      <c r="B37" s="291" t="s">
        <v>848</v>
      </c>
      <c r="C37" s="290" t="s">
        <v>849</v>
      </c>
      <c r="D37" s="292">
        <f t="shared" si="0"/>
        <v>0</v>
      </c>
      <c r="E37" s="292">
        <f t="shared" si="1"/>
        <v>0</v>
      </c>
      <c r="F37" s="292">
        <f t="shared" si="2"/>
        <v>0</v>
      </c>
      <c r="G37" s="292">
        <f t="shared" si="3"/>
        <v>0</v>
      </c>
      <c r="H37" s="292">
        <f t="shared" si="4"/>
        <v>0</v>
      </c>
      <c r="I37" s="292">
        <f t="shared" si="5"/>
        <v>0</v>
      </c>
      <c r="J37" s="292">
        <f t="shared" si="6"/>
        <v>0</v>
      </c>
      <c r="K37" s="292">
        <f t="shared" si="7"/>
        <v>0</v>
      </c>
      <c r="L37" s="292">
        <f t="shared" si="8"/>
        <v>0</v>
      </c>
      <c r="M37" s="292">
        <f t="shared" si="9"/>
        <v>0</v>
      </c>
      <c r="N37" s="292">
        <f t="shared" si="10"/>
        <v>0</v>
      </c>
      <c r="O37" s="292">
        <f t="shared" si="11"/>
        <v>0</v>
      </c>
      <c r="P37" s="292">
        <f t="shared" si="12"/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 t="shared" si="13"/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 t="shared" si="14"/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 t="shared" si="15"/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 t="shared" si="16"/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 t="shared" si="17"/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 t="shared" si="18"/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 t="shared" si="19"/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 t="shared" si="20"/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 t="shared" si="21"/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 t="shared" si="22"/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>
      <c r="A38" s="290" t="s">
        <v>745</v>
      </c>
      <c r="B38" s="291" t="s">
        <v>851</v>
      </c>
      <c r="C38" s="290" t="s">
        <v>852</v>
      </c>
      <c r="D38" s="292">
        <f t="shared" si="0"/>
        <v>0</v>
      </c>
      <c r="E38" s="292">
        <f t="shared" si="1"/>
        <v>0</v>
      </c>
      <c r="F38" s="292">
        <f t="shared" si="2"/>
        <v>0</v>
      </c>
      <c r="G38" s="292">
        <f t="shared" si="3"/>
        <v>0</v>
      </c>
      <c r="H38" s="292">
        <f t="shared" si="4"/>
        <v>0</v>
      </c>
      <c r="I38" s="292">
        <f t="shared" si="5"/>
        <v>0</v>
      </c>
      <c r="J38" s="292">
        <f t="shared" si="6"/>
        <v>0</v>
      </c>
      <c r="K38" s="292">
        <f t="shared" si="7"/>
        <v>0</v>
      </c>
      <c r="L38" s="292">
        <f t="shared" si="8"/>
        <v>0</v>
      </c>
      <c r="M38" s="292">
        <f t="shared" si="9"/>
        <v>0</v>
      </c>
      <c r="N38" s="292">
        <f t="shared" si="10"/>
        <v>0</v>
      </c>
      <c r="O38" s="292">
        <f t="shared" si="11"/>
        <v>0</v>
      </c>
      <c r="P38" s="292">
        <f t="shared" si="12"/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 t="shared" si="13"/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 t="shared" si="14"/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 t="shared" si="15"/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 t="shared" si="16"/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 t="shared" si="17"/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 t="shared" si="18"/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 t="shared" si="19"/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 t="shared" si="20"/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 t="shared" si="21"/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 t="shared" si="22"/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>
      <c r="A39" s="290" t="s">
        <v>745</v>
      </c>
      <c r="B39" s="291" t="s">
        <v>854</v>
      </c>
      <c r="C39" s="290" t="s">
        <v>855</v>
      </c>
      <c r="D39" s="292">
        <f t="shared" ref="D39:D70" si="23">SUM(E39,F39,N39,O39)</f>
        <v>0</v>
      </c>
      <c r="E39" s="292">
        <f t="shared" ref="E39:E70" si="24">X39</f>
        <v>0</v>
      </c>
      <c r="F39" s="292">
        <f t="shared" ref="F39:F70" si="25">SUM(G39:M39)</f>
        <v>0</v>
      </c>
      <c r="G39" s="292">
        <f t="shared" ref="G39:G70" si="26">AF39</f>
        <v>0</v>
      </c>
      <c r="H39" s="292">
        <f t="shared" ref="H39:H70" si="27">AN39</f>
        <v>0</v>
      </c>
      <c r="I39" s="292">
        <f t="shared" ref="I39:I70" si="28">AV39</f>
        <v>0</v>
      </c>
      <c r="J39" s="292">
        <f t="shared" ref="J39:J70" si="29">BD39</f>
        <v>0</v>
      </c>
      <c r="K39" s="292">
        <f t="shared" ref="K39:K70" si="30">BL39</f>
        <v>0</v>
      </c>
      <c r="L39" s="292">
        <f t="shared" ref="L39:L70" si="31">BT39</f>
        <v>0</v>
      </c>
      <c r="M39" s="292">
        <f t="shared" ref="M39:M70" si="32">CB39</f>
        <v>0</v>
      </c>
      <c r="N39" s="292">
        <f t="shared" ref="N39:N70" si="33">CJ39</f>
        <v>0</v>
      </c>
      <c r="O39" s="292">
        <f t="shared" ref="O39:O70" si="34">CR39</f>
        <v>0</v>
      </c>
      <c r="P39" s="292">
        <f t="shared" ref="P39:P70" si="35">SUM(Q39:W39)</f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 t="shared" ref="X39:X70" si="36">SUM(Y39:AE39)</f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 t="shared" ref="AF39:AF70" si="37">SUM(AG39:AM39)</f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 t="shared" ref="AN39:AN70" si="38">SUM(AO39:AU39)</f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 t="shared" ref="AV39:AV70" si="39">SUM(AW39:BC39)</f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 t="shared" ref="BD39:BD70" si="40">SUM(BE39:BK39)</f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 t="shared" ref="BL39:BL70" si="41">SUM(BM39:BS39)</f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 t="shared" ref="BT39:BT70" si="42">SUM(BU39:CA39)</f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 t="shared" ref="CB39:CB70" si="43">SUM(CC39:CI39)</f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 t="shared" ref="CJ39:CJ70" si="44">SUM(CK39:CQ39)</f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 t="shared" ref="CR39:CR70" si="45">SUM(CS39:CY39)</f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>
      <c r="A40" s="290" t="s">
        <v>745</v>
      </c>
      <c r="B40" s="291" t="s">
        <v>857</v>
      </c>
      <c r="C40" s="290" t="s">
        <v>858</v>
      </c>
      <c r="D40" s="292">
        <f t="shared" si="23"/>
        <v>0</v>
      </c>
      <c r="E40" s="292">
        <f t="shared" si="24"/>
        <v>0</v>
      </c>
      <c r="F40" s="292">
        <f t="shared" si="25"/>
        <v>0</v>
      </c>
      <c r="G40" s="292">
        <f t="shared" si="26"/>
        <v>0</v>
      </c>
      <c r="H40" s="292">
        <f t="shared" si="27"/>
        <v>0</v>
      </c>
      <c r="I40" s="292">
        <f t="shared" si="28"/>
        <v>0</v>
      </c>
      <c r="J40" s="292">
        <f t="shared" si="29"/>
        <v>0</v>
      </c>
      <c r="K40" s="292">
        <f t="shared" si="30"/>
        <v>0</v>
      </c>
      <c r="L40" s="292">
        <f t="shared" si="31"/>
        <v>0</v>
      </c>
      <c r="M40" s="292">
        <f t="shared" si="32"/>
        <v>0</v>
      </c>
      <c r="N40" s="292">
        <f t="shared" si="33"/>
        <v>0</v>
      </c>
      <c r="O40" s="292">
        <f t="shared" si="34"/>
        <v>0</v>
      </c>
      <c r="P40" s="292">
        <f t="shared" si="35"/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 t="shared" si="36"/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 t="shared" si="37"/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 t="shared" si="38"/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 t="shared" si="39"/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 t="shared" si="40"/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 t="shared" si="41"/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 t="shared" si="42"/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 t="shared" si="43"/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 t="shared" si="44"/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 t="shared" si="45"/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>
      <c r="A41" s="290" t="s">
        <v>745</v>
      </c>
      <c r="B41" s="291" t="s">
        <v>860</v>
      </c>
      <c r="C41" s="290" t="s">
        <v>861</v>
      </c>
      <c r="D41" s="292">
        <f t="shared" si="23"/>
        <v>0</v>
      </c>
      <c r="E41" s="292">
        <f t="shared" si="24"/>
        <v>0</v>
      </c>
      <c r="F41" s="292">
        <f t="shared" si="25"/>
        <v>0</v>
      </c>
      <c r="G41" s="292">
        <f t="shared" si="26"/>
        <v>0</v>
      </c>
      <c r="H41" s="292">
        <f t="shared" si="27"/>
        <v>0</v>
      </c>
      <c r="I41" s="292">
        <f t="shared" si="28"/>
        <v>0</v>
      </c>
      <c r="J41" s="292">
        <f t="shared" si="29"/>
        <v>0</v>
      </c>
      <c r="K41" s="292">
        <f t="shared" si="30"/>
        <v>0</v>
      </c>
      <c r="L41" s="292">
        <f t="shared" si="31"/>
        <v>0</v>
      </c>
      <c r="M41" s="292">
        <f t="shared" si="32"/>
        <v>0</v>
      </c>
      <c r="N41" s="292">
        <f t="shared" si="33"/>
        <v>0</v>
      </c>
      <c r="O41" s="292">
        <f t="shared" si="34"/>
        <v>0</v>
      </c>
      <c r="P41" s="292">
        <f t="shared" si="35"/>
        <v>0</v>
      </c>
      <c r="Q41" s="292">
        <f>0</f>
        <v>0</v>
      </c>
      <c r="R41" s="292">
        <f>0</f>
        <v>0</v>
      </c>
      <c r="S41" s="292">
        <f>0</f>
        <v>0</v>
      </c>
      <c r="T41" s="292">
        <f>0</f>
        <v>0</v>
      </c>
      <c r="U41" s="292">
        <f>0</f>
        <v>0</v>
      </c>
      <c r="V41" s="292">
        <f>0</f>
        <v>0</v>
      </c>
      <c r="W41" s="292">
        <f>0</f>
        <v>0</v>
      </c>
      <c r="X41" s="292">
        <f t="shared" si="36"/>
        <v>0</v>
      </c>
      <c r="Y41" s="292">
        <f>0</f>
        <v>0</v>
      </c>
      <c r="Z41" s="292">
        <f>0</f>
        <v>0</v>
      </c>
      <c r="AA41" s="292">
        <f>0</f>
        <v>0</v>
      </c>
      <c r="AB41" s="292">
        <f>0</f>
        <v>0</v>
      </c>
      <c r="AC41" s="292">
        <f>0</f>
        <v>0</v>
      </c>
      <c r="AD41" s="292">
        <f>0</f>
        <v>0</v>
      </c>
      <c r="AE41" s="292">
        <f>0</f>
        <v>0</v>
      </c>
      <c r="AF41" s="292">
        <f t="shared" si="37"/>
        <v>0</v>
      </c>
      <c r="AG41" s="292">
        <f>0</f>
        <v>0</v>
      </c>
      <c r="AH41" s="292">
        <f>0</f>
        <v>0</v>
      </c>
      <c r="AI41" s="292">
        <f>0</f>
        <v>0</v>
      </c>
      <c r="AJ41" s="292">
        <f>0</f>
        <v>0</v>
      </c>
      <c r="AK41" s="292">
        <f>0</f>
        <v>0</v>
      </c>
      <c r="AL41" s="292">
        <f>0</f>
        <v>0</v>
      </c>
      <c r="AM41" s="292">
        <f>0</f>
        <v>0</v>
      </c>
      <c r="AN41" s="292">
        <f t="shared" si="38"/>
        <v>0</v>
      </c>
      <c r="AO41" s="292">
        <f>0</f>
        <v>0</v>
      </c>
      <c r="AP41" s="292">
        <f>0</f>
        <v>0</v>
      </c>
      <c r="AQ41" s="292">
        <f>0</f>
        <v>0</v>
      </c>
      <c r="AR41" s="292">
        <f>0</f>
        <v>0</v>
      </c>
      <c r="AS41" s="292">
        <f>0</f>
        <v>0</v>
      </c>
      <c r="AT41" s="292">
        <f>0</f>
        <v>0</v>
      </c>
      <c r="AU41" s="292">
        <f>0</f>
        <v>0</v>
      </c>
      <c r="AV41" s="292">
        <f t="shared" si="39"/>
        <v>0</v>
      </c>
      <c r="AW41" s="292">
        <f>0</f>
        <v>0</v>
      </c>
      <c r="AX41" s="292">
        <f>0</f>
        <v>0</v>
      </c>
      <c r="AY41" s="292">
        <f>0</f>
        <v>0</v>
      </c>
      <c r="AZ41" s="292">
        <f>0</f>
        <v>0</v>
      </c>
      <c r="BA41" s="292">
        <f>0</f>
        <v>0</v>
      </c>
      <c r="BB41" s="292">
        <f>0</f>
        <v>0</v>
      </c>
      <c r="BC41" s="292">
        <f>0</f>
        <v>0</v>
      </c>
      <c r="BD41" s="292">
        <f t="shared" si="40"/>
        <v>0</v>
      </c>
      <c r="BE41" s="292">
        <f>0</f>
        <v>0</v>
      </c>
      <c r="BF41" s="292">
        <f>0</f>
        <v>0</v>
      </c>
      <c r="BG41" s="292">
        <f>0</f>
        <v>0</v>
      </c>
      <c r="BH41" s="292">
        <f>0</f>
        <v>0</v>
      </c>
      <c r="BI41" s="292">
        <f>0</f>
        <v>0</v>
      </c>
      <c r="BJ41" s="292">
        <f>0</f>
        <v>0</v>
      </c>
      <c r="BK41" s="292">
        <f>0</f>
        <v>0</v>
      </c>
      <c r="BL41" s="292">
        <f t="shared" si="41"/>
        <v>0</v>
      </c>
      <c r="BM41" s="292">
        <f>0</f>
        <v>0</v>
      </c>
      <c r="BN41" s="292">
        <f>0</f>
        <v>0</v>
      </c>
      <c r="BO41" s="292">
        <f>0</f>
        <v>0</v>
      </c>
      <c r="BP41" s="292">
        <f>0</f>
        <v>0</v>
      </c>
      <c r="BQ41" s="292">
        <f>0</f>
        <v>0</v>
      </c>
      <c r="BR41" s="292">
        <f>0</f>
        <v>0</v>
      </c>
      <c r="BS41" s="292">
        <f>0</f>
        <v>0</v>
      </c>
      <c r="BT41" s="292">
        <f t="shared" si="42"/>
        <v>0</v>
      </c>
      <c r="BU41" s="292">
        <f>0</f>
        <v>0</v>
      </c>
      <c r="BV41" s="292">
        <f>0</f>
        <v>0</v>
      </c>
      <c r="BW41" s="292">
        <f>0</f>
        <v>0</v>
      </c>
      <c r="BX41" s="292">
        <f>0</f>
        <v>0</v>
      </c>
      <c r="BY41" s="292">
        <f>0</f>
        <v>0</v>
      </c>
      <c r="BZ41" s="292">
        <f>0</f>
        <v>0</v>
      </c>
      <c r="CA41" s="292">
        <f>0</f>
        <v>0</v>
      </c>
      <c r="CB41" s="292">
        <f t="shared" si="43"/>
        <v>0</v>
      </c>
      <c r="CC41" s="292">
        <f>0</f>
        <v>0</v>
      </c>
      <c r="CD41" s="292">
        <f>0</f>
        <v>0</v>
      </c>
      <c r="CE41" s="292">
        <f>0</f>
        <v>0</v>
      </c>
      <c r="CF41" s="292">
        <f>0</f>
        <v>0</v>
      </c>
      <c r="CG41" s="292">
        <f>0</f>
        <v>0</v>
      </c>
      <c r="CH41" s="292">
        <f>0</f>
        <v>0</v>
      </c>
      <c r="CI41" s="292">
        <f>0</f>
        <v>0</v>
      </c>
      <c r="CJ41" s="292">
        <f t="shared" si="44"/>
        <v>0</v>
      </c>
      <c r="CK41" s="292">
        <f>0</f>
        <v>0</v>
      </c>
      <c r="CL41" s="292">
        <f>0</f>
        <v>0</v>
      </c>
      <c r="CM41" s="292">
        <f>0</f>
        <v>0</v>
      </c>
      <c r="CN41" s="292">
        <f>0</f>
        <v>0</v>
      </c>
      <c r="CO41" s="292">
        <f>0</f>
        <v>0</v>
      </c>
      <c r="CP41" s="292">
        <f>0</f>
        <v>0</v>
      </c>
      <c r="CQ41" s="292">
        <f>0</f>
        <v>0</v>
      </c>
      <c r="CR41" s="292">
        <f t="shared" si="45"/>
        <v>0</v>
      </c>
      <c r="CS41" s="292">
        <f>0</f>
        <v>0</v>
      </c>
      <c r="CT41" s="292">
        <f>0</f>
        <v>0</v>
      </c>
      <c r="CU41" s="292">
        <f>0</f>
        <v>0</v>
      </c>
      <c r="CV41" s="292">
        <f>0</f>
        <v>0</v>
      </c>
      <c r="CW41" s="292">
        <f>0</f>
        <v>0</v>
      </c>
      <c r="CX41" s="292">
        <f>0</f>
        <v>0</v>
      </c>
      <c r="CY41" s="292">
        <f>0</f>
        <v>0</v>
      </c>
    </row>
    <row r="42" spans="1:103" s="224" customFormat="1" ht="13.5" customHeight="1">
      <c r="A42" s="290" t="s">
        <v>745</v>
      </c>
      <c r="B42" s="291" t="s">
        <v>863</v>
      </c>
      <c r="C42" s="290" t="s">
        <v>864</v>
      </c>
      <c r="D42" s="292">
        <f t="shared" si="23"/>
        <v>0</v>
      </c>
      <c r="E42" s="292">
        <f t="shared" si="24"/>
        <v>0</v>
      </c>
      <c r="F42" s="292">
        <f t="shared" si="25"/>
        <v>0</v>
      </c>
      <c r="G42" s="292">
        <f t="shared" si="26"/>
        <v>0</v>
      </c>
      <c r="H42" s="292">
        <f t="shared" si="27"/>
        <v>0</v>
      </c>
      <c r="I42" s="292">
        <f t="shared" si="28"/>
        <v>0</v>
      </c>
      <c r="J42" s="292">
        <f t="shared" si="29"/>
        <v>0</v>
      </c>
      <c r="K42" s="292">
        <f t="shared" si="30"/>
        <v>0</v>
      </c>
      <c r="L42" s="292">
        <f t="shared" si="31"/>
        <v>0</v>
      </c>
      <c r="M42" s="292">
        <f t="shared" si="32"/>
        <v>0</v>
      </c>
      <c r="N42" s="292">
        <f t="shared" si="33"/>
        <v>0</v>
      </c>
      <c r="O42" s="292">
        <f t="shared" si="34"/>
        <v>0</v>
      </c>
      <c r="P42" s="292">
        <f t="shared" si="35"/>
        <v>0</v>
      </c>
      <c r="Q42" s="292">
        <f>0</f>
        <v>0</v>
      </c>
      <c r="R42" s="292">
        <f>0</f>
        <v>0</v>
      </c>
      <c r="S42" s="292">
        <f>0</f>
        <v>0</v>
      </c>
      <c r="T42" s="292">
        <f>0</f>
        <v>0</v>
      </c>
      <c r="U42" s="292">
        <f>0</f>
        <v>0</v>
      </c>
      <c r="V42" s="292">
        <f>0</f>
        <v>0</v>
      </c>
      <c r="W42" s="292">
        <f>0</f>
        <v>0</v>
      </c>
      <c r="X42" s="292">
        <f t="shared" si="36"/>
        <v>0</v>
      </c>
      <c r="Y42" s="292">
        <f>0</f>
        <v>0</v>
      </c>
      <c r="Z42" s="292">
        <f>0</f>
        <v>0</v>
      </c>
      <c r="AA42" s="292">
        <f>0</f>
        <v>0</v>
      </c>
      <c r="AB42" s="292">
        <f>0</f>
        <v>0</v>
      </c>
      <c r="AC42" s="292">
        <f>0</f>
        <v>0</v>
      </c>
      <c r="AD42" s="292">
        <f>0</f>
        <v>0</v>
      </c>
      <c r="AE42" s="292">
        <f>0</f>
        <v>0</v>
      </c>
      <c r="AF42" s="292">
        <f t="shared" si="37"/>
        <v>0</v>
      </c>
      <c r="AG42" s="292">
        <f>0</f>
        <v>0</v>
      </c>
      <c r="AH42" s="292">
        <f>0</f>
        <v>0</v>
      </c>
      <c r="AI42" s="292">
        <f>0</f>
        <v>0</v>
      </c>
      <c r="AJ42" s="292">
        <f>0</f>
        <v>0</v>
      </c>
      <c r="AK42" s="292">
        <f>0</f>
        <v>0</v>
      </c>
      <c r="AL42" s="292">
        <f>0</f>
        <v>0</v>
      </c>
      <c r="AM42" s="292">
        <f>0</f>
        <v>0</v>
      </c>
      <c r="AN42" s="292">
        <f t="shared" si="38"/>
        <v>0</v>
      </c>
      <c r="AO42" s="292">
        <f>0</f>
        <v>0</v>
      </c>
      <c r="AP42" s="292">
        <f>0</f>
        <v>0</v>
      </c>
      <c r="AQ42" s="292">
        <f>0</f>
        <v>0</v>
      </c>
      <c r="AR42" s="292">
        <f>0</f>
        <v>0</v>
      </c>
      <c r="AS42" s="292">
        <f>0</f>
        <v>0</v>
      </c>
      <c r="AT42" s="292">
        <f>0</f>
        <v>0</v>
      </c>
      <c r="AU42" s="292">
        <f>0</f>
        <v>0</v>
      </c>
      <c r="AV42" s="292">
        <f t="shared" si="39"/>
        <v>0</v>
      </c>
      <c r="AW42" s="292">
        <f>0</f>
        <v>0</v>
      </c>
      <c r="AX42" s="292">
        <f>0</f>
        <v>0</v>
      </c>
      <c r="AY42" s="292">
        <f>0</f>
        <v>0</v>
      </c>
      <c r="AZ42" s="292">
        <f>0</f>
        <v>0</v>
      </c>
      <c r="BA42" s="292">
        <f>0</f>
        <v>0</v>
      </c>
      <c r="BB42" s="292">
        <f>0</f>
        <v>0</v>
      </c>
      <c r="BC42" s="292">
        <f>0</f>
        <v>0</v>
      </c>
      <c r="BD42" s="292">
        <f t="shared" si="40"/>
        <v>0</v>
      </c>
      <c r="BE42" s="292">
        <f>0</f>
        <v>0</v>
      </c>
      <c r="BF42" s="292">
        <f>0</f>
        <v>0</v>
      </c>
      <c r="BG42" s="292">
        <f>0</f>
        <v>0</v>
      </c>
      <c r="BH42" s="292">
        <f>0</f>
        <v>0</v>
      </c>
      <c r="BI42" s="292">
        <f>0</f>
        <v>0</v>
      </c>
      <c r="BJ42" s="292">
        <f>0</f>
        <v>0</v>
      </c>
      <c r="BK42" s="292">
        <f>0</f>
        <v>0</v>
      </c>
      <c r="BL42" s="292">
        <f t="shared" si="41"/>
        <v>0</v>
      </c>
      <c r="BM42" s="292">
        <f>0</f>
        <v>0</v>
      </c>
      <c r="BN42" s="292">
        <f>0</f>
        <v>0</v>
      </c>
      <c r="BO42" s="292">
        <f>0</f>
        <v>0</v>
      </c>
      <c r="BP42" s="292">
        <f>0</f>
        <v>0</v>
      </c>
      <c r="BQ42" s="292">
        <f>0</f>
        <v>0</v>
      </c>
      <c r="BR42" s="292">
        <f>0</f>
        <v>0</v>
      </c>
      <c r="BS42" s="292">
        <f>0</f>
        <v>0</v>
      </c>
      <c r="BT42" s="292">
        <f t="shared" si="42"/>
        <v>0</v>
      </c>
      <c r="BU42" s="292">
        <f>0</f>
        <v>0</v>
      </c>
      <c r="BV42" s="292">
        <f>0</f>
        <v>0</v>
      </c>
      <c r="BW42" s="292">
        <f>0</f>
        <v>0</v>
      </c>
      <c r="BX42" s="292">
        <f>0</f>
        <v>0</v>
      </c>
      <c r="BY42" s="292">
        <f>0</f>
        <v>0</v>
      </c>
      <c r="BZ42" s="292">
        <f>0</f>
        <v>0</v>
      </c>
      <c r="CA42" s="292">
        <f>0</f>
        <v>0</v>
      </c>
      <c r="CB42" s="292">
        <f t="shared" si="43"/>
        <v>0</v>
      </c>
      <c r="CC42" s="292">
        <f>0</f>
        <v>0</v>
      </c>
      <c r="CD42" s="292">
        <f>0</f>
        <v>0</v>
      </c>
      <c r="CE42" s="292">
        <f>0</f>
        <v>0</v>
      </c>
      <c r="CF42" s="292">
        <f>0</f>
        <v>0</v>
      </c>
      <c r="CG42" s="292">
        <f>0</f>
        <v>0</v>
      </c>
      <c r="CH42" s="292">
        <f>0</f>
        <v>0</v>
      </c>
      <c r="CI42" s="292">
        <f>0</f>
        <v>0</v>
      </c>
      <c r="CJ42" s="292">
        <f t="shared" si="44"/>
        <v>0</v>
      </c>
      <c r="CK42" s="292">
        <f>0</f>
        <v>0</v>
      </c>
      <c r="CL42" s="292">
        <f>0</f>
        <v>0</v>
      </c>
      <c r="CM42" s="292">
        <f>0</f>
        <v>0</v>
      </c>
      <c r="CN42" s="292">
        <f>0</f>
        <v>0</v>
      </c>
      <c r="CO42" s="292">
        <f>0</f>
        <v>0</v>
      </c>
      <c r="CP42" s="292">
        <f>0</f>
        <v>0</v>
      </c>
      <c r="CQ42" s="292">
        <f>0</f>
        <v>0</v>
      </c>
      <c r="CR42" s="292">
        <f t="shared" si="45"/>
        <v>0</v>
      </c>
      <c r="CS42" s="292">
        <f>0</f>
        <v>0</v>
      </c>
      <c r="CT42" s="292">
        <f>0</f>
        <v>0</v>
      </c>
      <c r="CU42" s="292">
        <f>0</f>
        <v>0</v>
      </c>
      <c r="CV42" s="292">
        <f>0</f>
        <v>0</v>
      </c>
      <c r="CW42" s="292">
        <f>0</f>
        <v>0</v>
      </c>
      <c r="CX42" s="292">
        <f>0</f>
        <v>0</v>
      </c>
      <c r="CY42" s="292">
        <f>0</f>
        <v>0</v>
      </c>
    </row>
    <row r="43" spans="1:103" s="224" customFormat="1" ht="13.5" customHeight="1">
      <c r="A43" s="290" t="s">
        <v>745</v>
      </c>
      <c r="B43" s="291" t="s">
        <v>866</v>
      </c>
      <c r="C43" s="290" t="s">
        <v>867</v>
      </c>
      <c r="D43" s="292">
        <f t="shared" si="23"/>
        <v>0</v>
      </c>
      <c r="E43" s="292">
        <f t="shared" si="24"/>
        <v>0</v>
      </c>
      <c r="F43" s="292">
        <f t="shared" si="25"/>
        <v>0</v>
      </c>
      <c r="G43" s="292">
        <f t="shared" si="26"/>
        <v>0</v>
      </c>
      <c r="H43" s="292">
        <f t="shared" si="27"/>
        <v>0</v>
      </c>
      <c r="I43" s="292">
        <f t="shared" si="28"/>
        <v>0</v>
      </c>
      <c r="J43" s="292">
        <f t="shared" si="29"/>
        <v>0</v>
      </c>
      <c r="K43" s="292">
        <f t="shared" si="30"/>
        <v>0</v>
      </c>
      <c r="L43" s="292">
        <f t="shared" si="31"/>
        <v>0</v>
      </c>
      <c r="M43" s="292">
        <f t="shared" si="32"/>
        <v>0</v>
      </c>
      <c r="N43" s="292">
        <f t="shared" si="33"/>
        <v>0</v>
      </c>
      <c r="O43" s="292">
        <f t="shared" si="34"/>
        <v>0</v>
      </c>
      <c r="P43" s="292">
        <f t="shared" si="35"/>
        <v>0</v>
      </c>
      <c r="Q43" s="292">
        <f>0</f>
        <v>0</v>
      </c>
      <c r="R43" s="292">
        <f>0</f>
        <v>0</v>
      </c>
      <c r="S43" s="292">
        <f>0</f>
        <v>0</v>
      </c>
      <c r="T43" s="292">
        <f>0</f>
        <v>0</v>
      </c>
      <c r="U43" s="292">
        <f>0</f>
        <v>0</v>
      </c>
      <c r="V43" s="292">
        <f>0</f>
        <v>0</v>
      </c>
      <c r="W43" s="292">
        <f>0</f>
        <v>0</v>
      </c>
      <c r="X43" s="292">
        <f t="shared" si="36"/>
        <v>0</v>
      </c>
      <c r="Y43" s="292">
        <f>0</f>
        <v>0</v>
      </c>
      <c r="Z43" s="292">
        <f>0</f>
        <v>0</v>
      </c>
      <c r="AA43" s="292">
        <f>0</f>
        <v>0</v>
      </c>
      <c r="AB43" s="292">
        <f>0</f>
        <v>0</v>
      </c>
      <c r="AC43" s="292">
        <f>0</f>
        <v>0</v>
      </c>
      <c r="AD43" s="292">
        <f>0</f>
        <v>0</v>
      </c>
      <c r="AE43" s="292">
        <f>0</f>
        <v>0</v>
      </c>
      <c r="AF43" s="292">
        <f t="shared" si="37"/>
        <v>0</v>
      </c>
      <c r="AG43" s="292">
        <f>0</f>
        <v>0</v>
      </c>
      <c r="AH43" s="292">
        <f>0</f>
        <v>0</v>
      </c>
      <c r="AI43" s="292">
        <f>0</f>
        <v>0</v>
      </c>
      <c r="AJ43" s="292">
        <f>0</f>
        <v>0</v>
      </c>
      <c r="AK43" s="292">
        <f>0</f>
        <v>0</v>
      </c>
      <c r="AL43" s="292">
        <f>0</f>
        <v>0</v>
      </c>
      <c r="AM43" s="292">
        <f>0</f>
        <v>0</v>
      </c>
      <c r="AN43" s="292">
        <f t="shared" si="38"/>
        <v>0</v>
      </c>
      <c r="AO43" s="292">
        <f>0</f>
        <v>0</v>
      </c>
      <c r="AP43" s="292">
        <f>0</f>
        <v>0</v>
      </c>
      <c r="AQ43" s="292">
        <f>0</f>
        <v>0</v>
      </c>
      <c r="AR43" s="292">
        <f>0</f>
        <v>0</v>
      </c>
      <c r="AS43" s="292">
        <f>0</f>
        <v>0</v>
      </c>
      <c r="AT43" s="292">
        <f>0</f>
        <v>0</v>
      </c>
      <c r="AU43" s="292">
        <f>0</f>
        <v>0</v>
      </c>
      <c r="AV43" s="292">
        <f t="shared" si="39"/>
        <v>0</v>
      </c>
      <c r="AW43" s="292">
        <f>0</f>
        <v>0</v>
      </c>
      <c r="AX43" s="292">
        <f>0</f>
        <v>0</v>
      </c>
      <c r="AY43" s="292">
        <f>0</f>
        <v>0</v>
      </c>
      <c r="AZ43" s="292">
        <f>0</f>
        <v>0</v>
      </c>
      <c r="BA43" s="292">
        <f>0</f>
        <v>0</v>
      </c>
      <c r="BB43" s="292">
        <f>0</f>
        <v>0</v>
      </c>
      <c r="BC43" s="292">
        <f>0</f>
        <v>0</v>
      </c>
      <c r="BD43" s="292">
        <f t="shared" si="40"/>
        <v>0</v>
      </c>
      <c r="BE43" s="292">
        <f>0</f>
        <v>0</v>
      </c>
      <c r="BF43" s="292">
        <f>0</f>
        <v>0</v>
      </c>
      <c r="BG43" s="292">
        <f>0</f>
        <v>0</v>
      </c>
      <c r="BH43" s="292">
        <f>0</f>
        <v>0</v>
      </c>
      <c r="BI43" s="292">
        <f>0</f>
        <v>0</v>
      </c>
      <c r="BJ43" s="292">
        <f>0</f>
        <v>0</v>
      </c>
      <c r="BK43" s="292">
        <f>0</f>
        <v>0</v>
      </c>
      <c r="BL43" s="292">
        <f t="shared" si="41"/>
        <v>0</v>
      </c>
      <c r="BM43" s="292">
        <f>0</f>
        <v>0</v>
      </c>
      <c r="BN43" s="292">
        <f>0</f>
        <v>0</v>
      </c>
      <c r="BO43" s="292">
        <f>0</f>
        <v>0</v>
      </c>
      <c r="BP43" s="292">
        <f>0</f>
        <v>0</v>
      </c>
      <c r="BQ43" s="292">
        <f>0</f>
        <v>0</v>
      </c>
      <c r="BR43" s="292">
        <f>0</f>
        <v>0</v>
      </c>
      <c r="BS43" s="292">
        <f>0</f>
        <v>0</v>
      </c>
      <c r="BT43" s="292">
        <f t="shared" si="42"/>
        <v>0</v>
      </c>
      <c r="BU43" s="292">
        <f>0</f>
        <v>0</v>
      </c>
      <c r="BV43" s="292">
        <f>0</f>
        <v>0</v>
      </c>
      <c r="BW43" s="292">
        <f>0</f>
        <v>0</v>
      </c>
      <c r="BX43" s="292">
        <f>0</f>
        <v>0</v>
      </c>
      <c r="BY43" s="292">
        <f>0</f>
        <v>0</v>
      </c>
      <c r="BZ43" s="292">
        <f>0</f>
        <v>0</v>
      </c>
      <c r="CA43" s="292">
        <f>0</f>
        <v>0</v>
      </c>
      <c r="CB43" s="292">
        <f t="shared" si="43"/>
        <v>0</v>
      </c>
      <c r="CC43" s="292">
        <f>0</f>
        <v>0</v>
      </c>
      <c r="CD43" s="292">
        <f>0</f>
        <v>0</v>
      </c>
      <c r="CE43" s="292">
        <f>0</f>
        <v>0</v>
      </c>
      <c r="CF43" s="292">
        <f>0</f>
        <v>0</v>
      </c>
      <c r="CG43" s="292">
        <f>0</f>
        <v>0</v>
      </c>
      <c r="CH43" s="292">
        <f>0</f>
        <v>0</v>
      </c>
      <c r="CI43" s="292">
        <f>0</f>
        <v>0</v>
      </c>
      <c r="CJ43" s="292">
        <f t="shared" si="44"/>
        <v>0</v>
      </c>
      <c r="CK43" s="292">
        <f>0</f>
        <v>0</v>
      </c>
      <c r="CL43" s="292">
        <f>0</f>
        <v>0</v>
      </c>
      <c r="CM43" s="292">
        <f>0</f>
        <v>0</v>
      </c>
      <c r="CN43" s="292">
        <f>0</f>
        <v>0</v>
      </c>
      <c r="CO43" s="292">
        <f>0</f>
        <v>0</v>
      </c>
      <c r="CP43" s="292">
        <f>0</f>
        <v>0</v>
      </c>
      <c r="CQ43" s="292">
        <f>0</f>
        <v>0</v>
      </c>
      <c r="CR43" s="292">
        <f t="shared" si="45"/>
        <v>0</v>
      </c>
      <c r="CS43" s="292">
        <f>0</f>
        <v>0</v>
      </c>
      <c r="CT43" s="292">
        <f>0</f>
        <v>0</v>
      </c>
      <c r="CU43" s="292">
        <f>0</f>
        <v>0</v>
      </c>
      <c r="CV43" s="292">
        <f>0</f>
        <v>0</v>
      </c>
      <c r="CW43" s="292">
        <f>0</f>
        <v>0</v>
      </c>
      <c r="CX43" s="292">
        <f>0</f>
        <v>0</v>
      </c>
      <c r="CY43" s="292">
        <f>0</f>
        <v>0</v>
      </c>
    </row>
    <row r="44" spans="1:103" s="224" customFormat="1" ht="13.5" customHeight="1">
      <c r="A44" s="290" t="s">
        <v>745</v>
      </c>
      <c r="B44" s="291" t="s">
        <v>869</v>
      </c>
      <c r="C44" s="290" t="s">
        <v>870</v>
      </c>
      <c r="D44" s="292">
        <f t="shared" si="23"/>
        <v>0</v>
      </c>
      <c r="E44" s="292">
        <f t="shared" si="24"/>
        <v>0</v>
      </c>
      <c r="F44" s="292">
        <f t="shared" si="25"/>
        <v>0</v>
      </c>
      <c r="G44" s="292">
        <f t="shared" si="26"/>
        <v>0</v>
      </c>
      <c r="H44" s="292">
        <f t="shared" si="27"/>
        <v>0</v>
      </c>
      <c r="I44" s="292">
        <f t="shared" si="28"/>
        <v>0</v>
      </c>
      <c r="J44" s="292">
        <f t="shared" si="29"/>
        <v>0</v>
      </c>
      <c r="K44" s="292">
        <f t="shared" si="30"/>
        <v>0</v>
      </c>
      <c r="L44" s="292">
        <f t="shared" si="31"/>
        <v>0</v>
      </c>
      <c r="M44" s="292">
        <f t="shared" si="32"/>
        <v>0</v>
      </c>
      <c r="N44" s="292">
        <f t="shared" si="33"/>
        <v>0</v>
      </c>
      <c r="O44" s="292">
        <f t="shared" si="34"/>
        <v>0</v>
      </c>
      <c r="P44" s="292">
        <f t="shared" si="35"/>
        <v>0</v>
      </c>
      <c r="Q44" s="292">
        <f>0</f>
        <v>0</v>
      </c>
      <c r="R44" s="292">
        <f>0</f>
        <v>0</v>
      </c>
      <c r="S44" s="292">
        <f>0</f>
        <v>0</v>
      </c>
      <c r="T44" s="292">
        <f>0</f>
        <v>0</v>
      </c>
      <c r="U44" s="292">
        <f>0</f>
        <v>0</v>
      </c>
      <c r="V44" s="292">
        <f>0</f>
        <v>0</v>
      </c>
      <c r="W44" s="292">
        <f>0</f>
        <v>0</v>
      </c>
      <c r="X44" s="292">
        <f t="shared" si="36"/>
        <v>0</v>
      </c>
      <c r="Y44" s="292">
        <f>0</f>
        <v>0</v>
      </c>
      <c r="Z44" s="292">
        <f>0</f>
        <v>0</v>
      </c>
      <c r="AA44" s="292">
        <f>0</f>
        <v>0</v>
      </c>
      <c r="AB44" s="292">
        <f>0</f>
        <v>0</v>
      </c>
      <c r="AC44" s="292">
        <f>0</f>
        <v>0</v>
      </c>
      <c r="AD44" s="292">
        <f>0</f>
        <v>0</v>
      </c>
      <c r="AE44" s="292">
        <f>0</f>
        <v>0</v>
      </c>
      <c r="AF44" s="292">
        <f t="shared" si="37"/>
        <v>0</v>
      </c>
      <c r="AG44" s="292">
        <f>0</f>
        <v>0</v>
      </c>
      <c r="AH44" s="292">
        <f>0</f>
        <v>0</v>
      </c>
      <c r="AI44" s="292">
        <f>0</f>
        <v>0</v>
      </c>
      <c r="AJ44" s="292">
        <f>0</f>
        <v>0</v>
      </c>
      <c r="AK44" s="292">
        <f>0</f>
        <v>0</v>
      </c>
      <c r="AL44" s="292">
        <f>0</f>
        <v>0</v>
      </c>
      <c r="AM44" s="292">
        <f>0</f>
        <v>0</v>
      </c>
      <c r="AN44" s="292">
        <f t="shared" si="38"/>
        <v>0</v>
      </c>
      <c r="AO44" s="292">
        <f>0</f>
        <v>0</v>
      </c>
      <c r="AP44" s="292">
        <f>0</f>
        <v>0</v>
      </c>
      <c r="AQ44" s="292">
        <f>0</f>
        <v>0</v>
      </c>
      <c r="AR44" s="292">
        <f>0</f>
        <v>0</v>
      </c>
      <c r="AS44" s="292">
        <f>0</f>
        <v>0</v>
      </c>
      <c r="AT44" s="292">
        <f>0</f>
        <v>0</v>
      </c>
      <c r="AU44" s="292">
        <f>0</f>
        <v>0</v>
      </c>
      <c r="AV44" s="292">
        <f t="shared" si="39"/>
        <v>0</v>
      </c>
      <c r="AW44" s="292">
        <f>0</f>
        <v>0</v>
      </c>
      <c r="AX44" s="292">
        <f>0</f>
        <v>0</v>
      </c>
      <c r="AY44" s="292">
        <f>0</f>
        <v>0</v>
      </c>
      <c r="AZ44" s="292">
        <f>0</f>
        <v>0</v>
      </c>
      <c r="BA44" s="292">
        <f>0</f>
        <v>0</v>
      </c>
      <c r="BB44" s="292">
        <f>0</f>
        <v>0</v>
      </c>
      <c r="BC44" s="292">
        <f>0</f>
        <v>0</v>
      </c>
      <c r="BD44" s="292">
        <f t="shared" si="40"/>
        <v>0</v>
      </c>
      <c r="BE44" s="292">
        <f>0</f>
        <v>0</v>
      </c>
      <c r="BF44" s="292">
        <f>0</f>
        <v>0</v>
      </c>
      <c r="BG44" s="292">
        <f>0</f>
        <v>0</v>
      </c>
      <c r="BH44" s="292">
        <f>0</f>
        <v>0</v>
      </c>
      <c r="BI44" s="292">
        <f>0</f>
        <v>0</v>
      </c>
      <c r="BJ44" s="292">
        <f>0</f>
        <v>0</v>
      </c>
      <c r="BK44" s="292">
        <f>0</f>
        <v>0</v>
      </c>
      <c r="BL44" s="292">
        <f t="shared" si="41"/>
        <v>0</v>
      </c>
      <c r="BM44" s="292">
        <f>0</f>
        <v>0</v>
      </c>
      <c r="BN44" s="292">
        <f>0</f>
        <v>0</v>
      </c>
      <c r="BO44" s="292">
        <f>0</f>
        <v>0</v>
      </c>
      <c r="BP44" s="292">
        <f>0</f>
        <v>0</v>
      </c>
      <c r="BQ44" s="292">
        <f>0</f>
        <v>0</v>
      </c>
      <c r="BR44" s="292">
        <f>0</f>
        <v>0</v>
      </c>
      <c r="BS44" s="292">
        <f>0</f>
        <v>0</v>
      </c>
      <c r="BT44" s="292">
        <f t="shared" si="42"/>
        <v>0</v>
      </c>
      <c r="BU44" s="292">
        <f>0</f>
        <v>0</v>
      </c>
      <c r="BV44" s="292">
        <f>0</f>
        <v>0</v>
      </c>
      <c r="BW44" s="292">
        <f>0</f>
        <v>0</v>
      </c>
      <c r="BX44" s="292">
        <f>0</f>
        <v>0</v>
      </c>
      <c r="BY44" s="292">
        <f>0</f>
        <v>0</v>
      </c>
      <c r="BZ44" s="292">
        <f>0</f>
        <v>0</v>
      </c>
      <c r="CA44" s="292">
        <f>0</f>
        <v>0</v>
      </c>
      <c r="CB44" s="292">
        <f t="shared" si="43"/>
        <v>0</v>
      </c>
      <c r="CC44" s="292">
        <f>0</f>
        <v>0</v>
      </c>
      <c r="CD44" s="292">
        <f>0</f>
        <v>0</v>
      </c>
      <c r="CE44" s="292">
        <f>0</f>
        <v>0</v>
      </c>
      <c r="CF44" s="292">
        <f>0</f>
        <v>0</v>
      </c>
      <c r="CG44" s="292">
        <f>0</f>
        <v>0</v>
      </c>
      <c r="CH44" s="292">
        <f>0</f>
        <v>0</v>
      </c>
      <c r="CI44" s="292">
        <f>0</f>
        <v>0</v>
      </c>
      <c r="CJ44" s="292">
        <f t="shared" si="44"/>
        <v>0</v>
      </c>
      <c r="CK44" s="292">
        <f>0</f>
        <v>0</v>
      </c>
      <c r="CL44" s="292">
        <f>0</f>
        <v>0</v>
      </c>
      <c r="CM44" s="292">
        <f>0</f>
        <v>0</v>
      </c>
      <c r="CN44" s="292">
        <f>0</f>
        <v>0</v>
      </c>
      <c r="CO44" s="292">
        <f>0</f>
        <v>0</v>
      </c>
      <c r="CP44" s="292">
        <f>0</f>
        <v>0</v>
      </c>
      <c r="CQ44" s="292">
        <f>0</f>
        <v>0</v>
      </c>
      <c r="CR44" s="292">
        <f t="shared" si="45"/>
        <v>0</v>
      </c>
      <c r="CS44" s="292">
        <f>0</f>
        <v>0</v>
      </c>
      <c r="CT44" s="292">
        <f>0</f>
        <v>0</v>
      </c>
      <c r="CU44" s="292">
        <f>0</f>
        <v>0</v>
      </c>
      <c r="CV44" s="292">
        <f>0</f>
        <v>0</v>
      </c>
      <c r="CW44" s="292">
        <f>0</f>
        <v>0</v>
      </c>
      <c r="CX44" s="292">
        <f>0</f>
        <v>0</v>
      </c>
      <c r="CY44" s="292">
        <f>0</f>
        <v>0</v>
      </c>
    </row>
    <row r="45" spans="1:103" s="224" customFormat="1" ht="13.5" customHeight="1">
      <c r="A45" s="290" t="s">
        <v>745</v>
      </c>
      <c r="B45" s="291" t="s">
        <v>872</v>
      </c>
      <c r="C45" s="290" t="s">
        <v>873</v>
      </c>
      <c r="D45" s="292">
        <f t="shared" si="23"/>
        <v>0</v>
      </c>
      <c r="E45" s="292">
        <f t="shared" si="24"/>
        <v>0</v>
      </c>
      <c r="F45" s="292">
        <f t="shared" si="25"/>
        <v>0</v>
      </c>
      <c r="G45" s="292">
        <f t="shared" si="26"/>
        <v>0</v>
      </c>
      <c r="H45" s="292">
        <f t="shared" si="27"/>
        <v>0</v>
      </c>
      <c r="I45" s="292">
        <f t="shared" si="28"/>
        <v>0</v>
      </c>
      <c r="J45" s="292">
        <f t="shared" si="29"/>
        <v>0</v>
      </c>
      <c r="K45" s="292">
        <f t="shared" si="30"/>
        <v>0</v>
      </c>
      <c r="L45" s="292">
        <f t="shared" si="31"/>
        <v>0</v>
      </c>
      <c r="M45" s="292">
        <f t="shared" si="32"/>
        <v>0</v>
      </c>
      <c r="N45" s="292">
        <f t="shared" si="33"/>
        <v>0</v>
      </c>
      <c r="O45" s="292">
        <f t="shared" si="34"/>
        <v>0</v>
      </c>
      <c r="P45" s="292">
        <f t="shared" si="35"/>
        <v>0</v>
      </c>
      <c r="Q45" s="292">
        <f>0</f>
        <v>0</v>
      </c>
      <c r="R45" s="292">
        <f>0</f>
        <v>0</v>
      </c>
      <c r="S45" s="292">
        <f>0</f>
        <v>0</v>
      </c>
      <c r="T45" s="292">
        <f>0</f>
        <v>0</v>
      </c>
      <c r="U45" s="292">
        <f>0</f>
        <v>0</v>
      </c>
      <c r="V45" s="292">
        <f>0</f>
        <v>0</v>
      </c>
      <c r="W45" s="292">
        <f>0</f>
        <v>0</v>
      </c>
      <c r="X45" s="292">
        <f t="shared" si="36"/>
        <v>0</v>
      </c>
      <c r="Y45" s="292">
        <f>0</f>
        <v>0</v>
      </c>
      <c r="Z45" s="292">
        <f>0</f>
        <v>0</v>
      </c>
      <c r="AA45" s="292">
        <f>0</f>
        <v>0</v>
      </c>
      <c r="AB45" s="292">
        <f>0</f>
        <v>0</v>
      </c>
      <c r="AC45" s="292">
        <f>0</f>
        <v>0</v>
      </c>
      <c r="AD45" s="292">
        <f>0</f>
        <v>0</v>
      </c>
      <c r="AE45" s="292">
        <f>0</f>
        <v>0</v>
      </c>
      <c r="AF45" s="292">
        <f t="shared" si="37"/>
        <v>0</v>
      </c>
      <c r="AG45" s="292">
        <f>0</f>
        <v>0</v>
      </c>
      <c r="AH45" s="292">
        <f>0</f>
        <v>0</v>
      </c>
      <c r="AI45" s="292">
        <f>0</f>
        <v>0</v>
      </c>
      <c r="AJ45" s="292">
        <f>0</f>
        <v>0</v>
      </c>
      <c r="AK45" s="292">
        <f>0</f>
        <v>0</v>
      </c>
      <c r="AL45" s="292">
        <f>0</f>
        <v>0</v>
      </c>
      <c r="AM45" s="292">
        <f>0</f>
        <v>0</v>
      </c>
      <c r="AN45" s="292">
        <f t="shared" si="38"/>
        <v>0</v>
      </c>
      <c r="AO45" s="292">
        <f>0</f>
        <v>0</v>
      </c>
      <c r="AP45" s="292">
        <f>0</f>
        <v>0</v>
      </c>
      <c r="AQ45" s="292">
        <f>0</f>
        <v>0</v>
      </c>
      <c r="AR45" s="292">
        <f>0</f>
        <v>0</v>
      </c>
      <c r="AS45" s="292">
        <f>0</f>
        <v>0</v>
      </c>
      <c r="AT45" s="292">
        <f>0</f>
        <v>0</v>
      </c>
      <c r="AU45" s="292">
        <f>0</f>
        <v>0</v>
      </c>
      <c r="AV45" s="292">
        <f t="shared" si="39"/>
        <v>0</v>
      </c>
      <c r="AW45" s="292">
        <f>0</f>
        <v>0</v>
      </c>
      <c r="AX45" s="292">
        <f>0</f>
        <v>0</v>
      </c>
      <c r="AY45" s="292">
        <f>0</f>
        <v>0</v>
      </c>
      <c r="AZ45" s="292">
        <f>0</f>
        <v>0</v>
      </c>
      <c r="BA45" s="292">
        <f>0</f>
        <v>0</v>
      </c>
      <c r="BB45" s="292">
        <f>0</f>
        <v>0</v>
      </c>
      <c r="BC45" s="292">
        <f>0</f>
        <v>0</v>
      </c>
      <c r="BD45" s="292">
        <f t="shared" si="40"/>
        <v>0</v>
      </c>
      <c r="BE45" s="292">
        <f>0</f>
        <v>0</v>
      </c>
      <c r="BF45" s="292">
        <f>0</f>
        <v>0</v>
      </c>
      <c r="BG45" s="292">
        <f>0</f>
        <v>0</v>
      </c>
      <c r="BH45" s="292">
        <f>0</f>
        <v>0</v>
      </c>
      <c r="BI45" s="292">
        <f>0</f>
        <v>0</v>
      </c>
      <c r="BJ45" s="292">
        <f>0</f>
        <v>0</v>
      </c>
      <c r="BK45" s="292">
        <f>0</f>
        <v>0</v>
      </c>
      <c r="BL45" s="292">
        <f t="shared" si="41"/>
        <v>0</v>
      </c>
      <c r="BM45" s="292">
        <f>0</f>
        <v>0</v>
      </c>
      <c r="BN45" s="292">
        <f>0</f>
        <v>0</v>
      </c>
      <c r="BO45" s="292">
        <f>0</f>
        <v>0</v>
      </c>
      <c r="BP45" s="292">
        <f>0</f>
        <v>0</v>
      </c>
      <c r="BQ45" s="292">
        <f>0</f>
        <v>0</v>
      </c>
      <c r="BR45" s="292">
        <f>0</f>
        <v>0</v>
      </c>
      <c r="BS45" s="292">
        <f>0</f>
        <v>0</v>
      </c>
      <c r="BT45" s="292">
        <f t="shared" si="42"/>
        <v>0</v>
      </c>
      <c r="BU45" s="292">
        <f>0</f>
        <v>0</v>
      </c>
      <c r="BV45" s="292">
        <f>0</f>
        <v>0</v>
      </c>
      <c r="BW45" s="292">
        <f>0</f>
        <v>0</v>
      </c>
      <c r="BX45" s="292">
        <f>0</f>
        <v>0</v>
      </c>
      <c r="BY45" s="292">
        <f>0</f>
        <v>0</v>
      </c>
      <c r="BZ45" s="292">
        <f>0</f>
        <v>0</v>
      </c>
      <c r="CA45" s="292">
        <f>0</f>
        <v>0</v>
      </c>
      <c r="CB45" s="292">
        <f t="shared" si="43"/>
        <v>0</v>
      </c>
      <c r="CC45" s="292">
        <f>0</f>
        <v>0</v>
      </c>
      <c r="CD45" s="292">
        <f>0</f>
        <v>0</v>
      </c>
      <c r="CE45" s="292">
        <f>0</f>
        <v>0</v>
      </c>
      <c r="CF45" s="292">
        <f>0</f>
        <v>0</v>
      </c>
      <c r="CG45" s="292">
        <f>0</f>
        <v>0</v>
      </c>
      <c r="CH45" s="292">
        <f>0</f>
        <v>0</v>
      </c>
      <c r="CI45" s="292">
        <f>0</f>
        <v>0</v>
      </c>
      <c r="CJ45" s="292">
        <f t="shared" si="44"/>
        <v>0</v>
      </c>
      <c r="CK45" s="292">
        <f>0</f>
        <v>0</v>
      </c>
      <c r="CL45" s="292">
        <f>0</f>
        <v>0</v>
      </c>
      <c r="CM45" s="292">
        <f>0</f>
        <v>0</v>
      </c>
      <c r="CN45" s="292">
        <f>0</f>
        <v>0</v>
      </c>
      <c r="CO45" s="292">
        <f>0</f>
        <v>0</v>
      </c>
      <c r="CP45" s="292">
        <f>0</f>
        <v>0</v>
      </c>
      <c r="CQ45" s="292">
        <f>0</f>
        <v>0</v>
      </c>
      <c r="CR45" s="292">
        <f t="shared" si="45"/>
        <v>0</v>
      </c>
      <c r="CS45" s="292">
        <f>0</f>
        <v>0</v>
      </c>
      <c r="CT45" s="292">
        <f>0</f>
        <v>0</v>
      </c>
      <c r="CU45" s="292">
        <f>0</f>
        <v>0</v>
      </c>
      <c r="CV45" s="292">
        <f>0</f>
        <v>0</v>
      </c>
      <c r="CW45" s="292">
        <f>0</f>
        <v>0</v>
      </c>
      <c r="CX45" s="292">
        <f>0</f>
        <v>0</v>
      </c>
      <c r="CY45" s="292">
        <f>0</f>
        <v>0</v>
      </c>
    </row>
    <row r="46" spans="1:103" s="224" customFormat="1" ht="13.5" customHeight="1">
      <c r="A46" s="290" t="s">
        <v>745</v>
      </c>
      <c r="B46" s="291" t="s">
        <v>875</v>
      </c>
      <c r="C46" s="290" t="s">
        <v>876</v>
      </c>
      <c r="D46" s="292">
        <f t="shared" si="23"/>
        <v>0</v>
      </c>
      <c r="E46" s="292">
        <f t="shared" si="24"/>
        <v>0</v>
      </c>
      <c r="F46" s="292">
        <f t="shared" si="25"/>
        <v>0</v>
      </c>
      <c r="G46" s="292">
        <f t="shared" si="26"/>
        <v>0</v>
      </c>
      <c r="H46" s="292">
        <f t="shared" si="27"/>
        <v>0</v>
      </c>
      <c r="I46" s="292">
        <f t="shared" si="28"/>
        <v>0</v>
      </c>
      <c r="J46" s="292">
        <f t="shared" si="29"/>
        <v>0</v>
      </c>
      <c r="K46" s="292">
        <f t="shared" si="30"/>
        <v>0</v>
      </c>
      <c r="L46" s="292">
        <f t="shared" si="31"/>
        <v>0</v>
      </c>
      <c r="M46" s="292">
        <f t="shared" si="32"/>
        <v>0</v>
      </c>
      <c r="N46" s="292">
        <f t="shared" si="33"/>
        <v>0</v>
      </c>
      <c r="O46" s="292">
        <f t="shared" si="34"/>
        <v>0</v>
      </c>
      <c r="P46" s="292">
        <f t="shared" si="35"/>
        <v>0</v>
      </c>
      <c r="Q46" s="292">
        <f>0</f>
        <v>0</v>
      </c>
      <c r="R46" s="292">
        <f>0</f>
        <v>0</v>
      </c>
      <c r="S46" s="292">
        <f>0</f>
        <v>0</v>
      </c>
      <c r="T46" s="292">
        <f>0</f>
        <v>0</v>
      </c>
      <c r="U46" s="292">
        <f>0</f>
        <v>0</v>
      </c>
      <c r="V46" s="292">
        <f>0</f>
        <v>0</v>
      </c>
      <c r="W46" s="292">
        <f>0</f>
        <v>0</v>
      </c>
      <c r="X46" s="292">
        <f t="shared" si="36"/>
        <v>0</v>
      </c>
      <c r="Y46" s="292">
        <f>0</f>
        <v>0</v>
      </c>
      <c r="Z46" s="292">
        <f>0</f>
        <v>0</v>
      </c>
      <c r="AA46" s="292">
        <f>0</f>
        <v>0</v>
      </c>
      <c r="AB46" s="292">
        <f>0</f>
        <v>0</v>
      </c>
      <c r="AC46" s="292">
        <f>0</f>
        <v>0</v>
      </c>
      <c r="AD46" s="292">
        <f>0</f>
        <v>0</v>
      </c>
      <c r="AE46" s="292">
        <f>0</f>
        <v>0</v>
      </c>
      <c r="AF46" s="292">
        <f t="shared" si="37"/>
        <v>0</v>
      </c>
      <c r="AG46" s="292">
        <f>0</f>
        <v>0</v>
      </c>
      <c r="AH46" s="292">
        <f>0</f>
        <v>0</v>
      </c>
      <c r="AI46" s="292">
        <f>0</f>
        <v>0</v>
      </c>
      <c r="AJ46" s="292">
        <f>0</f>
        <v>0</v>
      </c>
      <c r="AK46" s="292">
        <f>0</f>
        <v>0</v>
      </c>
      <c r="AL46" s="292">
        <f>0</f>
        <v>0</v>
      </c>
      <c r="AM46" s="292">
        <f>0</f>
        <v>0</v>
      </c>
      <c r="AN46" s="292">
        <f t="shared" si="38"/>
        <v>0</v>
      </c>
      <c r="AO46" s="292">
        <f>0</f>
        <v>0</v>
      </c>
      <c r="AP46" s="292">
        <f>0</f>
        <v>0</v>
      </c>
      <c r="AQ46" s="292">
        <f>0</f>
        <v>0</v>
      </c>
      <c r="AR46" s="292">
        <f>0</f>
        <v>0</v>
      </c>
      <c r="AS46" s="292">
        <f>0</f>
        <v>0</v>
      </c>
      <c r="AT46" s="292">
        <f>0</f>
        <v>0</v>
      </c>
      <c r="AU46" s="292">
        <f>0</f>
        <v>0</v>
      </c>
      <c r="AV46" s="292">
        <f t="shared" si="39"/>
        <v>0</v>
      </c>
      <c r="AW46" s="292">
        <f>0</f>
        <v>0</v>
      </c>
      <c r="AX46" s="292">
        <f>0</f>
        <v>0</v>
      </c>
      <c r="AY46" s="292">
        <f>0</f>
        <v>0</v>
      </c>
      <c r="AZ46" s="292">
        <f>0</f>
        <v>0</v>
      </c>
      <c r="BA46" s="292">
        <f>0</f>
        <v>0</v>
      </c>
      <c r="BB46" s="292">
        <f>0</f>
        <v>0</v>
      </c>
      <c r="BC46" s="292">
        <f>0</f>
        <v>0</v>
      </c>
      <c r="BD46" s="292">
        <f t="shared" si="40"/>
        <v>0</v>
      </c>
      <c r="BE46" s="292">
        <f>0</f>
        <v>0</v>
      </c>
      <c r="BF46" s="292">
        <f>0</f>
        <v>0</v>
      </c>
      <c r="BG46" s="292">
        <f>0</f>
        <v>0</v>
      </c>
      <c r="BH46" s="292">
        <f>0</f>
        <v>0</v>
      </c>
      <c r="BI46" s="292">
        <f>0</f>
        <v>0</v>
      </c>
      <c r="BJ46" s="292">
        <f>0</f>
        <v>0</v>
      </c>
      <c r="BK46" s="292">
        <f>0</f>
        <v>0</v>
      </c>
      <c r="BL46" s="292">
        <f t="shared" si="41"/>
        <v>0</v>
      </c>
      <c r="BM46" s="292">
        <f>0</f>
        <v>0</v>
      </c>
      <c r="BN46" s="292">
        <f>0</f>
        <v>0</v>
      </c>
      <c r="BO46" s="292">
        <f>0</f>
        <v>0</v>
      </c>
      <c r="BP46" s="292">
        <f>0</f>
        <v>0</v>
      </c>
      <c r="BQ46" s="292">
        <f>0</f>
        <v>0</v>
      </c>
      <c r="BR46" s="292">
        <f>0</f>
        <v>0</v>
      </c>
      <c r="BS46" s="292">
        <f>0</f>
        <v>0</v>
      </c>
      <c r="BT46" s="292">
        <f t="shared" si="42"/>
        <v>0</v>
      </c>
      <c r="BU46" s="292">
        <f>0</f>
        <v>0</v>
      </c>
      <c r="BV46" s="292">
        <f>0</f>
        <v>0</v>
      </c>
      <c r="BW46" s="292">
        <f>0</f>
        <v>0</v>
      </c>
      <c r="BX46" s="292">
        <f>0</f>
        <v>0</v>
      </c>
      <c r="BY46" s="292">
        <f>0</f>
        <v>0</v>
      </c>
      <c r="BZ46" s="292">
        <f>0</f>
        <v>0</v>
      </c>
      <c r="CA46" s="292">
        <f>0</f>
        <v>0</v>
      </c>
      <c r="CB46" s="292">
        <f t="shared" si="43"/>
        <v>0</v>
      </c>
      <c r="CC46" s="292">
        <f>0</f>
        <v>0</v>
      </c>
      <c r="CD46" s="292">
        <f>0</f>
        <v>0</v>
      </c>
      <c r="CE46" s="292">
        <f>0</f>
        <v>0</v>
      </c>
      <c r="CF46" s="292">
        <f>0</f>
        <v>0</v>
      </c>
      <c r="CG46" s="292">
        <f>0</f>
        <v>0</v>
      </c>
      <c r="CH46" s="292">
        <f>0</f>
        <v>0</v>
      </c>
      <c r="CI46" s="292">
        <f>0</f>
        <v>0</v>
      </c>
      <c r="CJ46" s="292">
        <f t="shared" si="44"/>
        <v>0</v>
      </c>
      <c r="CK46" s="292">
        <f>0</f>
        <v>0</v>
      </c>
      <c r="CL46" s="292">
        <f>0</f>
        <v>0</v>
      </c>
      <c r="CM46" s="292">
        <f>0</f>
        <v>0</v>
      </c>
      <c r="CN46" s="292">
        <f>0</f>
        <v>0</v>
      </c>
      <c r="CO46" s="292">
        <f>0</f>
        <v>0</v>
      </c>
      <c r="CP46" s="292">
        <f>0</f>
        <v>0</v>
      </c>
      <c r="CQ46" s="292">
        <f>0</f>
        <v>0</v>
      </c>
      <c r="CR46" s="292">
        <f t="shared" si="45"/>
        <v>0</v>
      </c>
      <c r="CS46" s="292">
        <f>0</f>
        <v>0</v>
      </c>
      <c r="CT46" s="292">
        <f>0</f>
        <v>0</v>
      </c>
      <c r="CU46" s="292">
        <f>0</f>
        <v>0</v>
      </c>
      <c r="CV46" s="292">
        <f>0</f>
        <v>0</v>
      </c>
      <c r="CW46" s="292">
        <f>0</f>
        <v>0</v>
      </c>
      <c r="CX46" s="292">
        <f>0</f>
        <v>0</v>
      </c>
      <c r="CY46" s="292">
        <f>0</f>
        <v>0</v>
      </c>
    </row>
    <row r="47" spans="1:103" s="224" customFormat="1" ht="13.5" customHeight="1">
      <c r="A47" s="290" t="s">
        <v>745</v>
      </c>
      <c r="B47" s="291" t="s">
        <v>878</v>
      </c>
      <c r="C47" s="290" t="s">
        <v>879</v>
      </c>
      <c r="D47" s="292">
        <f t="shared" si="23"/>
        <v>0</v>
      </c>
      <c r="E47" s="292">
        <f t="shared" si="24"/>
        <v>0</v>
      </c>
      <c r="F47" s="292">
        <f t="shared" si="25"/>
        <v>0</v>
      </c>
      <c r="G47" s="292">
        <f t="shared" si="26"/>
        <v>0</v>
      </c>
      <c r="H47" s="292">
        <f t="shared" si="27"/>
        <v>0</v>
      </c>
      <c r="I47" s="292">
        <f t="shared" si="28"/>
        <v>0</v>
      </c>
      <c r="J47" s="292">
        <f t="shared" si="29"/>
        <v>0</v>
      </c>
      <c r="K47" s="292">
        <f t="shared" si="30"/>
        <v>0</v>
      </c>
      <c r="L47" s="292">
        <f t="shared" si="31"/>
        <v>0</v>
      </c>
      <c r="M47" s="292">
        <f t="shared" si="32"/>
        <v>0</v>
      </c>
      <c r="N47" s="292">
        <f t="shared" si="33"/>
        <v>0</v>
      </c>
      <c r="O47" s="292">
        <f t="shared" si="34"/>
        <v>0</v>
      </c>
      <c r="P47" s="292">
        <f t="shared" si="35"/>
        <v>0</v>
      </c>
      <c r="Q47" s="292">
        <f>0</f>
        <v>0</v>
      </c>
      <c r="R47" s="292">
        <f>0</f>
        <v>0</v>
      </c>
      <c r="S47" s="292">
        <f>0</f>
        <v>0</v>
      </c>
      <c r="T47" s="292">
        <f>0</f>
        <v>0</v>
      </c>
      <c r="U47" s="292">
        <f>0</f>
        <v>0</v>
      </c>
      <c r="V47" s="292">
        <f>0</f>
        <v>0</v>
      </c>
      <c r="W47" s="292">
        <f>0</f>
        <v>0</v>
      </c>
      <c r="X47" s="292">
        <f t="shared" si="36"/>
        <v>0</v>
      </c>
      <c r="Y47" s="292">
        <f>0</f>
        <v>0</v>
      </c>
      <c r="Z47" s="292">
        <f>0</f>
        <v>0</v>
      </c>
      <c r="AA47" s="292">
        <f>0</f>
        <v>0</v>
      </c>
      <c r="AB47" s="292">
        <f>0</f>
        <v>0</v>
      </c>
      <c r="AC47" s="292">
        <f>0</f>
        <v>0</v>
      </c>
      <c r="AD47" s="292">
        <f>0</f>
        <v>0</v>
      </c>
      <c r="AE47" s="292">
        <f>0</f>
        <v>0</v>
      </c>
      <c r="AF47" s="292">
        <f t="shared" si="37"/>
        <v>0</v>
      </c>
      <c r="AG47" s="292">
        <f>0</f>
        <v>0</v>
      </c>
      <c r="AH47" s="292">
        <f>0</f>
        <v>0</v>
      </c>
      <c r="AI47" s="292">
        <f>0</f>
        <v>0</v>
      </c>
      <c r="AJ47" s="292">
        <f>0</f>
        <v>0</v>
      </c>
      <c r="AK47" s="292">
        <f>0</f>
        <v>0</v>
      </c>
      <c r="AL47" s="292">
        <f>0</f>
        <v>0</v>
      </c>
      <c r="AM47" s="292">
        <f>0</f>
        <v>0</v>
      </c>
      <c r="AN47" s="292">
        <f t="shared" si="38"/>
        <v>0</v>
      </c>
      <c r="AO47" s="292">
        <f>0</f>
        <v>0</v>
      </c>
      <c r="AP47" s="292">
        <f>0</f>
        <v>0</v>
      </c>
      <c r="AQ47" s="292">
        <f>0</f>
        <v>0</v>
      </c>
      <c r="AR47" s="292">
        <f>0</f>
        <v>0</v>
      </c>
      <c r="AS47" s="292">
        <f>0</f>
        <v>0</v>
      </c>
      <c r="AT47" s="292">
        <f>0</f>
        <v>0</v>
      </c>
      <c r="AU47" s="292">
        <f>0</f>
        <v>0</v>
      </c>
      <c r="AV47" s="292">
        <f t="shared" si="39"/>
        <v>0</v>
      </c>
      <c r="AW47" s="292">
        <f>0</f>
        <v>0</v>
      </c>
      <c r="AX47" s="292">
        <f>0</f>
        <v>0</v>
      </c>
      <c r="AY47" s="292">
        <f>0</f>
        <v>0</v>
      </c>
      <c r="AZ47" s="292">
        <f>0</f>
        <v>0</v>
      </c>
      <c r="BA47" s="292">
        <f>0</f>
        <v>0</v>
      </c>
      <c r="BB47" s="292">
        <f>0</f>
        <v>0</v>
      </c>
      <c r="BC47" s="292">
        <f>0</f>
        <v>0</v>
      </c>
      <c r="BD47" s="292">
        <f t="shared" si="40"/>
        <v>0</v>
      </c>
      <c r="BE47" s="292">
        <f>0</f>
        <v>0</v>
      </c>
      <c r="BF47" s="292">
        <f>0</f>
        <v>0</v>
      </c>
      <c r="BG47" s="292">
        <f>0</f>
        <v>0</v>
      </c>
      <c r="BH47" s="292">
        <f>0</f>
        <v>0</v>
      </c>
      <c r="BI47" s="292">
        <f>0</f>
        <v>0</v>
      </c>
      <c r="BJ47" s="292">
        <f>0</f>
        <v>0</v>
      </c>
      <c r="BK47" s="292">
        <f>0</f>
        <v>0</v>
      </c>
      <c r="BL47" s="292">
        <f t="shared" si="41"/>
        <v>0</v>
      </c>
      <c r="BM47" s="292">
        <f>0</f>
        <v>0</v>
      </c>
      <c r="BN47" s="292">
        <f>0</f>
        <v>0</v>
      </c>
      <c r="BO47" s="292">
        <f>0</f>
        <v>0</v>
      </c>
      <c r="BP47" s="292">
        <f>0</f>
        <v>0</v>
      </c>
      <c r="BQ47" s="292">
        <f>0</f>
        <v>0</v>
      </c>
      <c r="BR47" s="292">
        <f>0</f>
        <v>0</v>
      </c>
      <c r="BS47" s="292">
        <f>0</f>
        <v>0</v>
      </c>
      <c r="BT47" s="292">
        <f t="shared" si="42"/>
        <v>0</v>
      </c>
      <c r="BU47" s="292">
        <f>0</f>
        <v>0</v>
      </c>
      <c r="BV47" s="292">
        <f>0</f>
        <v>0</v>
      </c>
      <c r="BW47" s="292">
        <f>0</f>
        <v>0</v>
      </c>
      <c r="BX47" s="292">
        <f>0</f>
        <v>0</v>
      </c>
      <c r="BY47" s="292">
        <f>0</f>
        <v>0</v>
      </c>
      <c r="BZ47" s="292">
        <f>0</f>
        <v>0</v>
      </c>
      <c r="CA47" s="292">
        <f>0</f>
        <v>0</v>
      </c>
      <c r="CB47" s="292">
        <f t="shared" si="43"/>
        <v>0</v>
      </c>
      <c r="CC47" s="292">
        <f>0</f>
        <v>0</v>
      </c>
      <c r="CD47" s="292">
        <f>0</f>
        <v>0</v>
      </c>
      <c r="CE47" s="292">
        <f>0</f>
        <v>0</v>
      </c>
      <c r="CF47" s="292">
        <f>0</f>
        <v>0</v>
      </c>
      <c r="CG47" s="292">
        <f>0</f>
        <v>0</v>
      </c>
      <c r="CH47" s="292">
        <f>0</f>
        <v>0</v>
      </c>
      <c r="CI47" s="292">
        <f>0</f>
        <v>0</v>
      </c>
      <c r="CJ47" s="292">
        <f t="shared" si="44"/>
        <v>0</v>
      </c>
      <c r="CK47" s="292">
        <f>0</f>
        <v>0</v>
      </c>
      <c r="CL47" s="292">
        <f>0</f>
        <v>0</v>
      </c>
      <c r="CM47" s="292">
        <f>0</f>
        <v>0</v>
      </c>
      <c r="CN47" s="292">
        <f>0</f>
        <v>0</v>
      </c>
      <c r="CO47" s="292">
        <f>0</f>
        <v>0</v>
      </c>
      <c r="CP47" s="292">
        <f>0</f>
        <v>0</v>
      </c>
      <c r="CQ47" s="292">
        <f>0</f>
        <v>0</v>
      </c>
      <c r="CR47" s="292">
        <f t="shared" si="45"/>
        <v>0</v>
      </c>
      <c r="CS47" s="292">
        <f>0</f>
        <v>0</v>
      </c>
      <c r="CT47" s="292">
        <f>0</f>
        <v>0</v>
      </c>
      <c r="CU47" s="292">
        <f>0</f>
        <v>0</v>
      </c>
      <c r="CV47" s="292">
        <f>0</f>
        <v>0</v>
      </c>
      <c r="CW47" s="292">
        <f>0</f>
        <v>0</v>
      </c>
      <c r="CX47" s="292">
        <f>0</f>
        <v>0</v>
      </c>
      <c r="CY47" s="292">
        <f>0</f>
        <v>0</v>
      </c>
    </row>
    <row r="48" spans="1:103" s="224" customFormat="1" ht="13.5" customHeight="1">
      <c r="A48" s="290" t="s">
        <v>745</v>
      </c>
      <c r="B48" s="291" t="s">
        <v>881</v>
      </c>
      <c r="C48" s="290" t="s">
        <v>882</v>
      </c>
      <c r="D48" s="292">
        <f t="shared" si="23"/>
        <v>0</v>
      </c>
      <c r="E48" s="292">
        <f t="shared" si="24"/>
        <v>0</v>
      </c>
      <c r="F48" s="292">
        <f t="shared" si="25"/>
        <v>0</v>
      </c>
      <c r="G48" s="292">
        <f t="shared" si="26"/>
        <v>0</v>
      </c>
      <c r="H48" s="292">
        <f t="shared" si="27"/>
        <v>0</v>
      </c>
      <c r="I48" s="292">
        <f t="shared" si="28"/>
        <v>0</v>
      </c>
      <c r="J48" s="292">
        <f t="shared" si="29"/>
        <v>0</v>
      </c>
      <c r="K48" s="292">
        <f t="shared" si="30"/>
        <v>0</v>
      </c>
      <c r="L48" s="292">
        <f t="shared" si="31"/>
        <v>0</v>
      </c>
      <c r="M48" s="292">
        <f t="shared" si="32"/>
        <v>0</v>
      </c>
      <c r="N48" s="292">
        <f t="shared" si="33"/>
        <v>0</v>
      </c>
      <c r="O48" s="292">
        <f t="shared" si="34"/>
        <v>0</v>
      </c>
      <c r="P48" s="292">
        <f t="shared" si="35"/>
        <v>0</v>
      </c>
      <c r="Q48" s="292">
        <f>0</f>
        <v>0</v>
      </c>
      <c r="R48" s="292">
        <f>0</f>
        <v>0</v>
      </c>
      <c r="S48" s="292">
        <f>0</f>
        <v>0</v>
      </c>
      <c r="T48" s="292">
        <f>0</f>
        <v>0</v>
      </c>
      <c r="U48" s="292">
        <f>0</f>
        <v>0</v>
      </c>
      <c r="V48" s="292">
        <f>0</f>
        <v>0</v>
      </c>
      <c r="W48" s="292">
        <f>0</f>
        <v>0</v>
      </c>
      <c r="X48" s="292">
        <f t="shared" si="36"/>
        <v>0</v>
      </c>
      <c r="Y48" s="292">
        <f>0</f>
        <v>0</v>
      </c>
      <c r="Z48" s="292">
        <f>0</f>
        <v>0</v>
      </c>
      <c r="AA48" s="292">
        <f>0</f>
        <v>0</v>
      </c>
      <c r="AB48" s="292">
        <f>0</f>
        <v>0</v>
      </c>
      <c r="AC48" s="292">
        <f>0</f>
        <v>0</v>
      </c>
      <c r="AD48" s="292">
        <f>0</f>
        <v>0</v>
      </c>
      <c r="AE48" s="292">
        <f>0</f>
        <v>0</v>
      </c>
      <c r="AF48" s="292">
        <f t="shared" si="37"/>
        <v>0</v>
      </c>
      <c r="AG48" s="292">
        <f>0</f>
        <v>0</v>
      </c>
      <c r="AH48" s="292">
        <f>0</f>
        <v>0</v>
      </c>
      <c r="AI48" s="292">
        <f>0</f>
        <v>0</v>
      </c>
      <c r="AJ48" s="292">
        <f>0</f>
        <v>0</v>
      </c>
      <c r="AK48" s="292">
        <f>0</f>
        <v>0</v>
      </c>
      <c r="AL48" s="292">
        <f>0</f>
        <v>0</v>
      </c>
      <c r="AM48" s="292">
        <f>0</f>
        <v>0</v>
      </c>
      <c r="AN48" s="292">
        <f t="shared" si="38"/>
        <v>0</v>
      </c>
      <c r="AO48" s="292">
        <f>0</f>
        <v>0</v>
      </c>
      <c r="AP48" s="292">
        <f>0</f>
        <v>0</v>
      </c>
      <c r="AQ48" s="292">
        <f>0</f>
        <v>0</v>
      </c>
      <c r="AR48" s="292">
        <f>0</f>
        <v>0</v>
      </c>
      <c r="AS48" s="292">
        <f>0</f>
        <v>0</v>
      </c>
      <c r="AT48" s="292">
        <f>0</f>
        <v>0</v>
      </c>
      <c r="AU48" s="292">
        <f>0</f>
        <v>0</v>
      </c>
      <c r="AV48" s="292">
        <f t="shared" si="39"/>
        <v>0</v>
      </c>
      <c r="AW48" s="292">
        <f>0</f>
        <v>0</v>
      </c>
      <c r="AX48" s="292">
        <f>0</f>
        <v>0</v>
      </c>
      <c r="AY48" s="292">
        <f>0</f>
        <v>0</v>
      </c>
      <c r="AZ48" s="292">
        <f>0</f>
        <v>0</v>
      </c>
      <c r="BA48" s="292">
        <f>0</f>
        <v>0</v>
      </c>
      <c r="BB48" s="292">
        <f>0</f>
        <v>0</v>
      </c>
      <c r="BC48" s="292">
        <f>0</f>
        <v>0</v>
      </c>
      <c r="BD48" s="292">
        <f t="shared" si="40"/>
        <v>0</v>
      </c>
      <c r="BE48" s="292">
        <f>0</f>
        <v>0</v>
      </c>
      <c r="BF48" s="292">
        <f>0</f>
        <v>0</v>
      </c>
      <c r="BG48" s="292">
        <f>0</f>
        <v>0</v>
      </c>
      <c r="BH48" s="292">
        <f>0</f>
        <v>0</v>
      </c>
      <c r="BI48" s="292">
        <f>0</f>
        <v>0</v>
      </c>
      <c r="BJ48" s="292">
        <f>0</f>
        <v>0</v>
      </c>
      <c r="BK48" s="292">
        <f>0</f>
        <v>0</v>
      </c>
      <c r="BL48" s="292">
        <f t="shared" si="41"/>
        <v>0</v>
      </c>
      <c r="BM48" s="292">
        <f>0</f>
        <v>0</v>
      </c>
      <c r="BN48" s="292">
        <f>0</f>
        <v>0</v>
      </c>
      <c r="BO48" s="292">
        <f>0</f>
        <v>0</v>
      </c>
      <c r="BP48" s="292">
        <f>0</f>
        <v>0</v>
      </c>
      <c r="BQ48" s="292">
        <f>0</f>
        <v>0</v>
      </c>
      <c r="BR48" s="292">
        <f>0</f>
        <v>0</v>
      </c>
      <c r="BS48" s="292">
        <f>0</f>
        <v>0</v>
      </c>
      <c r="BT48" s="292">
        <f t="shared" si="42"/>
        <v>0</v>
      </c>
      <c r="BU48" s="292">
        <f>0</f>
        <v>0</v>
      </c>
      <c r="BV48" s="292">
        <f>0</f>
        <v>0</v>
      </c>
      <c r="BW48" s="292">
        <f>0</f>
        <v>0</v>
      </c>
      <c r="BX48" s="292">
        <f>0</f>
        <v>0</v>
      </c>
      <c r="BY48" s="292">
        <f>0</f>
        <v>0</v>
      </c>
      <c r="BZ48" s="292">
        <f>0</f>
        <v>0</v>
      </c>
      <c r="CA48" s="292">
        <f>0</f>
        <v>0</v>
      </c>
      <c r="CB48" s="292">
        <f t="shared" si="43"/>
        <v>0</v>
      </c>
      <c r="CC48" s="292">
        <f>0</f>
        <v>0</v>
      </c>
      <c r="CD48" s="292">
        <f>0</f>
        <v>0</v>
      </c>
      <c r="CE48" s="292">
        <f>0</f>
        <v>0</v>
      </c>
      <c r="CF48" s="292">
        <f>0</f>
        <v>0</v>
      </c>
      <c r="CG48" s="292">
        <f>0</f>
        <v>0</v>
      </c>
      <c r="CH48" s="292">
        <f>0</f>
        <v>0</v>
      </c>
      <c r="CI48" s="292">
        <f>0</f>
        <v>0</v>
      </c>
      <c r="CJ48" s="292">
        <f t="shared" si="44"/>
        <v>0</v>
      </c>
      <c r="CK48" s="292">
        <f>0</f>
        <v>0</v>
      </c>
      <c r="CL48" s="292">
        <f>0</f>
        <v>0</v>
      </c>
      <c r="CM48" s="292">
        <f>0</f>
        <v>0</v>
      </c>
      <c r="CN48" s="292">
        <f>0</f>
        <v>0</v>
      </c>
      <c r="CO48" s="292">
        <f>0</f>
        <v>0</v>
      </c>
      <c r="CP48" s="292">
        <f>0</f>
        <v>0</v>
      </c>
      <c r="CQ48" s="292">
        <f>0</f>
        <v>0</v>
      </c>
      <c r="CR48" s="292">
        <f t="shared" si="45"/>
        <v>0</v>
      </c>
      <c r="CS48" s="292">
        <f>0</f>
        <v>0</v>
      </c>
      <c r="CT48" s="292">
        <f>0</f>
        <v>0</v>
      </c>
      <c r="CU48" s="292">
        <f>0</f>
        <v>0</v>
      </c>
      <c r="CV48" s="292">
        <f>0</f>
        <v>0</v>
      </c>
      <c r="CW48" s="292">
        <f>0</f>
        <v>0</v>
      </c>
      <c r="CX48" s="292">
        <f>0</f>
        <v>0</v>
      </c>
      <c r="CY48" s="292">
        <f>0</f>
        <v>0</v>
      </c>
    </row>
    <row r="49" spans="1:103" s="224" customFormat="1" ht="13.5" customHeight="1">
      <c r="A49" s="290" t="s">
        <v>745</v>
      </c>
      <c r="B49" s="291" t="s">
        <v>884</v>
      </c>
      <c r="C49" s="290" t="s">
        <v>885</v>
      </c>
      <c r="D49" s="292">
        <f t="shared" si="23"/>
        <v>0</v>
      </c>
      <c r="E49" s="292">
        <f t="shared" si="24"/>
        <v>0</v>
      </c>
      <c r="F49" s="292">
        <f t="shared" si="25"/>
        <v>0</v>
      </c>
      <c r="G49" s="292">
        <f t="shared" si="26"/>
        <v>0</v>
      </c>
      <c r="H49" s="292">
        <f t="shared" si="27"/>
        <v>0</v>
      </c>
      <c r="I49" s="292">
        <f t="shared" si="28"/>
        <v>0</v>
      </c>
      <c r="J49" s="292">
        <f t="shared" si="29"/>
        <v>0</v>
      </c>
      <c r="K49" s="292">
        <f t="shared" si="30"/>
        <v>0</v>
      </c>
      <c r="L49" s="292">
        <f t="shared" si="31"/>
        <v>0</v>
      </c>
      <c r="M49" s="292">
        <f t="shared" si="32"/>
        <v>0</v>
      </c>
      <c r="N49" s="292">
        <f t="shared" si="33"/>
        <v>0</v>
      </c>
      <c r="O49" s="292">
        <f t="shared" si="34"/>
        <v>0</v>
      </c>
      <c r="P49" s="292">
        <f t="shared" si="35"/>
        <v>0</v>
      </c>
      <c r="Q49" s="292">
        <f>0</f>
        <v>0</v>
      </c>
      <c r="R49" s="292">
        <f>0</f>
        <v>0</v>
      </c>
      <c r="S49" s="292">
        <f>0</f>
        <v>0</v>
      </c>
      <c r="T49" s="292">
        <f>0</f>
        <v>0</v>
      </c>
      <c r="U49" s="292">
        <f>0</f>
        <v>0</v>
      </c>
      <c r="V49" s="292">
        <f>0</f>
        <v>0</v>
      </c>
      <c r="W49" s="292">
        <f>0</f>
        <v>0</v>
      </c>
      <c r="X49" s="292">
        <f t="shared" si="36"/>
        <v>0</v>
      </c>
      <c r="Y49" s="292">
        <f>0</f>
        <v>0</v>
      </c>
      <c r="Z49" s="292">
        <f>0</f>
        <v>0</v>
      </c>
      <c r="AA49" s="292">
        <f>0</f>
        <v>0</v>
      </c>
      <c r="AB49" s="292">
        <f>0</f>
        <v>0</v>
      </c>
      <c r="AC49" s="292">
        <f>0</f>
        <v>0</v>
      </c>
      <c r="AD49" s="292">
        <f>0</f>
        <v>0</v>
      </c>
      <c r="AE49" s="292">
        <f>0</f>
        <v>0</v>
      </c>
      <c r="AF49" s="292">
        <f t="shared" si="37"/>
        <v>0</v>
      </c>
      <c r="AG49" s="292">
        <f>0</f>
        <v>0</v>
      </c>
      <c r="AH49" s="292">
        <f>0</f>
        <v>0</v>
      </c>
      <c r="AI49" s="292">
        <f>0</f>
        <v>0</v>
      </c>
      <c r="AJ49" s="292">
        <f>0</f>
        <v>0</v>
      </c>
      <c r="AK49" s="292">
        <f>0</f>
        <v>0</v>
      </c>
      <c r="AL49" s="292">
        <f>0</f>
        <v>0</v>
      </c>
      <c r="AM49" s="292">
        <f>0</f>
        <v>0</v>
      </c>
      <c r="AN49" s="292">
        <f t="shared" si="38"/>
        <v>0</v>
      </c>
      <c r="AO49" s="292">
        <f>0</f>
        <v>0</v>
      </c>
      <c r="AP49" s="292">
        <f>0</f>
        <v>0</v>
      </c>
      <c r="AQ49" s="292">
        <f>0</f>
        <v>0</v>
      </c>
      <c r="AR49" s="292">
        <f>0</f>
        <v>0</v>
      </c>
      <c r="AS49" s="292">
        <f>0</f>
        <v>0</v>
      </c>
      <c r="AT49" s="292">
        <f>0</f>
        <v>0</v>
      </c>
      <c r="AU49" s="292">
        <f>0</f>
        <v>0</v>
      </c>
      <c r="AV49" s="292">
        <f t="shared" si="39"/>
        <v>0</v>
      </c>
      <c r="AW49" s="292">
        <f>0</f>
        <v>0</v>
      </c>
      <c r="AX49" s="292">
        <f>0</f>
        <v>0</v>
      </c>
      <c r="AY49" s="292">
        <f>0</f>
        <v>0</v>
      </c>
      <c r="AZ49" s="292">
        <f>0</f>
        <v>0</v>
      </c>
      <c r="BA49" s="292">
        <f>0</f>
        <v>0</v>
      </c>
      <c r="BB49" s="292">
        <f>0</f>
        <v>0</v>
      </c>
      <c r="BC49" s="292">
        <f>0</f>
        <v>0</v>
      </c>
      <c r="BD49" s="292">
        <f t="shared" si="40"/>
        <v>0</v>
      </c>
      <c r="BE49" s="292">
        <f>0</f>
        <v>0</v>
      </c>
      <c r="BF49" s="292">
        <f>0</f>
        <v>0</v>
      </c>
      <c r="BG49" s="292">
        <f>0</f>
        <v>0</v>
      </c>
      <c r="BH49" s="292">
        <f>0</f>
        <v>0</v>
      </c>
      <c r="BI49" s="292">
        <f>0</f>
        <v>0</v>
      </c>
      <c r="BJ49" s="292">
        <f>0</f>
        <v>0</v>
      </c>
      <c r="BK49" s="292">
        <f>0</f>
        <v>0</v>
      </c>
      <c r="BL49" s="292">
        <f t="shared" si="41"/>
        <v>0</v>
      </c>
      <c r="BM49" s="292">
        <f>0</f>
        <v>0</v>
      </c>
      <c r="BN49" s="292">
        <f>0</f>
        <v>0</v>
      </c>
      <c r="BO49" s="292">
        <f>0</f>
        <v>0</v>
      </c>
      <c r="BP49" s="292">
        <f>0</f>
        <v>0</v>
      </c>
      <c r="BQ49" s="292">
        <f>0</f>
        <v>0</v>
      </c>
      <c r="BR49" s="292">
        <f>0</f>
        <v>0</v>
      </c>
      <c r="BS49" s="292">
        <f>0</f>
        <v>0</v>
      </c>
      <c r="BT49" s="292">
        <f t="shared" si="42"/>
        <v>0</v>
      </c>
      <c r="BU49" s="292">
        <f>0</f>
        <v>0</v>
      </c>
      <c r="BV49" s="292">
        <f>0</f>
        <v>0</v>
      </c>
      <c r="BW49" s="292">
        <f>0</f>
        <v>0</v>
      </c>
      <c r="BX49" s="292">
        <f>0</f>
        <v>0</v>
      </c>
      <c r="BY49" s="292">
        <f>0</f>
        <v>0</v>
      </c>
      <c r="BZ49" s="292">
        <f>0</f>
        <v>0</v>
      </c>
      <c r="CA49" s="292">
        <f>0</f>
        <v>0</v>
      </c>
      <c r="CB49" s="292">
        <f t="shared" si="43"/>
        <v>0</v>
      </c>
      <c r="CC49" s="292">
        <f>0</f>
        <v>0</v>
      </c>
      <c r="CD49" s="292">
        <f>0</f>
        <v>0</v>
      </c>
      <c r="CE49" s="292">
        <f>0</f>
        <v>0</v>
      </c>
      <c r="CF49" s="292">
        <f>0</f>
        <v>0</v>
      </c>
      <c r="CG49" s="292">
        <f>0</f>
        <v>0</v>
      </c>
      <c r="CH49" s="292">
        <f>0</f>
        <v>0</v>
      </c>
      <c r="CI49" s="292">
        <f>0</f>
        <v>0</v>
      </c>
      <c r="CJ49" s="292">
        <f t="shared" si="44"/>
        <v>0</v>
      </c>
      <c r="CK49" s="292">
        <f>0</f>
        <v>0</v>
      </c>
      <c r="CL49" s="292">
        <f>0</f>
        <v>0</v>
      </c>
      <c r="CM49" s="292">
        <f>0</f>
        <v>0</v>
      </c>
      <c r="CN49" s="292">
        <f>0</f>
        <v>0</v>
      </c>
      <c r="CO49" s="292">
        <f>0</f>
        <v>0</v>
      </c>
      <c r="CP49" s="292">
        <f>0</f>
        <v>0</v>
      </c>
      <c r="CQ49" s="292">
        <f>0</f>
        <v>0</v>
      </c>
      <c r="CR49" s="292">
        <f t="shared" si="45"/>
        <v>0</v>
      </c>
      <c r="CS49" s="292">
        <f>0</f>
        <v>0</v>
      </c>
      <c r="CT49" s="292">
        <f>0</f>
        <v>0</v>
      </c>
      <c r="CU49" s="292">
        <f>0</f>
        <v>0</v>
      </c>
      <c r="CV49" s="292">
        <f>0</f>
        <v>0</v>
      </c>
      <c r="CW49" s="292">
        <f>0</f>
        <v>0</v>
      </c>
      <c r="CX49" s="292">
        <f>0</f>
        <v>0</v>
      </c>
      <c r="CY49" s="292">
        <f>0</f>
        <v>0</v>
      </c>
    </row>
    <row r="50" spans="1:103" s="224" customFormat="1" ht="13.5" customHeight="1">
      <c r="A50" s="290" t="s">
        <v>745</v>
      </c>
      <c r="B50" s="291" t="s">
        <v>887</v>
      </c>
      <c r="C50" s="290" t="s">
        <v>888</v>
      </c>
      <c r="D50" s="292">
        <f t="shared" si="23"/>
        <v>0</v>
      </c>
      <c r="E50" s="292">
        <f t="shared" si="24"/>
        <v>0</v>
      </c>
      <c r="F50" s="292">
        <f t="shared" si="25"/>
        <v>0</v>
      </c>
      <c r="G50" s="292">
        <f t="shared" si="26"/>
        <v>0</v>
      </c>
      <c r="H50" s="292">
        <f t="shared" si="27"/>
        <v>0</v>
      </c>
      <c r="I50" s="292">
        <f t="shared" si="28"/>
        <v>0</v>
      </c>
      <c r="J50" s="292">
        <f t="shared" si="29"/>
        <v>0</v>
      </c>
      <c r="K50" s="292">
        <f t="shared" si="30"/>
        <v>0</v>
      </c>
      <c r="L50" s="292">
        <f t="shared" si="31"/>
        <v>0</v>
      </c>
      <c r="M50" s="292">
        <f t="shared" si="32"/>
        <v>0</v>
      </c>
      <c r="N50" s="292">
        <f t="shared" si="33"/>
        <v>0</v>
      </c>
      <c r="O50" s="292">
        <f t="shared" si="34"/>
        <v>0</v>
      </c>
      <c r="P50" s="292">
        <f t="shared" si="35"/>
        <v>0</v>
      </c>
      <c r="Q50" s="292">
        <f>0</f>
        <v>0</v>
      </c>
      <c r="R50" s="292">
        <f>0</f>
        <v>0</v>
      </c>
      <c r="S50" s="292">
        <f>0</f>
        <v>0</v>
      </c>
      <c r="T50" s="292">
        <f>0</f>
        <v>0</v>
      </c>
      <c r="U50" s="292">
        <f>0</f>
        <v>0</v>
      </c>
      <c r="V50" s="292">
        <f>0</f>
        <v>0</v>
      </c>
      <c r="W50" s="292">
        <f>0</f>
        <v>0</v>
      </c>
      <c r="X50" s="292">
        <f t="shared" si="36"/>
        <v>0</v>
      </c>
      <c r="Y50" s="292">
        <f>0</f>
        <v>0</v>
      </c>
      <c r="Z50" s="292">
        <f>0</f>
        <v>0</v>
      </c>
      <c r="AA50" s="292">
        <f>0</f>
        <v>0</v>
      </c>
      <c r="AB50" s="292">
        <f>0</f>
        <v>0</v>
      </c>
      <c r="AC50" s="292">
        <f>0</f>
        <v>0</v>
      </c>
      <c r="AD50" s="292">
        <f>0</f>
        <v>0</v>
      </c>
      <c r="AE50" s="292">
        <f>0</f>
        <v>0</v>
      </c>
      <c r="AF50" s="292">
        <f t="shared" si="37"/>
        <v>0</v>
      </c>
      <c r="AG50" s="292">
        <f>0</f>
        <v>0</v>
      </c>
      <c r="AH50" s="292">
        <f>0</f>
        <v>0</v>
      </c>
      <c r="AI50" s="292">
        <f>0</f>
        <v>0</v>
      </c>
      <c r="AJ50" s="292">
        <f>0</f>
        <v>0</v>
      </c>
      <c r="AK50" s="292">
        <f>0</f>
        <v>0</v>
      </c>
      <c r="AL50" s="292">
        <f>0</f>
        <v>0</v>
      </c>
      <c r="AM50" s="292">
        <f>0</f>
        <v>0</v>
      </c>
      <c r="AN50" s="292">
        <f t="shared" si="38"/>
        <v>0</v>
      </c>
      <c r="AO50" s="292">
        <f>0</f>
        <v>0</v>
      </c>
      <c r="AP50" s="292">
        <f>0</f>
        <v>0</v>
      </c>
      <c r="AQ50" s="292">
        <f>0</f>
        <v>0</v>
      </c>
      <c r="AR50" s="292">
        <f>0</f>
        <v>0</v>
      </c>
      <c r="AS50" s="292">
        <f>0</f>
        <v>0</v>
      </c>
      <c r="AT50" s="292">
        <f>0</f>
        <v>0</v>
      </c>
      <c r="AU50" s="292">
        <f>0</f>
        <v>0</v>
      </c>
      <c r="AV50" s="292">
        <f t="shared" si="39"/>
        <v>0</v>
      </c>
      <c r="AW50" s="292">
        <f>0</f>
        <v>0</v>
      </c>
      <c r="AX50" s="292">
        <f>0</f>
        <v>0</v>
      </c>
      <c r="AY50" s="292">
        <f>0</f>
        <v>0</v>
      </c>
      <c r="AZ50" s="292">
        <f>0</f>
        <v>0</v>
      </c>
      <c r="BA50" s="292">
        <f>0</f>
        <v>0</v>
      </c>
      <c r="BB50" s="292">
        <f>0</f>
        <v>0</v>
      </c>
      <c r="BC50" s="292">
        <f>0</f>
        <v>0</v>
      </c>
      <c r="BD50" s="292">
        <f t="shared" si="40"/>
        <v>0</v>
      </c>
      <c r="BE50" s="292">
        <f>0</f>
        <v>0</v>
      </c>
      <c r="BF50" s="292">
        <f>0</f>
        <v>0</v>
      </c>
      <c r="BG50" s="292">
        <f>0</f>
        <v>0</v>
      </c>
      <c r="BH50" s="292">
        <f>0</f>
        <v>0</v>
      </c>
      <c r="BI50" s="292">
        <f>0</f>
        <v>0</v>
      </c>
      <c r="BJ50" s="292">
        <f>0</f>
        <v>0</v>
      </c>
      <c r="BK50" s="292">
        <f>0</f>
        <v>0</v>
      </c>
      <c r="BL50" s="292">
        <f t="shared" si="41"/>
        <v>0</v>
      </c>
      <c r="BM50" s="292">
        <f>0</f>
        <v>0</v>
      </c>
      <c r="BN50" s="292">
        <f>0</f>
        <v>0</v>
      </c>
      <c r="BO50" s="292">
        <f>0</f>
        <v>0</v>
      </c>
      <c r="BP50" s="292">
        <f>0</f>
        <v>0</v>
      </c>
      <c r="BQ50" s="292">
        <f>0</f>
        <v>0</v>
      </c>
      <c r="BR50" s="292">
        <f>0</f>
        <v>0</v>
      </c>
      <c r="BS50" s="292">
        <f>0</f>
        <v>0</v>
      </c>
      <c r="BT50" s="292">
        <f t="shared" si="42"/>
        <v>0</v>
      </c>
      <c r="BU50" s="292">
        <f>0</f>
        <v>0</v>
      </c>
      <c r="BV50" s="292">
        <f>0</f>
        <v>0</v>
      </c>
      <c r="BW50" s="292">
        <f>0</f>
        <v>0</v>
      </c>
      <c r="BX50" s="292">
        <f>0</f>
        <v>0</v>
      </c>
      <c r="BY50" s="292">
        <f>0</f>
        <v>0</v>
      </c>
      <c r="BZ50" s="292">
        <f>0</f>
        <v>0</v>
      </c>
      <c r="CA50" s="292">
        <f>0</f>
        <v>0</v>
      </c>
      <c r="CB50" s="292">
        <f t="shared" si="43"/>
        <v>0</v>
      </c>
      <c r="CC50" s="292">
        <f>0</f>
        <v>0</v>
      </c>
      <c r="CD50" s="292">
        <f>0</f>
        <v>0</v>
      </c>
      <c r="CE50" s="292">
        <f>0</f>
        <v>0</v>
      </c>
      <c r="CF50" s="292">
        <f>0</f>
        <v>0</v>
      </c>
      <c r="CG50" s="292">
        <f>0</f>
        <v>0</v>
      </c>
      <c r="CH50" s="292">
        <f>0</f>
        <v>0</v>
      </c>
      <c r="CI50" s="292">
        <f>0</f>
        <v>0</v>
      </c>
      <c r="CJ50" s="292">
        <f t="shared" si="44"/>
        <v>0</v>
      </c>
      <c r="CK50" s="292">
        <f>0</f>
        <v>0</v>
      </c>
      <c r="CL50" s="292">
        <f>0</f>
        <v>0</v>
      </c>
      <c r="CM50" s="292">
        <f>0</f>
        <v>0</v>
      </c>
      <c r="CN50" s="292">
        <f>0</f>
        <v>0</v>
      </c>
      <c r="CO50" s="292">
        <f>0</f>
        <v>0</v>
      </c>
      <c r="CP50" s="292">
        <f>0</f>
        <v>0</v>
      </c>
      <c r="CQ50" s="292">
        <f>0</f>
        <v>0</v>
      </c>
      <c r="CR50" s="292">
        <f t="shared" si="45"/>
        <v>0</v>
      </c>
      <c r="CS50" s="292">
        <f>0</f>
        <v>0</v>
      </c>
      <c r="CT50" s="292">
        <f>0</f>
        <v>0</v>
      </c>
      <c r="CU50" s="292">
        <f>0</f>
        <v>0</v>
      </c>
      <c r="CV50" s="292">
        <f>0</f>
        <v>0</v>
      </c>
      <c r="CW50" s="292">
        <f>0</f>
        <v>0</v>
      </c>
      <c r="CX50" s="292">
        <f>0</f>
        <v>0</v>
      </c>
      <c r="CY50" s="292">
        <f>0</f>
        <v>0</v>
      </c>
    </row>
    <row r="51" spans="1:103" s="224" customFormat="1" ht="13.5" customHeight="1">
      <c r="A51" s="290" t="s">
        <v>745</v>
      </c>
      <c r="B51" s="291" t="s">
        <v>890</v>
      </c>
      <c r="C51" s="290" t="s">
        <v>891</v>
      </c>
      <c r="D51" s="292">
        <f t="shared" si="23"/>
        <v>0</v>
      </c>
      <c r="E51" s="292">
        <f t="shared" si="24"/>
        <v>0</v>
      </c>
      <c r="F51" s="292">
        <f t="shared" si="25"/>
        <v>0</v>
      </c>
      <c r="G51" s="292">
        <f t="shared" si="26"/>
        <v>0</v>
      </c>
      <c r="H51" s="292">
        <f t="shared" si="27"/>
        <v>0</v>
      </c>
      <c r="I51" s="292">
        <f t="shared" si="28"/>
        <v>0</v>
      </c>
      <c r="J51" s="292">
        <f t="shared" si="29"/>
        <v>0</v>
      </c>
      <c r="K51" s="292">
        <f t="shared" si="30"/>
        <v>0</v>
      </c>
      <c r="L51" s="292">
        <f t="shared" si="31"/>
        <v>0</v>
      </c>
      <c r="M51" s="292">
        <f t="shared" si="32"/>
        <v>0</v>
      </c>
      <c r="N51" s="292">
        <f t="shared" si="33"/>
        <v>0</v>
      </c>
      <c r="O51" s="292">
        <f t="shared" si="34"/>
        <v>0</v>
      </c>
      <c r="P51" s="292">
        <f t="shared" si="35"/>
        <v>0</v>
      </c>
      <c r="Q51" s="292">
        <f>0</f>
        <v>0</v>
      </c>
      <c r="R51" s="292">
        <f>0</f>
        <v>0</v>
      </c>
      <c r="S51" s="292">
        <f>0</f>
        <v>0</v>
      </c>
      <c r="T51" s="292">
        <f>0</f>
        <v>0</v>
      </c>
      <c r="U51" s="292">
        <f>0</f>
        <v>0</v>
      </c>
      <c r="V51" s="292">
        <f>0</f>
        <v>0</v>
      </c>
      <c r="W51" s="292">
        <f>0</f>
        <v>0</v>
      </c>
      <c r="X51" s="292">
        <f t="shared" si="36"/>
        <v>0</v>
      </c>
      <c r="Y51" s="292">
        <f>0</f>
        <v>0</v>
      </c>
      <c r="Z51" s="292">
        <f>0</f>
        <v>0</v>
      </c>
      <c r="AA51" s="292">
        <f>0</f>
        <v>0</v>
      </c>
      <c r="AB51" s="292">
        <f>0</f>
        <v>0</v>
      </c>
      <c r="AC51" s="292">
        <f>0</f>
        <v>0</v>
      </c>
      <c r="AD51" s="292">
        <f>0</f>
        <v>0</v>
      </c>
      <c r="AE51" s="292">
        <f>0</f>
        <v>0</v>
      </c>
      <c r="AF51" s="292">
        <f t="shared" si="37"/>
        <v>0</v>
      </c>
      <c r="AG51" s="292">
        <f>0</f>
        <v>0</v>
      </c>
      <c r="AH51" s="292">
        <f>0</f>
        <v>0</v>
      </c>
      <c r="AI51" s="292">
        <f>0</f>
        <v>0</v>
      </c>
      <c r="AJ51" s="292">
        <f>0</f>
        <v>0</v>
      </c>
      <c r="AK51" s="292">
        <f>0</f>
        <v>0</v>
      </c>
      <c r="AL51" s="292">
        <f>0</f>
        <v>0</v>
      </c>
      <c r="AM51" s="292">
        <f>0</f>
        <v>0</v>
      </c>
      <c r="AN51" s="292">
        <f t="shared" si="38"/>
        <v>0</v>
      </c>
      <c r="AO51" s="292">
        <f>0</f>
        <v>0</v>
      </c>
      <c r="AP51" s="292">
        <f>0</f>
        <v>0</v>
      </c>
      <c r="AQ51" s="292">
        <f>0</f>
        <v>0</v>
      </c>
      <c r="AR51" s="292">
        <f>0</f>
        <v>0</v>
      </c>
      <c r="AS51" s="292">
        <f>0</f>
        <v>0</v>
      </c>
      <c r="AT51" s="292">
        <f>0</f>
        <v>0</v>
      </c>
      <c r="AU51" s="292">
        <f>0</f>
        <v>0</v>
      </c>
      <c r="AV51" s="292">
        <f t="shared" si="39"/>
        <v>0</v>
      </c>
      <c r="AW51" s="292">
        <f>0</f>
        <v>0</v>
      </c>
      <c r="AX51" s="292">
        <f>0</f>
        <v>0</v>
      </c>
      <c r="AY51" s="292">
        <f>0</f>
        <v>0</v>
      </c>
      <c r="AZ51" s="292">
        <f>0</f>
        <v>0</v>
      </c>
      <c r="BA51" s="292">
        <f>0</f>
        <v>0</v>
      </c>
      <c r="BB51" s="292">
        <f>0</f>
        <v>0</v>
      </c>
      <c r="BC51" s="292">
        <f>0</f>
        <v>0</v>
      </c>
      <c r="BD51" s="292">
        <f t="shared" si="40"/>
        <v>0</v>
      </c>
      <c r="BE51" s="292">
        <f>0</f>
        <v>0</v>
      </c>
      <c r="BF51" s="292">
        <f>0</f>
        <v>0</v>
      </c>
      <c r="BG51" s="292">
        <f>0</f>
        <v>0</v>
      </c>
      <c r="BH51" s="292">
        <f>0</f>
        <v>0</v>
      </c>
      <c r="BI51" s="292">
        <f>0</f>
        <v>0</v>
      </c>
      <c r="BJ51" s="292">
        <f>0</f>
        <v>0</v>
      </c>
      <c r="BK51" s="292">
        <f>0</f>
        <v>0</v>
      </c>
      <c r="BL51" s="292">
        <f t="shared" si="41"/>
        <v>0</v>
      </c>
      <c r="BM51" s="292">
        <f>0</f>
        <v>0</v>
      </c>
      <c r="BN51" s="292">
        <f>0</f>
        <v>0</v>
      </c>
      <c r="BO51" s="292">
        <f>0</f>
        <v>0</v>
      </c>
      <c r="BP51" s="292">
        <f>0</f>
        <v>0</v>
      </c>
      <c r="BQ51" s="292">
        <f>0</f>
        <v>0</v>
      </c>
      <c r="BR51" s="292">
        <f>0</f>
        <v>0</v>
      </c>
      <c r="BS51" s="292">
        <f>0</f>
        <v>0</v>
      </c>
      <c r="BT51" s="292">
        <f t="shared" si="42"/>
        <v>0</v>
      </c>
      <c r="BU51" s="292">
        <f>0</f>
        <v>0</v>
      </c>
      <c r="BV51" s="292">
        <f>0</f>
        <v>0</v>
      </c>
      <c r="BW51" s="292">
        <f>0</f>
        <v>0</v>
      </c>
      <c r="BX51" s="292">
        <f>0</f>
        <v>0</v>
      </c>
      <c r="BY51" s="292">
        <f>0</f>
        <v>0</v>
      </c>
      <c r="BZ51" s="292">
        <f>0</f>
        <v>0</v>
      </c>
      <c r="CA51" s="292">
        <f>0</f>
        <v>0</v>
      </c>
      <c r="CB51" s="292">
        <f t="shared" si="43"/>
        <v>0</v>
      </c>
      <c r="CC51" s="292">
        <f>0</f>
        <v>0</v>
      </c>
      <c r="CD51" s="292">
        <f>0</f>
        <v>0</v>
      </c>
      <c r="CE51" s="292">
        <f>0</f>
        <v>0</v>
      </c>
      <c r="CF51" s="292">
        <f>0</f>
        <v>0</v>
      </c>
      <c r="CG51" s="292">
        <f>0</f>
        <v>0</v>
      </c>
      <c r="CH51" s="292">
        <f>0</f>
        <v>0</v>
      </c>
      <c r="CI51" s="292">
        <f>0</f>
        <v>0</v>
      </c>
      <c r="CJ51" s="292">
        <f t="shared" si="44"/>
        <v>0</v>
      </c>
      <c r="CK51" s="292">
        <f>0</f>
        <v>0</v>
      </c>
      <c r="CL51" s="292">
        <f>0</f>
        <v>0</v>
      </c>
      <c r="CM51" s="292">
        <f>0</f>
        <v>0</v>
      </c>
      <c r="CN51" s="292">
        <f>0</f>
        <v>0</v>
      </c>
      <c r="CO51" s="292">
        <f>0</f>
        <v>0</v>
      </c>
      <c r="CP51" s="292">
        <f>0</f>
        <v>0</v>
      </c>
      <c r="CQ51" s="292">
        <f>0</f>
        <v>0</v>
      </c>
      <c r="CR51" s="292">
        <f t="shared" si="45"/>
        <v>0</v>
      </c>
      <c r="CS51" s="292">
        <f>0</f>
        <v>0</v>
      </c>
      <c r="CT51" s="292">
        <f>0</f>
        <v>0</v>
      </c>
      <c r="CU51" s="292">
        <f>0</f>
        <v>0</v>
      </c>
      <c r="CV51" s="292">
        <f>0</f>
        <v>0</v>
      </c>
      <c r="CW51" s="292">
        <f>0</f>
        <v>0</v>
      </c>
      <c r="CX51" s="292">
        <f>0</f>
        <v>0</v>
      </c>
      <c r="CY51" s="292">
        <f>0</f>
        <v>0</v>
      </c>
    </row>
    <row r="52" spans="1:103" s="224" customFormat="1" ht="13.5" customHeight="1">
      <c r="A52" s="290" t="s">
        <v>745</v>
      </c>
      <c r="B52" s="291" t="s">
        <v>893</v>
      </c>
      <c r="C52" s="290" t="s">
        <v>894</v>
      </c>
      <c r="D52" s="292">
        <f t="shared" si="23"/>
        <v>0</v>
      </c>
      <c r="E52" s="292">
        <f t="shared" si="24"/>
        <v>0</v>
      </c>
      <c r="F52" s="292">
        <f t="shared" si="25"/>
        <v>0</v>
      </c>
      <c r="G52" s="292">
        <f t="shared" si="26"/>
        <v>0</v>
      </c>
      <c r="H52" s="292">
        <f t="shared" si="27"/>
        <v>0</v>
      </c>
      <c r="I52" s="292">
        <f t="shared" si="28"/>
        <v>0</v>
      </c>
      <c r="J52" s="292">
        <f t="shared" si="29"/>
        <v>0</v>
      </c>
      <c r="K52" s="292">
        <f t="shared" si="30"/>
        <v>0</v>
      </c>
      <c r="L52" s="292">
        <f t="shared" si="31"/>
        <v>0</v>
      </c>
      <c r="M52" s="292">
        <f t="shared" si="32"/>
        <v>0</v>
      </c>
      <c r="N52" s="292">
        <f t="shared" si="33"/>
        <v>0</v>
      </c>
      <c r="O52" s="292">
        <f t="shared" si="34"/>
        <v>0</v>
      </c>
      <c r="P52" s="292">
        <f t="shared" si="35"/>
        <v>0</v>
      </c>
      <c r="Q52" s="292">
        <f>0</f>
        <v>0</v>
      </c>
      <c r="R52" s="292">
        <f>0</f>
        <v>0</v>
      </c>
      <c r="S52" s="292">
        <f>0</f>
        <v>0</v>
      </c>
      <c r="T52" s="292">
        <f>0</f>
        <v>0</v>
      </c>
      <c r="U52" s="292">
        <f>0</f>
        <v>0</v>
      </c>
      <c r="V52" s="292">
        <f>0</f>
        <v>0</v>
      </c>
      <c r="W52" s="292">
        <f>0</f>
        <v>0</v>
      </c>
      <c r="X52" s="292">
        <f t="shared" si="36"/>
        <v>0</v>
      </c>
      <c r="Y52" s="292">
        <f>0</f>
        <v>0</v>
      </c>
      <c r="Z52" s="292">
        <f>0</f>
        <v>0</v>
      </c>
      <c r="AA52" s="292">
        <f>0</f>
        <v>0</v>
      </c>
      <c r="AB52" s="292">
        <f>0</f>
        <v>0</v>
      </c>
      <c r="AC52" s="292">
        <f>0</f>
        <v>0</v>
      </c>
      <c r="AD52" s="292">
        <f>0</f>
        <v>0</v>
      </c>
      <c r="AE52" s="292">
        <f>0</f>
        <v>0</v>
      </c>
      <c r="AF52" s="292">
        <f t="shared" si="37"/>
        <v>0</v>
      </c>
      <c r="AG52" s="292">
        <f>0</f>
        <v>0</v>
      </c>
      <c r="AH52" s="292">
        <f>0</f>
        <v>0</v>
      </c>
      <c r="AI52" s="292">
        <f>0</f>
        <v>0</v>
      </c>
      <c r="AJ52" s="292">
        <f>0</f>
        <v>0</v>
      </c>
      <c r="AK52" s="292">
        <f>0</f>
        <v>0</v>
      </c>
      <c r="AL52" s="292">
        <f>0</f>
        <v>0</v>
      </c>
      <c r="AM52" s="292">
        <f>0</f>
        <v>0</v>
      </c>
      <c r="AN52" s="292">
        <f t="shared" si="38"/>
        <v>0</v>
      </c>
      <c r="AO52" s="292">
        <f>0</f>
        <v>0</v>
      </c>
      <c r="AP52" s="292">
        <f>0</f>
        <v>0</v>
      </c>
      <c r="AQ52" s="292">
        <f>0</f>
        <v>0</v>
      </c>
      <c r="AR52" s="292">
        <f>0</f>
        <v>0</v>
      </c>
      <c r="AS52" s="292">
        <f>0</f>
        <v>0</v>
      </c>
      <c r="AT52" s="292">
        <f>0</f>
        <v>0</v>
      </c>
      <c r="AU52" s="292">
        <f>0</f>
        <v>0</v>
      </c>
      <c r="AV52" s="292">
        <f t="shared" si="39"/>
        <v>0</v>
      </c>
      <c r="AW52" s="292">
        <f>0</f>
        <v>0</v>
      </c>
      <c r="AX52" s="292">
        <f>0</f>
        <v>0</v>
      </c>
      <c r="AY52" s="292">
        <f>0</f>
        <v>0</v>
      </c>
      <c r="AZ52" s="292">
        <f>0</f>
        <v>0</v>
      </c>
      <c r="BA52" s="292">
        <f>0</f>
        <v>0</v>
      </c>
      <c r="BB52" s="292">
        <f>0</f>
        <v>0</v>
      </c>
      <c r="BC52" s="292">
        <f>0</f>
        <v>0</v>
      </c>
      <c r="BD52" s="292">
        <f t="shared" si="40"/>
        <v>0</v>
      </c>
      <c r="BE52" s="292">
        <f>0</f>
        <v>0</v>
      </c>
      <c r="BF52" s="292">
        <f>0</f>
        <v>0</v>
      </c>
      <c r="BG52" s="292">
        <f>0</f>
        <v>0</v>
      </c>
      <c r="BH52" s="292">
        <f>0</f>
        <v>0</v>
      </c>
      <c r="BI52" s="292">
        <f>0</f>
        <v>0</v>
      </c>
      <c r="BJ52" s="292">
        <f>0</f>
        <v>0</v>
      </c>
      <c r="BK52" s="292">
        <f>0</f>
        <v>0</v>
      </c>
      <c r="BL52" s="292">
        <f t="shared" si="41"/>
        <v>0</v>
      </c>
      <c r="BM52" s="292">
        <f>0</f>
        <v>0</v>
      </c>
      <c r="BN52" s="292">
        <f>0</f>
        <v>0</v>
      </c>
      <c r="BO52" s="292">
        <f>0</f>
        <v>0</v>
      </c>
      <c r="BP52" s="292">
        <f>0</f>
        <v>0</v>
      </c>
      <c r="BQ52" s="292">
        <f>0</f>
        <v>0</v>
      </c>
      <c r="BR52" s="292">
        <f>0</f>
        <v>0</v>
      </c>
      <c r="BS52" s="292">
        <f>0</f>
        <v>0</v>
      </c>
      <c r="BT52" s="292">
        <f t="shared" si="42"/>
        <v>0</v>
      </c>
      <c r="BU52" s="292">
        <f>0</f>
        <v>0</v>
      </c>
      <c r="BV52" s="292">
        <f>0</f>
        <v>0</v>
      </c>
      <c r="BW52" s="292">
        <f>0</f>
        <v>0</v>
      </c>
      <c r="BX52" s="292">
        <f>0</f>
        <v>0</v>
      </c>
      <c r="BY52" s="292">
        <f>0</f>
        <v>0</v>
      </c>
      <c r="BZ52" s="292">
        <f>0</f>
        <v>0</v>
      </c>
      <c r="CA52" s="292">
        <f>0</f>
        <v>0</v>
      </c>
      <c r="CB52" s="292">
        <f t="shared" si="43"/>
        <v>0</v>
      </c>
      <c r="CC52" s="292">
        <f>0</f>
        <v>0</v>
      </c>
      <c r="CD52" s="292">
        <f>0</f>
        <v>0</v>
      </c>
      <c r="CE52" s="292">
        <f>0</f>
        <v>0</v>
      </c>
      <c r="CF52" s="292">
        <f>0</f>
        <v>0</v>
      </c>
      <c r="CG52" s="292">
        <f>0</f>
        <v>0</v>
      </c>
      <c r="CH52" s="292">
        <f>0</f>
        <v>0</v>
      </c>
      <c r="CI52" s="292">
        <f>0</f>
        <v>0</v>
      </c>
      <c r="CJ52" s="292">
        <f t="shared" si="44"/>
        <v>0</v>
      </c>
      <c r="CK52" s="292">
        <f>0</f>
        <v>0</v>
      </c>
      <c r="CL52" s="292">
        <f>0</f>
        <v>0</v>
      </c>
      <c r="CM52" s="292">
        <f>0</f>
        <v>0</v>
      </c>
      <c r="CN52" s="292">
        <f>0</f>
        <v>0</v>
      </c>
      <c r="CO52" s="292">
        <f>0</f>
        <v>0</v>
      </c>
      <c r="CP52" s="292">
        <f>0</f>
        <v>0</v>
      </c>
      <c r="CQ52" s="292">
        <f>0</f>
        <v>0</v>
      </c>
      <c r="CR52" s="292">
        <f t="shared" si="45"/>
        <v>0</v>
      </c>
      <c r="CS52" s="292">
        <f>0</f>
        <v>0</v>
      </c>
      <c r="CT52" s="292">
        <f>0</f>
        <v>0</v>
      </c>
      <c r="CU52" s="292">
        <f>0</f>
        <v>0</v>
      </c>
      <c r="CV52" s="292">
        <f>0</f>
        <v>0</v>
      </c>
      <c r="CW52" s="292">
        <f>0</f>
        <v>0</v>
      </c>
      <c r="CX52" s="292">
        <f>0</f>
        <v>0</v>
      </c>
      <c r="CY52" s="292">
        <f>0</f>
        <v>0</v>
      </c>
    </row>
    <row r="53" spans="1:103" s="224" customFormat="1" ht="13.5" customHeight="1">
      <c r="A53" s="290" t="s">
        <v>745</v>
      </c>
      <c r="B53" s="291" t="s">
        <v>896</v>
      </c>
      <c r="C53" s="290" t="s">
        <v>897</v>
      </c>
      <c r="D53" s="292">
        <f t="shared" si="23"/>
        <v>0</v>
      </c>
      <c r="E53" s="292">
        <f t="shared" si="24"/>
        <v>0</v>
      </c>
      <c r="F53" s="292">
        <f t="shared" si="25"/>
        <v>0</v>
      </c>
      <c r="G53" s="292">
        <f t="shared" si="26"/>
        <v>0</v>
      </c>
      <c r="H53" s="292">
        <f t="shared" si="27"/>
        <v>0</v>
      </c>
      <c r="I53" s="292">
        <f t="shared" si="28"/>
        <v>0</v>
      </c>
      <c r="J53" s="292">
        <f t="shared" si="29"/>
        <v>0</v>
      </c>
      <c r="K53" s="292">
        <f t="shared" si="30"/>
        <v>0</v>
      </c>
      <c r="L53" s="292">
        <f t="shared" si="31"/>
        <v>0</v>
      </c>
      <c r="M53" s="292">
        <f t="shared" si="32"/>
        <v>0</v>
      </c>
      <c r="N53" s="292">
        <f t="shared" si="33"/>
        <v>0</v>
      </c>
      <c r="O53" s="292">
        <f t="shared" si="34"/>
        <v>0</v>
      </c>
      <c r="P53" s="292">
        <f t="shared" si="35"/>
        <v>0</v>
      </c>
      <c r="Q53" s="292">
        <f>0</f>
        <v>0</v>
      </c>
      <c r="R53" s="292">
        <f>0</f>
        <v>0</v>
      </c>
      <c r="S53" s="292">
        <f>0</f>
        <v>0</v>
      </c>
      <c r="T53" s="292">
        <f>0</f>
        <v>0</v>
      </c>
      <c r="U53" s="292">
        <f>0</f>
        <v>0</v>
      </c>
      <c r="V53" s="292">
        <f>0</f>
        <v>0</v>
      </c>
      <c r="W53" s="292">
        <f>0</f>
        <v>0</v>
      </c>
      <c r="X53" s="292">
        <f t="shared" si="36"/>
        <v>0</v>
      </c>
      <c r="Y53" s="292">
        <f>0</f>
        <v>0</v>
      </c>
      <c r="Z53" s="292">
        <f>0</f>
        <v>0</v>
      </c>
      <c r="AA53" s="292">
        <f>0</f>
        <v>0</v>
      </c>
      <c r="AB53" s="292">
        <f>0</f>
        <v>0</v>
      </c>
      <c r="AC53" s="292">
        <f>0</f>
        <v>0</v>
      </c>
      <c r="AD53" s="292">
        <f>0</f>
        <v>0</v>
      </c>
      <c r="AE53" s="292">
        <f>0</f>
        <v>0</v>
      </c>
      <c r="AF53" s="292">
        <f t="shared" si="37"/>
        <v>0</v>
      </c>
      <c r="AG53" s="292">
        <f>0</f>
        <v>0</v>
      </c>
      <c r="AH53" s="292">
        <f>0</f>
        <v>0</v>
      </c>
      <c r="AI53" s="292">
        <f>0</f>
        <v>0</v>
      </c>
      <c r="AJ53" s="292">
        <f>0</f>
        <v>0</v>
      </c>
      <c r="AK53" s="292">
        <f>0</f>
        <v>0</v>
      </c>
      <c r="AL53" s="292">
        <f>0</f>
        <v>0</v>
      </c>
      <c r="AM53" s="292">
        <f>0</f>
        <v>0</v>
      </c>
      <c r="AN53" s="292">
        <f t="shared" si="38"/>
        <v>0</v>
      </c>
      <c r="AO53" s="292">
        <f>0</f>
        <v>0</v>
      </c>
      <c r="AP53" s="292">
        <f>0</f>
        <v>0</v>
      </c>
      <c r="AQ53" s="292">
        <f>0</f>
        <v>0</v>
      </c>
      <c r="AR53" s="292">
        <f>0</f>
        <v>0</v>
      </c>
      <c r="AS53" s="292">
        <f>0</f>
        <v>0</v>
      </c>
      <c r="AT53" s="292">
        <f>0</f>
        <v>0</v>
      </c>
      <c r="AU53" s="292">
        <f>0</f>
        <v>0</v>
      </c>
      <c r="AV53" s="292">
        <f t="shared" si="39"/>
        <v>0</v>
      </c>
      <c r="AW53" s="292">
        <f>0</f>
        <v>0</v>
      </c>
      <c r="AX53" s="292">
        <f>0</f>
        <v>0</v>
      </c>
      <c r="AY53" s="292">
        <f>0</f>
        <v>0</v>
      </c>
      <c r="AZ53" s="292">
        <f>0</f>
        <v>0</v>
      </c>
      <c r="BA53" s="292">
        <f>0</f>
        <v>0</v>
      </c>
      <c r="BB53" s="292">
        <f>0</f>
        <v>0</v>
      </c>
      <c r="BC53" s="292">
        <f>0</f>
        <v>0</v>
      </c>
      <c r="BD53" s="292">
        <f t="shared" si="40"/>
        <v>0</v>
      </c>
      <c r="BE53" s="292">
        <f>0</f>
        <v>0</v>
      </c>
      <c r="BF53" s="292">
        <f>0</f>
        <v>0</v>
      </c>
      <c r="BG53" s="292">
        <f>0</f>
        <v>0</v>
      </c>
      <c r="BH53" s="292">
        <f>0</f>
        <v>0</v>
      </c>
      <c r="BI53" s="292">
        <f>0</f>
        <v>0</v>
      </c>
      <c r="BJ53" s="292">
        <f>0</f>
        <v>0</v>
      </c>
      <c r="BK53" s="292">
        <f>0</f>
        <v>0</v>
      </c>
      <c r="BL53" s="292">
        <f t="shared" si="41"/>
        <v>0</v>
      </c>
      <c r="BM53" s="292">
        <f>0</f>
        <v>0</v>
      </c>
      <c r="BN53" s="292">
        <f>0</f>
        <v>0</v>
      </c>
      <c r="BO53" s="292">
        <f>0</f>
        <v>0</v>
      </c>
      <c r="BP53" s="292">
        <f>0</f>
        <v>0</v>
      </c>
      <c r="BQ53" s="292">
        <f>0</f>
        <v>0</v>
      </c>
      <c r="BR53" s="292">
        <f>0</f>
        <v>0</v>
      </c>
      <c r="BS53" s="292">
        <f>0</f>
        <v>0</v>
      </c>
      <c r="BT53" s="292">
        <f t="shared" si="42"/>
        <v>0</v>
      </c>
      <c r="BU53" s="292">
        <f>0</f>
        <v>0</v>
      </c>
      <c r="BV53" s="292">
        <f>0</f>
        <v>0</v>
      </c>
      <c r="BW53" s="292">
        <f>0</f>
        <v>0</v>
      </c>
      <c r="BX53" s="292">
        <f>0</f>
        <v>0</v>
      </c>
      <c r="BY53" s="292">
        <f>0</f>
        <v>0</v>
      </c>
      <c r="BZ53" s="292">
        <f>0</f>
        <v>0</v>
      </c>
      <c r="CA53" s="292">
        <f>0</f>
        <v>0</v>
      </c>
      <c r="CB53" s="292">
        <f t="shared" si="43"/>
        <v>0</v>
      </c>
      <c r="CC53" s="292">
        <f>0</f>
        <v>0</v>
      </c>
      <c r="CD53" s="292">
        <f>0</f>
        <v>0</v>
      </c>
      <c r="CE53" s="292">
        <f>0</f>
        <v>0</v>
      </c>
      <c r="CF53" s="292">
        <f>0</f>
        <v>0</v>
      </c>
      <c r="CG53" s="292">
        <f>0</f>
        <v>0</v>
      </c>
      <c r="CH53" s="292">
        <f>0</f>
        <v>0</v>
      </c>
      <c r="CI53" s="292">
        <f>0</f>
        <v>0</v>
      </c>
      <c r="CJ53" s="292">
        <f t="shared" si="44"/>
        <v>0</v>
      </c>
      <c r="CK53" s="292">
        <f>0</f>
        <v>0</v>
      </c>
      <c r="CL53" s="292">
        <f>0</f>
        <v>0</v>
      </c>
      <c r="CM53" s="292">
        <f>0</f>
        <v>0</v>
      </c>
      <c r="CN53" s="292">
        <f>0</f>
        <v>0</v>
      </c>
      <c r="CO53" s="292">
        <f>0</f>
        <v>0</v>
      </c>
      <c r="CP53" s="292">
        <f>0</f>
        <v>0</v>
      </c>
      <c r="CQ53" s="292">
        <f>0</f>
        <v>0</v>
      </c>
      <c r="CR53" s="292">
        <f t="shared" si="45"/>
        <v>0</v>
      </c>
      <c r="CS53" s="292">
        <f>0</f>
        <v>0</v>
      </c>
      <c r="CT53" s="292">
        <f>0</f>
        <v>0</v>
      </c>
      <c r="CU53" s="292">
        <f>0</f>
        <v>0</v>
      </c>
      <c r="CV53" s="292">
        <f>0</f>
        <v>0</v>
      </c>
      <c r="CW53" s="292">
        <f>0</f>
        <v>0</v>
      </c>
      <c r="CX53" s="292">
        <f>0</f>
        <v>0</v>
      </c>
      <c r="CY53" s="292">
        <f>0</f>
        <v>0</v>
      </c>
    </row>
    <row r="54" spans="1:103" s="224" customFormat="1" ht="13.5" customHeight="1">
      <c r="A54" s="290" t="s">
        <v>745</v>
      </c>
      <c r="B54" s="291" t="s">
        <v>899</v>
      </c>
      <c r="C54" s="290" t="s">
        <v>900</v>
      </c>
      <c r="D54" s="292">
        <f t="shared" si="23"/>
        <v>0</v>
      </c>
      <c r="E54" s="292">
        <f t="shared" si="24"/>
        <v>0</v>
      </c>
      <c r="F54" s="292">
        <f t="shared" si="25"/>
        <v>0</v>
      </c>
      <c r="G54" s="292">
        <f t="shared" si="26"/>
        <v>0</v>
      </c>
      <c r="H54" s="292">
        <f t="shared" si="27"/>
        <v>0</v>
      </c>
      <c r="I54" s="292">
        <f t="shared" si="28"/>
        <v>0</v>
      </c>
      <c r="J54" s="292">
        <f t="shared" si="29"/>
        <v>0</v>
      </c>
      <c r="K54" s="292">
        <f t="shared" si="30"/>
        <v>0</v>
      </c>
      <c r="L54" s="292">
        <f t="shared" si="31"/>
        <v>0</v>
      </c>
      <c r="M54" s="292">
        <f t="shared" si="32"/>
        <v>0</v>
      </c>
      <c r="N54" s="292">
        <f t="shared" si="33"/>
        <v>0</v>
      </c>
      <c r="O54" s="292">
        <f t="shared" si="34"/>
        <v>0</v>
      </c>
      <c r="P54" s="292">
        <f t="shared" si="35"/>
        <v>0</v>
      </c>
      <c r="Q54" s="292">
        <f>0</f>
        <v>0</v>
      </c>
      <c r="R54" s="292">
        <f>0</f>
        <v>0</v>
      </c>
      <c r="S54" s="292">
        <f>0</f>
        <v>0</v>
      </c>
      <c r="T54" s="292">
        <f>0</f>
        <v>0</v>
      </c>
      <c r="U54" s="292">
        <f>0</f>
        <v>0</v>
      </c>
      <c r="V54" s="292">
        <f>0</f>
        <v>0</v>
      </c>
      <c r="W54" s="292">
        <f>0</f>
        <v>0</v>
      </c>
      <c r="X54" s="292">
        <f t="shared" si="36"/>
        <v>0</v>
      </c>
      <c r="Y54" s="292">
        <f>0</f>
        <v>0</v>
      </c>
      <c r="Z54" s="292">
        <f>0</f>
        <v>0</v>
      </c>
      <c r="AA54" s="292">
        <f>0</f>
        <v>0</v>
      </c>
      <c r="AB54" s="292">
        <f>0</f>
        <v>0</v>
      </c>
      <c r="AC54" s="292">
        <f>0</f>
        <v>0</v>
      </c>
      <c r="AD54" s="292">
        <f>0</f>
        <v>0</v>
      </c>
      <c r="AE54" s="292">
        <f>0</f>
        <v>0</v>
      </c>
      <c r="AF54" s="292">
        <f t="shared" si="37"/>
        <v>0</v>
      </c>
      <c r="AG54" s="292">
        <f>0</f>
        <v>0</v>
      </c>
      <c r="AH54" s="292">
        <f>0</f>
        <v>0</v>
      </c>
      <c r="AI54" s="292">
        <f>0</f>
        <v>0</v>
      </c>
      <c r="AJ54" s="292">
        <f>0</f>
        <v>0</v>
      </c>
      <c r="AK54" s="292">
        <f>0</f>
        <v>0</v>
      </c>
      <c r="AL54" s="292">
        <f>0</f>
        <v>0</v>
      </c>
      <c r="AM54" s="292">
        <f>0</f>
        <v>0</v>
      </c>
      <c r="AN54" s="292">
        <f t="shared" si="38"/>
        <v>0</v>
      </c>
      <c r="AO54" s="292">
        <f>0</f>
        <v>0</v>
      </c>
      <c r="AP54" s="292">
        <f>0</f>
        <v>0</v>
      </c>
      <c r="AQ54" s="292">
        <f>0</f>
        <v>0</v>
      </c>
      <c r="AR54" s="292">
        <f>0</f>
        <v>0</v>
      </c>
      <c r="AS54" s="292">
        <f>0</f>
        <v>0</v>
      </c>
      <c r="AT54" s="292">
        <f>0</f>
        <v>0</v>
      </c>
      <c r="AU54" s="292">
        <f>0</f>
        <v>0</v>
      </c>
      <c r="AV54" s="292">
        <f t="shared" si="39"/>
        <v>0</v>
      </c>
      <c r="AW54" s="292">
        <f>0</f>
        <v>0</v>
      </c>
      <c r="AX54" s="292">
        <f>0</f>
        <v>0</v>
      </c>
      <c r="AY54" s="292">
        <f>0</f>
        <v>0</v>
      </c>
      <c r="AZ54" s="292">
        <f>0</f>
        <v>0</v>
      </c>
      <c r="BA54" s="292">
        <f>0</f>
        <v>0</v>
      </c>
      <c r="BB54" s="292">
        <f>0</f>
        <v>0</v>
      </c>
      <c r="BC54" s="292">
        <f>0</f>
        <v>0</v>
      </c>
      <c r="BD54" s="292">
        <f t="shared" si="40"/>
        <v>0</v>
      </c>
      <c r="BE54" s="292">
        <f>0</f>
        <v>0</v>
      </c>
      <c r="BF54" s="292">
        <f>0</f>
        <v>0</v>
      </c>
      <c r="BG54" s="292">
        <f>0</f>
        <v>0</v>
      </c>
      <c r="BH54" s="292">
        <f>0</f>
        <v>0</v>
      </c>
      <c r="BI54" s="292">
        <f>0</f>
        <v>0</v>
      </c>
      <c r="BJ54" s="292">
        <f>0</f>
        <v>0</v>
      </c>
      <c r="BK54" s="292">
        <f>0</f>
        <v>0</v>
      </c>
      <c r="BL54" s="292">
        <f t="shared" si="41"/>
        <v>0</v>
      </c>
      <c r="BM54" s="292">
        <f>0</f>
        <v>0</v>
      </c>
      <c r="BN54" s="292">
        <f>0</f>
        <v>0</v>
      </c>
      <c r="BO54" s="292">
        <f>0</f>
        <v>0</v>
      </c>
      <c r="BP54" s="292">
        <f>0</f>
        <v>0</v>
      </c>
      <c r="BQ54" s="292">
        <f>0</f>
        <v>0</v>
      </c>
      <c r="BR54" s="292">
        <f>0</f>
        <v>0</v>
      </c>
      <c r="BS54" s="292">
        <f>0</f>
        <v>0</v>
      </c>
      <c r="BT54" s="292">
        <f t="shared" si="42"/>
        <v>0</v>
      </c>
      <c r="BU54" s="292">
        <f>0</f>
        <v>0</v>
      </c>
      <c r="BV54" s="292">
        <f>0</f>
        <v>0</v>
      </c>
      <c r="BW54" s="292">
        <f>0</f>
        <v>0</v>
      </c>
      <c r="BX54" s="292">
        <f>0</f>
        <v>0</v>
      </c>
      <c r="BY54" s="292">
        <f>0</f>
        <v>0</v>
      </c>
      <c r="BZ54" s="292">
        <f>0</f>
        <v>0</v>
      </c>
      <c r="CA54" s="292">
        <f>0</f>
        <v>0</v>
      </c>
      <c r="CB54" s="292">
        <f t="shared" si="43"/>
        <v>0</v>
      </c>
      <c r="CC54" s="292">
        <f>0</f>
        <v>0</v>
      </c>
      <c r="CD54" s="292">
        <f>0</f>
        <v>0</v>
      </c>
      <c r="CE54" s="292">
        <f>0</f>
        <v>0</v>
      </c>
      <c r="CF54" s="292">
        <f>0</f>
        <v>0</v>
      </c>
      <c r="CG54" s="292">
        <f>0</f>
        <v>0</v>
      </c>
      <c r="CH54" s="292">
        <f>0</f>
        <v>0</v>
      </c>
      <c r="CI54" s="292">
        <f>0</f>
        <v>0</v>
      </c>
      <c r="CJ54" s="292">
        <f t="shared" si="44"/>
        <v>0</v>
      </c>
      <c r="CK54" s="292">
        <f>0</f>
        <v>0</v>
      </c>
      <c r="CL54" s="292">
        <f>0</f>
        <v>0</v>
      </c>
      <c r="CM54" s="292">
        <f>0</f>
        <v>0</v>
      </c>
      <c r="CN54" s="292">
        <f>0</f>
        <v>0</v>
      </c>
      <c r="CO54" s="292">
        <f>0</f>
        <v>0</v>
      </c>
      <c r="CP54" s="292">
        <f>0</f>
        <v>0</v>
      </c>
      <c r="CQ54" s="292">
        <f>0</f>
        <v>0</v>
      </c>
      <c r="CR54" s="292">
        <f t="shared" si="45"/>
        <v>0</v>
      </c>
      <c r="CS54" s="292">
        <f>0</f>
        <v>0</v>
      </c>
      <c r="CT54" s="292">
        <f>0</f>
        <v>0</v>
      </c>
      <c r="CU54" s="292">
        <f>0</f>
        <v>0</v>
      </c>
      <c r="CV54" s="292">
        <f>0</f>
        <v>0</v>
      </c>
      <c r="CW54" s="292">
        <f>0</f>
        <v>0</v>
      </c>
      <c r="CX54" s="292">
        <f>0</f>
        <v>0</v>
      </c>
      <c r="CY54" s="292">
        <f>0</f>
        <v>0</v>
      </c>
    </row>
    <row r="55" spans="1:103" s="224" customFormat="1" ht="13.5" customHeight="1">
      <c r="A55" s="290" t="s">
        <v>745</v>
      </c>
      <c r="B55" s="291" t="s">
        <v>902</v>
      </c>
      <c r="C55" s="290" t="s">
        <v>903</v>
      </c>
      <c r="D55" s="292">
        <f t="shared" si="23"/>
        <v>0</v>
      </c>
      <c r="E55" s="292">
        <f t="shared" si="24"/>
        <v>0</v>
      </c>
      <c r="F55" s="292">
        <f t="shared" si="25"/>
        <v>0</v>
      </c>
      <c r="G55" s="292">
        <f t="shared" si="26"/>
        <v>0</v>
      </c>
      <c r="H55" s="292">
        <f t="shared" si="27"/>
        <v>0</v>
      </c>
      <c r="I55" s="292">
        <f t="shared" si="28"/>
        <v>0</v>
      </c>
      <c r="J55" s="292">
        <f t="shared" si="29"/>
        <v>0</v>
      </c>
      <c r="K55" s="292">
        <f t="shared" si="30"/>
        <v>0</v>
      </c>
      <c r="L55" s="292">
        <f t="shared" si="31"/>
        <v>0</v>
      </c>
      <c r="M55" s="292">
        <f t="shared" si="32"/>
        <v>0</v>
      </c>
      <c r="N55" s="292">
        <f t="shared" si="33"/>
        <v>0</v>
      </c>
      <c r="O55" s="292">
        <f t="shared" si="34"/>
        <v>0</v>
      </c>
      <c r="P55" s="292">
        <f t="shared" si="35"/>
        <v>0</v>
      </c>
      <c r="Q55" s="292">
        <f>0</f>
        <v>0</v>
      </c>
      <c r="R55" s="292">
        <f>0</f>
        <v>0</v>
      </c>
      <c r="S55" s="292">
        <f>0</f>
        <v>0</v>
      </c>
      <c r="T55" s="292">
        <f>0</f>
        <v>0</v>
      </c>
      <c r="U55" s="292">
        <f>0</f>
        <v>0</v>
      </c>
      <c r="V55" s="292">
        <f>0</f>
        <v>0</v>
      </c>
      <c r="W55" s="292">
        <f>0</f>
        <v>0</v>
      </c>
      <c r="X55" s="292">
        <f t="shared" si="36"/>
        <v>0</v>
      </c>
      <c r="Y55" s="292">
        <f>0</f>
        <v>0</v>
      </c>
      <c r="Z55" s="292">
        <f>0</f>
        <v>0</v>
      </c>
      <c r="AA55" s="292">
        <f>0</f>
        <v>0</v>
      </c>
      <c r="AB55" s="292">
        <f>0</f>
        <v>0</v>
      </c>
      <c r="AC55" s="292">
        <f>0</f>
        <v>0</v>
      </c>
      <c r="AD55" s="292">
        <f>0</f>
        <v>0</v>
      </c>
      <c r="AE55" s="292">
        <f>0</f>
        <v>0</v>
      </c>
      <c r="AF55" s="292">
        <f t="shared" si="37"/>
        <v>0</v>
      </c>
      <c r="AG55" s="292">
        <f>0</f>
        <v>0</v>
      </c>
      <c r="AH55" s="292">
        <f>0</f>
        <v>0</v>
      </c>
      <c r="AI55" s="292">
        <f>0</f>
        <v>0</v>
      </c>
      <c r="AJ55" s="292">
        <f>0</f>
        <v>0</v>
      </c>
      <c r="AK55" s="292">
        <f>0</f>
        <v>0</v>
      </c>
      <c r="AL55" s="292">
        <f>0</f>
        <v>0</v>
      </c>
      <c r="AM55" s="292">
        <f>0</f>
        <v>0</v>
      </c>
      <c r="AN55" s="292">
        <f t="shared" si="38"/>
        <v>0</v>
      </c>
      <c r="AO55" s="292">
        <f>0</f>
        <v>0</v>
      </c>
      <c r="AP55" s="292">
        <f>0</f>
        <v>0</v>
      </c>
      <c r="AQ55" s="292">
        <f>0</f>
        <v>0</v>
      </c>
      <c r="AR55" s="292">
        <f>0</f>
        <v>0</v>
      </c>
      <c r="AS55" s="292">
        <f>0</f>
        <v>0</v>
      </c>
      <c r="AT55" s="292">
        <f>0</f>
        <v>0</v>
      </c>
      <c r="AU55" s="292">
        <f>0</f>
        <v>0</v>
      </c>
      <c r="AV55" s="292">
        <f t="shared" si="39"/>
        <v>0</v>
      </c>
      <c r="AW55" s="292">
        <f>0</f>
        <v>0</v>
      </c>
      <c r="AX55" s="292">
        <f>0</f>
        <v>0</v>
      </c>
      <c r="AY55" s="292">
        <f>0</f>
        <v>0</v>
      </c>
      <c r="AZ55" s="292">
        <f>0</f>
        <v>0</v>
      </c>
      <c r="BA55" s="292">
        <f>0</f>
        <v>0</v>
      </c>
      <c r="BB55" s="292">
        <f>0</f>
        <v>0</v>
      </c>
      <c r="BC55" s="292">
        <f>0</f>
        <v>0</v>
      </c>
      <c r="BD55" s="292">
        <f t="shared" si="40"/>
        <v>0</v>
      </c>
      <c r="BE55" s="292">
        <f>0</f>
        <v>0</v>
      </c>
      <c r="BF55" s="292">
        <f>0</f>
        <v>0</v>
      </c>
      <c r="BG55" s="292">
        <f>0</f>
        <v>0</v>
      </c>
      <c r="BH55" s="292">
        <f>0</f>
        <v>0</v>
      </c>
      <c r="BI55" s="292">
        <f>0</f>
        <v>0</v>
      </c>
      <c r="BJ55" s="292">
        <f>0</f>
        <v>0</v>
      </c>
      <c r="BK55" s="292">
        <f>0</f>
        <v>0</v>
      </c>
      <c r="BL55" s="292">
        <f t="shared" si="41"/>
        <v>0</v>
      </c>
      <c r="BM55" s="292">
        <f>0</f>
        <v>0</v>
      </c>
      <c r="BN55" s="292">
        <f>0</f>
        <v>0</v>
      </c>
      <c r="BO55" s="292">
        <f>0</f>
        <v>0</v>
      </c>
      <c r="BP55" s="292">
        <f>0</f>
        <v>0</v>
      </c>
      <c r="BQ55" s="292">
        <f>0</f>
        <v>0</v>
      </c>
      <c r="BR55" s="292">
        <f>0</f>
        <v>0</v>
      </c>
      <c r="BS55" s="292">
        <f>0</f>
        <v>0</v>
      </c>
      <c r="BT55" s="292">
        <f t="shared" si="42"/>
        <v>0</v>
      </c>
      <c r="BU55" s="292">
        <f>0</f>
        <v>0</v>
      </c>
      <c r="BV55" s="292">
        <f>0</f>
        <v>0</v>
      </c>
      <c r="BW55" s="292">
        <f>0</f>
        <v>0</v>
      </c>
      <c r="BX55" s="292">
        <f>0</f>
        <v>0</v>
      </c>
      <c r="BY55" s="292">
        <f>0</f>
        <v>0</v>
      </c>
      <c r="BZ55" s="292">
        <f>0</f>
        <v>0</v>
      </c>
      <c r="CA55" s="292">
        <f>0</f>
        <v>0</v>
      </c>
      <c r="CB55" s="292">
        <f t="shared" si="43"/>
        <v>0</v>
      </c>
      <c r="CC55" s="292">
        <f>0</f>
        <v>0</v>
      </c>
      <c r="CD55" s="292">
        <f>0</f>
        <v>0</v>
      </c>
      <c r="CE55" s="292">
        <f>0</f>
        <v>0</v>
      </c>
      <c r="CF55" s="292">
        <f>0</f>
        <v>0</v>
      </c>
      <c r="CG55" s="292">
        <f>0</f>
        <v>0</v>
      </c>
      <c r="CH55" s="292">
        <f>0</f>
        <v>0</v>
      </c>
      <c r="CI55" s="292">
        <f>0</f>
        <v>0</v>
      </c>
      <c r="CJ55" s="292">
        <f t="shared" si="44"/>
        <v>0</v>
      </c>
      <c r="CK55" s="292">
        <f>0</f>
        <v>0</v>
      </c>
      <c r="CL55" s="292">
        <f>0</f>
        <v>0</v>
      </c>
      <c r="CM55" s="292">
        <f>0</f>
        <v>0</v>
      </c>
      <c r="CN55" s="292">
        <f>0</f>
        <v>0</v>
      </c>
      <c r="CO55" s="292">
        <f>0</f>
        <v>0</v>
      </c>
      <c r="CP55" s="292">
        <f>0</f>
        <v>0</v>
      </c>
      <c r="CQ55" s="292">
        <f>0</f>
        <v>0</v>
      </c>
      <c r="CR55" s="292">
        <f t="shared" si="45"/>
        <v>0</v>
      </c>
      <c r="CS55" s="292">
        <f>0</f>
        <v>0</v>
      </c>
      <c r="CT55" s="292">
        <f>0</f>
        <v>0</v>
      </c>
      <c r="CU55" s="292">
        <f>0</f>
        <v>0</v>
      </c>
      <c r="CV55" s="292">
        <f>0</f>
        <v>0</v>
      </c>
      <c r="CW55" s="292">
        <f>0</f>
        <v>0</v>
      </c>
      <c r="CX55" s="292">
        <f>0</f>
        <v>0</v>
      </c>
      <c r="CY55" s="292">
        <f>0</f>
        <v>0</v>
      </c>
    </row>
    <row r="56" spans="1:103" s="224" customFormat="1" ht="13.5" customHeight="1">
      <c r="A56" s="290" t="s">
        <v>745</v>
      </c>
      <c r="B56" s="291" t="s">
        <v>905</v>
      </c>
      <c r="C56" s="290" t="s">
        <v>906</v>
      </c>
      <c r="D56" s="292">
        <f t="shared" si="23"/>
        <v>0</v>
      </c>
      <c r="E56" s="292">
        <f t="shared" si="24"/>
        <v>0</v>
      </c>
      <c r="F56" s="292">
        <f t="shared" si="25"/>
        <v>0</v>
      </c>
      <c r="G56" s="292">
        <f t="shared" si="26"/>
        <v>0</v>
      </c>
      <c r="H56" s="292">
        <f t="shared" si="27"/>
        <v>0</v>
      </c>
      <c r="I56" s="292">
        <f t="shared" si="28"/>
        <v>0</v>
      </c>
      <c r="J56" s="292">
        <f t="shared" si="29"/>
        <v>0</v>
      </c>
      <c r="K56" s="292">
        <f t="shared" si="30"/>
        <v>0</v>
      </c>
      <c r="L56" s="292">
        <f t="shared" si="31"/>
        <v>0</v>
      </c>
      <c r="M56" s="292">
        <f t="shared" si="32"/>
        <v>0</v>
      </c>
      <c r="N56" s="292">
        <f t="shared" si="33"/>
        <v>0</v>
      </c>
      <c r="O56" s="292">
        <f t="shared" si="34"/>
        <v>0</v>
      </c>
      <c r="P56" s="292">
        <f t="shared" si="35"/>
        <v>0</v>
      </c>
      <c r="Q56" s="292">
        <f>0</f>
        <v>0</v>
      </c>
      <c r="R56" s="292">
        <f>0</f>
        <v>0</v>
      </c>
      <c r="S56" s="292">
        <f>0</f>
        <v>0</v>
      </c>
      <c r="T56" s="292">
        <f>0</f>
        <v>0</v>
      </c>
      <c r="U56" s="292">
        <f>0</f>
        <v>0</v>
      </c>
      <c r="V56" s="292">
        <f>0</f>
        <v>0</v>
      </c>
      <c r="W56" s="292">
        <f>0</f>
        <v>0</v>
      </c>
      <c r="X56" s="292">
        <f t="shared" si="36"/>
        <v>0</v>
      </c>
      <c r="Y56" s="292">
        <f>0</f>
        <v>0</v>
      </c>
      <c r="Z56" s="292">
        <f>0</f>
        <v>0</v>
      </c>
      <c r="AA56" s="292">
        <f>0</f>
        <v>0</v>
      </c>
      <c r="AB56" s="292">
        <f>0</f>
        <v>0</v>
      </c>
      <c r="AC56" s="292">
        <f>0</f>
        <v>0</v>
      </c>
      <c r="AD56" s="292">
        <f>0</f>
        <v>0</v>
      </c>
      <c r="AE56" s="292">
        <f>0</f>
        <v>0</v>
      </c>
      <c r="AF56" s="292">
        <f t="shared" si="37"/>
        <v>0</v>
      </c>
      <c r="AG56" s="292">
        <f>0</f>
        <v>0</v>
      </c>
      <c r="AH56" s="292">
        <f>0</f>
        <v>0</v>
      </c>
      <c r="AI56" s="292">
        <f>0</f>
        <v>0</v>
      </c>
      <c r="AJ56" s="292">
        <f>0</f>
        <v>0</v>
      </c>
      <c r="AK56" s="292">
        <f>0</f>
        <v>0</v>
      </c>
      <c r="AL56" s="292">
        <f>0</f>
        <v>0</v>
      </c>
      <c r="AM56" s="292">
        <f>0</f>
        <v>0</v>
      </c>
      <c r="AN56" s="292">
        <f t="shared" si="38"/>
        <v>0</v>
      </c>
      <c r="AO56" s="292">
        <f>0</f>
        <v>0</v>
      </c>
      <c r="AP56" s="292">
        <f>0</f>
        <v>0</v>
      </c>
      <c r="AQ56" s="292">
        <f>0</f>
        <v>0</v>
      </c>
      <c r="AR56" s="292">
        <f>0</f>
        <v>0</v>
      </c>
      <c r="AS56" s="292">
        <f>0</f>
        <v>0</v>
      </c>
      <c r="AT56" s="292">
        <f>0</f>
        <v>0</v>
      </c>
      <c r="AU56" s="292">
        <f>0</f>
        <v>0</v>
      </c>
      <c r="AV56" s="292">
        <f t="shared" si="39"/>
        <v>0</v>
      </c>
      <c r="AW56" s="292">
        <f>0</f>
        <v>0</v>
      </c>
      <c r="AX56" s="292">
        <f>0</f>
        <v>0</v>
      </c>
      <c r="AY56" s="292">
        <f>0</f>
        <v>0</v>
      </c>
      <c r="AZ56" s="292">
        <f>0</f>
        <v>0</v>
      </c>
      <c r="BA56" s="292">
        <f>0</f>
        <v>0</v>
      </c>
      <c r="BB56" s="292">
        <f>0</f>
        <v>0</v>
      </c>
      <c r="BC56" s="292">
        <f>0</f>
        <v>0</v>
      </c>
      <c r="BD56" s="292">
        <f t="shared" si="40"/>
        <v>0</v>
      </c>
      <c r="BE56" s="292">
        <f>0</f>
        <v>0</v>
      </c>
      <c r="BF56" s="292">
        <f>0</f>
        <v>0</v>
      </c>
      <c r="BG56" s="292">
        <f>0</f>
        <v>0</v>
      </c>
      <c r="BH56" s="292">
        <f>0</f>
        <v>0</v>
      </c>
      <c r="BI56" s="292">
        <f>0</f>
        <v>0</v>
      </c>
      <c r="BJ56" s="292">
        <f>0</f>
        <v>0</v>
      </c>
      <c r="BK56" s="292">
        <f>0</f>
        <v>0</v>
      </c>
      <c r="BL56" s="292">
        <f t="shared" si="41"/>
        <v>0</v>
      </c>
      <c r="BM56" s="292">
        <f>0</f>
        <v>0</v>
      </c>
      <c r="BN56" s="292">
        <f>0</f>
        <v>0</v>
      </c>
      <c r="BO56" s="292">
        <f>0</f>
        <v>0</v>
      </c>
      <c r="BP56" s="292">
        <f>0</f>
        <v>0</v>
      </c>
      <c r="BQ56" s="292">
        <f>0</f>
        <v>0</v>
      </c>
      <c r="BR56" s="292">
        <f>0</f>
        <v>0</v>
      </c>
      <c r="BS56" s="292">
        <f>0</f>
        <v>0</v>
      </c>
      <c r="BT56" s="292">
        <f t="shared" si="42"/>
        <v>0</v>
      </c>
      <c r="BU56" s="292">
        <f>0</f>
        <v>0</v>
      </c>
      <c r="BV56" s="292">
        <f>0</f>
        <v>0</v>
      </c>
      <c r="BW56" s="292">
        <f>0</f>
        <v>0</v>
      </c>
      <c r="BX56" s="292">
        <f>0</f>
        <v>0</v>
      </c>
      <c r="BY56" s="292">
        <f>0</f>
        <v>0</v>
      </c>
      <c r="BZ56" s="292">
        <f>0</f>
        <v>0</v>
      </c>
      <c r="CA56" s="292">
        <f>0</f>
        <v>0</v>
      </c>
      <c r="CB56" s="292">
        <f t="shared" si="43"/>
        <v>0</v>
      </c>
      <c r="CC56" s="292">
        <f>0</f>
        <v>0</v>
      </c>
      <c r="CD56" s="292">
        <f>0</f>
        <v>0</v>
      </c>
      <c r="CE56" s="292">
        <f>0</f>
        <v>0</v>
      </c>
      <c r="CF56" s="292">
        <f>0</f>
        <v>0</v>
      </c>
      <c r="CG56" s="292">
        <f>0</f>
        <v>0</v>
      </c>
      <c r="CH56" s="292">
        <f>0</f>
        <v>0</v>
      </c>
      <c r="CI56" s="292">
        <f>0</f>
        <v>0</v>
      </c>
      <c r="CJ56" s="292">
        <f t="shared" si="44"/>
        <v>0</v>
      </c>
      <c r="CK56" s="292">
        <f>0</f>
        <v>0</v>
      </c>
      <c r="CL56" s="292">
        <f>0</f>
        <v>0</v>
      </c>
      <c r="CM56" s="292">
        <f>0</f>
        <v>0</v>
      </c>
      <c r="CN56" s="292">
        <f>0</f>
        <v>0</v>
      </c>
      <c r="CO56" s="292">
        <f>0</f>
        <v>0</v>
      </c>
      <c r="CP56" s="292">
        <f>0</f>
        <v>0</v>
      </c>
      <c r="CQ56" s="292">
        <f>0</f>
        <v>0</v>
      </c>
      <c r="CR56" s="292">
        <f t="shared" si="45"/>
        <v>0</v>
      </c>
      <c r="CS56" s="292">
        <f>0</f>
        <v>0</v>
      </c>
      <c r="CT56" s="292">
        <f>0</f>
        <v>0</v>
      </c>
      <c r="CU56" s="292">
        <f>0</f>
        <v>0</v>
      </c>
      <c r="CV56" s="292">
        <f>0</f>
        <v>0</v>
      </c>
      <c r="CW56" s="292">
        <f>0</f>
        <v>0</v>
      </c>
      <c r="CX56" s="292">
        <f>0</f>
        <v>0</v>
      </c>
      <c r="CY56" s="292">
        <f>0</f>
        <v>0</v>
      </c>
    </row>
    <row r="57" spans="1:103" s="224" customFormat="1" ht="13.5" customHeight="1">
      <c r="A57" s="290" t="s">
        <v>745</v>
      </c>
      <c r="B57" s="291" t="s">
        <v>908</v>
      </c>
      <c r="C57" s="290" t="s">
        <v>909</v>
      </c>
      <c r="D57" s="292">
        <f t="shared" si="23"/>
        <v>0</v>
      </c>
      <c r="E57" s="292">
        <f t="shared" si="24"/>
        <v>0</v>
      </c>
      <c r="F57" s="292">
        <f t="shared" si="25"/>
        <v>0</v>
      </c>
      <c r="G57" s="292">
        <f t="shared" si="26"/>
        <v>0</v>
      </c>
      <c r="H57" s="292">
        <f t="shared" si="27"/>
        <v>0</v>
      </c>
      <c r="I57" s="292">
        <f t="shared" si="28"/>
        <v>0</v>
      </c>
      <c r="J57" s="292">
        <f t="shared" si="29"/>
        <v>0</v>
      </c>
      <c r="K57" s="292">
        <f t="shared" si="30"/>
        <v>0</v>
      </c>
      <c r="L57" s="292">
        <f t="shared" si="31"/>
        <v>0</v>
      </c>
      <c r="M57" s="292">
        <f t="shared" si="32"/>
        <v>0</v>
      </c>
      <c r="N57" s="292">
        <f t="shared" si="33"/>
        <v>0</v>
      </c>
      <c r="O57" s="292">
        <f t="shared" si="34"/>
        <v>0</v>
      </c>
      <c r="P57" s="292">
        <f t="shared" si="35"/>
        <v>0</v>
      </c>
      <c r="Q57" s="292">
        <f>0</f>
        <v>0</v>
      </c>
      <c r="R57" s="292">
        <f>0</f>
        <v>0</v>
      </c>
      <c r="S57" s="292">
        <f>0</f>
        <v>0</v>
      </c>
      <c r="T57" s="292">
        <f>0</f>
        <v>0</v>
      </c>
      <c r="U57" s="292">
        <f>0</f>
        <v>0</v>
      </c>
      <c r="V57" s="292">
        <f>0</f>
        <v>0</v>
      </c>
      <c r="W57" s="292">
        <f>0</f>
        <v>0</v>
      </c>
      <c r="X57" s="292">
        <f t="shared" si="36"/>
        <v>0</v>
      </c>
      <c r="Y57" s="292">
        <f>0</f>
        <v>0</v>
      </c>
      <c r="Z57" s="292">
        <f>0</f>
        <v>0</v>
      </c>
      <c r="AA57" s="292">
        <f>0</f>
        <v>0</v>
      </c>
      <c r="AB57" s="292">
        <f>0</f>
        <v>0</v>
      </c>
      <c r="AC57" s="292">
        <f>0</f>
        <v>0</v>
      </c>
      <c r="AD57" s="292">
        <f>0</f>
        <v>0</v>
      </c>
      <c r="AE57" s="292">
        <f>0</f>
        <v>0</v>
      </c>
      <c r="AF57" s="292">
        <f t="shared" si="37"/>
        <v>0</v>
      </c>
      <c r="AG57" s="292">
        <f>0</f>
        <v>0</v>
      </c>
      <c r="AH57" s="292">
        <f>0</f>
        <v>0</v>
      </c>
      <c r="AI57" s="292">
        <f>0</f>
        <v>0</v>
      </c>
      <c r="AJ57" s="292">
        <f>0</f>
        <v>0</v>
      </c>
      <c r="AK57" s="292">
        <f>0</f>
        <v>0</v>
      </c>
      <c r="AL57" s="292">
        <f>0</f>
        <v>0</v>
      </c>
      <c r="AM57" s="292">
        <f>0</f>
        <v>0</v>
      </c>
      <c r="AN57" s="292">
        <f t="shared" si="38"/>
        <v>0</v>
      </c>
      <c r="AO57" s="292">
        <f>0</f>
        <v>0</v>
      </c>
      <c r="AP57" s="292">
        <f>0</f>
        <v>0</v>
      </c>
      <c r="AQ57" s="292">
        <f>0</f>
        <v>0</v>
      </c>
      <c r="AR57" s="292">
        <f>0</f>
        <v>0</v>
      </c>
      <c r="AS57" s="292">
        <f>0</f>
        <v>0</v>
      </c>
      <c r="AT57" s="292">
        <f>0</f>
        <v>0</v>
      </c>
      <c r="AU57" s="292">
        <f>0</f>
        <v>0</v>
      </c>
      <c r="AV57" s="292">
        <f t="shared" si="39"/>
        <v>0</v>
      </c>
      <c r="AW57" s="292">
        <f>0</f>
        <v>0</v>
      </c>
      <c r="AX57" s="292">
        <f>0</f>
        <v>0</v>
      </c>
      <c r="AY57" s="292">
        <f>0</f>
        <v>0</v>
      </c>
      <c r="AZ57" s="292">
        <f>0</f>
        <v>0</v>
      </c>
      <c r="BA57" s="292">
        <f>0</f>
        <v>0</v>
      </c>
      <c r="BB57" s="292">
        <f>0</f>
        <v>0</v>
      </c>
      <c r="BC57" s="292">
        <f>0</f>
        <v>0</v>
      </c>
      <c r="BD57" s="292">
        <f t="shared" si="40"/>
        <v>0</v>
      </c>
      <c r="BE57" s="292">
        <f>0</f>
        <v>0</v>
      </c>
      <c r="BF57" s="292">
        <f>0</f>
        <v>0</v>
      </c>
      <c r="BG57" s="292">
        <f>0</f>
        <v>0</v>
      </c>
      <c r="BH57" s="292">
        <f>0</f>
        <v>0</v>
      </c>
      <c r="BI57" s="292">
        <f>0</f>
        <v>0</v>
      </c>
      <c r="BJ57" s="292">
        <f>0</f>
        <v>0</v>
      </c>
      <c r="BK57" s="292">
        <f>0</f>
        <v>0</v>
      </c>
      <c r="BL57" s="292">
        <f t="shared" si="41"/>
        <v>0</v>
      </c>
      <c r="BM57" s="292">
        <f>0</f>
        <v>0</v>
      </c>
      <c r="BN57" s="292">
        <f>0</f>
        <v>0</v>
      </c>
      <c r="BO57" s="292">
        <f>0</f>
        <v>0</v>
      </c>
      <c r="BP57" s="292">
        <f>0</f>
        <v>0</v>
      </c>
      <c r="BQ57" s="292">
        <f>0</f>
        <v>0</v>
      </c>
      <c r="BR57" s="292">
        <f>0</f>
        <v>0</v>
      </c>
      <c r="BS57" s="292">
        <f>0</f>
        <v>0</v>
      </c>
      <c r="BT57" s="292">
        <f t="shared" si="42"/>
        <v>0</v>
      </c>
      <c r="BU57" s="292">
        <f>0</f>
        <v>0</v>
      </c>
      <c r="BV57" s="292">
        <f>0</f>
        <v>0</v>
      </c>
      <c r="BW57" s="292">
        <f>0</f>
        <v>0</v>
      </c>
      <c r="BX57" s="292">
        <f>0</f>
        <v>0</v>
      </c>
      <c r="BY57" s="292">
        <f>0</f>
        <v>0</v>
      </c>
      <c r="BZ57" s="292">
        <f>0</f>
        <v>0</v>
      </c>
      <c r="CA57" s="292">
        <f>0</f>
        <v>0</v>
      </c>
      <c r="CB57" s="292">
        <f t="shared" si="43"/>
        <v>0</v>
      </c>
      <c r="CC57" s="292">
        <f>0</f>
        <v>0</v>
      </c>
      <c r="CD57" s="292">
        <f>0</f>
        <v>0</v>
      </c>
      <c r="CE57" s="292">
        <f>0</f>
        <v>0</v>
      </c>
      <c r="CF57" s="292">
        <f>0</f>
        <v>0</v>
      </c>
      <c r="CG57" s="292">
        <f>0</f>
        <v>0</v>
      </c>
      <c r="CH57" s="292">
        <f>0</f>
        <v>0</v>
      </c>
      <c r="CI57" s="292">
        <f>0</f>
        <v>0</v>
      </c>
      <c r="CJ57" s="292">
        <f t="shared" si="44"/>
        <v>0</v>
      </c>
      <c r="CK57" s="292">
        <f>0</f>
        <v>0</v>
      </c>
      <c r="CL57" s="292">
        <f>0</f>
        <v>0</v>
      </c>
      <c r="CM57" s="292">
        <f>0</f>
        <v>0</v>
      </c>
      <c r="CN57" s="292">
        <f>0</f>
        <v>0</v>
      </c>
      <c r="CO57" s="292">
        <f>0</f>
        <v>0</v>
      </c>
      <c r="CP57" s="292">
        <f>0</f>
        <v>0</v>
      </c>
      <c r="CQ57" s="292">
        <f>0</f>
        <v>0</v>
      </c>
      <c r="CR57" s="292">
        <f t="shared" si="45"/>
        <v>0</v>
      </c>
      <c r="CS57" s="292">
        <f>0</f>
        <v>0</v>
      </c>
      <c r="CT57" s="292">
        <f>0</f>
        <v>0</v>
      </c>
      <c r="CU57" s="292">
        <f>0</f>
        <v>0</v>
      </c>
      <c r="CV57" s="292">
        <f>0</f>
        <v>0</v>
      </c>
      <c r="CW57" s="292">
        <f>0</f>
        <v>0</v>
      </c>
      <c r="CX57" s="292">
        <f>0</f>
        <v>0</v>
      </c>
      <c r="CY57" s="292">
        <f>0</f>
        <v>0</v>
      </c>
    </row>
    <row r="58" spans="1:103" s="224" customFormat="1" ht="13.5" customHeight="1">
      <c r="A58" s="290" t="s">
        <v>745</v>
      </c>
      <c r="B58" s="291" t="s">
        <v>911</v>
      </c>
      <c r="C58" s="290" t="s">
        <v>912</v>
      </c>
      <c r="D58" s="292">
        <f t="shared" si="23"/>
        <v>0</v>
      </c>
      <c r="E58" s="292">
        <f t="shared" si="24"/>
        <v>0</v>
      </c>
      <c r="F58" s="292">
        <f t="shared" si="25"/>
        <v>0</v>
      </c>
      <c r="G58" s="292">
        <f t="shared" si="26"/>
        <v>0</v>
      </c>
      <c r="H58" s="292">
        <f t="shared" si="27"/>
        <v>0</v>
      </c>
      <c r="I58" s="292">
        <f t="shared" si="28"/>
        <v>0</v>
      </c>
      <c r="J58" s="292">
        <f t="shared" si="29"/>
        <v>0</v>
      </c>
      <c r="K58" s="292">
        <f t="shared" si="30"/>
        <v>0</v>
      </c>
      <c r="L58" s="292">
        <f t="shared" si="31"/>
        <v>0</v>
      </c>
      <c r="M58" s="292">
        <f t="shared" si="32"/>
        <v>0</v>
      </c>
      <c r="N58" s="292">
        <f t="shared" si="33"/>
        <v>0</v>
      </c>
      <c r="O58" s="292">
        <f t="shared" si="34"/>
        <v>0</v>
      </c>
      <c r="P58" s="292">
        <f t="shared" si="35"/>
        <v>0</v>
      </c>
      <c r="Q58" s="292">
        <f>0</f>
        <v>0</v>
      </c>
      <c r="R58" s="292">
        <f>0</f>
        <v>0</v>
      </c>
      <c r="S58" s="292">
        <f>0</f>
        <v>0</v>
      </c>
      <c r="T58" s="292">
        <f>0</f>
        <v>0</v>
      </c>
      <c r="U58" s="292">
        <f>0</f>
        <v>0</v>
      </c>
      <c r="V58" s="292">
        <f>0</f>
        <v>0</v>
      </c>
      <c r="W58" s="292">
        <f>0</f>
        <v>0</v>
      </c>
      <c r="X58" s="292">
        <f t="shared" si="36"/>
        <v>0</v>
      </c>
      <c r="Y58" s="292">
        <f>0</f>
        <v>0</v>
      </c>
      <c r="Z58" s="292">
        <f>0</f>
        <v>0</v>
      </c>
      <c r="AA58" s="292">
        <f>0</f>
        <v>0</v>
      </c>
      <c r="AB58" s="292">
        <f>0</f>
        <v>0</v>
      </c>
      <c r="AC58" s="292">
        <f>0</f>
        <v>0</v>
      </c>
      <c r="AD58" s="292">
        <f>0</f>
        <v>0</v>
      </c>
      <c r="AE58" s="292">
        <f>0</f>
        <v>0</v>
      </c>
      <c r="AF58" s="292">
        <f t="shared" si="37"/>
        <v>0</v>
      </c>
      <c r="AG58" s="292">
        <f>0</f>
        <v>0</v>
      </c>
      <c r="AH58" s="292">
        <f>0</f>
        <v>0</v>
      </c>
      <c r="AI58" s="292">
        <f>0</f>
        <v>0</v>
      </c>
      <c r="AJ58" s="292">
        <f>0</f>
        <v>0</v>
      </c>
      <c r="AK58" s="292">
        <f>0</f>
        <v>0</v>
      </c>
      <c r="AL58" s="292">
        <f>0</f>
        <v>0</v>
      </c>
      <c r="AM58" s="292">
        <f>0</f>
        <v>0</v>
      </c>
      <c r="AN58" s="292">
        <f t="shared" si="38"/>
        <v>0</v>
      </c>
      <c r="AO58" s="292">
        <f>0</f>
        <v>0</v>
      </c>
      <c r="AP58" s="292">
        <f>0</f>
        <v>0</v>
      </c>
      <c r="AQ58" s="292">
        <f>0</f>
        <v>0</v>
      </c>
      <c r="AR58" s="292">
        <f>0</f>
        <v>0</v>
      </c>
      <c r="AS58" s="292">
        <f>0</f>
        <v>0</v>
      </c>
      <c r="AT58" s="292">
        <f>0</f>
        <v>0</v>
      </c>
      <c r="AU58" s="292">
        <f>0</f>
        <v>0</v>
      </c>
      <c r="AV58" s="292">
        <f t="shared" si="39"/>
        <v>0</v>
      </c>
      <c r="AW58" s="292">
        <f>0</f>
        <v>0</v>
      </c>
      <c r="AX58" s="292">
        <f>0</f>
        <v>0</v>
      </c>
      <c r="AY58" s="292">
        <f>0</f>
        <v>0</v>
      </c>
      <c r="AZ58" s="292">
        <f>0</f>
        <v>0</v>
      </c>
      <c r="BA58" s="292">
        <f>0</f>
        <v>0</v>
      </c>
      <c r="BB58" s="292">
        <f>0</f>
        <v>0</v>
      </c>
      <c r="BC58" s="292">
        <f>0</f>
        <v>0</v>
      </c>
      <c r="BD58" s="292">
        <f t="shared" si="40"/>
        <v>0</v>
      </c>
      <c r="BE58" s="292">
        <f>0</f>
        <v>0</v>
      </c>
      <c r="BF58" s="292">
        <f>0</f>
        <v>0</v>
      </c>
      <c r="BG58" s="292">
        <f>0</f>
        <v>0</v>
      </c>
      <c r="BH58" s="292">
        <f>0</f>
        <v>0</v>
      </c>
      <c r="BI58" s="292">
        <f>0</f>
        <v>0</v>
      </c>
      <c r="BJ58" s="292">
        <f>0</f>
        <v>0</v>
      </c>
      <c r="BK58" s="292">
        <f>0</f>
        <v>0</v>
      </c>
      <c r="BL58" s="292">
        <f t="shared" si="41"/>
        <v>0</v>
      </c>
      <c r="BM58" s="292">
        <f>0</f>
        <v>0</v>
      </c>
      <c r="BN58" s="292">
        <f>0</f>
        <v>0</v>
      </c>
      <c r="BO58" s="292">
        <f>0</f>
        <v>0</v>
      </c>
      <c r="BP58" s="292">
        <f>0</f>
        <v>0</v>
      </c>
      <c r="BQ58" s="292">
        <f>0</f>
        <v>0</v>
      </c>
      <c r="BR58" s="292">
        <f>0</f>
        <v>0</v>
      </c>
      <c r="BS58" s="292">
        <f>0</f>
        <v>0</v>
      </c>
      <c r="BT58" s="292">
        <f t="shared" si="42"/>
        <v>0</v>
      </c>
      <c r="BU58" s="292">
        <f>0</f>
        <v>0</v>
      </c>
      <c r="BV58" s="292">
        <f>0</f>
        <v>0</v>
      </c>
      <c r="BW58" s="292">
        <f>0</f>
        <v>0</v>
      </c>
      <c r="BX58" s="292">
        <f>0</f>
        <v>0</v>
      </c>
      <c r="BY58" s="292">
        <f>0</f>
        <v>0</v>
      </c>
      <c r="BZ58" s="292">
        <f>0</f>
        <v>0</v>
      </c>
      <c r="CA58" s="292">
        <f>0</f>
        <v>0</v>
      </c>
      <c r="CB58" s="292">
        <f t="shared" si="43"/>
        <v>0</v>
      </c>
      <c r="CC58" s="292">
        <f>0</f>
        <v>0</v>
      </c>
      <c r="CD58" s="292">
        <f>0</f>
        <v>0</v>
      </c>
      <c r="CE58" s="292">
        <f>0</f>
        <v>0</v>
      </c>
      <c r="CF58" s="292">
        <f>0</f>
        <v>0</v>
      </c>
      <c r="CG58" s="292">
        <f>0</f>
        <v>0</v>
      </c>
      <c r="CH58" s="292">
        <f>0</f>
        <v>0</v>
      </c>
      <c r="CI58" s="292">
        <f>0</f>
        <v>0</v>
      </c>
      <c r="CJ58" s="292">
        <f t="shared" si="44"/>
        <v>0</v>
      </c>
      <c r="CK58" s="292">
        <f>0</f>
        <v>0</v>
      </c>
      <c r="CL58" s="292">
        <f>0</f>
        <v>0</v>
      </c>
      <c r="CM58" s="292">
        <f>0</f>
        <v>0</v>
      </c>
      <c r="CN58" s="292">
        <f>0</f>
        <v>0</v>
      </c>
      <c r="CO58" s="292">
        <f>0</f>
        <v>0</v>
      </c>
      <c r="CP58" s="292">
        <f>0</f>
        <v>0</v>
      </c>
      <c r="CQ58" s="292">
        <f>0</f>
        <v>0</v>
      </c>
      <c r="CR58" s="292">
        <f t="shared" si="45"/>
        <v>0</v>
      </c>
      <c r="CS58" s="292">
        <f>0</f>
        <v>0</v>
      </c>
      <c r="CT58" s="292">
        <f>0</f>
        <v>0</v>
      </c>
      <c r="CU58" s="292">
        <f>0</f>
        <v>0</v>
      </c>
      <c r="CV58" s="292">
        <f>0</f>
        <v>0</v>
      </c>
      <c r="CW58" s="292">
        <f>0</f>
        <v>0</v>
      </c>
      <c r="CX58" s="292">
        <f>0</f>
        <v>0</v>
      </c>
      <c r="CY58" s="292">
        <f>0</f>
        <v>0</v>
      </c>
    </row>
    <row r="59" spans="1:103" s="224" customFormat="1" ht="13.5" customHeight="1">
      <c r="A59" s="290" t="s">
        <v>745</v>
      </c>
      <c r="B59" s="291" t="s">
        <v>914</v>
      </c>
      <c r="C59" s="290" t="s">
        <v>915</v>
      </c>
      <c r="D59" s="292">
        <f t="shared" si="23"/>
        <v>0</v>
      </c>
      <c r="E59" s="292">
        <f t="shared" si="24"/>
        <v>0</v>
      </c>
      <c r="F59" s="292">
        <f t="shared" si="25"/>
        <v>0</v>
      </c>
      <c r="G59" s="292">
        <f t="shared" si="26"/>
        <v>0</v>
      </c>
      <c r="H59" s="292">
        <f t="shared" si="27"/>
        <v>0</v>
      </c>
      <c r="I59" s="292">
        <f t="shared" si="28"/>
        <v>0</v>
      </c>
      <c r="J59" s="292">
        <f t="shared" si="29"/>
        <v>0</v>
      </c>
      <c r="K59" s="292">
        <f t="shared" si="30"/>
        <v>0</v>
      </c>
      <c r="L59" s="292">
        <f t="shared" si="31"/>
        <v>0</v>
      </c>
      <c r="M59" s="292">
        <f t="shared" si="32"/>
        <v>0</v>
      </c>
      <c r="N59" s="292">
        <f t="shared" si="33"/>
        <v>0</v>
      </c>
      <c r="O59" s="292">
        <f t="shared" si="34"/>
        <v>0</v>
      </c>
      <c r="P59" s="292">
        <f t="shared" si="35"/>
        <v>0</v>
      </c>
      <c r="Q59" s="292">
        <f>0</f>
        <v>0</v>
      </c>
      <c r="R59" s="292">
        <f>0</f>
        <v>0</v>
      </c>
      <c r="S59" s="292">
        <f>0</f>
        <v>0</v>
      </c>
      <c r="T59" s="292">
        <f>0</f>
        <v>0</v>
      </c>
      <c r="U59" s="292">
        <f>0</f>
        <v>0</v>
      </c>
      <c r="V59" s="292">
        <f>0</f>
        <v>0</v>
      </c>
      <c r="W59" s="292">
        <f>0</f>
        <v>0</v>
      </c>
      <c r="X59" s="292">
        <f t="shared" si="36"/>
        <v>0</v>
      </c>
      <c r="Y59" s="292">
        <f>0</f>
        <v>0</v>
      </c>
      <c r="Z59" s="292">
        <f>0</f>
        <v>0</v>
      </c>
      <c r="AA59" s="292">
        <f>0</f>
        <v>0</v>
      </c>
      <c r="AB59" s="292">
        <f>0</f>
        <v>0</v>
      </c>
      <c r="AC59" s="292">
        <f>0</f>
        <v>0</v>
      </c>
      <c r="AD59" s="292">
        <f>0</f>
        <v>0</v>
      </c>
      <c r="AE59" s="292">
        <f>0</f>
        <v>0</v>
      </c>
      <c r="AF59" s="292">
        <f t="shared" si="37"/>
        <v>0</v>
      </c>
      <c r="AG59" s="292">
        <f>0</f>
        <v>0</v>
      </c>
      <c r="AH59" s="292">
        <f>0</f>
        <v>0</v>
      </c>
      <c r="AI59" s="292">
        <f>0</f>
        <v>0</v>
      </c>
      <c r="AJ59" s="292">
        <f>0</f>
        <v>0</v>
      </c>
      <c r="AK59" s="292">
        <f>0</f>
        <v>0</v>
      </c>
      <c r="AL59" s="292">
        <f>0</f>
        <v>0</v>
      </c>
      <c r="AM59" s="292">
        <f>0</f>
        <v>0</v>
      </c>
      <c r="AN59" s="292">
        <f t="shared" si="38"/>
        <v>0</v>
      </c>
      <c r="AO59" s="292">
        <f>0</f>
        <v>0</v>
      </c>
      <c r="AP59" s="292">
        <f>0</f>
        <v>0</v>
      </c>
      <c r="AQ59" s="292">
        <f>0</f>
        <v>0</v>
      </c>
      <c r="AR59" s="292">
        <f>0</f>
        <v>0</v>
      </c>
      <c r="AS59" s="292">
        <f>0</f>
        <v>0</v>
      </c>
      <c r="AT59" s="292">
        <f>0</f>
        <v>0</v>
      </c>
      <c r="AU59" s="292">
        <f>0</f>
        <v>0</v>
      </c>
      <c r="AV59" s="292">
        <f t="shared" si="39"/>
        <v>0</v>
      </c>
      <c r="AW59" s="292">
        <f>0</f>
        <v>0</v>
      </c>
      <c r="AX59" s="292">
        <f>0</f>
        <v>0</v>
      </c>
      <c r="AY59" s="292">
        <f>0</f>
        <v>0</v>
      </c>
      <c r="AZ59" s="292">
        <f>0</f>
        <v>0</v>
      </c>
      <c r="BA59" s="292">
        <f>0</f>
        <v>0</v>
      </c>
      <c r="BB59" s="292">
        <f>0</f>
        <v>0</v>
      </c>
      <c r="BC59" s="292">
        <f>0</f>
        <v>0</v>
      </c>
      <c r="BD59" s="292">
        <f t="shared" si="40"/>
        <v>0</v>
      </c>
      <c r="BE59" s="292">
        <f>0</f>
        <v>0</v>
      </c>
      <c r="BF59" s="292">
        <f>0</f>
        <v>0</v>
      </c>
      <c r="BG59" s="292">
        <f>0</f>
        <v>0</v>
      </c>
      <c r="BH59" s="292">
        <f>0</f>
        <v>0</v>
      </c>
      <c r="BI59" s="292">
        <f>0</f>
        <v>0</v>
      </c>
      <c r="BJ59" s="292">
        <f>0</f>
        <v>0</v>
      </c>
      <c r="BK59" s="292">
        <f>0</f>
        <v>0</v>
      </c>
      <c r="BL59" s="292">
        <f t="shared" si="41"/>
        <v>0</v>
      </c>
      <c r="BM59" s="292">
        <f>0</f>
        <v>0</v>
      </c>
      <c r="BN59" s="292">
        <f>0</f>
        <v>0</v>
      </c>
      <c r="BO59" s="292">
        <f>0</f>
        <v>0</v>
      </c>
      <c r="BP59" s="292">
        <f>0</f>
        <v>0</v>
      </c>
      <c r="BQ59" s="292">
        <f>0</f>
        <v>0</v>
      </c>
      <c r="BR59" s="292">
        <f>0</f>
        <v>0</v>
      </c>
      <c r="BS59" s="292">
        <f>0</f>
        <v>0</v>
      </c>
      <c r="BT59" s="292">
        <f t="shared" si="42"/>
        <v>0</v>
      </c>
      <c r="BU59" s="292">
        <f>0</f>
        <v>0</v>
      </c>
      <c r="BV59" s="292">
        <f>0</f>
        <v>0</v>
      </c>
      <c r="BW59" s="292">
        <f>0</f>
        <v>0</v>
      </c>
      <c r="BX59" s="292">
        <f>0</f>
        <v>0</v>
      </c>
      <c r="BY59" s="292">
        <f>0</f>
        <v>0</v>
      </c>
      <c r="BZ59" s="292">
        <f>0</f>
        <v>0</v>
      </c>
      <c r="CA59" s="292">
        <f>0</f>
        <v>0</v>
      </c>
      <c r="CB59" s="292">
        <f t="shared" si="43"/>
        <v>0</v>
      </c>
      <c r="CC59" s="292">
        <f>0</f>
        <v>0</v>
      </c>
      <c r="CD59" s="292">
        <f>0</f>
        <v>0</v>
      </c>
      <c r="CE59" s="292">
        <f>0</f>
        <v>0</v>
      </c>
      <c r="CF59" s="292">
        <f>0</f>
        <v>0</v>
      </c>
      <c r="CG59" s="292">
        <f>0</f>
        <v>0</v>
      </c>
      <c r="CH59" s="292">
        <f>0</f>
        <v>0</v>
      </c>
      <c r="CI59" s="292">
        <f>0</f>
        <v>0</v>
      </c>
      <c r="CJ59" s="292">
        <f t="shared" si="44"/>
        <v>0</v>
      </c>
      <c r="CK59" s="292">
        <f>0</f>
        <v>0</v>
      </c>
      <c r="CL59" s="292">
        <f>0</f>
        <v>0</v>
      </c>
      <c r="CM59" s="292">
        <f>0</f>
        <v>0</v>
      </c>
      <c r="CN59" s="292">
        <f>0</f>
        <v>0</v>
      </c>
      <c r="CO59" s="292">
        <f>0</f>
        <v>0</v>
      </c>
      <c r="CP59" s="292">
        <f>0</f>
        <v>0</v>
      </c>
      <c r="CQ59" s="292">
        <f>0</f>
        <v>0</v>
      </c>
      <c r="CR59" s="292">
        <f t="shared" si="45"/>
        <v>0</v>
      </c>
      <c r="CS59" s="292">
        <f>0</f>
        <v>0</v>
      </c>
      <c r="CT59" s="292">
        <f>0</f>
        <v>0</v>
      </c>
      <c r="CU59" s="292">
        <f>0</f>
        <v>0</v>
      </c>
      <c r="CV59" s="292">
        <f>0</f>
        <v>0</v>
      </c>
      <c r="CW59" s="292">
        <f>0</f>
        <v>0</v>
      </c>
      <c r="CX59" s="292">
        <f>0</f>
        <v>0</v>
      </c>
      <c r="CY59" s="292">
        <f>0</f>
        <v>0</v>
      </c>
    </row>
    <row r="60" spans="1:103" s="224" customFormat="1" ht="13.5" customHeight="1">
      <c r="A60" s="290" t="s">
        <v>745</v>
      </c>
      <c r="B60" s="291" t="s">
        <v>917</v>
      </c>
      <c r="C60" s="290" t="s">
        <v>918</v>
      </c>
      <c r="D60" s="292">
        <f t="shared" si="23"/>
        <v>0</v>
      </c>
      <c r="E60" s="292">
        <f t="shared" si="24"/>
        <v>0</v>
      </c>
      <c r="F60" s="292">
        <f t="shared" si="25"/>
        <v>0</v>
      </c>
      <c r="G60" s="292">
        <f t="shared" si="26"/>
        <v>0</v>
      </c>
      <c r="H60" s="292">
        <f t="shared" si="27"/>
        <v>0</v>
      </c>
      <c r="I60" s="292">
        <f t="shared" si="28"/>
        <v>0</v>
      </c>
      <c r="J60" s="292">
        <f t="shared" si="29"/>
        <v>0</v>
      </c>
      <c r="K60" s="292">
        <f t="shared" si="30"/>
        <v>0</v>
      </c>
      <c r="L60" s="292">
        <f t="shared" si="31"/>
        <v>0</v>
      </c>
      <c r="M60" s="292">
        <f t="shared" si="32"/>
        <v>0</v>
      </c>
      <c r="N60" s="292">
        <f t="shared" si="33"/>
        <v>0</v>
      </c>
      <c r="O60" s="292">
        <f t="shared" si="34"/>
        <v>0</v>
      </c>
      <c r="P60" s="292">
        <f t="shared" si="35"/>
        <v>0</v>
      </c>
      <c r="Q60" s="292">
        <f>0</f>
        <v>0</v>
      </c>
      <c r="R60" s="292">
        <f>0</f>
        <v>0</v>
      </c>
      <c r="S60" s="292">
        <f>0</f>
        <v>0</v>
      </c>
      <c r="T60" s="292">
        <f>0</f>
        <v>0</v>
      </c>
      <c r="U60" s="292">
        <f>0</f>
        <v>0</v>
      </c>
      <c r="V60" s="292">
        <f>0</f>
        <v>0</v>
      </c>
      <c r="W60" s="292">
        <f>0</f>
        <v>0</v>
      </c>
      <c r="X60" s="292">
        <f t="shared" si="36"/>
        <v>0</v>
      </c>
      <c r="Y60" s="292">
        <f>0</f>
        <v>0</v>
      </c>
      <c r="Z60" s="292">
        <f>0</f>
        <v>0</v>
      </c>
      <c r="AA60" s="292">
        <f>0</f>
        <v>0</v>
      </c>
      <c r="AB60" s="292">
        <f>0</f>
        <v>0</v>
      </c>
      <c r="AC60" s="292">
        <f>0</f>
        <v>0</v>
      </c>
      <c r="AD60" s="292">
        <f>0</f>
        <v>0</v>
      </c>
      <c r="AE60" s="292">
        <f>0</f>
        <v>0</v>
      </c>
      <c r="AF60" s="292">
        <f t="shared" si="37"/>
        <v>0</v>
      </c>
      <c r="AG60" s="292">
        <f>0</f>
        <v>0</v>
      </c>
      <c r="AH60" s="292">
        <f>0</f>
        <v>0</v>
      </c>
      <c r="AI60" s="292">
        <f>0</f>
        <v>0</v>
      </c>
      <c r="AJ60" s="292">
        <f>0</f>
        <v>0</v>
      </c>
      <c r="AK60" s="292">
        <f>0</f>
        <v>0</v>
      </c>
      <c r="AL60" s="292">
        <f>0</f>
        <v>0</v>
      </c>
      <c r="AM60" s="292">
        <f>0</f>
        <v>0</v>
      </c>
      <c r="AN60" s="292">
        <f t="shared" si="38"/>
        <v>0</v>
      </c>
      <c r="AO60" s="292">
        <f>0</f>
        <v>0</v>
      </c>
      <c r="AP60" s="292">
        <f>0</f>
        <v>0</v>
      </c>
      <c r="AQ60" s="292">
        <f>0</f>
        <v>0</v>
      </c>
      <c r="AR60" s="292">
        <f>0</f>
        <v>0</v>
      </c>
      <c r="AS60" s="292">
        <f>0</f>
        <v>0</v>
      </c>
      <c r="AT60" s="292">
        <f>0</f>
        <v>0</v>
      </c>
      <c r="AU60" s="292">
        <f>0</f>
        <v>0</v>
      </c>
      <c r="AV60" s="292">
        <f t="shared" si="39"/>
        <v>0</v>
      </c>
      <c r="AW60" s="292">
        <f>0</f>
        <v>0</v>
      </c>
      <c r="AX60" s="292">
        <f>0</f>
        <v>0</v>
      </c>
      <c r="AY60" s="292">
        <f>0</f>
        <v>0</v>
      </c>
      <c r="AZ60" s="292">
        <f>0</f>
        <v>0</v>
      </c>
      <c r="BA60" s="292">
        <f>0</f>
        <v>0</v>
      </c>
      <c r="BB60" s="292">
        <f>0</f>
        <v>0</v>
      </c>
      <c r="BC60" s="292">
        <f>0</f>
        <v>0</v>
      </c>
      <c r="BD60" s="292">
        <f t="shared" si="40"/>
        <v>0</v>
      </c>
      <c r="BE60" s="292">
        <f>0</f>
        <v>0</v>
      </c>
      <c r="BF60" s="292">
        <f>0</f>
        <v>0</v>
      </c>
      <c r="BG60" s="292">
        <f>0</f>
        <v>0</v>
      </c>
      <c r="BH60" s="292">
        <f>0</f>
        <v>0</v>
      </c>
      <c r="BI60" s="292">
        <f>0</f>
        <v>0</v>
      </c>
      <c r="BJ60" s="292">
        <f>0</f>
        <v>0</v>
      </c>
      <c r="BK60" s="292">
        <f>0</f>
        <v>0</v>
      </c>
      <c r="BL60" s="292">
        <f t="shared" si="41"/>
        <v>0</v>
      </c>
      <c r="BM60" s="292">
        <f>0</f>
        <v>0</v>
      </c>
      <c r="BN60" s="292">
        <f>0</f>
        <v>0</v>
      </c>
      <c r="BO60" s="292">
        <f>0</f>
        <v>0</v>
      </c>
      <c r="BP60" s="292">
        <f>0</f>
        <v>0</v>
      </c>
      <c r="BQ60" s="292">
        <f>0</f>
        <v>0</v>
      </c>
      <c r="BR60" s="292">
        <f>0</f>
        <v>0</v>
      </c>
      <c r="BS60" s="292">
        <f>0</f>
        <v>0</v>
      </c>
      <c r="BT60" s="292">
        <f t="shared" si="42"/>
        <v>0</v>
      </c>
      <c r="BU60" s="292">
        <f>0</f>
        <v>0</v>
      </c>
      <c r="BV60" s="292">
        <f>0</f>
        <v>0</v>
      </c>
      <c r="BW60" s="292">
        <f>0</f>
        <v>0</v>
      </c>
      <c r="BX60" s="292">
        <f>0</f>
        <v>0</v>
      </c>
      <c r="BY60" s="292">
        <f>0</f>
        <v>0</v>
      </c>
      <c r="BZ60" s="292">
        <f>0</f>
        <v>0</v>
      </c>
      <c r="CA60" s="292">
        <f>0</f>
        <v>0</v>
      </c>
      <c r="CB60" s="292">
        <f t="shared" si="43"/>
        <v>0</v>
      </c>
      <c r="CC60" s="292">
        <f>0</f>
        <v>0</v>
      </c>
      <c r="CD60" s="292">
        <f>0</f>
        <v>0</v>
      </c>
      <c r="CE60" s="292">
        <f>0</f>
        <v>0</v>
      </c>
      <c r="CF60" s="292">
        <f>0</f>
        <v>0</v>
      </c>
      <c r="CG60" s="292">
        <f>0</f>
        <v>0</v>
      </c>
      <c r="CH60" s="292">
        <f>0</f>
        <v>0</v>
      </c>
      <c r="CI60" s="292">
        <f>0</f>
        <v>0</v>
      </c>
      <c r="CJ60" s="292">
        <f t="shared" si="44"/>
        <v>0</v>
      </c>
      <c r="CK60" s="292">
        <f>0</f>
        <v>0</v>
      </c>
      <c r="CL60" s="292">
        <f>0</f>
        <v>0</v>
      </c>
      <c r="CM60" s="292">
        <f>0</f>
        <v>0</v>
      </c>
      <c r="CN60" s="292">
        <f>0</f>
        <v>0</v>
      </c>
      <c r="CO60" s="292">
        <f>0</f>
        <v>0</v>
      </c>
      <c r="CP60" s="292">
        <f>0</f>
        <v>0</v>
      </c>
      <c r="CQ60" s="292">
        <f>0</f>
        <v>0</v>
      </c>
      <c r="CR60" s="292">
        <f t="shared" si="45"/>
        <v>0</v>
      </c>
      <c r="CS60" s="292">
        <f>0</f>
        <v>0</v>
      </c>
      <c r="CT60" s="292">
        <f>0</f>
        <v>0</v>
      </c>
      <c r="CU60" s="292">
        <f>0</f>
        <v>0</v>
      </c>
      <c r="CV60" s="292">
        <f>0</f>
        <v>0</v>
      </c>
      <c r="CW60" s="292">
        <f>0</f>
        <v>0</v>
      </c>
      <c r="CX60" s="292">
        <f>0</f>
        <v>0</v>
      </c>
      <c r="CY60" s="292">
        <f>0</f>
        <v>0</v>
      </c>
    </row>
    <row r="61" spans="1:103" s="224" customFormat="1" ht="13.5" customHeight="1">
      <c r="A61" s="290" t="s">
        <v>745</v>
      </c>
      <c r="B61" s="291" t="s">
        <v>920</v>
      </c>
      <c r="C61" s="290" t="s">
        <v>921</v>
      </c>
      <c r="D61" s="292">
        <f t="shared" si="23"/>
        <v>0</v>
      </c>
      <c r="E61" s="292">
        <f t="shared" si="24"/>
        <v>0</v>
      </c>
      <c r="F61" s="292">
        <f t="shared" si="25"/>
        <v>0</v>
      </c>
      <c r="G61" s="292">
        <f t="shared" si="26"/>
        <v>0</v>
      </c>
      <c r="H61" s="292">
        <f t="shared" si="27"/>
        <v>0</v>
      </c>
      <c r="I61" s="292">
        <f t="shared" si="28"/>
        <v>0</v>
      </c>
      <c r="J61" s="292">
        <f t="shared" si="29"/>
        <v>0</v>
      </c>
      <c r="K61" s="292">
        <f t="shared" si="30"/>
        <v>0</v>
      </c>
      <c r="L61" s="292">
        <f t="shared" si="31"/>
        <v>0</v>
      </c>
      <c r="M61" s="292">
        <f t="shared" si="32"/>
        <v>0</v>
      </c>
      <c r="N61" s="292">
        <f t="shared" si="33"/>
        <v>0</v>
      </c>
      <c r="O61" s="292">
        <f t="shared" si="34"/>
        <v>0</v>
      </c>
      <c r="P61" s="292">
        <f t="shared" si="35"/>
        <v>0</v>
      </c>
      <c r="Q61" s="292">
        <f>0</f>
        <v>0</v>
      </c>
      <c r="R61" s="292">
        <f>0</f>
        <v>0</v>
      </c>
      <c r="S61" s="292">
        <f>0</f>
        <v>0</v>
      </c>
      <c r="T61" s="292">
        <f>0</f>
        <v>0</v>
      </c>
      <c r="U61" s="292">
        <f>0</f>
        <v>0</v>
      </c>
      <c r="V61" s="292">
        <f>0</f>
        <v>0</v>
      </c>
      <c r="W61" s="292">
        <f>0</f>
        <v>0</v>
      </c>
      <c r="X61" s="292">
        <f t="shared" si="36"/>
        <v>0</v>
      </c>
      <c r="Y61" s="292">
        <f>0</f>
        <v>0</v>
      </c>
      <c r="Z61" s="292">
        <f>0</f>
        <v>0</v>
      </c>
      <c r="AA61" s="292">
        <f>0</f>
        <v>0</v>
      </c>
      <c r="AB61" s="292">
        <f>0</f>
        <v>0</v>
      </c>
      <c r="AC61" s="292">
        <f>0</f>
        <v>0</v>
      </c>
      <c r="AD61" s="292">
        <f>0</f>
        <v>0</v>
      </c>
      <c r="AE61" s="292">
        <f>0</f>
        <v>0</v>
      </c>
      <c r="AF61" s="292">
        <f t="shared" si="37"/>
        <v>0</v>
      </c>
      <c r="AG61" s="292">
        <f>0</f>
        <v>0</v>
      </c>
      <c r="AH61" s="292">
        <f>0</f>
        <v>0</v>
      </c>
      <c r="AI61" s="292">
        <f>0</f>
        <v>0</v>
      </c>
      <c r="AJ61" s="292">
        <f>0</f>
        <v>0</v>
      </c>
      <c r="AK61" s="292">
        <f>0</f>
        <v>0</v>
      </c>
      <c r="AL61" s="292">
        <f>0</f>
        <v>0</v>
      </c>
      <c r="AM61" s="292">
        <f>0</f>
        <v>0</v>
      </c>
      <c r="AN61" s="292">
        <f t="shared" si="38"/>
        <v>0</v>
      </c>
      <c r="AO61" s="292">
        <f>0</f>
        <v>0</v>
      </c>
      <c r="AP61" s="292">
        <f>0</f>
        <v>0</v>
      </c>
      <c r="AQ61" s="292">
        <f>0</f>
        <v>0</v>
      </c>
      <c r="AR61" s="292">
        <f>0</f>
        <v>0</v>
      </c>
      <c r="AS61" s="292">
        <f>0</f>
        <v>0</v>
      </c>
      <c r="AT61" s="292">
        <f>0</f>
        <v>0</v>
      </c>
      <c r="AU61" s="292">
        <f>0</f>
        <v>0</v>
      </c>
      <c r="AV61" s="292">
        <f t="shared" si="39"/>
        <v>0</v>
      </c>
      <c r="AW61" s="292">
        <f>0</f>
        <v>0</v>
      </c>
      <c r="AX61" s="292">
        <f>0</f>
        <v>0</v>
      </c>
      <c r="AY61" s="292">
        <f>0</f>
        <v>0</v>
      </c>
      <c r="AZ61" s="292">
        <f>0</f>
        <v>0</v>
      </c>
      <c r="BA61" s="292">
        <f>0</f>
        <v>0</v>
      </c>
      <c r="BB61" s="292">
        <f>0</f>
        <v>0</v>
      </c>
      <c r="BC61" s="292">
        <f>0</f>
        <v>0</v>
      </c>
      <c r="BD61" s="292">
        <f t="shared" si="40"/>
        <v>0</v>
      </c>
      <c r="BE61" s="292">
        <f>0</f>
        <v>0</v>
      </c>
      <c r="BF61" s="292">
        <f>0</f>
        <v>0</v>
      </c>
      <c r="BG61" s="292">
        <f>0</f>
        <v>0</v>
      </c>
      <c r="BH61" s="292">
        <f>0</f>
        <v>0</v>
      </c>
      <c r="BI61" s="292">
        <f>0</f>
        <v>0</v>
      </c>
      <c r="BJ61" s="292">
        <f>0</f>
        <v>0</v>
      </c>
      <c r="BK61" s="292">
        <f>0</f>
        <v>0</v>
      </c>
      <c r="BL61" s="292">
        <f t="shared" si="41"/>
        <v>0</v>
      </c>
      <c r="BM61" s="292">
        <f>0</f>
        <v>0</v>
      </c>
      <c r="BN61" s="292">
        <f>0</f>
        <v>0</v>
      </c>
      <c r="BO61" s="292">
        <f>0</f>
        <v>0</v>
      </c>
      <c r="BP61" s="292">
        <f>0</f>
        <v>0</v>
      </c>
      <c r="BQ61" s="292">
        <f>0</f>
        <v>0</v>
      </c>
      <c r="BR61" s="292">
        <f>0</f>
        <v>0</v>
      </c>
      <c r="BS61" s="292">
        <f>0</f>
        <v>0</v>
      </c>
      <c r="BT61" s="292">
        <f t="shared" si="42"/>
        <v>0</v>
      </c>
      <c r="BU61" s="292">
        <f>0</f>
        <v>0</v>
      </c>
      <c r="BV61" s="292">
        <f>0</f>
        <v>0</v>
      </c>
      <c r="BW61" s="292">
        <f>0</f>
        <v>0</v>
      </c>
      <c r="BX61" s="292">
        <f>0</f>
        <v>0</v>
      </c>
      <c r="BY61" s="292">
        <f>0</f>
        <v>0</v>
      </c>
      <c r="BZ61" s="292">
        <f>0</f>
        <v>0</v>
      </c>
      <c r="CA61" s="292">
        <f>0</f>
        <v>0</v>
      </c>
      <c r="CB61" s="292">
        <f t="shared" si="43"/>
        <v>0</v>
      </c>
      <c r="CC61" s="292">
        <f>0</f>
        <v>0</v>
      </c>
      <c r="CD61" s="292">
        <f>0</f>
        <v>0</v>
      </c>
      <c r="CE61" s="292">
        <f>0</f>
        <v>0</v>
      </c>
      <c r="CF61" s="292">
        <f>0</f>
        <v>0</v>
      </c>
      <c r="CG61" s="292">
        <f>0</f>
        <v>0</v>
      </c>
      <c r="CH61" s="292">
        <f>0</f>
        <v>0</v>
      </c>
      <c r="CI61" s="292">
        <f>0</f>
        <v>0</v>
      </c>
      <c r="CJ61" s="292">
        <f t="shared" si="44"/>
        <v>0</v>
      </c>
      <c r="CK61" s="292">
        <f>0</f>
        <v>0</v>
      </c>
      <c r="CL61" s="292">
        <f>0</f>
        <v>0</v>
      </c>
      <c r="CM61" s="292">
        <f>0</f>
        <v>0</v>
      </c>
      <c r="CN61" s="292">
        <f>0</f>
        <v>0</v>
      </c>
      <c r="CO61" s="292">
        <f>0</f>
        <v>0</v>
      </c>
      <c r="CP61" s="292">
        <f>0</f>
        <v>0</v>
      </c>
      <c r="CQ61" s="292">
        <f>0</f>
        <v>0</v>
      </c>
      <c r="CR61" s="292">
        <f t="shared" si="45"/>
        <v>0</v>
      </c>
      <c r="CS61" s="292">
        <f>0</f>
        <v>0</v>
      </c>
      <c r="CT61" s="292">
        <f>0</f>
        <v>0</v>
      </c>
      <c r="CU61" s="292">
        <f>0</f>
        <v>0</v>
      </c>
      <c r="CV61" s="292">
        <f>0</f>
        <v>0</v>
      </c>
      <c r="CW61" s="292">
        <f>0</f>
        <v>0</v>
      </c>
      <c r="CX61" s="292">
        <f>0</f>
        <v>0</v>
      </c>
      <c r="CY61" s="292">
        <f>0</f>
        <v>0</v>
      </c>
    </row>
    <row r="62" spans="1:103" s="224" customFormat="1" ht="13.5" customHeight="1">
      <c r="A62" s="290" t="s">
        <v>745</v>
      </c>
      <c r="B62" s="291" t="s">
        <v>923</v>
      </c>
      <c r="C62" s="290" t="s">
        <v>924</v>
      </c>
      <c r="D62" s="292">
        <f t="shared" si="23"/>
        <v>0</v>
      </c>
      <c r="E62" s="292">
        <f t="shared" si="24"/>
        <v>0</v>
      </c>
      <c r="F62" s="292">
        <f t="shared" si="25"/>
        <v>0</v>
      </c>
      <c r="G62" s="292">
        <f t="shared" si="26"/>
        <v>0</v>
      </c>
      <c r="H62" s="292">
        <f t="shared" si="27"/>
        <v>0</v>
      </c>
      <c r="I62" s="292">
        <f t="shared" si="28"/>
        <v>0</v>
      </c>
      <c r="J62" s="292">
        <f t="shared" si="29"/>
        <v>0</v>
      </c>
      <c r="K62" s="292">
        <f t="shared" si="30"/>
        <v>0</v>
      </c>
      <c r="L62" s="292">
        <f t="shared" si="31"/>
        <v>0</v>
      </c>
      <c r="M62" s="292">
        <f t="shared" si="32"/>
        <v>0</v>
      </c>
      <c r="N62" s="292">
        <f t="shared" si="33"/>
        <v>0</v>
      </c>
      <c r="O62" s="292">
        <f t="shared" si="34"/>
        <v>0</v>
      </c>
      <c r="P62" s="292">
        <f t="shared" si="35"/>
        <v>0</v>
      </c>
      <c r="Q62" s="292">
        <f>0</f>
        <v>0</v>
      </c>
      <c r="R62" s="292">
        <f>0</f>
        <v>0</v>
      </c>
      <c r="S62" s="292">
        <f>0</f>
        <v>0</v>
      </c>
      <c r="T62" s="292">
        <f>0</f>
        <v>0</v>
      </c>
      <c r="U62" s="292">
        <f>0</f>
        <v>0</v>
      </c>
      <c r="V62" s="292">
        <f>0</f>
        <v>0</v>
      </c>
      <c r="W62" s="292">
        <f>0</f>
        <v>0</v>
      </c>
      <c r="X62" s="292">
        <f t="shared" si="36"/>
        <v>0</v>
      </c>
      <c r="Y62" s="292">
        <f>0</f>
        <v>0</v>
      </c>
      <c r="Z62" s="292">
        <f>0</f>
        <v>0</v>
      </c>
      <c r="AA62" s="292">
        <f>0</f>
        <v>0</v>
      </c>
      <c r="AB62" s="292">
        <f>0</f>
        <v>0</v>
      </c>
      <c r="AC62" s="292">
        <f>0</f>
        <v>0</v>
      </c>
      <c r="AD62" s="292">
        <f>0</f>
        <v>0</v>
      </c>
      <c r="AE62" s="292">
        <f>0</f>
        <v>0</v>
      </c>
      <c r="AF62" s="292">
        <f t="shared" si="37"/>
        <v>0</v>
      </c>
      <c r="AG62" s="292">
        <f>0</f>
        <v>0</v>
      </c>
      <c r="AH62" s="292">
        <f>0</f>
        <v>0</v>
      </c>
      <c r="AI62" s="292">
        <f>0</f>
        <v>0</v>
      </c>
      <c r="AJ62" s="292">
        <f>0</f>
        <v>0</v>
      </c>
      <c r="AK62" s="292">
        <f>0</f>
        <v>0</v>
      </c>
      <c r="AL62" s="292">
        <f>0</f>
        <v>0</v>
      </c>
      <c r="AM62" s="292">
        <f>0</f>
        <v>0</v>
      </c>
      <c r="AN62" s="292">
        <f t="shared" si="38"/>
        <v>0</v>
      </c>
      <c r="AO62" s="292">
        <f>0</f>
        <v>0</v>
      </c>
      <c r="AP62" s="292">
        <f>0</f>
        <v>0</v>
      </c>
      <c r="AQ62" s="292">
        <f>0</f>
        <v>0</v>
      </c>
      <c r="AR62" s="292">
        <f>0</f>
        <v>0</v>
      </c>
      <c r="AS62" s="292">
        <f>0</f>
        <v>0</v>
      </c>
      <c r="AT62" s="292">
        <f>0</f>
        <v>0</v>
      </c>
      <c r="AU62" s="292">
        <f>0</f>
        <v>0</v>
      </c>
      <c r="AV62" s="292">
        <f t="shared" si="39"/>
        <v>0</v>
      </c>
      <c r="AW62" s="292">
        <f>0</f>
        <v>0</v>
      </c>
      <c r="AX62" s="292">
        <f>0</f>
        <v>0</v>
      </c>
      <c r="AY62" s="292">
        <f>0</f>
        <v>0</v>
      </c>
      <c r="AZ62" s="292">
        <f>0</f>
        <v>0</v>
      </c>
      <c r="BA62" s="292">
        <f>0</f>
        <v>0</v>
      </c>
      <c r="BB62" s="292">
        <f>0</f>
        <v>0</v>
      </c>
      <c r="BC62" s="292">
        <f>0</f>
        <v>0</v>
      </c>
      <c r="BD62" s="292">
        <f t="shared" si="40"/>
        <v>0</v>
      </c>
      <c r="BE62" s="292">
        <f>0</f>
        <v>0</v>
      </c>
      <c r="BF62" s="292">
        <f>0</f>
        <v>0</v>
      </c>
      <c r="BG62" s="292">
        <f>0</f>
        <v>0</v>
      </c>
      <c r="BH62" s="292">
        <f>0</f>
        <v>0</v>
      </c>
      <c r="BI62" s="292">
        <f>0</f>
        <v>0</v>
      </c>
      <c r="BJ62" s="292">
        <f>0</f>
        <v>0</v>
      </c>
      <c r="BK62" s="292">
        <f>0</f>
        <v>0</v>
      </c>
      <c r="BL62" s="292">
        <f t="shared" si="41"/>
        <v>0</v>
      </c>
      <c r="BM62" s="292">
        <f>0</f>
        <v>0</v>
      </c>
      <c r="BN62" s="292">
        <f>0</f>
        <v>0</v>
      </c>
      <c r="BO62" s="292">
        <f>0</f>
        <v>0</v>
      </c>
      <c r="BP62" s="292">
        <f>0</f>
        <v>0</v>
      </c>
      <c r="BQ62" s="292">
        <f>0</f>
        <v>0</v>
      </c>
      <c r="BR62" s="292">
        <f>0</f>
        <v>0</v>
      </c>
      <c r="BS62" s="292">
        <f>0</f>
        <v>0</v>
      </c>
      <c r="BT62" s="292">
        <f t="shared" si="42"/>
        <v>0</v>
      </c>
      <c r="BU62" s="292">
        <f>0</f>
        <v>0</v>
      </c>
      <c r="BV62" s="292">
        <f>0</f>
        <v>0</v>
      </c>
      <c r="BW62" s="292">
        <f>0</f>
        <v>0</v>
      </c>
      <c r="BX62" s="292">
        <f>0</f>
        <v>0</v>
      </c>
      <c r="BY62" s="292">
        <f>0</f>
        <v>0</v>
      </c>
      <c r="BZ62" s="292">
        <f>0</f>
        <v>0</v>
      </c>
      <c r="CA62" s="292">
        <f>0</f>
        <v>0</v>
      </c>
      <c r="CB62" s="292">
        <f t="shared" si="43"/>
        <v>0</v>
      </c>
      <c r="CC62" s="292">
        <f>0</f>
        <v>0</v>
      </c>
      <c r="CD62" s="292">
        <f>0</f>
        <v>0</v>
      </c>
      <c r="CE62" s="292">
        <f>0</f>
        <v>0</v>
      </c>
      <c r="CF62" s="292">
        <f>0</f>
        <v>0</v>
      </c>
      <c r="CG62" s="292">
        <f>0</f>
        <v>0</v>
      </c>
      <c r="CH62" s="292">
        <f>0</f>
        <v>0</v>
      </c>
      <c r="CI62" s="292">
        <f>0</f>
        <v>0</v>
      </c>
      <c r="CJ62" s="292">
        <f t="shared" si="44"/>
        <v>0</v>
      </c>
      <c r="CK62" s="292">
        <f>0</f>
        <v>0</v>
      </c>
      <c r="CL62" s="292">
        <f>0</f>
        <v>0</v>
      </c>
      <c r="CM62" s="292">
        <f>0</f>
        <v>0</v>
      </c>
      <c r="CN62" s="292">
        <f>0</f>
        <v>0</v>
      </c>
      <c r="CO62" s="292">
        <f>0</f>
        <v>0</v>
      </c>
      <c r="CP62" s="292">
        <f>0</f>
        <v>0</v>
      </c>
      <c r="CQ62" s="292">
        <f>0</f>
        <v>0</v>
      </c>
      <c r="CR62" s="292">
        <f t="shared" si="45"/>
        <v>0</v>
      </c>
      <c r="CS62" s="292">
        <f>0</f>
        <v>0</v>
      </c>
      <c r="CT62" s="292">
        <f>0</f>
        <v>0</v>
      </c>
      <c r="CU62" s="292">
        <f>0</f>
        <v>0</v>
      </c>
      <c r="CV62" s="292">
        <f>0</f>
        <v>0</v>
      </c>
      <c r="CW62" s="292">
        <f>0</f>
        <v>0</v>
      </c>
      <c r="CX62" s="292">
        <f>0</f>
        <v>0</v>
      </c>
      <c r="CY62" s="292">
        <f>0</f>
        <v>0</v>
      </c>
    </row>
    <row r="63" spans="1:103" s="224" customFormat="1" ht="13.5" customHeight="1">
      <c r="A63" s="290" t="s">
        <v>745</v>
      </c>
      <c r="B63" s="291" t="s">
        <v>926</v>
      </c>
      <c r="C63" s="290" t="s">
        <v>927</v>
      </c>
      <c r="D63" s="292">
        <f t="shared" si="23"/>
        <v>0</v>
      </c>
      <c r="E63" s="292">
        <f t="shared" si="24"/>
        <v>0</v>
      </c>
      <c r="F63" s="292">
        <f t="shared" si="25"/>
        <v>0</v>
      </c>
      <c r="G63" s="292">
        <f t="shared" si="26"/>
        <v>0</v>
      </c>
      <c r="H63" s="292">
        <f t="shared" si="27"/>
        <v>0</v>
      </c>
      <c r="I63" s="292">
        <f t="shared" si="28"/>
        <v>0</v>
      </c>
      <c r="J63" s="292">
        <f t="shared" si="29"/>
        <v>0</v>
      </c>
      <c r="K63" s="292">
        <f t="shared" si="30"/>
        <v>0</v>
      </c>
      <c r="L63" s="292">
        <f t="shared" si="31"/>
        <v>0</v>
      </c>
      <c r="M63" s="292">
        <f t="shared" si="32"/>
        <v>0</v>
      </c>
      <c r="N63" s="292">
        <f t="shared" si="33"/>
        <v>0</v>
      </c>
      <c r="O63" s="292">
        <f t="shared" si="34"/>
        <v>0</v>
      </c>
      <c r="P63" s="292">
        <f t="shared" si="35"/>
        <v>0</v>
      </c>
      <c r="Q63" s="292">
        <f>0</f>
        <v>0</v>
      </c>
      <c r="R63" s="292">
        <f>0</f>
        <v>0</v>
      </c>
      <c r="S63" s="292">
        <f>0</f>
        <v>0</v>
      </c>
      <c r="T63" s="292">
        <f>0</f>
        <v>0</v>
      </c>
      <c r="U63" s="292">
        <f>0</f>
        <v>0</v>
      </c>
      <c r="V63" s="292">
        <f>0</f>
        <v>0</v>
      </c>
      <c r="W63" s="292">
        <f>0</f>
        <v>0</v>
      </c>
      <c r="X63" s="292">
        <f t="shared" si="36"/>
        <v>0</v>
      </c>
      <c r="Y63" s="292">
        <f>0</f>
        <v>0</v>
      </c>
      <c r="Z63" s="292">
        <f>0</f>
        <v>0</v>
      </c>
      <c r="AA63" s="292">
        <f>0</f>
        <v>0</v>
      </c>
      <c r="AB63" s="292">
        <f>0</f>
        <v>0</v>
      </c>
      <c r="AC63" s="292">
        <f>0</f>
        <v>0</v>
      </c>
      <c r="AD63" s="292">
        <f>0</f>
        <v>0</v>
      </c>
      <c r="AE63" s="292">
        <f>0</f>
        <v>0</v>
      </c>
      <c r="AF63" s="292">
        <f t="shared" si="37"/>
        <v>0</v>
      </c>
      <c r="AG63" s="292">
        <f>0</f>
        <v>0</v>
      </c>
      <c r="AH63" s="292">
        <f>0</f>
        <v>0</v>
      </c>
      <c r="AI63" s="292">
        <f>0</f>
        <v>0</v>
      </c>
      <c r="AJ63" s="292">
        <f>0</f>
        <v>0</v>
      </c>
      <c r="AK63" s="292">
        <f>0</f>
        <v>0</v>
      </c>
      <c r="AL63" s="292">
        <f>0</f>
        <v>0</v>
      </c>
      <c r="AM63" s="292">
        <f>0</f>
        <v>0</v>
      </c>
      <c r="AN63" s="292">
        <f t="shared" si="38"/>
        <v>0</v>
      </c>
      <c r="AO63" s="292">
        <f>0</f>
        <v>0</v>
      </c>
      <c r="AP63" s="292">
        <f>0</f>
        <v>0</v>
      </c>
      <c r="AQ63" s="292">
        <f>0</f>
        <v>0</v>
      </c>
      <c r="AR63" s="292">
        <f>0</f>
        <v>0</v>
      </c>
      <c r="AS63" s="292">
        <f>0</f>
        <v>0</v>
      </c>
      <c r="AT63" s="292">
        <f>0</f>
        <v>0</v>
      </c>
      <c r="AU63" s="292">
        <f>0</f>
        <v>0</v>
      </c>
      <c r="AV63" s="292">
        <f t="shared" si="39"/>
        <v>0</v>
      </c>
      <c r="AW63" s="292">
        <f>0</f>
        <v>0</v>
      </c>
      <c r="AX63" s="292">
        <f>0</f>
        <v>0</v>
      </c>
      <c r="AY63" s="292">
        <f>0</f>
        <v>0</v>
      </c>
      <c r="AZ63" s="292">
        <f>0</f>
        <v>0</v>
      </c>
      <c r="BA63" s="292">
        <f>0</f>
        <v>0</v>
      </c>
      <c r="BB63" s="292">
        <f>0</f>
        <v>0</v>
      </c>
      <c r="BC63" s="292">
        <f>0</f>
        <v>0</v>
      </c>
      <c r="BD63" s="292">
        <f t="shared" si="40"/>
        <v>0</v>
      </c>
      <c r="BE63" s="292">
        <f>0</f>
        <v>0</v>
      </c>
      <c r="BF63" s="292">
        <f>0</f>
        <v>0</v>
      </c>
      <c r="BG63" s="292">
        <f>0</f>
        <v>0</v>
      </c>
      <c r="BH63" s="292">
        <f>0</f>
        <v>0</v>
      </c>
      <c r="BI63" s="292">
        <f>0</f>
        <v>0</v>
      </c>
      <c r="BJ63" s="292">
        <f>0</f>
        <v>0</v>
      </c>
      <c r="BK63" s="292">
        <f>0</f>
        <v>0</v>
      </c>
      <c r="BL63" s="292">
        <f t="shared" si="41"/>
        <v>0</v>
      </c>
      <c r="BM63" s="292">
        <f>0</f>
        <v>0</v>
      </c>
      <c r="BN63" s="292">
        <f>0</f>
        <v>0</v>
      </c>
      <c r="BO63" s="292">
        <f>0</f>
        <v>0</v>
      </c>
      <c r="BP63" s="292">
        <f>0</f>
        <v>0</v>
      </c>
      <c r="BQ63" s="292">
        <f>0</f>
        <v>0</v>
      </c>
      <c r="BR63" s="292">
        <f>0</f>
        <v>0</v>
      </c>
      <c r="BS63" s="292">
        <f>0</f>
        <v>0</v>
      </c>
      <c r="BT63" s="292">
        <f t="shared" si="42"/>
        <v>0</v>
      </c>
      <c r="BU63" s="292">
        <f>0</f>
        <v>0</v>
      </c>
      <c r="BV63" s="292">
        <f>0</f>
        <v>0</v>
      </c>
      <c r="BW63" s="292">
        <f>0</f>
        <v>0</v>
      </c>
      <c r="BX63" s="292">
        <f>0</f>
        <v>0</v>
      </c>
      <c r="BY63" s="292">
        <f>0</f>
        <v>0</v>
      </c>
      <c r="BZ63" s="292">
        <f>0</f>
        <v>0</v>
      </c>
      <c r="CA63" s="292">
        <f>0</f>
        <v>0</v>
      </c>
      <c r="CB63" s="292">
        <f t="shared" si="43"/>
        <v>0</v>
      </c>
      <c r="CC63" s="292">
        <f>0</f>
        <v>0</v>
      </c>
      <c r="CD63" s="292">
        <f>0</f>
        <v>0</v>
      </c>
      <c r="CE63" s="292">
        <f>0</f>
        <v>0</v>
      </c>
      <c r="CF63" s="292">
        <f>0</f>
        <v>0</v>
      </c>
      <c r="CG63" s="292">
        <f>0</f>
        <v>0</v>
      </c>
      <c r="CH63" s="292">
        <f>0</f>
        <v>0</v>
      </c>
      <c r="CI63" s="292">
        <f>0</f>
        <v>0</v>
      </c>
      <c r="CJ63" s="292">
        <f t="shared" si="44"/>
        <v>0</v>
      </c>
      <c r="CK63" s="292">
        <f>0</f>
        <v>0</v>
      </c>
      <c r="CL63" s="292">
        <f>0</f>
        <v>0</v>
      </c>
      <c r="CM63" s="292">
        <f>0</f>
        <v>0</v>
      </c>
      <c r="CN63" s="292">
        <f>0</f>
        <v>0</v>
      </c>
      <c r="CO63" s="292">
        <f>0</f>
        <v>0</v>
      </c>
      <c r="CP63" s="292">
        <f>0</f>
        <v>0</v>
      </c>
      <c r="CQ63" s="292">
        <f>0</f>
        <v>0</v>
      </c>
      <c r="CR63" s="292">
        <f t="shared" si="45"/>
        <v>0</v>
      </c>
      <c r="CS63" s="292">
        <f>0</f>
        <v>0</v>
      </c>
      <c r="CT63" s="292">
        <f>0</f>
        <v>0</v>
      </c>
      <c r="CU63" s="292">
        <f>0</f>
        <v>0</v>
      </c>
      <c r="CV63" s="292">
        <f>0</f>
        <v>0</v>
      </c>
      <c r="CW63" s="292">
        <f>0</f>
        <v>0</v>
      </c>
      <c r="CX63" s="292">
        <f>0</f>
        <v>0</v>
      </c>
      <c r="CY63" s="292">
        <f>0</f>
        <v>0</v>
      </c>
    </row>
    <row r="64" spans="1:103" s="224" customFormat="1" ht="13.5" customHeight="1">
      <c r="A64" s="290" t="s">
        <v>745</v>
      </c>
      <c r="B64" s="291" t="s">
        <v>929</v>
      </c>
      <c r="C64" s="290" t="s">
        <v>930</v>
      </c>
      <c r="D64" s="292">
        <f t="shared" si="23"/>
        <v>0</v>
      </c>
      <c r="E64" s="292">
        <f t="shared" si="24"/>
        <v>0</v>
      </c>
      <c r="F64" s="292">
        <f t="shared" si="25"/>
        <v>0</v>
      </c>
      <c r="G64" s="292">
        <f t="shared" si="26"/>
        <v>0</v>
      </c>
      <c r="H64" s="292">
        <f t="shared" si="27"/>
        <v>0</v>
      </c>
      <c r="I64" s="292">
        <f t="shared" si="28"/>
        <v>0</v>
      </c>
      <c r="J64" s="292">
        <f t="shared" si="29"/>
        <v>0</v>
      </c>
      <c r="K64" s="292">
        <f t="shared" si="30"/>
        <v>0</v>
      </c>
      <c r="L64" s="292">
        <f t="shared" si="31"/>
        <v>0</v>
      </c>
      <c r="M64" s="292">
        <f t="shared" si="32"/>
        <v>0</v>
      </c>
      <c r="N64" s="292">
        <f t="shared" si="33"/>
        <v>0</v>
      </c>
      <c r="O64" s="292">
        <f t="shared" si="34"/>
        <v>0</v>
      </c>
      <c r="P64" s="292">
        <f t="shared" si="35"/>
        <v>0</v>
      </c>
      <c r="Q64" s="292">
        <f>0</f>
        <v>0</v>
      </c>
      <c r="R64" s="292">
        <f>0</f>
        <v>0</v>
      </c>
      <c r="S64" s="292">
        <f>0</f>
        <v>0</v>
      </c>
      <c r="T64" s="292">
        <f>0</f>
        <v>0</v>
      </c>
      <c r="U64" s="292">
        <f>0</f>
        <v>0</v>
      </c>
      <c r="V64" s="292">
        <f>0</f>
        <v>0</v>
      </c>
      <c r="W64" s="292">
        <f>0</f>
        <v>0</v>
      </c>
      <c r="X64" s="292">
        <f t="shared" si="36"/>
        <v>0</v>
      </c>
      <c r="Y64" s="292">
        <f>0</f>
        <v>0</v>
      </c>
      <c r="Z64" s="292">
        <f>0</f>
        <v>0</v>
      </c>
      <c r="AA64" s="292">
        <f>0</f>
        <v>0</v>
      </c>
      <c r="AB64" s="292">
        <f>0</f>
        <v>0</v>
      </c>
      <c r="AC64" s="292">
        <f>0</f>
        <v>0</v>
      </c>
      <c r="AD64" s="292">
        <f>0</f>
        <v>0</v>
      </c>
      <c r="AE64" s="292">
        <f>0</f>
        <v>0</v>
      </c>
      <c r="AF64" s="292">
        <f t="shared" si="37"/>
        <v>0</v>
      </c>
      <c r="AG64" s="292">
        <f>0</f>
        <v>0</v>
      </c>
      <c r="AH64" s="292">
        <f>0</f>
        <v>0</v>
      </c>
      <c r="AI64" s="292">
        <f>0</f>
        <v>0</v>
      </c>
      <c r="AJ64" s="292">
        <f>0</f>
        <v>0</v>
      </c>
      <c r="AK64" s="292">
        <f>0</f>
        <v>0</v>
      </c>
      <c r="AL64" s="292">
        <f>0</f>
        <v>0</v>
      </c>
      <c r="AM64" s="292">
        <f>0</f>
        <v>0</v>
      </c>
      <c r="AN64" s="292">
        <f t="shared" si="38"/>
        <v>0</v>
      </c>
      <c r="AO64" s="292">
        <f>0</f>
        <v>0</v>
      </c>
      <c r="AP64" s="292">
        <f>0</f>
        <v>0</v>
      </c>
      <c r="AQ64" s="292">
        <f>0</f>
        <v>0</v>
      </c>
      <c r="AR64" s="292">
        <f>0</f>
        <v>0</v>
      </c>
      <c r="AS64" s="292">
        <f>0</f>
        <v>0</v>
      </c>
      <c r="AT64" s="292">
        <f>0</f>
        <v>0</v>
      </c>
      <c r="AU64" s="292">
        <f>0</f>
        <v>0</v>
      </c>
      <c r="AV64" s="292">
        <f t="shared" si="39"/>
        <v>0</v>
      </c>
      <c r="AW64" s="292">
        <f>0</f>
        <v>0</v>
      </c>
      <c r="AX64" s="292">
        <f>0</f>
        <v>0</v>
      </c>
      <c r="AY64" s="292">
        <f>0</f>
        <v>0</v>
      </c>
      <c r="AZ64" s="292">
        <f>0</f>
        <v>0</v>
      </c>
      <c r="BA64" s="292">
        <f>0</f>
        <v>0</v>
      </c>
      <c r="BB64" s="292">
        <f>0</f>
        <v>0</v>
      </c>
      <c r="BC64" s="292">
        <f>0</f>
        <v>0</v>
      </c>
      <c r="BD64" s="292">
        <f t="shared" si="40"/>
        <v>0</v>
      </c>
      <c r="BE64" s="292">
        <f>0</f>
        <v>0</v>
      </c>
      <c r="BF64" s="292">
        <f>0</f>
        <v>0</v>
      </c>
      <c r="BG64" s="292">
        <f>0</f>
        <v>0</v>
      </c>
      <c r="BH64" s="292">
        <f>0</f>
        <v>0</v>
      </c>
      <c r="BI64" s="292">
        <f>0</f>
        <v>0</v>
      </c>
      <c r="BJ64" s="292">
        <f>0</f>
        <v>0</v>
      </c>
      <c r="BK64" s="292">
        <f>0</f>
        <v>0</v>
      </c>
      <c r="BL64" s="292">
        <f t="shared" si="41"/>
        <v>0</v>
      </c>
      <c r="BM64" s="292">
        <f>0</f>
        <v>0</v>
      </c>
      <c r="BN64" s="292">
        <f>0</f>
        <v>0</v>
      </c>
      <c r="BO64" s="292">
        <f>0</f>
        <v>0</v>
      </c>
      <c r="BP64" s="292">
        <f>0</f>
        <v>0</v>
      </c>
      <c r="BQ64" s="292">
        <f>0</f>
        <v>0</v>
      </c>
      <c r="BR64" s="292">
        <f>0</f>
        <v>0</v>
      </c>
      <c r="BS64" s="292">
        <f>0</f>
        <v>0</v>
      </c>
      <c r="BT64" s="292">
        <f t="shared" si="42"/>
        <v>0</v>
      </c>
      <c r="BU64" s="292">
        <f>0</f>
        <v>0</v>
      </c>
      <c r="BV64" s="292">
        <f>0</f>
        <v>0</v>
      </c>
      <c r="BW64" s="292">
        <f>0</f>
        <v>0</v>
      </c>
      <c r="BX64" s="292">
        <f>0</f>
        <v>0</v>
      </c>
      <c r="BY64" s="292">
        <f>0</f>
        <v>0</v>
      </c>
      <c r="BZ64" s="292">
        <f>0</f>
        <v>0</v>
      </c>
      <c r="CA64" s="292">
        <f>0</f>
        <v>0</v>
      </c>
      <c r="CB64" s="292">
        <f t="shared" si="43"/>
        <v>0</v>
      </c>
      <c r="CC64" s="292">
        <f>0</f>
        <v>0</v>
      </c>
      <c r="CD64" s="292">
        <f>0</f>
        <v>0</v>
      </c>
      <c r="CE64" s="292">
        <f>0</f>
        <v>0</v>
      </c>
      <c r="CF64" s="292">
        <f>0</f>
        <v>0</v>
      </c>
      <c r="CG64" s="292">
        <f>0</f>
        <v>0</v>
      </c>
      <c r="CH64" s="292">
        <f>0</f>
        <v>0</v>
      </c>
      <c r="CI64" s="292">
        <f>0</f>
        <v>0</v>
      </c>
      <c r="CJ64" s="292">
        <f t="shared" si="44"/>
        <v>0</v>
      </c>
      <c r="CK64" s="292">
        <f>0</f>
        <v>0</v>
      </c>
      <c r="CL64" s="292">
        <f>0</f>
        <v>0</v>
      </c>
      <c r="CM64" s="292">
        <f>0</f>
        <v>0</v>
      </c>
      <c r="CN64" s="292">
        <f>0</f>
        <v>0</v>
      </c>
      <c r="CO64" s="292">
        <f>0</f>
        <v>0</v>
      </c>
      <c r="CP64" s="292">
        <f>0</f>
        <v>0</v>
      </c>
      <c r="CQ64" s="292">
        <f>0</f>
        <v>0</v>
      </c>
      <c r="CR64" s="292">
        <f t="shared" si="45"/>
        <v>0</v>
      </c>
      <c r="CS64" s="292">
        <f>0</f>
        <v>0</v>
      </c>
      <c r="CT64" s="292">
        <f>0</f>
        <v>0</v>
      </c>
      <c r="CU64" s="292">
        <f>0</f>
        <v>0</v>
      </c>
      <c r="CV64" s="292">
        <f>0</f>
        <v>0</v>
      </c>
      <c r="CW64" s="292">
        <f>0</f>
        <v>0</v>
      </c>
      <c r="CX64" s="292">
        <f>0</f>
        <v>0</v>
      </c>
      <c r="CY64" s="292">
        <f>0</f>
        <v>0</v>
      </c>
    </row>
    <row r="65" spans="1:103" s="224" customFormat="1" ht="13.5" customHeight="1">
      <c r="A65" s="290" t="s">
        <v>745</v>
      </c>
      <c r="B65" s="291" t="s">
        <v>932</v>
      </c>
      <c r="C65" s="290" t="s">
        <v>933</v>
      </c>
      <c r="D65" s="292">
        <f t="shared" si="23"/>
        <v>0</v>
      </c>
      <c r="E65" s="292">
        <f t="shared" si="24"/>
        <v>0</v>
      </c>
      <c r="F65" s="292">
        <f t="shared" si="25"/>
        <v>0</v>
      </c>
      <c r="G65" s="292">
        <f t="shared" si="26"/>
        <v>0</v>
      </c>
      <c r="H65" s="292">
        <f t="shared" si="27"/>
        <v>0</v>
      </c>
      <c r="I65" s="292">
        <f t="shared" si="28"/>
        <v>0</v>
      </c>
      <c r="J65" s="292">
        <f t="shared" si="29"/>
        <v>0</v>
      </c>
      <c r="K65" s="292">
        <f t="shared" si="30"/>
        <v>0</v>
      </c>
      <c r="L65" s="292">
        <f t="shared" si="31"/>
        <v>0</v>
      </c>
      <c r="M65" s="292">
        <f t="shared" si="32"/>
        <v>0</v>
      </c>
      <c r="N65" s="292">
        <f t="shared" si="33"/>
        <v>0</v>
      </c>
      <c r="O65" s="292">
        <f t="shared" si="34"/>
        <v>0</v>
      </c>
      <c r="P65" s="292">
        <f t="shared" si="35"/>
        <v>0</v>
      </c>
      <c r="Q65" s="292">
        <f>0</f>
        <v>0</v>
      </c>
      <c r="R65" s="292">
        <f>0</f>
        <v>0</v>
      </c>
      <c r="S65" s="292">
        <f>0</f>
        <v>0</v>
      </c>
      <c r="T65" s="292">
        <f>0</f>
        <v>0</v>
      </c>
      <c r="U65" s="292">
        <f>0</f>
        <v>0</v>
      </c>
      <c r="V65" s="292">
        <f>0</f>
        <v>0</v>
      </c>
      <c r="W65" s="292">
        <f>0</f>
        <v>0</v>
      </c>
      <c r="X65" s="292">
        <f t="shared" si="36"/>
        <v>0</v>
      </c>
      <c r="Y65" s="292">
        <f>0</f>
        <v>0</v>
      </c>
      <c r="Z65" s="292">
        <f>0</f>
        <v>0</v>
      </c>
      <c r="AA65" s="292">
        <f>0</f>
        <v>0</v>
      </c>
      <c r="AB65" s="292">
        <f>0</f>
        <v>0</v>
      </c>
      <c r="AC65" s="292">
        <f>0</f>
        <v>0</v>
      </c>
      <c r="AD65" s="292">
        <f>0</f>
        <v>0</v>
      </c>
      <c r="AE65" s="292">
        <f>0</f>
        <v>0</v>
      </c>
      <c r="AF65" s="292">
        <f t="shared" si="37"/>
        <v>0</v>
      </c>
      <c r="AG65" s="292">
        <f>0</f>
        <v>0</v>
      </c>
      <c r="AH65" s="292">
        <f>0</f>
        <v>0</v>
      </c>
      <c r="AI65" s="292">
        <f>0</f>
        <v>0</v>
      </c>
      <c r="AJ65" s="292">
        <f>0</f>
        <v>0</v>
      </c>
      <c r="AK65" s="292">
        <f>0</f>
        <v>0</v>
      </c>
      <c r="AL65" s="292">
        <f>0</f>
        <v>0</v>
      </c>
      <c r="AM65" s="292">
        <f>0</f>
        <v>0</v>
      </c>
      <c r="AN65" s="292">
        <f t="shared" si="38"/>
        <v>0</v>
      </c>
      <c r="AO65" s="292">
        <f>0</f>
        <v>0</v>
      </c>
      <c r="AP65" s="292">
        <f>0</f>
        <v>0</v>
      </c>
      <c r="AQ65" s="292">
        <f>0</f>
        <v>0</v>
      </c>
      <c r="AR65" s="292">
        <f>0</f>
        <v>0</v>
      </c>
      <c r="AS65" s="292">
        <f>0</f>
        <v>0</v>
      </c>
      <c r="AT65" s="292">
        <f>0</f>
        <v>0</v>
      </c>
      <c r="AU65" s="292">
        <f>0</f>
        <v>0</v>
      </c>
      <c r="AV65" s="292">
        <f t="shared" si="39"/>
        <v>0</v>
      </c>
      <c r="AW65" s="292">
        <f>0</f>
        <v>0</v>
      </c>
      <c r="AX65" s="292">
        <f>0</f>
        <v>0</v>
      </c>
      <c r="AY65" s="292">
        <f>0</f>
        <v>0</v>
      </c>
      <c r="AZ65" s="292">
        <f>0</f>
        <v>0</v>
      </c>
      <c r="BA65" s="292">
        <f>0</f>
        <v>0</v>
      </c>
      <c r="BB65" s="292">
        <f>0</f>
        <v>0</v>
      </c>
      <c r="BC65" s="292">
        <f>0</f>
        <v>0</v>
      </c>
      <c r="BD65" s="292">
        <f t="shared" si="40"/>
        <v>0</v>
      </c>
      <c r="BE65" s="292">
        <f>0</f>
        <v>0</v>
      </c>
      <c r="BF65" s="292">
        <f>0</f>
        <v>0</v>
      </c>
      <c r="BG65" s="292">
        <f>0</f>
        <v>0</v>
      </c>
      <c r="BH65" s="292">
        <f>0</f>
        <v>0</v>
      </c>
      <c r="BI65" s="292">
        <f>0</f>
        <v>0</v>
      </c>
      <c r="BJ65" s="292">
        <f>0</f>
        <v>0</v>
      </c>
      <c r="BK65" s="292">
        <f>0</f>
        <v>0</v>
      </c>
      <c r="BL65" s="292">
        <f t="shared" si="41"/>
        <v>0</v>
      </c>
      <c r="BM65" s="292">
        <f>0</f>
        <v>0</v>
      </c>
      <c r="BN65" s="292">
        <f>0</f>
        <v>0</v>
      </c>
      <c r="BO65" s="292">
        <f>0</f>
        <v>0</v>
      </c>
      <c r="BP65" s="292">
        <f>0</f>
        <v>0</v>
      </c>
      <c r="BQ65" s="292">
        <f>0</f>
        <v>0</v>
      </c>
      <c r="BR65" s="292">
        <f>0</f>
        <v>0</v>
      </c>
      <c r="BS65" s="292">
        <f>0</f>
        <v>0</v>
      </c>
      <c r="BT65" s="292">
        <f t="shared" si="42"/>
        <v>0</v>
      </c>
      <c r="BU65" s="292">
        <f>0</f>
        <v>0</v>
      </c>
      <c r="BV65" s="292">
        <f>0</f>
        <v>0</v>
      </c>
      <c r="BW65" s="292">
        <f>0</f>
        <v>0</v>
      </c>
      <c r="BX65" s="292">
        <f>0</f>
        <v>0</v>
      </c>
      <c r="BY65" s="292">
        <f>0</f>
        <v>0</v>
      </c>
      <c r="BZ65" s="292">
        <f>0</f>
        <v>0</v>
      </c>
      <c r="CA65" s="292">
        <f>0</f>
        <v>0</v>
      </c>
      <c r="CB65" s="292">
        <f t="shared" si="43"/>
        <v>0</v>
      </c>
      <c r="CC65" s="292">
        <f>0</f>
        <v>0</v>
      </c>
      <c r="CD65" s="292">
        <f>0</f>
        <v>0</v>
      </c>
      <c r="CE65" s="292">
        <f>0</f>
        <v>0</v>
      </c>
      <c r="CF65" s="292">
        <f>0</f>
        <v>0</v>
      </c>
      <c r="CG65" s="292">
        <f>0</f>
        <v>0</v>
      </c>
      <c r="CH65" s="292">
        <f>0</f>
        <v>0</v>
      </c>
      <c r="CI65" s="292">
        <f>0</f>
        <v>0</v>
      </c>
      <c r="CJ65" s="292">
        <f t="shared" si="44"/>
        <v>0</v>
      </c>
      <c r="CK65" s="292">
        <f>0</f>
        <v>0</v>
      </c>
      <c r="CL65" s="292">
        <f>0</f>
        <v>0</v>
      </c>
      <c r="CM65" s="292">
        <f>0</f>
        <v>0</v>
      </c>
      <c r="CN65" s="292">
        <f>0</f>
        <v>0</v>
      </c>
      <c r="CO65" s="292">
        <f>0</f>
        <v>0</v>
      </c>
      <c r="CP65" s="292">
        <f>0</f>
        <v>0</v>
      </c>
      <c r="CQ65" s="292">
        <f>0</f>
        <v>0</v>
      </c>
      <c r="CR65" s="292">
        <f t="shared" si="45"/>
        <v>0</v>
      </c>
      <c r="CS65" s="292">
        <f>0</f>
        <v>0</v>
      </c>
      <c r="CT65" s="292">
        <f>0</f>
        <v>0</v>
      </c>
      <c r="CU65" s="292">
        <f>0</f>
        <v>0</v>
      </c>
      <c r="CV65" s="292">
        <f>0</f>
        <v>0</v>
      </c>
      <c r="CW65" s="292">
        <f>0</f>
        <v>0</v>
      </c>
      <c r="CX65" s="292">
        <f>0</f>
        <v>0</v>
      </c>
      <c r="CY65" s="292">
        <f>0</f>
        <v>0</v>
      </c>
    </row>
    <row r="66" spans="1:103" s="224" customFormat="1" ht="13.5" customHeight="1">
      <c r="A66" s="290" t="s">
        <v>745</v>
      </c>
      <c r="B66" s="291" t="s">
        <v>935</v>
      </c>
      <c r="C66" s="290" t="s">
        <v>936</v>
      </c>
      <c r="D66" s="292">
        <f t="shared" si="23"/>
        <v>0</v>
      </c>
      <c r="E66" s="292">
        <f t="shared" si="24"/>
        <v>0</v>
      </c>
      <c r="F66" s="292">
        <f t="shared" si="25"/>
        <v>0</v>
      </c>
      <c r="G66" s="292">
        <f t="shared" si="26"/>
        <v>0</v>
      </c>
      <c r="H66" s="292">
        <f t="shared" si="27"/>
        <v>0</v>
      </c>
      <c r="I66" s="292">
        <f t="shared" si="28"/>
        <v>0</v>
      </c>
      <c r="J66" s="292">
        <f t="shared" si="29"/>
        <v>0</v>
      </c>
      <c r="K66" s="292">
        <f t="shared" si="30"/>
        <v>0</v>
      </c>
      <c r="L66" s="292">
        <f t="shared" si="31"/>
        <v>0</v>
      </c>
      <c r="M66" s="292">
        <f t="shared" si="32"/>
        <v>0</v>
      </c>
      <c r="N66" s="292">
        <f t="shared" si="33"/>
        <v>0</v>
      </c>
      <c r="O66" s="292">
        <f t="shared" si="34"/>
        <v>0</v>
      </c>
      <c r="P66" s="292">
        <f t="shared" si="35"/>
        <v>0</v>
      </c>
      <c r="Q66" s="292">
        <f>0</f>
        <v>0</v>
      </c>
      <c r="R66" s="292">
        <f>0</f>
        <v>0</v>
      </c>
      <c r="S66" s="292">
        <f>0</f>
        <v>0</v>
      </c>
      <c r="T66" s="292">
        <f>0</f>
        <v>0</v>
      </c>
      <c r="U66" s="292">
        <f>0</f>
        <v>0</v>
      </c>
      <c r="V66" s="292">
        <f>0</f>
        <v>0</v>
      </c>
      <c r="W66" s="292">
        <f>0</f>
        <v>0</v>
      </c>
      <c r="X66" s="292">
        <f t="shared" si="36"/>
        <v>0</v>
      </c>
      <c r="Y66" s="292">
        <f>0</f>
        <v>0</v>
      </c>
      <c r="Z66" s="292">
        <f>0</f>
        <v>0</v>
      </c>
      <c r="AA66" s="292">
        <f>0</f>
        <v>0</v>
      </c>
      <c r="AB66" s="292">
        <f>0</f>
        <v>0</v>
      </c>
      <c r="AC66" s="292">
        <f>0</f>
        <v>0</v>
      </c>
      <c r="AD66" s="292">
        <f>0</f>
        <v>0</v>
      </c>
      <c r="AE66" s="292">
        <f>0</f>
        <v>0</v>
      </c>
      <c r="AF66" s="292">
        <f t="shared" si="37"/>
        <v>0</v>
      </c>
      <c r="AG66" s="292">
        <f>0</f>
        <v>0</v>
      </c>
      <c r="AH66" s="292">
        <f>0</f>
        <v>0</v>
      </c>
      <c r="AI66" s="292">
        <f>0</f>
        <v>0</v>
      </c>
      <c r="AJ66" s="292">
        <f>0</f>
        <v>0</v>
      </c>
      <c r="AK66" s="292">
        <f>0</f>
        <v>0</v>
      </c>
      <c r="AL66" s="292">
        <f>0</f>
        <v>0</v>
      </c>
      <c r="AM66" s="292">
        <f>0</f>
        <v>0</v>
      </c>
      <c r="AN66" s="292">
        <f t="shared" si="38"/>
        <v>0</v>
      </c>
      <c r="AO66" s="292">
        <f>0</f>
        <v>0</v>
      </c>
      <c r="AP66" s="292">
        <f>0</f>
        <v>0</v>
      </c>
      <c r="AQ66" s="292">
        <f>0</f>
        <v>0</v>
      </c>
      <c r="AR66" s="292">
        <f>0</f>
        <v>0</v>
      </c>
      <c r="AS66" s="292">
        <f>0</f>
        <v>0</v>
      </c>
      <c r="AT66" s="292">
        <f>0</f>
        <v>0</v>
      </c>
      <c r="AU66" s="292">
        <f>0</f>
        <v>0</v>
      </c>
      <c r="AV66" s="292">
        <f t="shared" si="39"/>
        <v>0</v>
      </c>
      <c r="AW66" s="292">
        <f>0</f>
        <v>0</v>
      </c>
      <c r="AX66" s="292">
        <f>0</f>
        <v>0</v>
      </c>
      <c r="AY66" s="292">
        <f>0</f>
        <v>0</v>
      </c>
      <c r="AZ66" s="292">
        <f>0</f>
        <v>0</v>
      </c>
      <c r="BA66" s="292">
        <f>0</f>
        <v>0</v>
      </c>
      <c r="BB66" s="292">
        <f>0</f>
        <v>0</v>
      </c>
      <c r="BC66" s="292">
        <f>0</f>
        <v>0</v>
      </c>
      <c r="BD66" s="292">
        <f t="shared" si="40"/>
        <v>0</v>
      </c>
      <c r="BE66" s="292">
        <f>0</f>
        <v>0</v>
      </c>
      <c r="BF66" s="292">
        <f>0</f>
        <v>0</v>
      </c>
      <c r="BG66" s="292">
        <f>0</f>
        <v>0</v>
      </c>
      <c r="BH66" s="292">
        <f>0</f>
        <v>0</v>
      </c>
      <c r="BI66" s="292">
        <f>0</f>
        <v>0</v>
      </c>
      <c r="BJ66" s="292">
        <f>0</f>
        <v>0</v>
      </c>
      <c r="BK66" s="292">
        <f>0</f>
        <v>0</v>
      </c>
      <c r="BL66" s="292">
        <f t="shared" si="41"/>
        <v>0</v>
      </c>
      <c r="BM66" s="292">
        <f>0</f>
        <v>0</v>
      </c>
      <c r="BN66" s="292">
        <f>0</f>
        <v>0</v>
      </c>
      <c r="BO66" s="292">
        <f>0</f>
        <v>0</v>
      </c>
      <c r="BP66" s="292">
        <f>0</f>
        <v>0</v>
      </c>
      <c r="BQ66" s="292">
        <f>0</f>
        <v>0</v>
      </c>
      <c r="BR66" s="292">
        <f>0</f>
        <v>0</v>
      </c>
      <c r="BS66" s="292">
        <f>0</f>
        <v>0</v>
      </c>
      <c r="BT66" s="292">
        <f t="shared" si="42"/>
        <v>0</v>
      </c>
      <c r="BU66" s="292">
        <f>0</f>
        <v>0</v>
      </c>
      <c r="BV66" s="292">
        <f>0</f>
        <v>0</v>
      </c>
      <c r="BW66" s="292">
        <f>0</f>
        <v>0</v>
      </c>
      <c r="BX66" s="292">
        <f>0</f>
        <v>0</v>
      </c>
      <c r="BY66" s="292">
        <f>0</f>
        <v>0</v>
      </c>
      <c r="BZ66" s="292">
        <f>0</f>
        <v>0</v>
      </c>
      <c r="CA66" s="292">
        <f>0</f>
        <v>0</v>
      </c>
      <c r="CB66" s="292">
        <f t="shared" si="43"/>
        <v>0</v>
      </c>
      <c r="CC66" s="292">
        <f>0</f>
        <v>0</v>
      </c>
      <c r="CD66" s="292">
        <f>0</f>
        <v>0</v>
      </c>
      <c r="CE66" s="292">
        <f>0</f>
        <v>0</v>
      </c>
      <c r="CF66" s="292">
        <f>0</f>
        <v>0</v>
      </c>
      <c r="CG66" s="292">
        <f>0</f>
        <v>0</v>
      </c>
      <c r="CH66" s="292">
        <f>0</f>
        <v>0</v>
      </c>
      <c r="CI66" s="292">
        <f>0</f>
        <v>0</v>
      </c>
      <c r="CJ66" s="292">
        <f t="shared" si="44"/>
        <v>0</v>
      </c>
      <c r="CK66" s="292">
        <f>0</f>
        <v>0</v>
      </c>
      <c r="CL66" s="292">
        <f>0</f>
        <v>0</v>
      </c>
      <c r="CM66" s="292">
        <f>0</f>
        <v>0</v>
      </c>
      <c r="CN66" s="292">
        <f>0</f>
        <v>0</v>
      </c>
      <c r="CO66" s="292">
        <f>0</f>
        <v>0</v>
      </c>
      <c r="CP66" s="292">
        <f>0</f>
        <v>0</v>
      </c>
      <c r="CQ66" s="292">
        <f>0</f>
        <v>0</v>
      </c>
      <c r="CR66" s="292">
        <f t="shared" si="45"/>
        <v>0</v>
      </c>
      <c r="CS66" s="292">
        <f>0</f>
        <v>0</v>
      </c>
      <c r="CT66" s="292">
        <f>0</f>
        <v>0</v>
      </c>
      <c r="CU66" s="292">
        <f>0</f>
        <v>0</v>
      </c>
      <c r="CV66" s="292">
        <f>0</f>
        <v>0</v>
      </c>
      <c r="CW66" s="292">
        <f>0</f>
        <v>0</v>
      </c>
      <c r="CX66" s="292">
        <f>0</f>
        <v>0</v>
      </c>
      <c r="CY66" s="292">
        <f>0</f>
        <v>0</v>
      </c>
    </row>
    <row r="67" spans="1:103" s="224" customFormat="1" ht="13.5" customHeight="1">
      <c r="A67" s="290" t="s">
        <v>745</v>
      </c>
      <c r="B67" s="291" t="s">
        <v>938</v>
      </c>
      <c r="C67" s="290" t="s">
        <v>939</v>
      </c>
      <c r="D67" s="292">
        <f t="shared" si="23"/>
        <v>0</v>
      </c>
      <c r="E67" s="292">
        <f t="shared" si="24"/>
        <v>0</v>
      </c>
      <c r="F67" s="292">
        <f t="shared" si="25"/>
        <v>0</v>
      </c>
      <c r="G67" s="292">
        <f t="shared" si="26"/>
        <v>0</v>
      </c>
      <c r="H67" s="292">
        <f t="shared" si="27"/>
        <v>0</v>
      </c>
      <c r="I67" s="292">
        <f t="shared" si="28"/>
        <v>0</v>
      </c>
      <c r="J67" s="292">
        <f t="shared" si="29"/>
        <v>0</v>
      </c>
      <c r="K67" s="292">
        <f t="shared" si="30"/>
        <v>0</v>
      </c>
      <c r="L67" s="292">
        <f t="shared" si="31"/>
        <v>0</v>
      </c>
      <c r="M67" s="292">
        <f t="shared" si="32"/>
        <v>0</v>
      </c>
      <c r="N67" s="292">
        <f t="shared" si="33"/>
        <v>0</v>
      </c>
      <c r="O67" s="292">
        <f t="shared" si="34"/>
        <v>0</v>
      </c>
      <c r="P67" s="292">
        <f t="shared" si="35"/>
        <v>0</v>
      </c>
      <c r="Q67" s="292">
        <f>0</f>
        <v>0</v>
      </c>
      <c r="R67" s="292">
        <f>0</f>
        <v>0</v>
      </c>
      <c r="S67" s="292">
        <f>0</f>
        <v>0</v>
      </c>
      <c r="T67" s="292">
        <f>0</f>
        <v>0</v>
      </c>
      <c r="U67" s="292">
        <f>0</f>
        <v>0</v>
      </c>
      <c r="V67" s="292">
        <f>0</f>
        <v>0</v>
      </c>
      <c r="W67" s="292">
        <f>0</f>
        <v>0</v>
      </c>
      <c r="X67" s="292">
        <f t="shared" si="36"/>
        <v>0</v>
      </c>
      <c r="Y67" s="292">
        <f>0</f>
        <v>0</v>
      </c>
      <c r="Z67" s="292">
        <f>0</f>
        <v>0</v>
      </c>
      <c r="AA67" s="292">
        <f>0</f>
        <v>0</v>
      </c>
      <c r="AB67" s="292">
        <f>0</f>
        <v>0</v>
      </c>
      <c r="AC67" s="292">
        <f>0</f>
        <v>0</v>
      </c>
      <c r="AD67" s="292">
        <f>0</f>
        <v>0</v>
      </c>
      <c r="AE67" s="292">
        <f>0</f>
        <v>0</v>
      </c>
      <c r="AF67" s="292">
        <f t="shared" si="37"/>
        <v>0</v>
      </c>
      <c r="AG67" s="292">
        <f>0</f>
        <v>0</v>
      </c>
      <c r="AH67" s="292">
        <f>0</f>
        <v>0</v>
      </c>
      <c r="AI67" s="292">
        <f>0</f>
        <v>0</v>
      </c>
      <c r="AJ67" s="292">
        <f>0</f>
        <v>0</v>
      </c>
      <c r="AK67" s="292">
        <f>0</f>
        <v>0</v>
      </c>
      <c r="AL67" s="292">
        <f>0</f>
        <v>0</v>
      </c>
      <c r="AM67" s="292">
        <f>0</f>
        <v>0</v>
      </c>
      <c r="AN67" s="292">
        <f t="shared" si="38"/>
        <v>0</v>
      </c>
      <c r="AO67" s="292">
        <f>0</f>
        <v>0</v>
      </c>
      <c r="AP67" s="292">
        <f>0</f>
        <v>0</v>
      </c>
      <c r="AQ67" s="292">
        <f>0</f>
        <v>0</v>
      </c>
      <c r="AR67" s="292">
        <f>0</f>
        <v>0</v>
      </c>
      <c r="AS67" s="292">
        <f>0</f>
        <v>0</v>
      </c>
      <c r="AT67" s="292">
        <f>0</f>
        <v>0</v>
      </c>
      <c r="AU67" s="292">
        <f>0</f>
        <v>0</v>
      </c>
      <c r="AV67" s="292">
        <f t="shared" si="39"/>
        <v>0</v>
      </c>
      <c r="AW67" s="292">
        <f>0</f>
        <v>0</v>
      </c>
      <c r="AX67" s="292">
        <f>0</f>
        <v>0</v>
      </c>
      <c r="AY67" s="292">
        <f>0</f>
        <v>0</v>
      </c>
      <c r="AZ67" s="292">
        <f>0</f>
        <v>0</v>
      </c>
      <c r="BA67" s="292">
        <f>0</f>
        <v>0</v>
      </c>
      <c r="BB67" s="292">
        <f>0</f>
        <v>0</v>
      </c>
      <c r="BC67" s="292">
        <f>0</f>
        <v>0</v>
      </c>
      <c r="BD67" s="292">
        <f t="shared" si="40"/>
        <v>0</v>
      </c>
      <c r="BE67" s="292">
        <f>0</f>
        <v>0</v>
      </c>
      <c r="BF67" s="292">
        <f>0</f>
        <v>0</v>
      </c>
      <c r="BG67" s="292">
        <f>0</f>
        <v>0</v>
      </c>
      <c r="BH67" s="292">
        <f>0</f>
        <v>0</v>
      </c>
      <c r="BI67" s="292">
        <f>0</f>
        <v>0</v>
      </c>
      <c r="BJ67" s="292">
        <f>0</f>
        <v>0</v>
      </c>
      <c r="BK67" s="292">
        <f>0</f>
        <v>0</v>
      </c>
      <c r="BL67" s="292">
        <f t="shared" si="41"/>
        <v>0</v>
      </c>
      <c r="BM67" s="292">
        <f>0</f>
        <v>0</v>
      </c>
      <c r="BN67" s="292">
        <f>0</f>
        <v>0</v>
      </c>
      <c r="BO67" s="292">
        <f>0</f>
        <v>0</v>
      </c>
      <c r="BP67" s="292">
        <f>0</f>
        <v>0</v>
      </c>
      <c r="BQ67" s="292">
        <f>0</f>
        <v>0</v>
      </c>
      <c r="BR67" s="292">
        <f>0</f>
        <v>0</v>
      </c>
      <c r="BS67" s="292">
        <f>0</f>
        <v>0</v>
      </c>
      <c r="BT67" s="292">
        <f t="shared" si="42"/>
        <v>0</v>
      </c>
      <c r="BU67" s="292">
        <f>0</f>
        <v>0</v>
      </c>
      <c r="BV67" s="292">
        <f>0</f>
        <v>0</v>
      </c>
      <c r="BW67" s="292">
        <f>0</f>
        <v>0</v>
      </c>
      <c r="BX67" s="292">
        <f>0</f>
        <v>0</v>
      </c>
      <c r="BY67" s="292">
        <f>0</f>
        <v>0</v>
      </c>
      <c r="BZ67" s="292">
        <f>0</f>
        <v>0</v>
      </c>
      <c r="CA67" s="292">
        <f>0</f>
        <v>0</v>
      </c>
      <c r="CB67" s="292">
        <f t="shared" si="43"/>
        <v>0</v>
      </c>
      <c r="CC67" s="292">
        <f>0</f>
        <v>0</v>
      </c>
      <c r="CD67" s="292">
        <f>0</f>
        <v>0</v>
      </c>
      <c r="CE67" s="292">
        <f>0</f>
        <v>0</v>
      </c>
      <c r="CF67" s="292">
        <f>0</f>
        <v>0</v>
      </c>
      <c r="CG67" s="292">
        <f>0</f>
        <v>0</v>
      </c>
      <c r="CH67" s="292">
        <f>0</f>
        <v>0</v>
      </c>
      <c r="CI67" s="292">
        <f>0</f>
        <v>0</v>
      </c>
      <c r="CJ67" s="292">
        <f t="shared" si="44"/>
        <v>0</v>
      </c>
      <c r="CK67" s="292">
        <f>0</f>
        <v>0</v>
      </c>
      <c r="CL67" s="292">
        <f>0</f>
        <v>0</v>
      </c>
      <c r="CM67" s="292">
        <f>0</f>
        <v>0</v>
      </c>
      <c r="CN67" s="292">
        <f>0</f>
        <v>0</v>
      </c>
      <c r="CO67" s="292">
        <f>0</f>
        <v>0</v>
      </c>
      <c r="CP67" s="292">
        <f>0</f>
        <v>0</v>
      </c>
      <c r="CQ67" s="292">
        <f>0</f>
        <v>0</v>
      </c>
      <c r="CR67" s="292">
        <f t="shared" si="45"/>
        <v>0</v>
      </c>
      <c r="CS67" s="292">
        <f>0</f>
        <v>0</v>
      </c>
      <c r="CT67" s="292">
        <f>0</f>
        <v>0</v>
      </c>
      <c r="CU67" s="292">
        <f>0</f>
        <v>0</v>
      </c>
      <c r="CV67" s="292">
        <f>0</f>
        <v>0</v>
      </c>
      <c r="CW67" s="292">
        <f>0</f>
        <v>0</v>
      </c>
      <c r="CX67" s="292">
        <f>0</f>
        <v>0</v>
      </c>
      <c r="CY67" s="292">
        <f>0</f>
        <v>0</v>
      </c>
    </row>
    <row r="68" spans="1:103" s="224" customFormat="1" ht="13.5" customHeight="1">
      <c r="A68" s="290" t="s">
        <v>745</v>
      </c>
      <c r="B68" s="291" t="s">
        <v>941</v>
      </c>
      <c r="C68" s="290" t="s">
        <v>942</v>
      </c>
      <c r="D68" s="292">
        <f t="shared" si="23"/>
        <v>0</v>
      </c>
      <c r="E68" s="292">
        <f t="shared" si="24"/>
        <v>0</v>
      </c>
      <c r="F68" s="292">
        <f t="shared" si="25"/>
        <v>0</v>
      </c>
      <c r="G68" s="292">
        <f t="shared" si="26"/>
        <v>0</v>
      </c>
      <c r="H68" s="292">
        <f t="shared" si="27"/>
        <v>0</v>
      </c>
      <c r="I68" s="292">
        <f t="shared" si="28"/>
        <v>0</v>
      </c>
      <c r="J68" s="292">
        <f t="shared" si="29"/>
        <v>0</v>
      </c>
      <c r="K68" s="292">
        <f t="shared" si="30"/>
        <v>0</v>
      </c>
      <c r="L68" s="292">
        <f t="shared" si="31"/>
        <v>0</v>
      </c>
      <c r="M68" s="292">
        <f t="shared" si="32"/>
        <v>0</v>
      </c>
      <c r="N68" s="292">
        <f t="shared" si="33"/>
        <v>0</v>
      </c>
      <c r="O68" s="292">
        <f t="shared" si="34"/>
        <v>0</v>
      </c>
      <c r="P68" s="292">
        <f t="shared" si="35"/>
        <v>0</v>
      </c>
      <c r="Q68" s="292">
        <f>0</f>
        <v>0</v>
      </c>
      <c r="R68" s="292">
        <f>0</f>
        <v>0</v>
      </c>
      <c r="S68" s="292">
        <f>0</f>
        <v>0</v>
      </c>
      <c r="T68" s="292">
        <f>0</f>
        <v>0</v>
      </c>
      <c r="U68" s="292">
        <f>0</f>
        <v>0</v>
      </c>
      <c r="V68" s="292">
        <f>0</f>
        <v>0</v>
      </c>
      <c r="W68" s="292">
        <f>0</f>
        <v>0</v>
      </c>
      <c r="X68" s="292">
        <f t="shared" si="36"/>
        <v>0</v>
      </c>
      <c r="Y68" s="292">
        <f>0</f>
        <v>0</v>
      </c>
      <c r="Z68" s="292">
        <f>0</f>
        <v>0</v>
      </c>
      <c r="AA68" s="292">
        <f>0</f>
        <v>0</v>
      </c>
      <c r="AB68" s="292">
        <f>0</f>
        <v>0</v>
      </c>
      <c r="AC68" s="292">
        <f>0</f>
        <v>0</v>
      </c>
      <c r="AD68" s="292">
        <f>0</f>
        <v>0</v>
      </c>
      <c r="AE68" s="292">
        <f>0</f>
        <v>0</v>
      </c>
      <c r="AF68" s="292">
        <f t="shared" si="37"/>
        <v>0</v>
      </c>
      <c r="AG68" s="292">
        <f>0</f>
        <v>0</v>
      </c>
      <c r="AH68" s="292">
        <f>0</f>
        <v>0</v>
      </c>
      <c r="AI68" s="292">
        <f>0</f>
        <v>0</v>
      </c>
      <c r="AJ68" s="292">
        <f>0</f>
        <v>0</v>
      </c>
      <c r="AK68" s="292">
        <f>0</f>
        <v>0</v>
      </c>
      <c r="AL68" s="292">
        <f>0</f>
        <v>0</v>
      </c>
      <c r="AM68" s="292">
        <f>0</f>
        <v>0</v>
      </c>
      <c r="AN68" s="292">
        <f t="shared" si="38"/>
        <v>0</v>
      </c>
      <c r="AO68" s="292">
        <f>0</f>
        <v>0</v>
      </c>
      <c r="AP68" s="292">
        <f>0</f>
        <v>0</v>
      </c>
      <c r="AQ68" s="292">
        <f>0</f>
        <v>0</v>
      </c>
      <c r="AR68" s="292">
        <f>0</f>
        <v>0</v>
      </c>
      <c r="AS68" s="292">
        <f>0</f>
        <v>0</v>
      </c>
      <c r="AT68" s="292">
        <f>0</f>
        <v>0</v>
      </c>
      <c r="AU68" s="292">
        <f>0</f>
        <v>0</v>
      </c>
      <c r="AV68" s="292">
        <f t="shared" si="39"/>
        <v>0</v>
      </c>
      <c r="AW68" s="292">
        <f>0</f>
        <v>0</v>
      </c>
      <c r="AX68" s="292">
        <f>0</f>
        <v>0</v>
      </c>
      <c r="AY68" s="292">
        <f>0</f>
        <v>0</v>
      </c>
      <c r="AZ68" s="292">
        <f>0</f>
        <v>0</v>
      </c>
      <c r="BA68" s="292">
        <f>0</f>
        <v>0</v>
      </c>
      <c r="BB68" s="292">
        <f>0</f>
        <v>0</v>
      </c>
      <c r="BC68" s="292">
        <f>0</f>
        <v>0</v>
      </c>
      <c r="BD68" s="292">
        <f t="shared" si="40"/>
        <v>0</v>
      </c>
      <c r="BE68" s="292">
        <f>0</f>
        <v>0</v>
      </c>
      <c r="BF68" s="292">
        <f>0</f>
        <v>0</v>
      </c>
      <c r="BG68" s="292">
        <f>0</f>
        <v>0</v>
      </c>
      <c r="BH68" s="292">
        <f>0</f>
        <v>0</v>
      </c>
      <c r="BI68" s="292">
        <f>0</f>
        <v>0</v>
      </c>
      <c r="BJ68" s="292">
        <f>0</f>
        <v>0</v>
      </c>
      <c r="BK68" s="292">
        <f>0</f>
        <v>0</v>
      </c>
      <c r="BL68" s="292">
        <f t="shared" si="41"/>
        <v>0</v>
      </c>
      <c r="BM68" s="292">
        <f>0</f>
        <v>0</v>
      </c>
      <c r="BN68" s="292">
        <f>0</f>
        <v>0</v>
      </c>
      <c r="BO68" s="292">
        <f>0</f>
        <v>0</v>
      </c>
      <c r="BP68" s="292">
        <f>0</f>
        <v>0</v>
      </c>
      <c r="BQ68" s="292">
        <f>0</f>
        <v>0</v>
      </c>
      <c r="BR68" s="292">
        <f>0</f>
        <v>0</v>
      </c>
      <c r="BS68" s="292">
        <f>0</f>
        <v>0</v>
      </c>
      <c r="BT68" s="292">
        <f t="shared" si="42"/>
        <v>0</v>
      </c>
      <c r="BU68" s="292">
        <f>0</f>
        <v>0</v>
      </c>
      <c r="BV68" s="292">
        <f>0</f>
        <v>0</v>
      </c>
      <c r="BW68" s="292">
        <f>0</f>
        <v>0</v>
      </c>
      <c r="BX68" s="292">
        <f>0</f>
        <v>0</v>
      </c>
      <c r="BY68" s="292">
        <f>0</f>
        <v>0</v>
      </c>
      <c r="BZ68" s="292">
        <f>0</f>
        <v>0</v>
      </c>
      <c r="CA68" s="292">
        <f>0</f>
        <v>0</v>
      </c>
      <c r="CB68" s="292">
        <f t="shared" si="43"/>
        <v>0</v>
      </c>
      <c r="CC68" s="292">
        <f>0</f>
        <v>0</v>
      </c>
      <c r="CD68" s="292">
        <f>0</f>
        <v>0</v>
      </c>
      <c r="CE68" s="292">
        <f>0</f>
        <v>0</v>
      </c>
      <c r="CF68" s="292">
        <f>0</f>
        <v>0</v>
      </c>
      <c r="CG68" s="292">
        <f>0</f>
        <v>0</v>
      </c>
      <c r="CH68" s="292">
        <f>0</f>
        <v>0</v>
      </c>
      <c r="CI68" s="292">
        <f>0</f>
        <v>0</v>
      </c>
      <c r="CJ68" s="292">
        <f t="shared" si="44"/>
        <v>0</v>
      </c>
      <c r="CK68" s="292">
        <f>0</f>
        <v>0</v>
      </c>
      <c r="CL68" s="292">
        <f>0</f>
        <v>0</v>
      </c>
      <c r="CM68" s="292">
        <f>0</f>
        <v>0</v>
      </c>
      <c r="CN68" s="292">
        <f>0</f>
        <v>0</v>
      </c>
      <c r="CO68" s="292">
        <f>0</f>
        <v>0</v>
      </c>
      <c r="CP68" s="292">
        <f>0</f>
        <v>0</v>
      </c>
      <c r="CQ68" s="292">
        <f>0</f>
        <v>0</v>
      </c>
      <c r="CR68" s="292">
        <f t="shared" si="45"/>
        <v>0</v>
      </c>
      <c r="CS68" s="292">
        <f>0</f>
        <v>0</v>
      </c>
      <c r="CT68" s="292">
        <f>0</f>
        <v>0</v>
      </c>
      <c r="CU68" s="292">
        <f>0</f>
        <v>0</v>
      </c>
      <c r="CV68" s="292">
        <f>0</f>
        <v>0</v>
      </c>
      <c r="CW68" s="292">
        <f>0</f>
        <v>0</v>
      </c>
      <c r="CX68" s="292">
        <f>0</f>
        <v>0</v>
      </c>
      <c r="CY68" s="292">
        <f>0</f>
        <v>0</v>
      </c>
    </row>
    <row r="69" spans="1:103" s="224" customFormat="1" ht="13.5" customHeight="1">
      <c r="A69" s="290" t="s">
        <v>745</v>
      </c>
      <c r="B69" s="291" t="s">
        <v>944</v>
      </c>
      <c r="C69" s="290" t="s">
        <v>945</v>
      </c>
      <c r="D69" s="292">
        <f t="shared" si="23"/>
        <v>0</v>
      </c>
      <c r="E69" s="292">
        <f t="shared" si="24"/>
        <v>0</v>
      </c>
      <c r="F69" s="292">
        <f t="shared" si="25"/>
        <v>0</v>
      </c>
      <c r="G69" s="292">
        <f t="shared" si="26"/>
        <v>0</v>
      </c>
      <c r="H69" s="292">
        <f t="shared" si="27"/>
        <v>0</v>
      </c>
      <c r="I69" s="292">
        <f t="shared" si="28"/>
        <v>0</v>
      </c>
      <c r="J69" s="292">
        <f t="shared" si="29"/>
        <v>0</v>
      </c>
      <c r="K69" s="292">
        <f t="shared" si="30"/>
        <v>0</v>
      </c>
      <c r="L69" s="292">
        <f t="shared" si="31"/>
        <v>0</v>
      </c>
      <c r="M69" s="292">
        <f t="shared" si="32"/>
        <v>0</v>
      </c>
      <c r="N69" s="292">
        <f t="shared" si="33"/>
        <v>0</v>
      </c>
      <c r="O69" s="292">
        <f t="shared" si="34"/>
        <v>0</v>
      </c>
      <c r="P69" s="292">
        <f t="shared" si="35"/>
        <v>0</v>
      </c>
      <c r="Q69" s="292">
        <f>0</f>
        <v>0</v>
      </c>
      <c r="R69" s="292">
        <f>0</f>
        <v>0</v>
      </c>
      <c r="S69" s="292">
        <f>0</f>
        <v>0</v>
      </c>
      <c r="T69" s="292">
        <f>0</f>
        <v>0</v>
      </c>
      <c r="U69" s="292">
        <f>0</f>
        <v>0</v>
      </c>
      <c r="V69" s="292">
        <f>0</f>
        <v>0</v>
      </c>
      <c r="W69" s="292">
        <f>0</f>
        <v>0</v>
      </c>
      <c r="X69" s="292">
        <f t="shared" si="36"/>
        <v>0</v>
      </c>
      <c r="Y69" s="292">
        <f>0</f>
        <v>0</v>
      </c>
      <c r="Z69" s="292">
        <f>0</f>
        <v>0</v>
      </c>
      <c r="AA69" s="292">
        <f>0</f>
        <v>0</v>
      </c>
      <c r="AB69" s="292">
        <f>0</f>
        <v>0</v>
      </c>
      <c r="AC69" s="292">
        <f>0</f>
        <v>0</v>
      </c>
      <c r="AD69" s="292">
        <f>0</f>
        <v>0</v>
      </c>
      <c r="AE69" s="292">
        <f>0</f>
        <v>0</v>
      </c>
      <c r="AF69" s="292">
        <f t="shared" si="37"/>
        <v>0</v>
      </c>
      <c r="AG69" s="292">
        <f>0</f>
        <v>0</v>
      </c>
      <c r="AH69" s="292">
        <f>0</f>
        <v>0</v>
      </c>
      <c r="AI69" s="292">
        <f>0</f>
        <v>0</v>
      </c>
      <c r="AJ69" s="292">
        <f>0</f>
        <v>0</v>
      </c>
      <c r="AK69" s="292">
        <f>0</f>
        <v>0</v>
      </c>
      <c r="AL69" s="292">
        <f>0</f>
        <v>0</v>
      </c>
      <c r="AM69" s="292">
        <f>0</f>
        <v>0</v>
      </c>
      <c r="AN69" s="292">
        <f t="shared" si="38"/>
        <v>0</v>
      </c>
      <c r="AO69" s="292">
        <f>0</f>
        <v>0</v>
      </c>
      <c r="AP69" s="292">
        <f>0</f>
        <v>0</v>
      </c>
      <c r="AQ69" s="292">
        <f>0</f>
        <v>0</v>
      </c>
      <c r="AR69" s="292">
        <f>0</f>
        <v>0</v>
      </c>
      <c r="AS69" s="292">
        <f>0</f>
        <v>0</v>
      </c>
      <c r="AT69" s="292">
        <f>0</f>
        <v>0</v>
      </c>
      <c r="AU69" s="292">
        <f>0</f>
        <v>0</v>
      </c>
      <c r="AV69" s="292">
        <f t="shared" si="39"/>
        <v>0</v>
      </c>
      <c r="AW69" s="292">
        <f>0</f>
        <v>0</v>
      </c>
      <c r="AX69" s="292">
        <f>0</f>
        <v>0</v>
      </c>
      <c r="AY69" s="292">
        <f>0</f>
        <v>0</v>
      </c>
      <c r="AZ69" s="292">
        <f>0</f>
        <v>0</v>
      </c>
      <c r="BA69" s="292">
        <f>0</f>
        <v>0</v>
      </c>
      <c r="BB69" s="292">
        <f>0</f>
        <v>0</v>
      </c>
      <c r="BC69" s="292">
        <f>0</f>
        <v>0</v>
      </c>
      <c r="BD69" s="292">
        <f t="shared" si="40"/>
        <v>0</v>
      </c>
      <c r="BE69" s="292">
        <f>0</f>
        <v>0</v>
      </c>
      <c r="BF69" s="292">
        <f>0</f>
        <v>0</v>
      </c>
      <c r="BG69" s="292">
        <f>0</f>
        <v>0</v>
      </c>
      <c r="BH69" s="292">
        <f>0</f>
        <v>0</v>
      </c>
      <c r="BI69" s="292">
        <f>0</f>
        <v>0</v>
      </c>
      <c r="BJ69" s="292">
        <f>0</f>
        <v>0</v>
      </c>
      <c r="BK69" s="292">
        <f>0</f>
        <v>0</v>
      </c>
      <c r="BL69" s="292">
        <f t="shared" si="41"/>
        <v>0</v>
      </c>
      <c r="BM69" s="292">
        <f>0</f>
        <v>0</v>
      </c>
      <c r="BN69" s="292">
        <f>0</f>
        <v>0</v>
      </c>
      <c r="BO69" s="292">
        <f>0</f>
        <v>0</v>
      </c>
      <c r="BP69" s="292">
        <f>0</f>
        <v>0</v>
      </c>
      <c r="BQ69" s="292">
        <f>0</f>
        <v>0</v>
      </c>
      <c r="BR69" s="292">
        <f>0</f>
        <v>0</v>
      </c>
      <c r="BS69" s="292">
        <f>0</f>
        <v>0</v>
      </c>
      <c r="BT69" s="292">
        <f t="shared" si="42"/>
        <v>0</v>
      </c>
      <c r="BU69" s="292">
        <f>0</f>
        <v>0</v>
      </c>
      <c r="BV69" s="292">
        <f>0</f>
        <v>0</v>
      </c>
      <c r="BW69" s="292">
        <f>0</f>
        <v>0</v>
      </c>
      <c r="BX69" s="292">
        <f>0</f>
        <v>0</v>
      </c>
      <c r="BY69" s="292">
        <f>0</f>
        <v>0</v>
      </c>
      <c r="BZ69" s="292">
        <f>0</f>
        <v>0</v>
      </c>
      <c r="CA69" s="292">
        <f>0</f>
        <v>0</v>
      </c>
      <c r="CB69" s="292">
        <f t="shared" si="43"/>
        <v>0</v>
      </c>
      <c r="CC69" s="292">
        <f>0</f>
        <v>0</v>
      </c>
      <c r="CD69" s="292">
        <f>0</f>
        <v>0</v>
      </c>
      <c r="CE69" s="292">
        <f>0</f>
        <v>0</v>
      </c>
      <c r="CF69" s="292">
        <f>0</f>
        <v>0</v>
      </c>
      <c r="CG69" s="292">
        <f>0</f>
        <v>0</v>
      </c>
      <c r="CH69" s="292">
        <f>0</f>
        <v>0</v>
      </c>
      <c r="CI69" s="292">
        <f>0</f>
        <v>0</v>
      </c>
      <c r="CJ69" s="292">
        <f t="shared" si="44"/>
        <v>0</v>
      </c>
      <c r="CK69" s="292">
        <f>0</f>
        <v>0</v>
      </c>
      <c r="CL69" s="292">
        <f>0</f>
        <v>0</v>
      </c>
      <c r="CM69" s="292">
        <f>0</f>
        <v>0</v>
      </c>
      <c r="CN69" s="292">
        <f>0</f>
        <v>0</v>
      </c>
      <c r="CO69" s="292">
        <f>0</f>
        <v>0</v>
      </c>
      <c r="CP69" s="292">
        <f>0</f>
        <v>0</v>
      </c>
      <c r="CQ69" s="292">
        <f>0</f>
        <v>0</v>
      </c>
      <c r="CR69" s="292">
        <f t="shared" si="45"/>
        <v>0</v>
      </c>
      <c r="CS69" s="292">
        <f>0</f>
        <v>0</v>
      </c>
      <c r="CT69" s="292">
        <f>0</f>
        <v>0</v>
      </c>
      <c r="CU69" s="292">
        <f>0</f>
        <v>0</v>
      </c>
      <c r="CV69" s="292">
        <f>0</f>
        <v>0</v>
      </c>
      <c r="CW69" s="292">
        <f>0</f>
        <v>0</v>
      </c>
      <c r="CX69" s="292">
        <f>0</f>
        <v>0</v>
      </c>
      <c r="CY69" s="292">
        <f>0</f>
        <v>0</v>
      </c>
    </row>
    <row r="70" spans="1:103" s="224" customFormat="1" ht="13.5" customHeight="1">
      <c r="A70" s="290" t="s">
        <v>745</v>
      </c>
      <c r="B70" s="291" t="s">
        <v>947</v>
      </c>
      <c r="C70" s="290" t="s">
        <v>948</v>
      </c>
      <c r="D70" s="292">
        <f t="shared" si="23"/>
        <v>0</v>
      </c>
      <c r="E70" s="292">
        <f t="shared" si="24"/>
        <v>0</v>
      </c>
      <c r="F70" s="292">
        <f t="shared" si="25"/>
        <v>0</v>
      </c>
      <c r="G70" s="292">
        <f t="shared" si="26"/>
        <v>0</v>
      </c>
      <c r="H70" s="292">
        <f t="shared" si="27"/>
        <v>0</v>
      </c>
      <c r="I70" s="292">
        <f t="shared" si="28"/>
        <v>0</v>
      </c>
      <c r="J70" s="292">
        <f t="shared" si="29"/>
        <v>0</v>
      </c>
      <c r="K70" s="292">
        <f t="shared" si="30"/>
        <v>0</v>
      </c>
      <c r="L70" s="292">
        <f t="shared" si="31"/>
        <v>0</v>
      </c>
      <c r="M70" s="292">
        <f t="shared" si="32"/>
        <v>0</v>
      </c>
      <c r="N70" s="292">
        <f t="shared" si="33"/>
        <v>0</v>
      </c>
      <c r="O70" s="292">
        <f t="shared" si="34"/>
        <v>0</v>
      </c>
      <c r="P70" s="292">
        <f t="shared" si="35"/>
        <v>0</v>
      </c>
      <c r="Q70" s="292">
        <f>0</f>
        <v>0</v>
      </c>
      <c r="R70" s="292">
        <f>0</f>
        <v>0</v>
      </c>
      <c r="S70" s="292">
        <f>0</f>
        <v>0</v>
      </c>
      <c r="T70" s="292">
        <f>0</f>
        <v>0</v>
      </c>
      <c r="U70" s="292">
        <f>0</f>
        <v>0</v>
      </c>
      <c r="V70" s="292">
        <f>0</f>
        <v>0</v>
      </c>
      <c r="W70" s="292">
        <f>0</f>
        <v>0</v>
      </c>
      <c r="X70" s="292">
        <f t="shared" si="36"/>
        <v>0</v>
      </c>
      <c r="Y70" s="292">
        <f>0</f>
        <v>0</v>
      </c>
      <c r="Z70" s="292">
        <f>0</f>
        <v>0</v>
      </c>
      <c r="AA70" s="292">
        <f>0</f>
        <v>0</v>
      </c>
      <c r="AB70" s="292">
        <f>0</f>
        <v>0</v>
      </c>
      <c r="AC70" s="292">
        <f>0</f>
        <v>0</v>
      </c>
      <c r="AD70" s="292">
        <f>0</f>
        <v>0</v>
      </c>
      <c r="AE70" s="292">
        <f>0</f>
        <v>0</v>
      </c>
      <c r="AF70" s="292">
        <f t="shared" si="37"/>
        <v>0</v>
      </c>
      <c r="AG70" s="292">
        <f>0</f>
        <v>0</v>
      </c>
      <c r="AH70" s="292">
        <f>0</f>
        <v>0</v>
      </c>
      <c r="AI70" s="292">
        <f>0</f>
        <v>0</v>
      </c>
      <c r="AJ70" s="292">
        <f>0</f>
        <v>0</v>
      </c>
      <c r="AK70" s="292">
        <f>0</f>
        <v>0</v>
      </c>
      <c r="AL70" s="292">
        <f>0</f>
        <v>0</v>
      </c>
      <c r="AM70" s="292">
        <f>0</f>
        <v>0</v>
      </c>
      <c r="AN70" s="292">
        <f t="shared" si="38"/>
        <v>0</v>
      </c>
      <c r="AO70" s="292">
        <f>0</f>
        <v>0</v>
      </c>
      <c r="AP70" s="292">
        <f>0</f>
        <v>0</v>
      </c>
      <c r="AQ70" s="292">
        <f>0</f>
        <v>0</v>
      </c>
      <c r="AR70" s="292">
        <f>0</f>
        <v>0</v>
      </c>
      <c r="AS70" s="292">
        <f>0</f>
        <v>0</v>
      </c>
      <c r="AT70" s="292">
        <f>0</f>
        <v>0</v>
      </c>
      <c r="AU70" s="292">
        <f>0</f>
        <v>0</v>
      </c>
      <c r="AV70" s="292">
        <f t="shared" si="39"/>
        <v>0</v>
      </c>
      <c r="AW70" s="292">
        <f>0</f>
        <v>0</v>
      </c>
      <c r="AX70" s="292">
        <f>0</f>
        <v>0</v>
      </c>
      <c r="AY70" s="292">
        <f>0</f>
        <v>0</v>
      </c>
      <c r="AZ70" s="292">
        <f>0</f>
        <v>0</v>
      </c>
      <c r="BA70" s="292">
        <f>0</f>
        <v>0</v>
      </c>
      <c r="BB70" s="292">
        <f>0</f>
        <v>0</v>
      </c>
      <c r="BC70" s="292">
        <f>0</f>
        <v>0</v>
      </c>
      <c r="BD70" s="292">
        <f t="shared" si="40"/>
        <v>0</v>
      </c>
      <c r="BE70" s="292">
        <f>0</f>
        <v>0</v>
      </c>
      <c r="BF70" s="292">
        <f>0</f>
        <v>0</v>
      </c>
      <c r="BG70" s="292">
        <f>0</f>
        <v>0</v>
      </c>
      <c r="BH70" s="292">
        <f>0</f>
        <v>0</v>
      </c>
      <c r="BI70" s="292">
        <f>0</f>
        <v>0</v>
      </c>
      <c r="BJ70" s="292">
        <f>0</f>
        <v>0</v>
      </c>
      <c r="BK70" s="292">
        <f>0</f>
        <v>0</v>
      </c>
      <c r="BL70" s="292">
        <f t="shared" si="41"/>
        <v>0</v>
      </c>
      <c r="BM70" s="292">
        <f>0</f>
        <v>0</v>
      </c>
      <c r="BN70" s="292">
        <f>0</f>
        <v>0</v>
      </c>
      <c r="BO70" s="292">
        <f>0</f>
        <v>0</v>
      </c>
      <c r="BP70" s="292">
        <f>0</f>
        <v>0</v>
      </c>
      <c r="BQ70" s="292">
        <f>0</f>
        <v>0</v>
      </c>
      <c r="BR70" s="292">
        <f>0</f>
        <v>0</v>
      </c>
      <c r="BS70" s="292">
        <f>0</f>
        <v>0</v>
      </c>
      <c r="BT70" s="292">
        <f t="shared" si="42"/>
        <v>0</v>
      </c>
      <c r="BU70" s="292">
        <f>0</f>
        <v>0</v>
      </c>
      <c r="BV70" s="292">
        <f>0</f>
        <v>0</v>
      </c>
      <c r="BW70" s="292">
        <f>0</f>
        <v>0</v>
      </c>
      <c r="BX70" s="292">
        <f>0</f>
        <v>0</v>
      </c>
      <c r="BY70" s="292">
        <f>0</f>
        <v>0</v>
      </c>
      <c r="BZ70" s="292">
        <f>0</f>
        <v>0</v>
      </c>
      <c r="CA70" s="292">
        <f>0</f>
        <v>0</v>
      </c>
      <c r="CB70" s="292">
        <f t="shared" si="43"/>
        <v>0</v>
      </c>
      <c r="CC70" s="292">
        <f>0</f>
        <v>0</v>
      </c>
      <c r="CD70" s="292">
        <f>0</f>
        <v>0</v>
      </c>
      <c r="CE70" s="292">
        <f>0</f>
        <v>0</v>
      </c>
      <c r="CF70" s="292">
        <f>0</f>
        <v>0</v>
      </c>
      <c r="CG70" s="292">
        <f>0</f>
        <v>0</v>
      </c>
      <c r="CH70" s="292">
        <f>0</f>
        <v>0</v>
      </c>
      <c r="CI70" s="292">
        <f>0</f>
        <v>0</v>
      </c>
      <c r="CJ70" s="292">
        <f t="shared" si="44"/>
        <v>0</v>
      </c>
      <c r="CK70" s="292">
        <f>0</f>
        <v>0</v>
      </c>
      <c r="CL70" s="292">
        <f>0</f>
        <v>0</v>
      </c>
      <c r="CM70" s="292">
        <f>0</f>
        <v>0</v>
      </c>
      <c r="CN70" s="292">
        <f>0</f>
        <v>0</v>
      </c>
      <c r="CO70" s="292">
        <f>0</f>
        <v>0</v>
      </c>
      <c r="CP70" s="292">
        <f>0</f>
        <v>0</v>
      </c>
      <c r="CQ70" s="292">
        <f>0</f>
        <v>0</v>
      </c>
      <c r="CR70" s="292">
        <f t="shared" si="45"/>
        <v>0</v>
      </c>
      <c r="CS70" s="292">
        <f>0</f>
        <v>0</v>
      </c>
      <c r="CT70" s="292">
        <f>0</f>
        <v>0</v>
      </c>
      <c r="CU70" s="292">
        <f>0</f>
        <v>0</v>
      </c>
      <c r="CV70" s="292">
        <f>0</f>
        <v>0</v>
      </c>
      <c r="CW70" s="292">
        <f>0</f>
        <v>0</v>
      </c>
      <c r="CX70" s="292">
        <f>0</f>
        <v>0</v>
      </c>
      <c r="CY70" s="292">
        <f>0</f>
        <v>0</v>
      </c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70">
    <sortCondition ref="A8:A70"/>
    <sortCondition ref="B8:B70"/>
    <sortCondition ref="C8:C70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&amp;L災害廃棄物の処理処分状況（平成29年度実績）</oddHeader>
  </headerFooter>
  <colBreaks count="2" manualBreakCount="2">
    <brk id="15" min="1" max="69" man="1"/>
    <brk id="31" min="1" max="6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>
      <selection activeCell="D2" sqref="D2"/>
    </sheetView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17" width="11.5" style="1" customWidth="1"/>
    <col min="18" max="20" width="11.5" style="1" hidden="1" customWidth="1"/>
    <col min="21" max="21" width="16.625" style="1" hidden="1" customWidth="1"/>
    <col min="22" max="22" width="37.25" style="35" hidden="1" customWidth="1"/>
    <col min="23" max="23" width="18.375" style="35" hidden="1" customWidth="1"/>
    <col min="24" max="24" width="4" style="35" hidden="1" customWidth="1"/>
    <col min="25" max="25" width="13.625" style="35" hidden="1" customWidth="1"/>
    <col min="26" max="26" width="9" style="172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4" hidden="1" customWidth="1"/>
    <col min="31" max="31" width="10" style="35" hidden="1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81" t="s">
        <v>119</v>
      </c>
      <c r="I5" s="382"/>
      <c r="J5" s="382"/>
      <c r="K5" s="382"/>
      <c r="L5" s="385" t="s">
        <v>120</v>
      </c>
      <c r="M5" s="387" t="s">
        <v>121</v>
      </c>
      <c r="N5" s="388"/>
      <c r="O5" s="389"/>
      <c r="P5" s="390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83"/>
      <c r="I6" s="384"/>
      <c r="J6" s="384"/>
      <c r="K6" s="384"/>
      <c r="L6" s="386"/>
      <c r="M6" s="182" t="s">
        <v>124</v>
      </c>
      <c r="N6" s="2" t="s">
        <v>125</v>
      </c>
      <c r="O6" s="3" t="s">
        <v>126</v>
      </c>
      <c r="P6" s="391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92" t="s">
        <v>132</v>
      </c>
      <c r="I7" s="392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11000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86" t="s">
        <v>139</v>
      </c>
      <c r="C8" s="401"/>
      <c r="D8" s="401"/>
      <c r="E8" s="123">
        <f ca="1">SUM(E6:E7)</f>
        <v>0</v>
      </c>
      <c r="F8" s="56"/>
      <c r="H8" s="393"/>
      <c r="I8" s="394"/>
      <c r="J8" s="402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11100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405" t="s">
        <v>146</v>
      </c>
      <c r="C9" s="401"/>
      <c r="D9" s="401"/>
      <c r="E9" s="123">
        <f ca="1">Y8</f>
        <v>0</v>
      </c>
      <c r="F9" s="56"/>
      <c r="H9" s="393"/>
      <c r="I9" s="394"/>
      <c r="J9" s="403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11201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93"/>
      <c r="I10" s="394"/>
      <c r="J10" s="403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11202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406"/>
      <c r="C11" s="406"/>
      <c r="D11" s="406"/>
      <c r="E11" s="34" t="s">
        <v>157</v>
      </c>
      <c r="F11" s="34" t="s">
        <v>158</v>
      </c>
      <c r="H11" s="393"/>
      <c r="I11" s="394"/>
      <c r="J11" s="403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11203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407" t="s">
        <v>164</v>
      </c>
      <c r="C12" s="410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93"/>
      <c r="I12" s="394"/>
      <c r="J12" s="403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11206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408"/>
      <c r="C13" s="411"/>
      <c r="D13" s="10" t="s">
        <v>172</v>
      </c>
      <c r="E13" s="40">
        <f t="shared" ca="1" si="3"/>
        <v>0</v>
      </c>
      <c r="F13" s="40">
        <f t="shared" ca="1" si="4"/>
        <v>0</v>
      </c>
      <c r="H13" s="393"/>
      <c r="I13" s="394"/>
      <c r="J13" s="403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11207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408"/>
      <c r="C14" s="411"/>
      <c r="D14" s="10" t="s">
        <v>178</v>
      </c>
      <c r="E14" s="40">
        <f t="shared" ca="1" si="3"/>
        <v>0</v>
      </c>
      <c r="F14" s="40">
        <f t="shared" ca="1" si="4"/>
        <v>0</v>
      </c>
      <c r="H14" s="393"/>
      <c r="I14" s="394"/>
      <c r="J14" s="404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11208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408"/>
      <c r="C15" s="411"/>
      <c r="D15" s="10" t="s">
        <v>184</v>
      </c>
      <c r="E15" s="40">
        <f t="shared" ca="1" si="3"/>
        <v>0</v>
      </c>
      <c r="F15" s="40">
        <f t="shared" ca="1" si="4"/>
        <v>0</v>
      </c>
      <c r="H15" s="393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11209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408"/>
      <c r="C16" s="411"/>
      <c r="D16" s="10" t="s">
        <v>190</v>
      </c>
      <c r="E16" s="40">
        <f t="shared" ca="1" si="3"/>
        <v>0</v>
      </c>
      <c r="F16" s="40">
        <f t="shared" ca="1" si="4"/>
        <v>0</v>
      </c>
      <c r="H16" s="393"/>
      <c r="I16" s="392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11210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408"/>
      <c r="C17" s="411"/>
      <c r="D17" s="10" t="s">
        <v>196</v>
      </c>
      <c r="E17" s="40">
        <f t="shared" ca="1" si="3"/>
        <v>0</v>
      </c>
      <c r="F17" s="40">
        <f t="shared" ca="1" si="4"/>
        <v>0</v>
      </c>
      <c r="H17" s="393"/>
      <c r="I17" s="394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11211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408"/>
      <c r="C18" s="412"/>
      <c r="D18" s="59" t="s">
        <v>201</v>
      </c>
      <c r="E18" s="124">
        <f ca="1">SUM(E12:E17)</f>
        <v>0</v>
      </c>
      <c r="F18" s="124">
        <f ca="1">SUM(F12:F17)</f>
        <v>0</v>
      </c>
      <c r="H18" s="393"/>
      <c r="I18" s="394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11212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408"/>
      <c r="C19" s="413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93"/>
      <c r="I19" s="394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11214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408"/>
      <c r="C20" s="414"/>
      <c r="D20" s="10" t="s">
        <v>214</v>
      </c>
      <c r="E20" s="125">
        <f t="shared" ca="1" si="10"/>
        <v>0</v>
      </c>
      <c r="F20" s="40">
        <f t="shared" ca="1" si="11"/>
        <v>0</v>
      </c>
      <c r="H20" s="393"/>
      <c r="I20" s="394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11215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408"/>
      <c r="C21" s="414"/>
      <c r="D21" s="10" t="s">
        <v>220</v>
      </c>
      <c r="E21" s="125">
        <f t="shared" ca="1" si="10"/>
        <v>0</v>
      </c>
      <c r="F21" s="40">
        <f t="shared" ca="1" si="11"/>
        <v>0</v>
      </c>
      <c r="H21" s="393"/>
      <c r="I21" s="394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11216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408"/>
      <c r="C22" s="414"/>
      <c r="D22" s="10" t="s">
        <v>225</v>
      </c>
      <c r="E22" s="125">
        <f t="shared" ca="1" si="10"/>
        <v>0</v>
      </c>
      <c r="F22" s="40">
        <f t="shared" ca="1" si="11"/>
        <v>0</v>
      </c>
      <c r="H22" s="393"/>
      <c r="I22" s="394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11217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408"/>
      <c r="C23" s="414"/>
      <c r="D23" s="10" t="s">
        <v>230</v>
      </c>
      <c r="E23" s="125">
        <f t="shared" ca="1" si="10"/>
        <v>0</v>
      </c>
      <c r="F23" s="40">
        <f t="shared" ca="1" si="11"/>
        <v>0</v>
      </c>
      <c r="H23" s="393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11218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408"/>
      <c r="C24" s="414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11219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408"/>
      <c r="C25" s="415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11221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409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11222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95" t="s">
        <v>68</v>
      </c>
      <c r="I27" s="396"/>
      <c r="J27" s="396"/>
      <c r="K27" s="397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11223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11224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11225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11227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11228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98" t="s">
        <v>284</v>
      </c>
      <c r="C32" s="399"/>
      <c r="D32" s="400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11229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11230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11231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11232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11233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11234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11235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11237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11238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 t="str">
        <f t="shared" ca="1" si="0"/>
        <v>11239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 t="str">
        <f t="shared" ca="1" si="0"/>
        <v>11240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 t="str">
        <f t="shared" ca="1" si="0"/>
        <v>11241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 t="str">
        <f t="shared" ca="1" si="0"/>
        <v>11242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 t="str">
        <f t="shared" ca="1" si="0"/>
        <v>11243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 t="str">
        <f t="shared" ca="1" si="0"/>
        <v>11245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 t="str">
        <f t="shared" ca="1" si="0"/>
        <v>11246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 t="str">
        <f t="shared" ca="1" si="0"/>
        <v>11301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 t="str">
        <f t="shared" ca="1" si="0"/>
        <v>11324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 t="str">
        <f t="shared" ca="1" si="0"/>
        <v>11326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 t="str">
        <f t="shared" ca="1" si="0"/>
        <v>11327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 t="str">
        <f t="shared" ca="1" si="0"/>
        <v>11341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 t="str">
        <f t="shared" ca="1" si="0"/>
        <v>11342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 t="str">
        <f t="shared" ca="1" si="0"/>
        <v>11343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 t="str">
        <f t="shared" ca="1" si="0"/>
        <v>11346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 t="str">
        <f t="shared" ca="1" si="0"/>
        <v>11347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 t="str">
        <f t="shared" ca="1" si="0"/>
        <v>11348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 t="str">
        <f t="shared" ca="1" si="0"/>
        <v>11349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 t="str">
        <f t="shared" ca="1" si="0"/>
        <v>11361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 t="str">
        <f t="shared" ca="1" si="0"/>
        <v>11362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 t="str">
        <f t="shared" ca="1" si="0"/>
        <v>11363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 t="str">
        <f t="shared" ca="1" si="0"/>
        <v>11365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 t="str">
        <f t="shared" ca="1" si="0"/>
        <v>11369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 t="str">
        <f t="shared" ca="1" si="0"/>
        <v>11381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 t="str">
        <f t="shared" ca="1" si="0"/>
        <v>11383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 t="str">
        <f t="shared" ca="1" si="0"/>
        <v>11385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 t="str">
        <f t="shared" ca="1" si="0"/>
        <v>11408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 t="str">
        <f t="shared" ca="1" si="0"/>
        <v>11442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 t="str">
        <f t="shared" ref="AA69:AA132" ca="1" si="16">INDIRECT($W$6&amp;"!"&amp;"B"&amp;ROW(B69))</f>
        <v>11464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 t="str">
        <f t="shared" ca="1" si="16"/>
        <v>11465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17" t="s">
        <v>755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</row>
    <row r="2" spans="1:16" ht="13.5" customHeight="1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</row>
    <row r="3" spans="1:16" s="196" customFormat="1" ht="8.1" customHeight="1" thickBot="1">
      <c r="A3" s="195"/>
    </row>
    <row r="4" spans="1:16" s="71" customFormat="1" ht="21.75" customHeight="1">
      <c r="A4" s="416"/>
      <c r="B4" s="417"/>
      <c r="C4" s="417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18" t="s">
        <v>626</v>
      </c>
      <c r="C8" s="418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19">
        <f ca="1">INDIRECT(B47&amp;"!O24")</f>
        <v>0</v>
      </c>
      <c r="P37" s="419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20"/>
      <c r="P38" s="420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2019-07-25T05:57:37Z</dcterms:modified>
</cp:coreProperties>
</file>