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0群馬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V37" i="2"/>
  <c r="N37" i="2" s="1"/>
  <c r="V38" i="2"/>
  <c r="V39" i="2"/>
  <c r="V40" i="2"/>
  <c r="V41" i="2"/>
  <c r="N41" i="2" s="1"/>
  <c r="V4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11" i="2"/>
  <c r="N15" i="2"/>
  <c r="N19" i="2"/>
  <c r="N23" i="2"/>
  <c r="N27" i="2"/>
  <c r="N31" i="2"/>
  <c r="N35" i="2"/>
  <c r="N3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11" i="2"/>
  <c r="D15" i="2"/>
  <c r="D19" i="2"/>
  <c r="D23" i="2"/>
  <c r="D27" i="2"/>
  <c r="D31" i="2"/>
  <c r="D35" i="2"/>
  <c r="D39" i="2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D25" i="1" s="1"/>
  <c r="I26" i="1"/>
  <c r="I27" i="1"/>
  <c r="D27" i="1" s="1"/>
  <c r="I28" i="1"/>
  <c r="I29" i="1"/>
  <c r="D29" i="1" s="1"/>
  <c r="I30" i="1"/>
  <c r="I31" i="1"/>
  <c r="D31" i="1" s="1"/>
  <c r="I32" i="1"/>
  <c r="I33" i="1"/>
  <c r="D33" i="1" s="1"/>
  <c r="I34" i="1"/>
  <c r="I35" i="1"/>
  <c r="D35" i="1" s="1"/>
  <c r="I36" i="1"/>
  <c r="I37" i="1"/>
  <c r="D37" i="1" s="1"/>
  <c r="I38" i="1"/>
  <c r="I39" i="1"/>
  <c r="D39" i="1" s="1"/>
  <c r="I40" i="1"/>
  <c r="I41" i="1"/>
  <c r="D41" i="1" s="1"/>
  <c r="I42" i="1"/>
  <c r="F8" i="1"/>
  <c r="F12" i="1"/>
  <c r="F16" i="1"/>
  <c r="F20" i="1"/>
  <c r="F24" i="1"/>
  <c r="F28" i="1"/>
  <c r="F32" i="1"/>
  <c r="F36" i="1"/>
  <c r="F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N42" i="1" l="1"/>
  <c r="Q42" i="1"/>
  <c r="L42" i="1"/>
  <c r="N38" i="1"/>
  <c r="Q38" i="1"/>
  <c r="L38" i="1"/>
  <c r="N34" i="1"/>
  <c r="Q34" i="1"/>
  <c r="L34" i="1"/>
  <c r="N30" i="1"/>
  <c r="Q30" i="1"/>
  <c r="L30" i="1"/>
  <c r="N26" i="1"/>
  <c r="Q26" i="1"/>
  <c r="L26" i="1"/>
  <c r="N22" i="1"/>
  <c r="Q22" i="1"/>
  <c r="L22" i="1"/>
  <c r="J22" i="1"/>
  <c r="N18" i="1"/>
  <c r="Q18" i="1"/>
  <c r="L18" i="1"/>
  <c r="J18" i="1"/>
  <c r="N14" i="1"/>
  <c r="Q14" i="1"/>
  <c r="L14" i="1"/>
  <c r="J14" i="1"/>
  <c r="N10" i="1"/>
  <c r="Q10" i="1"/>
  <c r="L10" i="1"/>
  <c r="J10" i="1"/>
  <c r="Q41" i="1"/>
  <c r="J41" i="1"/>
  <c r="F41" i="1"/>
  <c r="N41" i="1"/>
  <c r="L41" i="1"/>
  <c r="Q39" i="1"/>
  <c r="N39" i="1"/>
  <c r="J39" i="1"/>
  <c r="F39" i="1"/>
  <c r="L39" i="1"/>
  <c r="Q37" i="1"/>
  <c r="J37" i="1"/>
  <c r="F37" i="1"/>
  <c r="N37" i="1"/>
  <c r="L37" i="1"/>
  <c r="Q35" i="1"/>
  <c r="L35" i="1"/>
  <c r="N35" i="1"/>
  <c r="J35" i="1"/>
  <c r="F35" i="1"/>
  <c r="Q33" i="1"/>
  <c r="L33" i="1"/>
  <c r="J33" i="1"/>
  <c r="F33" i="1"/>
  <c r="N33" i="1"/>
  <c r="Q31" i="1"/>
  <c r="L31" i="1"/>
  <c r="N31" i="1"/>
  <c r="J31" i="1"/>
  <c r="F31" i="1"/>
  <c r="Q29" i="1"/>
  <c r="L29" i="1"/>
  <c r="J29" i="1"/>
  <c r="F29" i="1"/>
  <c r="N29" i="1"/>
  <c r="Q27" i="1"/>
  <c r="L27" i="1"/>
  <c r="N27" i="1"/>
  <c r="J27" i="1"/>
  <c r="F27" i="1"/>
  <c r="Q25" i="1"/>
  <c r="L25" i="1"/>
  <c r="J25" i="1"/>
  <c r="F25" i="1"/>
  <c r="N25" i="1"/>
  <c r="Q23" i="1"/>
  <c r="L23" i="1"/>
  <c r="N23" i="1"/>
  <c r="J23" i="1"/>
  <c r="F23" i="1"/>
  <c r="Q21" i="1"/>
  <c r="L21" i="1"/>
  <c r="J21" i="1"/>
  <c r="F21" i="1"/>
  <c r="N21" i="1"/>
  <c r="Q19" i="1"/>
  <c r="L19" i="1"/>
  <c r="N19" i="1"/>
  <c r="J19" i="1"/>
  <c r="F19" i="1"/>
  <c r="Q17" i="1"/>
  <c r="L17" i="1"/>
  <c r="J17" i="1"/>
  <c r="F17" i="1"/>
  <c r="N17" i="1"/>
  <c r="Q15" i="1"/>
  <c r="L15" i="1"/>
  <c r="N15" i="1"/>
  <c r="J15" i="1"/>
  <c r="F15" i="1"/>
  <c r="Q13" i="1"/>
  <c r="L13" i="1"/>
  <c r="J13" i="1"/>
  <c r="F13" i="1"/>
  <c r="N13" i="1"/>
  <c r="Q11" i="1"/>
  <c r="L11" i="1"/>
  <c r="N11" i="1"/>
  <c r="J11" i="1"/>
  <c r="F11" i="1"/>
  <c r="Q9" i="1"/>
  <c r="L9" i="1"/>
  <c r="J9" i="1"/>
  <c r="F9" i="1"/>
  <c r="N9" i="1"/>
  <c r="J42" i="1"/>
  <c r="J38" i="1"/>
  <c r="J34" i="1"/>
  <c r="J30" i="1"/>
  <c r="J26" i="1"/>
  <c r="N40" i="1"/>
  <c r="L40" i="1"/>
  <c r="Q40" i="1"/>
  <c r="N36" i="1"/>
  <c r="L36" i="1"/>
  <c r="Q36" i="1"/>
  <c r="N32" i="1"/>
  <c r="L32" i="1"/>
  <c r="Q32" i="1"/>
  <c r="N28" i="1"/>
  <c r="L28" i="1"/>
  <c r="Q28" i="1"/>
  <c r="N24" i="1"/>
  <c r="L24" i="1"/>
  <c r="Q24" i="1"/>
  <c r="J24" i="1"/>
  <c r="N20" i="1"/>
  <c r="L20" i="1"/>
  <c r="Q20" i="1"/>
  <c r="J20" i="1"/>
  <c r="N16" i="1"/>
  <c r="L16" i="1"/>
  <c r="Q16" i="1"/>
  <c r="J16" i="1"/>
  <c r="N12" i="1"/>
  <c r="L12" i="1"/>
  <c r="Q12" i="1"/>
  <c r="J12" i="1"/>
  <c r="N8" i="1"/>
  <c r="L8" i="1"/>
  <c r="Q8" i="1"/>
  <c r="J8" i="1"/>
  <c r="F42" i="1"/>
  <c r="F38" i="1"/>
  <c r="F34" i="1"/>
  <c r="F30" i="1"/>
  <c r="F26" i="1"/>
  <c r="F22" i="1"/>
  <c r="F18" i="1"/>
  <c r="F14" i="1"/>
  <c r="F10" i="1"/>
  <c r="J40" i="1"/>
  <c r="J36" i="1"/>
  <c r="J32" i="1"/>
  <c r="J28" i="1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<sst xmlns="http://schemas.openxmlformats.org/spreadsheetml/2006/main" count="799" uniqueCount="360">
  <si>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</si>
  <si>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</si>
  <si>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</si>
  <si>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</si>
  <si>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</si>
  <si>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</si>
  <si>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</si>
  <si>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</si>
  <si>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</si>
  <si>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</si>
  <si>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</si>
  <si>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</si>
  <si>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</si>
  <si>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</si>
  <si>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</si>
  <si>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</si>
  <si>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</si>
  <si>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</si>
  <si>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</si>
  <si>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</si>
  <si>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</si>
  <si>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</si>
  <si>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</si>
  <si>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</si>
  <si>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</si>
  <si>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</si>
  <si>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</si>
  <si>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</si>
  <si>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</si>
  <si>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</si>
  <si>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</si>
  <si>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</si>
  <si>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</si>
  <si>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</si>
  <si>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</si>
  <si>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</si>
  <si>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</si>
  <si>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</si>
  <si>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</si>
  <si>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</si>
  <si>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</si>
  <si>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</si>
  <si>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</si>
  <si>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</si>
  <si>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</si>
  <si>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</si>
  <si>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</si>
  <si>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</si>
  <si>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</si>
  <si>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</si>
  <si>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</si>
  <si>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</si>
  <si>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</si>
  <si>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</si>
  <si>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</si>
  <si>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</si>
  <si>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</si>
  <si>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</si>
  <si>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</si>
  <si>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</si>
  <si>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</si>
  <si>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</si>
  <si>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</si>
  <si>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</si>
  <si>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</si>
  <si>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</si>
  <si>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</si>
  <si>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</si>
  <si>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</si>
  <si>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</si>
  <si>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</si>
  <si>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</si>
  <si>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</si>
  <si>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</si>
  <si>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</si>
  <si>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</si>
  <si>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</si>
  <si>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</si>
  <si>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</si>
  <si>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</si>
  <si>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</si>
  <si>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</si>
  <si>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</si>
  <si>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</si>
  <si>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</si>
  <si>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</si>
  <si>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</si>
  <si>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</si>
  <si>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</si>
  <si>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</si>
  <si>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</si>
  <si>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</si>
  <si>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</si>
  <si>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</si>
  <si>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</si>
  <si>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</si>
  <si>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</si>
  <si>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</si>
  <si>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</si>
  <si>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</si>
  <si>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</si>
  <si>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</si>
  <si>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</si>
  <si>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</si>
  <si>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</si>
  <si>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</si>
  <si>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</si>
  <si>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</si>
  <si>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</si>
  <si>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</si>
  <si>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</si>
  <si>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</si>
  <si>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</si>
  <si>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</si>
  <si>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</si>
  <si>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</si>
  <si>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</si>
  <si>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</si>
  <si>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</si>
  <si>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</si>
  <si>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</si>
  <si>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</si>
  <si>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</si>
  <si>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</si>
  <si>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</si>
  <si>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</si>
  <si>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</si>
  <si>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</si>
  <si>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</si>
  <si>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</si>
  <si>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</si>
  <si>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</si>
  <si>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</si>
  <si>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</si>
  <si>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</si>
  <si>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</si>
  <si>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</si>
  <si>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</si>
  <si>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</si>
  <si>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</si>
  <si>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</si>
  <si>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</si>
  <si>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</si>
  <si>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</si>
  <si>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</si>
  <si>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</si>
  <si>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</si>
  <si>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</si>
  <si>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</si>
  <si>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</si>
  <si>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</si>
  <si>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</si>
  <si>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</si>
  <si>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</si>
  <si>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</si>
  <si>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</si>
  <si>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</si>
  <si>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</si>
  <si>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</si>
  <si>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</si>
  <si>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</si>
  <si>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</si>
  <si>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</si>
  <si>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</si>
  <si>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</si>
  <si>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</si>
  <si>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</si>
  <si>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</si>
  <si>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</si>
  <si>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</si>
  <si>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</si>
  <si>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</si>
  <si>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</si>
  <si>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</si>
  <si>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</si>
  <si>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</si>
  <si>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</si>
  <si>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</si>
  <si>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</si>
  <si>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</si>
  <si>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</si>
  <si>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</si>
  <si>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</si>
  <si>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</si>
  <si>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</si>
  <si>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</si>
  <si>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</si>
  <si>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</si>
  <si>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</si>
  <si>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</si>
  <si>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</si>
  <si>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</si>
  <si>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</si>
  <si>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</si>
  <si>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</si>
  <si>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</si>
  <si>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</si>
  <si>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</si>
  <si>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</si>
  <si>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</si>
  <si>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</si>
  <si>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</si>
  <si>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</si>
  <si>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</si>
  <si>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</si>
  <si>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</si>
  <si>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</si>
  <si>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</si>
  <si>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</si>
  <si>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</si>
  <si>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</si>
  <si>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</si>
  <si>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</si>
  <si>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</si>
  <si>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</si>
  <si>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</si>
  <si>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</si>
  <si>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</si>
  <si>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</si>
  <si>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</si>
  <si>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</si>
  <si>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</si>
  <si>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</si>
  <si>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</si>
  <si>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</si>
  <si>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</si>
  <si>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</si>
  <si>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</si>
  <si>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</si>
  <si>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</si>
  <si>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</si>
  <si>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</si>
  <si>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</si>
  <si>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</si>
  <si>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</si>
  <si>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</si>
  <si>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</si>
  <si>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</si>
  <si>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</si>
  <si>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</si>
  <si>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</si>
  <si>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</si>
  <si>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</si>
  <si>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</si>
  <si>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</si>
  <si>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</si>
  <si>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</si>
  <si>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</si>
  <si>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</si>
  <si>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</si>
  <si>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</si>
  <si>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10000</t>
  </si>
  <si>
    <t>水洗化人口等（平成29年度実績）</t>
    <phoneticPr fontId="3"/>
  </si>
  <si>
    <t>し尿処理の状況（平成29年度実績）</t>
    <phoneticPr fontId="3"/>
  </si>
  <si>
    <t>10201</t>
  </si>
  <si>
    <t>前橋市</t>
  </si>
  <si>
    <t>○</t>
  </si>
  <si>
    <t>101069</t>
    <phoneticPr fontId="3"/>
  </si>
  <si>
    <t>10202</t>
  </si>
  <si>
    <t>高崎市</t>
  </si>
  <si>
    <t>101070</t>
    <phoneticPr fontId="3"/>
  </si>
  <si>
    <t>10203</t>
  </si>
  <si>
    <t>桐生市</t>
  </si>
  <si>
    <t>101071</t>
    <phoneticPr fontId="3"/>
  </si>
  <si>
    <t>10204</t>
  </si>
  <si>
    <t>伊勢崎市</t>
  </si>
  <si>
    <t>101072</t>
    <phoneticPr fontId="3"/>
  </si>
  <si>
    <t>10205</t>
  </si>
  <si>
    <t>太田市</t>
  </si>
  <si>
    <t>101169</t>
    <phoneticPr fontId="3"/>
  </si>
  <si>
    <t>10206</t>
  </si>
  <si>
    <t>沼田市</t>
  </si>
  <si>
    <t>101117</t>
    <phoneticPr fontId="3"/>
  </si>
  <si>
    <t>10207</t>
  </si>
  <si>
    <t>館林市</t>
  </si>
  <si>
    <t>101075</t>
    <phoneticPr fontId="3"/>
  </si>
  <si>
    <t>10208</t>
  </si>
  <si>
    <t>渋川市</t>
  </si>
  <si>
    <t>101100</t>
    <phoneticPr fontId="3"/>
  </si>
  <si>
    <t>10209</t>
  </si>
  <si>
    <t>藤岡市</t>
  </si>
  <si>
    <t>101077</t>
    <phoneticPr fontId="3"/>
  </si>
  <si>
    <t>10210</t>
  </si>
  <si>
    <t>富岡市</t>
  </si>
  <si>
    <t>101078</t>
    <phoneticPr fontId="3"/>
  </si>
  <si>
    <t>10211</t>
  </si>
  <si>
    <t>安中市</t>
  </si>
  <si>
    <t>101079</t>
    <phoneticPr fontId="3"/>
  </si>
  <si>
    <t>10212</t>
  </si>
  <si>
    <t>みどり市</t>
  </si>
  <si>
    <t>101165</t>
    <phoneticPr fontId="3"/>
  </si>
  <si>
    <t>10344</t>
  </si>
  <si>
    <t>榛東村</t>
  </si>
  <si>
    <t>101134</t>
    <phoneticPr fontId="3"/>
  </si>
  <si>
    <t>10345</t>
  </si>
  <si>
    <t>吉岡町</t>
  </si>
  <si>
    <t>101170</t>
    <phoneticPr fontId="3"/>
  </si>
  <si>
    <t>10366</t>
  </si>
  <si>
    <t>上野村</t>
  </si>
  <si>
    <t>101120</t>
    <phoneticPr fontId="3"/>
  </si>
  <si>
    <t>10367</t>
  </si>
  <si>
    <t>神流町</t>
  </si>
  <si>
    <t>101121</t>
    <phoneticPr fontId="3"/>
  </si>
  <si>
    <t>10382</t>
  </si>
  <si>
    <t>下仁田町</t>
  </si>
  <si>
    <t>101171</t>
    <phoneticPr fontId="3"/>
  </si>
  <si>
    <t>10383</t>
  </si>
  <si>
    <t>南牧村</t>
  </si>
  <si>
    <t>101172</t>
    <phoneticPr fontId="3"/>
  </si>
  <si>
    <t>10384</t>
  </si>
  <si>
    <t>甘楽町</t>
  </si>
  <si>
    <t>101160</t>
    <phoneticPr fontId="3"/>
  </si>
  <si>
    <t>10421</t>
  </si>
  <si>
    <t>中之条町</t>
  </si>
  <si>
    <t>101168</t>
    <phoneticPr fontId="3"/>
  </si>
  <si>
    <t>10424</t>
  </si>
  <si>
    <t>長野原町</t>
  </si>
  <si>
    <t>101167</t>
    <phoneticPr fontId="3"/>
  </si>
  <si>
    <t>10425</t>
  </si>
  <si>
    <t>嬬恋村</t>
  </si>
  <si>
    <t>101163</t>
    <phoneticPr fontId="3"/>
  </si>
  <si>
    <t>10426</t>
  </si>
  <si>
    <t>草津町</t>
  </si>
  <si>
    <t>101088</t>
    <phoneticPr fontId="3"/>
  </si>
  <si>
    <t>10428</t>
  </si>
  <si>
    <t>高山村</t>
  </si>
  <si>
    <t>101156</t>
    <phoneticPr fontId="3"/>
  </si>
  <si>
    <t>10429</t>
  </si>
  <si>
    <t>東吾妻町</t>
  </si>
  <si>
    <t>101140</t>
    <phoneticPr fontId="3"/>
  </si>
  <si>
    <t>10443</t>
  </si>
  <si>
    <t>片品村</t>
  </si>
  <si>
    <t>101173</t>
    <phoneticPr fontId="3"/>
  </si>
  <si>
    <t>10444</t>
  </si>
  <si>
    <t>川場村</t>
  </si>
  <si>
    <t>101128</t>
    <phoneticPr fontId="3"/>
  </si>
  <si>
    <t>10448</t>
  </si>
  <si>
    <t>昭和村</t>
  </si>
  <si>
    <t>101112</t>
    <phoneticPr fontId="3"/>
  </si>
  <si>
    <t>10449</t>
  </si>
  <si>
    <t>みなかみ町</t>
  </si>
  <si>
    <t>101093</t>
    <phoneticPr fontId="3"/>
  </si>
  <si>
    <t>10464</t>
  </si>
  <si>
    <t>玉村町</t>
  </si>
  <si>
    <t>101094</t>
    <phoneticPr fontId="3"/>
  </si>
  <si>
    <t>10521</t>
  </si>
  <si>
    <t>板倉町</t>
  </si>
  <si>
    <t>101129</t>
    <phoneticPr fontId="3"/>
  </si>
  <si>
    <t>10522</t>
  </si>
  <si>
    <t>明和町</t>
  </si>
  <si>
    <t>101174</t>
    <phoneticPr fontId="3"/>
  </si>
  <si>
    <t>10523</t>
  </si>
  <si>
    <t>千代田町</t>
  </si>
  <si>
    <t>101164</t>
    <phoneticPr fontId="3"/>
  </si>
  <si>
    <t>10524</t>
  </si>
  <si>
    <t>大泉町</t>
  </si>
  <si>
    <t>101158</t>
    <phoneticPr fontId="3"/>
  </si>
  <si>
    <t>10525</t>
  </si>
  <si>
    <t>邑楽町</t>
  </si>
  <si>
    <t>101132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</si>
</sst>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44</v>
      </c>
      <c r="B7" s="116" t="s">
        <v>251</v>
      </c>
      <c r="C7" s="109" t="s">
        <v>200</v>
      </c>
      <c r="D7" s="110">
        <f>+SUM(E7,+I7)</f>
        <v>1992267</v>
      </c>
      <c r="E7" s="110">
        <f>+SUM(G7,+H7)</f>
        <v>100398</v>
      </c>
      <c r="F7" s="111">
        <f>IF(D7&gt;0,E7/D7*100,"-")</f>
        <v>5.0393847812567287</v>
      </c>
      <c r="G7" s="108">
        <f>SUM(G$8:G$207)</f>
        <v>100360</v>
      </c>
      <c r="H7" s="108">
        <f>SUM(H$8:H$207)</f>
        <v>38</v>
      </c>
      <c r="I7" s="110">
        <f>+SUM(K7,+M7,+O7)</f>
        <v>1891869</v>
      </c>
      <c r="J7" s="111">
        <f>IF(D7&gt;0,I7/D7*100,"-")</f>
        <v>94.960615218743271</v>
      </c>
      <c r="K7" s="108">
        <f>SUM(K$8:K$207)</f>
        <v>970041</v>
      </c>
      <c r="L7" s="111">
        <f>IF(D7&gt;0,K7/D7*100,"-")</f>
        <v>48.690311087821058</v>
      </c>
      <c r="M7" s="108">
        <f>SUM(M$8:M$207)</f>
        <v>23714</v>
      </c>
      <c r="N7" s="111">
        <f>IF(D7&gt;0,M7/D7*100,"-")</f>
        <v>1.1903023038578664</v>
      </c>
      <c r="O7" s="108">
        <f>SUM(O$8:O$207)</f>
        <v>898114</v>
      </c>
      <c r="P7" s="108">
        <f>SUM(P$8:P$207)</f>
        <v>482335</v>
      </c>
      <c r="Q7" s="111">
        <f>IF(D7&gt;0,O7/D7*100,"-")</f>
        <v>45.080001827064343</v>
      </c>
      <c r="R7" s="108">
        <f>SUM(R$8:R$207)</f>
        <v>52769</v>
      </c>
      <c r="S7" s="112">
        <f t="shared" ref="S7:Z7" si="0">COUNTIF(S$8:S$207,"○")</f>
        <v>21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3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44</v>
      </c>
      <c r="B8" s="102" t="s">
        <v>254</v>
      </c>
      <c r="C8" s="101" t="s">
        <v>255</v>
      </c>
      <c r="D8" s="103">
        <f>+SUM(E8,+I8)</f>
        <v>338001</v>
      </c>
      <c r="E8" s="103">
        <f>+SUM(G8,+H8)</f>
        <v>5846</v>
      </c>
      <c r="F8" s="104">
        <f>IF(D8&gt;0,E8/D8*100,"-")</f>
        <v>1.7295806817139596</v>
      </c>
      <c r="G8" s="103">
        <v>5846</v>
      </c>
      <c r="H8" s="103">
        <v>0</v>
      </c>
      <c r="I8" s="103">
        <f>+SUM(K8,+M8,+O8)</f>
        <v>332155</v>
      </c>
      <c r="J8" s="104">
        <f>IF(D8&gt;0,I8/D8*100,"-")</f>
        <v>98.270419318286045</v>
      </c>
      <c r="K8" s="103">
        <v>231266</v>
      </c>
      <c r="L8" s="104">
        <f>IF(D8&gt;0,K8/D8*100,"-")</f>
        <v>68.421691060085621</v>
      </c>
      <c r="M8" s="103">
        <v>3098</v>
      </c>
      <c r="N8" s="104">
        <f>IF(D8&gt;0,M8/D8*100,"-")</f>
        <v>0.91656533560551601</v>
      </c>
      <c r="O8" s="103">
        <v>97791</v>
      </c>
      <c r="P8" s="103">
        <v>64170</v>
      </c>
      <c r="Q8" s="104">
        <f>IF(D8&gt;0,O8/D8*100,"-")</f>
        <v>28.932162922594905</v>
      </c>
      <c r="R8" s="103">
        <v>5837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44</v>
      </c>
      <c r="B9" s="102" t="s">
        <v>258</v>
      </c>
      <c r="C9" s="101" t="s">
        <v>259</v>
      </c>
      <c r="D9" s="103">
        <f>+SUM(E9,+I9)</f>
        <v>374707</v>
      </c>
      <c r="E9" s="103">
        <f>+SUM(G9,+H9)</f>
        <v>7969</v>
      </c>
      <c r="F9" s="104">
        <f>IF(D9&gt;0,E9/D9*100,"-")</f>
        <v>2.126728350417793</v>
      </c>
      <c r="G9" s="103">
        <v>7969</v>
      </c>
      <c r="H9" s="103">
        <v>0</v>
      </c>
      <c r="I9" s="103">
        <f>+SUM(K9,+M9,+O9)</f>
        <v>366738</v>
      </c>
      <c r="J9" s="104">
        <f>IF(D9&gt;0,I9/D9*100,"-")</f>
        <v>97.873271649582207</v>
      </c>
      <c r="K9" s="103">
        <v>260048</v>
      </c>
      <c r="L9" s="104">
        <f>IF(D9&gt;0,K9/D9*100,"-")</f>
        <v>69.400358146498462</v>
      </c>
      <c r="M9" s="103">
        <v>0</v>
      </c>
      <c r="N9" s="104">
        <f>IF(D9&gt;0,M9/D9*100,"-")</f>
        <v>0</v>
      </c>
      <c r="O9" s="103">
        <v>106690</v>
      </c>
      <c r="P9" s="103">
        <v>36807</v>
      </c>
      <c r="Q9" s="104">
        <f>IF(D9&gt;0,O9/D9*100,"-")</f>
        <v>28.472913503083742</v>
      </c>
      <c r="R9" s="103">
        <v>5018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44</v>
      </c>
      <c r="B10" s="102" t="s">
        <v>261</v>
      </c>
      <c r="C10" s="101" t="s">
        <v>262</v>
      </c>
      <c r="D10" s="103">
        <f>+SUM(E10,+I10)</f>
        <v>114113</v>
      </c>
      <c r="E10" s="103">
        <f>+SUM(G10,+H10)</f>
        <v>8016</v>
      </c>
      <c r="F10" s="104">
        <f>IF(D10&gt;0,E10/D10*100,"-")</f>
        <v>7.0246159508557309</v>
      </c>
      <c r="G10" s="103">
        <v>8016</v>
      </c>
      <c r="H10" s="103">
        <v>0</v>
      </c>
      <c r="I10" s="103">
        <f>+SUM(K10,+M10,+O10)</f>
        <v>106097</v>
      </c>
      <c r="J10" s="104">
        <f>IF(D10&gt;0,I10/D10*100,"-")</f>
        <v>92.975384049144267</v>
      </c>
      <c r="K10" s="103">
        <v>82529</v>
      </c>
      <c r="L10" s="104">
        <f>IF(D10&gt;0,K10/D10*100,"-")</f>
        <v>72.322171882257052</v>
      </c>
      <c r="M10" s="103">
        <v>251</v>
      </c>
      <c r="N10" s="104">
        <f>IF(D10&gt;0,M10/D10*100,"-")</f>
        <v>0.21995741063682489</v>
      </c>
      <c r="O10" s="103">
        <v>23317</v>
      </c>
      <c r="P10" s="103">
        <v>17770</v>
      </c>
      <c r="Q10" s="104">
        <f>IF(D10&gt;0,O10/D10*100,"-")</f>
        <v>20.433254756250381</v>
      </c>
      <c r="R10" s="103">
        <v>1824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44</v>
      </c>
      <c r="B11" s="102" t="s">
        <v>264</v>
      </c>
      <c r="C11" s="101" t="s">
        <v>265</v>
      </c>
      <c r="D11" s="103">
        <f>+SUM(E11,+I11)</f>
        <v>212741</v>
      </c>
      <c r="E11" s="103">
        <f>+SUM(G11,+H11)</f>
        <v>16214</v>
      </c>
      <c r="F11" s="104">
        <f>IF(D11&gt;0,E11/D11*100,"-")</f>
        <v>7.6214739989000702</v>
      </c>
      <c r="G11" s="103">
        <v>16214</v>
      </c>
      <c r="H11" s="103">
        <v>0</v>
      </c>
      <c r="I11" s="103">
        <f>+SUM(K11,+M11,+O11)</f>
        <v>196527</v>
      </c>
      <c r="J11" s="104">
        <f>IF(D11&gt;0,I11/D11*100,"-")</f>
        <v>92.378526001099928</v>
      </c>
      <c r="K11" s="103">
        <v>73189</v>
      </c>
      <c r="L11" s="104">
        <f>IF(D11&gt;0,K11/D11*100,"-")</f>
        <v>34.402865456118001</v>
      </c>
      <c r="M11" s="103">
        <v>0</v>
      </c>
      <c r="N11" s="104">
        <f>IF(D11&gt;0,M11/D11*100,"-")</f>
        <v>0</v>
      </c>
      <c r="O11" s="103">
        <v>123338</v>
      </c>
      <c r="P11" s="103">
        <v>54853</v>
      </c>
      <c r="Q11" s="104">
        <f>IF(D11&gt;0,O11/D11*100,"-")</f>
        <v>57.97566054498192</v>
      </c>
      <c r="R11" s="103">
        <v>11875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44</v>
      </c>
      <c r="B12" s="102" t="s">
        <v>267</v>
      </c>
      <c r="C12" s="101" t="s">
        <v>268</v>
      </c>
      <c r="D12" s="103">
        <f>+SUM(E12,+I12)</f>
        <v>224325</v>
      </c>
      <c r="E12" s="103">
        <f>+SUM(G12,+H12)</f>
        <v>8830</v>
      </c>
      <c r="F12" s="104">
        <f>IF(D12&gt;0,E12/D12*100,"-")</f>
        <v>3.9362532040566141</v>
      </c>
      <c r="G12" s="103">
        <v>8830</v>
      </c>
      <c r="H12" s="103">
        <v>0</v>
      </c>
      <c r="I12" s="103">
        <f>+SUM(K12,+M12,+O12)</f>
        <v>215495</v>
      </c>
      <c r="J12" s="104">
        <f>IF(D12&gt;0,I12/D12*100,"-")</f>
        <v>96.063746795943388</v>
      </c>
      <c r="K12" s="103">
        <v>75167</v>
      </c>
      <c r="L12" s="104">
        <f>IF(D12&gt;0,K12/D12*100,"-")</f>
        <v>33.508079794940379</v>
      </c>
      <c r="M12" s="103">
        <v>14124</v>
      </c>
      <c r="N12" s="104">
        <f>IF(D12&gt;0,M12/D12*100,"-")</f>
        <v>6.296221999331328</v>
      </c>
      <c r="O12" s="103">
        <v>126204</v>
      </c>
      <c r="P12" s="103">
        <v>68703</v>
      </c>
      <c r="Q12" s="104">
        <f>IF(D12&gt;0,O12/D12*100,"-")</f>
        <v>56.259445001671679</v>
      </c>
      <c r="R12" s="103">
        <v>10272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44</v>
      </c>
      <c r="B13" s="102" t="s">
        <v>270</v>
      </c>
      <c r="C13" s="101" t="s">
        <v>271</v>
      </c>
      <c r="D13" s="103">
        <f>+SUM(E13,+I13)</f>
        <v>49259</v>
      </c>
      <c r="E13" s="103">
        <f>+SUM(G13,+H13)</f>
        <v>4663</v>
      </c>
      <c r="F13" s="104">
        <f>IF(D13&gt;0,E13/D13*100,"-")</f>
        <v>9.4662904240849386</v>
      </c>
      <c r="G13" s="103">
        <v>4663</v>
      </c>
      <c r="H13" s="103">
        <v>0</v>
      </c>
      <c r="I13" s="103">
        <f>+SUM(K13,+M13,+O13)</f>
        <v>44596</v>
      </c>
      <c r="J13" s="104">
        <f>IF(D13&gt;0,I13/D13*100,"-")</f>
        <v>90.533709575915069</v>
      </c>
      <c r="K13" s="103">
        <v>24104</v>
      </c>
      <c r="L13" s="104">
        <f>IF(D13&gt;0,K13/D13*100,"-")</f>
        <v>48.933189873931667</v>
      </c>
      <c r="M13" s="103">
        <v>0</v>
      </c>
      <c r="N13" s="104">
        <f>IF(D13&gt;0,M13/D13*100,"-")</f>
        <v>0</v>
      </c>
      <c r="O13" s="103">
        <v>20492</v>
      </c>
      <c r="P13" s="103">
        <v>12002</v>
      </c>
      <c r="Q13" s="104">
        <f>IF(D13&gt;0,O13/D13*100,"-")</f>
        <v>41.600519701983394</v>
      </c>
      <c r="R13" s="103">
        <v>610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44</v>
      </c>
      <c r="B14" s="102" t="s">
        <v>273</v>
      </c>
      <c r="C14" s="101" t="s">
        <v>274</v>
      </c>
      <c r="D14" s="103">
        <f>+SUM(E14,+I14)</f>
        <v>76738</v>
      </c>
      <c r="E14" s="103">
        <f>+SUM(G14,+H14)</f>
        <v>4692</v>
      </c>
      <c r="F14" s="104">
        <f>IF(D14&gt;0,E14/D14*100,"-")</f>
        <v>6.114311032343819</v>
      </c>
      <c r="G14" s="103">
        <v>4692</v>
      </c>
      <c r="H14" s="103">
        <v>0</v>
      </c>
      <c r="I14" s="103">
        <f>+SUM(K14,+M14,+O14)</f>
        <v>72046</v>
      </c>
      <c r="J14" s="104">
        <f>IF(D14&gt;0,I14/D14*100,"-")</f>
        <v>93.885688967656179</v>
      </c>
      <c r="K14" s="103">
        <v>32813</v>
      </c>
      <c r="L14" s="104">
        <f>IF(D14&gt;0,K14/D14*100,"-")</f>
        <v>42.759780030753994</v>
      </c>
      <c r="M14" s="103">
        <v>2167</v>
      </c>
      <c r="N14" s="104">
        <f>IF(D14&gt;0,M14/D14*100,"-")</f>
        <v>2.8238942896609243</v>
      </c>
      <c r="O14" s="103">
        <v>37066</v>
      </c>
      <c r="P14" s="103">
        <v>23724</v>
      </c>
      <c r="Q14" s="104">
        <f>IF(D14&gt;0,O14/D14*100,"-")</f>
        <v>48.302014647241265</v>
      </c>
      <c r="R14" s="103">
        <v>2059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44</v>
      </c>
      <c r="B15" s="102" t="s">
        <v>276</v>
      </c>
      <c r="C15" s="101" t="s">
        <v>277</v>
      </c>
      <c r="D15" s="103">
        <f>+SUM(E15,+I15)</f>
        <v>79184</v>
      </c>
      <c r="E15" s="103">
        <f>+SUM(G15,+H15)</f>
        <v>9760</v>
      </c>
      <c r="F15" s="104">
        <f>IF(D15&gt;0,E15/D15*100,"-")</f>
        <v>12.325722368155184</v>
      </c>
      <c r="G15" s="103">
        <v>9760</v>
      </c>
      <c r="H15" s="103">
        <v>0</v>
      </c>
      <c r="I15" s="103">
        <f>+SUM(K15,+M15,+O15)</f>
        <v>69424</v>
      </c>
      <c r="J15" s="104">
        <f>IF(D15&gt;0,I15/D15*100,"-")</f>
        <v>87.674277631844816</v>
      </c>
      <c r="K15" s="103">
        <v>26855</v>
      </c>
      <c r="L15" s="104">
        <f>IF(D15&gt;0,K15/D15*100,"-")</f>
        <v>33.914679733279449</v>
      </c>
      <c r="M15" s="103">
        <v>1305</v>
      </c>
      <c r="N15" s="104">
        <f>IF(D15&gt;0,M15/D15*100,"-")</f>
        <v>1.6480602141846836</v>
      </c>
      <c r="O15" s="103">
        <v>41264</v>
      </c>
      <c r="P15" s="103">
        <v>28112</v>
      </c>
      <c r="Q15" s="104">
        <f>IF(D15&gt;0,O15/D15*100,"-")</f>
        <v>52.111537684380679</v>
      </c>
      <c r="R15" s="103">
        <v>606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44</v>
      </c>
      <c r="B16" s="102" t="s">
        <v>279</v>
      </c>
      <c r="C16" s="101" t="s">
        <v>280</v>
      </c>
      <c r="D16" s="103">
        <f>+SUM(E16,+I16)</f>
        <v>66312</v>
      </c>
      <c r="E16" s="103">
        <f>+SUM(G16,+H16)</f>
        <v>4180</v>
      </c>
      <c r="F16" s="104">
        <f>IF(D16&gt;0,E16/D16*100,"-")</f>
        <v>6.3035348051634701</v>
      </c>
      <c r="G16" s="103">
        <v>4180</v>
      </c>
      <c r="H16" s="103">
        <v>0</v>
      </c>
      <c r="I16" s="103">
        <f>+SUM(K16,+M16,+O16)</f>
        <v>62132</v>
      </c>
      <c r="J16" s="104">
        <f>IF(D16&gt;0,I16/D16*100,"-")</f>
        <v>93.696465194836534</v>
      </c>
      <c r="K16" s="103">
        <v>16000</v>
      </c>
      <c r="L16" s="104">
        <f>IF(D16&gt;0,K16/D16*100,"-")</f>
        <v>24.128362890577872</v>
      </c>
      <c r="M16" s="103">
        <v>0</v>
      </c>
      <c r="N16" s="104">
        <f>IF(D16&gt;0,M16/D16*100,"-")</f>
        <v>0</v>
      </c>
      <c r="O16" s="103">
        <v>46132</v>
      </c>
      <c r="P16" s="103">
        <v>25768</v>
      </c>
      <c r="Q16" s="104">
        <f>IF(D16&gt;0,O16/D16*100,"-")</f>
        <v>69.568102304258659</v>
      </c>
      <c r="R16" s="103">
        <v>683</v>
      </c>
      <c r="S16" s="101" t="s">
        <v>256</v>
      </c>
      <c r="T16" s="101"/>
      <c r="U16" s="101"/>
      <c r="V16" s="101"/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44</v>
      </c>
      <c r="B17" s="102" t="s">
        <v>282</v>
      </c>
      <c r="C17" s="101" t="s">
        <v>283</v>
      </c>
      <c r="D17" s="103">
        <f>+SUM(E17,+I17)</f>
        <v>49533</v>
      </c>
      <c r="E17" s="103">
        <f>+SUM(G17,+H17)</f>
        <v>2821</v>
      </c>
      <c r="F17" s="104">
        <f>IF(D17&gt;0,E17/D17*100,"-")</f>
        <v>5.6951931035875072</v>
      </c>
      <c r="G17" s="103">
        <v>2814</v>
      </c>
      <c r="H17" s="103">
        <v>7</v>
      </c>
      <c r="I17" s="103">
        <f>+SUM(K17,+M17,+O17)</f>
        <v>46712</v>
      </c>
      <c r="J17" s="104">
        <f>IF(D17&gt;0,I17/D17*100,"-")</f>
        <v>94.304806896412501</v>
      </c>
      <c r="K17" s="103">
        <v>8813</v>
      </c>
      <c r="L17" s="104">
        <f>IF(D17&gt;0,K17/D17*100,"-")</f>
        <v>17.792178951406136</v>
      </c>
      <c r="M17" s="103">
        <v>842</v>
      </c>
      <c r="N17" s="104">
        <f>IF(D17&gt;0,M17/D17*100,"-")</f>
        <v>1.6998768497769163</v>
      </c>
      <c r="O17" s="103">
        <v>37057</v>
      </c>
      <c r="P17" s="103">
        <v>15509</v>
      </c>
      <c r="Q17" s="104">
        <f>IF(D17&gt;0,O17/D17*100,"-")</f>
        <v>74.812751095229444</v>
      </c>
      <c r="R17" s="103">
        <v>610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44</v>
      </c>
      <c r="B18" s="102" t="s">
        <v>285</v>
      </c>
      <c r="C18" s="101" t="s">
        <v>286</v>
      </c>
      <c r="D18" s="103">
        <f>+SUM(E18,+I18)</f>
        <v>59055</v>
      </c>
      <c r="E18" s="103">
        <f>+SUM(G18,+H18)</f>
        <v>2428</v>
      </c>
      <c r="F18" s="104">
        <f>IF(D18&gt;0,E18/D18*100,"-")</f>
        <v>4.1114215561764453</v>
      </c>
      <c r="G18" s="103">
        <v>2428</v>
      </c>
      <c r="H18" s="103">
        <v>0</v>
      </c>
      <c r="I18" s="103">
        <f>+SUM(K18,+M18,+O18)</f>
        <v>56627</v>
      </c>
      <c r="J18" s="104">
        <f>IF(D18&gt;0,I18/D18*100,"-")</f>
        <v>95.888578443823562</v>
      </c>
      <c r="K18" s="103">
        <v>21265</v>
      </c>
      <c r="L18" s="104">
        <f>IF(D18&gt;0,K18/D18*100,"-")</f>
        <v>36.008805350944037</v>
      </c>
      <c r="M18" s="103">
        <v>0</v>
      </c>
      <c r="N18" s="104">
        <f>IF(D18&gt;0,M18/D18*100,"-")</f>
        <v>0</v>
      </c>
      <c r="O18" s="103">
        <v>35362</v>
      </c>
      <c r="P18" s="103">
        <v>15321</v>
      </c>
      <c r="Q18" s="104">
        <f>IF(D18&gt;0,O18/D18*100,"-")</f>
        <v>59.879773092879518</v>
      </c>
      <c r="R18" s="103">
        <v>487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44</v>
      </c>
      <c r="B19" s="102" t="s">
        <v>288</v>
      </c>
      <c r="C19" s="101" t="s">
        <v>289</v>
      </c>
      <c r="D19" s="103">
        <f>+SUM(E19,+I19)</f>
        <v>51310</v>
      </c>
      <c r="E19" s="103">
        <f>+SUM(G19,+H19)</f>
        <v>2299</v>
      </c>
      <c r="F19" s="104">
        <f>IF(D19&gt;0,E19/D19*100,"-")</f>
        <v>4.4806080686026117</v>
      </c>
      <c r="G19" s="103">
        <v>2299</v>
      </c>
      <c r="H19" s="103">
        <v>0</v>
      </c>
      <c r="I19" s="103">
        <f>+SUM(K19,+M19,+O19)</f>
        <v>49011</v>
      </c>
      <c r="J19" s="104">
        <f>IF(D19&gt;0,I19/D19*100,"-")</f>
        <v>95.519391931397394</v>
      </c>
      <c r="K19" s="103">
        <v>13209</v>
      </c>
      <c r="L19" s="104">
        <f>IF(D19&gt;0,K19/D19*100,"-")</f>
        <v>25.743519781718966</v>
      </c>
      <c r="M19" s="103">
        <v>0</v>
      </c>
      <c r="N19" s="104">
        <f>IF(D19&gt;0,M19/D19*100,"-")</f>
        <v>0</v>
      </c>
      <c r="O19" s="103">
        <v>35802</v>
      </c>
      <c r="P19" s="103">
        <v>19221</v>
      </c>
      <c r="Q19" s="104">
        <f>IF(D19&gt;0,O19/D19*100,"-")</f>
        <v>69.775872149678435</v>
      </c>
      <c r="R19" s="103">
        <v>683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44</v>
      </c>
      <c r="B20" s="102" t="s">
        <v>291</v>
      </c>
      <c r="C20" s="101" t="s">
        <v>292</v>
      </c>
      <c r="D20" s="103">
        <f>+SUM(E20,+I20)</f>
        <v>14681</v>
      </c>
      <c r="E20" s="103">
        <f>+SUM(G20,+H20)</f>
        <v>1129</v>
      </c>
      <c r="F20" s="104">
        <f>IF(D20&gt;0,E20/D20*100,"-")</f>
        <v>7.6902118384306242</v>
      </c>
      <c r="G20" s="103">
        <v>1129</v>
      </c>
      <c r="H20" s="103">
        <v>0</v>
      </c>
      <c r="I20" s="103">
        <f>+SUM(K20,+M20,+O20)</f>
        <v>13552</v>
      </c>
      <c r="J20" s="104">
        <f>IF(D20&gt;0,I20/D20*100,"-")</f>
        <v>92.309788161569372</v>
      </c>
      <c r="K20" s="103">
        <v>11052</v>
      </c>
      <c r="L20" s="104">
        <f>IF(D20&gt;0,K20/D20*100,"-")</f>
        <v>75.28097541039439</v>
      </c>
      <c r="M20" s="103">
        <v>0</v>
      </c>
      <c r="N20" s="104">
        <f>IF(D20&gt;0,M20/D20*100,"-")</f>
        <v>0</v>
      </c>
      <c r="O20" s="103">
        <v>2500</v>
      </c>
      <c r="P20" s="103">
        <v>2500</v>
      </c>
      <c r="Q20" s="104">
        <f>IF(D20&gt;0,O20/D20*100,"-")</f>
        <v>17.028812751174989</v>
      </c>
      <c r="R20" s="103">
        <v>152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44</v>
      </c>
      <c r="B21" s="102" t="s">
        <v>294</v>
      </c>
      <c r="C21" s="101" t="s">
        <v>295</v>
      </c>
      <c r="D21" s="103">
        <f>+SUM(E21,+I21)</f>
        <v>21165</v>
      </c>
      <c r="E21" s="103">
        <f>+SUM(G21,+H21)</f>
        <v>127</v>
      </c>
      <c r="F21" s="104">
        <f>IF(D21&gt;0,E21/D21*100,"-")</f>
        <v>0.60004724781478858</v>
      </c>
      <c r="G21" s="103">
        <v>127</v>
      </c>
      <c r="H21" s="103">
        <v>0</v>
      </c>
      <c r="I21" s="103">
        <f>+SUM(K21,+M21,+O21)</f>
        <v>21038</v>
      </c>
      <c r="J21" s="104">
        <f>IF(D21&gt;0,I21/D21*100,"-")</f>
        <v>99.399952752185214</v>
      </c>
      <c r="K21" s="103">
        <v>9821</v>
      </c>
      <c r="L21" s="104">
        <f>IF(D21&gt;0,K21/D21*100,"-")</f>
        <v>46.402078903850693</v>
      </c>
      <c r="M21" s="103">
        <v>0</v>
      </c>
      <c r="N21" s="104">
        <f>IF(D21&gt;0,M21/D21*100,"-")</f>
        <v>0</v>
      </c>
      <c r="O21" s="103">
        <v>11217</v>
      </c>
      <c r="P21" s="103">
        <v>5926</v>
      </c>
      <c r="Q21" s="104">
        <f>IF(D21&gt;0,O21/D21*100,"-")</f>
        <v>52.997873848334507</v>
      </c>
      <c r="R21" s="103">
        <v>140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44</v>
      </c>
      <c r="B22" s="102" t="s">
        <v>297</v>
      </c>
      <c r="C22" s="101" t="s">
        <v>298</v>
      </c>
      <c r="D22" s="103">
        <f>+SUM(E22,+I22)</f>
        <v>1244</v>
      </c>
      <c r="E22" s="103">
        <f>+SUM(G22,+H22)</f>
        <v>44</v>
      </c>
      <c r="F22" s="104">
        <f>IF(D22&gt;0,E22/D22*100,"-")</f>
        <v>3.536977491961415</v>
      </c>
      <c r="G22" s="103">
        <v>44</v>
      </c>
      <c r="H22" s="103">
        <v>0</v>
      </c>
      <c r="I22" s="103">
        <f>+SUM(K22,+M22,+O22)</f>
        <v>1200</v>
      </c>
      <c r="J22" s="104">
        <f>IF(D22&gt;0,I22/D22*100,"-")</f>
        <v>96.463022508038591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1200</v>
      </c>
      <c r="P22" s="103">
        <v>1200</v>
      </c>
      <c r="Q22" s="104">
        <f>IF(D22&gt;0,O22/D22*100,"-")</f>
        <v>96.463022508038591</v>
      </c>
      <c r="R22" s="103">
        <v>13</v>
      </c>
      <c r="S22" s="101" t="s">
        <v>256</v>
      </c>
      <c r="T22" s="101"/>
      <c r="U22" s="101"/>
      <c r="V22" s="101"/>
      <c r="W22" s="101"/>
      <c r="X22" s="101"/>
      <c r="Y22" s="101" t="s">
        <v>256</v>
      </c>
      <c r="Z22" s="101"/>
      <c r="AA22" s="189" t="s">
        <v>299</v>
      </c>
      <c r="AB22" s="190"/>
    </row>
    <row r="23" spans="1:28" s="105" customFormat="1" ht="13.5" customHeight="1">
      <c r="A23" s="101" t="s">
        <v>44</v>
      </c>
      <c r="B23" s="102" t="s">
        <v>300</v>
      </c>
      <c r="C23" s="101" t="s">
        <v>301</v>
      </c>
      <c r="D23" s="103">
        <f>+SUM(E23,+I23)</f>
        <v>1952</v>
      </c>
      <c r="E23" s="103">
        <f>+SUM(G23,+H23)</f>
        <v>381</v>
      </c>
      <c r="F23" s="104">
        <f>IF(D23&gt;0,E23/D23*100,"-")</f>
        <v>19.518442622950818</v>
      </c>
      <c r="G23" s="103">
        <v>381</v>
      </c>
      <c r="H23" s="103">
        <v>0</v>
      </c>
      <c r="I23" s="103">
        <f>+SUM(K23,+M23,+O23)</f>
        <v>1571</v>
      </c>
      <c r="J23" s="104">
        <f>IF(D23&gt;0,I23/D23*100,"-")</f>
        <v>80.481557377049185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1571</v>
      </c>
      <c r="P23" s="103">
        <v>897</v>
      </c>
      <c r="Q23" s="104">
        <f>IF(D23&gt;0,O23/D23*100,"-")</f>
        <v>80.481557377049185</v>
      </c>
      <c r="R23" s="103">
        <v>6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44</v>
      </c>
      <c r="B24" s="102" t="s">
        <v>303</v>
      </c>
      <c r="C24" s="101" t="s">
        <v>304</v>
      </c>
      <c r="D24" s="103">
        <f>+SUM(E24,+I24)</f>
        <v>7661</v>
      </c>
      <c r="E24" s="103">
        <f>+SUM(G24,+H24)</f>
        <v>1695</v>
      </c>
      <c r="F24" s="104">
        <f>IF(D24&gt;0,E24/D24*100,"-")</f>
        <v>22.125048949223338</v>
      </c>
      <c r="G24" s="103">
        <v>1664</v>
      </c>
      <c r="H24" s="103">
        <v>31</v>
      </c>
      <c r="I24" s="103">
        <f>+SUM(K24,+M24,+O24)</f>
        <v>5966</v>
      </c>
      <c r="J24" s="104">
        <f>IF(D24&gt;0,I24/D24*100,"-")</f>
        <v>77.874951050776659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5966</v>
      </c>
      <c r="P24" s="103">
        <v>1938</v>
      </c>
      <c r="Q24" s="104">
        <f>IF(D24&gt;0,O24/D24*100,"-")</f>
        <v>77.874951050776659</v>
      </c>
      <c r="R24" s="103">
        <v>31</v>
      </c>
      <c r="S24" s="101" t="s">
        <v>256</v>
      </c>
      <c r="T24" s="101"/>
      <c r="U24" s="101"/>
      <c r="V24" s="101"/>
      <c r="W24" s="101"/>
      <c r="X24" s="101"/>
      <c r="Y24" s="101" t="s">
        <v>256</v>
      </c>
      <c r="Z24" s="101"/>
      <c r="AA24" s="189" t="s">
        <v>305</v>
      </c>
      <c r="AB24" s="190"/>
    </row>
    <row r="25" spans="1:28" s="105" customFormat="1" ht="13.5" customHeight="1">
      <c r="A25" s="101" t="s">
        <v>44</v>
      </c>
      <c r="B25" s="102" t="s">
        <v>306</v>
      </c>
      <c r="C25" s="101" t="s">
        <v>307</v>
      </c>
      <c r="D25" s="103">
        <f>+SUM(E25,+I25)</f>
        <v>1963</v>
      </c>
      <c r="E25" s="103">
        <f>+SUM(G25,+H25)</f>
        <v>696</v>
      </c>
      <c r="F25" s="104">
        <f>IF(D25&gt;0,E25/D25*100,"-")</f>
        <v>35.455934793683134</v>
      </c>
      <c r="G25" s="103">
        <v>696</v>
      </c>
      <c r="H25" s="103">
        <v>0</v>
      </c>
      <c r="I25" s="103">
        <f>+SUM(K25,+M25,+O25)</f>
        <v>1267</v>
      </c>
      <c r="J25" s="104">
        <f>IF(D25&gt;0,I25/D25*100,"-")</f>
        <v>64.544065206316859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1267</v>
      </c>
      <c r="P25" s="103">
        <v>1267</v>
      </c>
      <c r="Q25" s="104">
        <f>IF(D25&gt;0,O25/D25*100,"-")</f>
        <v>64.544065206316859</v>
      </c>
      <c r="R25" s="103">
        <v>4</v>
      </c>
      <c r="S25" s="101" t="s">
        <v>256</v>
      </c>
      <c r="T25" s="101"/>
      <c r="U25" s="101"/>
      <c r="V25" s="101"/>
      <c r="W25" s="101"/>
      <c r="X25" s="101"/>
      <c r="Y25" s="101" t="s">
        <v>256</v>
      </c>
      <c r="Z25" s="101"/>
      <c r="AA25" s="189" t="s">
        <v>308</v>
      </c>
      <c r="AB25" s="190"/>
    </row>
    <row r="26" spans="1:28" s="105" customFormat="1" ht="13.5" customHeight="1">
      <c r="A26" s="101" t="s">
        <v>44</v>
      </c>
      <c r="B26" s="102" t="s">
        <v>309</v>
      </c>
      <c r="C26" s="101" t="s">
        <v>310</v>
      </c>
      <c r="D26" s="103">
        <f>+SUM(E26,+I26)</f>
        <v>13274</v>
      </c>
      <c r="E26" s="103">
        <f>+SUM(G26,+H26)</f>
        <v>690</v>
      </c>
      <c r="F26" s="104">
        <f>IF(D26&gt;0,E26/D26*100,"-")</f>
        <v>5.1981316860027116</v>
      </c>
      <c r="G26" s="103">
        <v>690</v>
      </c>
      <c r="H26" s="103">
        <v>0</v>
      </c>
      <c r="I26" s="103">
        <f>+SUM(K26,+M26,+O26)</f>
        <v>12584</v>
      </c>
      <c r="J26" s="104">
        <f>IF(D26&gt;0,I26/D26*100,"-")</f>
        <v>94.801868313997289</v>
      </c>
      <c r="K26" s="103">
        <v>6780</v>
      </c>
      <c r="L26" s="104">
        <f>IF(D26&gt;0,K26/D26*100,"-")</f>
        <v>51.0772939581136</v>
      </c>
      <c r="M26" s="103">
        <v>0</v>
      </c>
      <c r="N26" s="104">
        <f>IF(D26&gt;0,M26/D26*100,"-")</f>
        <v>0</v>
      </c>
      <c r="O26" s="103">
        <v>5804</v>
      </c>
      <c r="P26" s="103">
        <v>3494</v>
      </c>
      <c r="Q26" s="104">
        <f>IF(D26&gt;0,O26/D26*100,"-")</f>
        <v>43.724574355883682</v>
      </c>
      <c r="R26" s="103">
        <v>101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44</v>
      </c>
      <c r="B27" s="102" t="s">
        <v>312</v>
      </c>
      <c r="C27" s="101" t="s">
        <v>313</v>
      </c>
      <c r="D27" s="103">
        <f>+SUM(E27,+I27)</f>
        <v>16522</v>
      </c>
      <c r="E27" s="103">
        <f>+SUM(G27,+H27)</f>
        <v>881</v>
      </c>
      <c r="F27" s="104">
        <f>IF(D27&gt;0,E27/D27*100,"-")</f>
        <v>5.3322842270911508</v>
      </c>
      <c r="G27" s="103">
        <v>881</v>
      </c>
      <c r="H27" s="103">
        <v>0</v>
      </c>
      <c r="I27" s="103">
        <f>+SUM(K27,+M27,+O27)</f>
        <v>15641</v>
      </c>
      <c r="J27" s="104">
        <f>IF(D27&gt;0,I27/D27*100,"-")</f>
        <v>94.667715772908849</v>
      </c>
      <c r="K27" s="103">
        <v>8153</v>
      </c>
      <c r="L27" s="104">
        <f>IF(D27&gt;0,K27/D27*100,"-")</f>
        <v>49.346326110640362</v>
      </c>
      <c r="M27" s="103">
        <v>0</v>
      </c>
      <c r="N27" s="104">
        <f>IF(D27&gt;0,M27/D27*100,"-")</f>
        <v>0</v>
      </c>
      <c r="O27" s="103">
        <v>7488</v>
      </c>
      <c r="P27" s="103">
        <v>5898</v>
      </c>
      <c r="Q27" s="104">
        <f>IF(D27&gt;0,O27/D27*100,"-")</f>
        <v>45.321389662268494</v>
      </c>
      <c r="R27" s="103">
        <v>184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44</v>
      </c>
      <c r="B28" s="102" t="s">
        <v>315</v>
      </c>
      <c r="C28" s="101" t="s">
        <v>316</v>
      </c>
      <c r="D28" s="103">
        <f>+SUM(E28,+I28)</f>
        <v>5753</v>
      </c>
      <c r="E28" s="103">
        <f>+SUM(G28,+H28)</f>
        <v>696</v>
      </c>
      <c r="F28" s="104">
        <f>IF(D28&gt;0,E28/D28*100,"-")</f>
        <v>12.098035807404832</v>
      </c>
      <c r="G28" s="103">
        <v>696</v>
      </c>
      <c r="H28" s="103">
        <v>0</v>
      </c>
      <c r="I28" s="103">
        <f>+SUM(K28,+M28,+O28)</f>
        <v>5057</v>
      </c>
      <c r="J28" s="104">
        <f>IF(D28&gt;0,I28/D28*100,"-")</f>
        <v>87.901964192595173</v>
      </c>
      <c r="K28" s="103">
        <v>1574</v>
      </c>
      <c r="L28" s="104">
        <f>IF(D28&gt;0,K28/D28*100,"-")</f>
        <v>27.359638449504608</v>
      </c>
      <c r="M28" s="103">
        <v>0</v>
      </c>
      <c r="N28" s="104">
        <f>IF(D28&gt;0,M28/D28*100,"-")</f>
        <v>0</v>
      </c>
      <c r="O28" s="103">
        <v>3483</v>
      </c>
      <c r="P28" s="103">
        <v>1603</v>
      </c>
      <c r="Q28" s="104">
        <f>IF(D28&gt;0,O28/D28*100,"-")</f>
        <v>60.542325743090565</v>
      </c>
      <c r="R28" s="103">
        <v>92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44</v>
      </c>
      <c r="B29" s="102" t="s">
        <v>318</v>
      </c>
      <c r="C29" s="101" t="s">
        <v>319</v>
      </c>
      <c r="D29" s="103">
        <f>+SUM(E29,+I29)</f>
        <v>10011</v>
      </c>
      <c r="E29" s="103">
        <f>+SUM(G29,+H29)</f>
        <v>1108</v>
      </c>
      <c r="F29" s="104">
        <f>IF(D29&gt;0,E29/D29*100,"-")</f>
        <v>11.067825392068723</v>
      </c>
      <c r="G29" s="103">
        <v>1108</v>
      </c>
      <c r="H29" s="103">
        <v>0</v>
      </c>
      <c r="I29" s="103">
        <f>+SUM(K29,+M29,+O29)</f>
        <v>8903</v>
      </c>
      <c r="J29" s="104">
        <f>IF(D29&gt;0,I29/D29*100,"-")</f>
        <v>88.932174607931273</v>
      </c>
      <c r="K29" s="103">
        <v>3558</v>
      </c>
      <c r="L29" s="104">
        <f>IF(D29&gt;0,K29/D29*100,"-")</f>
        <v>35.540905004495052</v>
      </c>
      <c r="M29" s="103">
        <v>0</v>
      </c>
      <c r="N29" s="104">
        <f>IF(D29&gt;0,M29/D29*100,"-")</f>
        <v>0</v>
      </c>
      <c r="O29" s="103">
        <v>5345</v>
      </c>
      <c r="P29" s="103">
        <v>4181</v>
      </c>
      <c r="Q29" s="104">
        <f>IF(D29&gt;0,O29/D29*100,"-")</f>
        <v>53.391269603436221</v>
      </c>
      <c r="R29" s="103">
        <v>390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44</v>
      </c>
      <c r="B30" s="102" t="s">
        <v>321</v>
      </c>
      <c r="C30" s="101" t="s">
        <v>322</v>
      </c>
      <c r="D30" s="103">
        <f>+SUM(E30,+I30)</f>
        <v>6513</v>
      </c>
      <c r="E30" s="103">
        <f>+SUM(G30,+H30)</f>
        <v>58</v>
      </c>
      <c r="F30" s="104">
        <f>IF(D30&gt;0,E30/D30*100,"-")</f>
        <v>0.89052663902963303</v>
      </c>
      <c r="G30" s="103">
        <v>58</v>
      </c>
      <c r="H30" s="103">
        <v>0</v>
      </c>
      <c r="I30" s="103">
        <f>+SUM(K30,+M30,+O30)</f>
        <v>6455</v>
      </c>
      <c r="J30" s="104">
        <f>IF(D30&gt;0,I30/D30*100,"-")</f>
        <v>99.10947336097037</v>
      </c>
      <c r="K30" s="103">
        <v>4732</v>
      </c>
      <c r="L30" s="104">
        <f>IF(D30&gt;0,K30/D30*100,"-")</f>
        <v>72.654690618762473</v>
      </c>
      <c r="M30" s="103">
        <v>0</v>
      </c>
      <c r="N30" s="104">
        <f>IF(D30&gt;0,M30/D30*100,"-")</f>
        <v>0</v>
      </c>
      <c r="O30" s="103">
        <v>1723</v>
      </c>
      <c r="P30" s="103">
        <v>983</v>
      </c>
      <c r="Q30" s="104">
        <f>IF(D30&gt;0,O30/D30*100,"-")</f>
        <v>26.454782742207893</v>
      </c>
      <c r="R30" s="103">
        <v>220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44</v>
      </c>
      <c r="B31" s="102" t="s">
        <v>324</v>
      </c>
      <c r="C31" s="101" t="s">
        <v>325</v>
      </c>
      <c r="D31" s="103">
        <f>+SUM(E31,+I31)</f>
        <v>3685</v>
      </c>
      <c r="E31" s="103">
        <f>+SUM(G31,+H31)</f>
        <v>174</v>
      </c>
      <c r="F31" s="104">
        <f>IF(D31&gt;0,E31/D31*100,"-")</f>
        <v>4.7218453188602441</v>
      </c>
      <c r="G31" s="103">
        <v>174</v>
      </c>
      <c r="H31" s="103">
        <v>0</v>
      </c>
      <c r="I31" s="103">
        <f>+SUM(K31,+M31,+O31)</f>
        <v>3511</v>
      </c>
      <c r="J31" s="104">
        <f>IF(D31&gt;0,I31/D31*100,"-")</f>
        <v>95.278154681139753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3511</v>
      </c>
      <c r="P31" s="103">
        <v>3212</v>
      </c>
      <c r="Q31" s="104">
        <f>IF(D31&gt;0,O31/D31*100,"-")</f>
        <v>95.278154681139753</v>
      </c>
      <c r="R31" s="103">
        <v>51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44</v>
      </c>
      <c r="B32" s="102" t="s">
        <v>327</v>
      </c>
      <c r="C32" s="101" t="s">
        <v>328</v>
      </c>
      <c r="D32" s="103">
        <f>+SUM(E32,+I32)</f>
        <v>14259</v>
      </c>
      <c r="E32" s="103">
        <f>+SUM(G32,+H32)</f>
        <v>2237</v>
      </c>
      <c r="F32" s="104">
        <f>IF(D32&gt;0,E32/D32*100,"-")</f>
        <v>15.688337190546322</v>
      </c>
      <c r="G32" s="103">
        <v>2237</v>
      </c>
      <c r="H32" s="103">
        <v>0</v>
      </c>
      <c r="I32" s="103">
        <f>+SUM(K32,+M32,+O32)</f>
        <v>12022</v>
      </c>
      <c r="J32" s="104">
        <f>IF(D32&gt;0,I32/D32*100,"-")</f>
        <v>84.311662809453679</v>
      </c>
      <c r="K32" s="103">
        <v>2024</v>
      </c>
      <c r="L32" s="104">
        <f>IF(D32&gt;0,K32/D32*100,"-")</f>
        <v>14.194543796900202</v>
      </c>
      <c r="M32" s="103">
        <v>0</v>
      </c>
      <c r="N32" s="104">
        <f>IF(D32&gt;0,M32/D32*100,"-")</f>
        <v>0</v>
      </c>
      <c r="O32" s="103">
        <v>9998</v>
      </c>
      <c r="P32" s="103">
        <v>7301</v>
      </c>
      <c r="Q32" s="104">
        <f>IF(D32&gt;0,O32/D32*100,"-")</f>
        <v>70.117119012553474</v>
      </c>
      <c r="R32" s="103">
        <v>248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44</v>
      </c>
      <c r="B33" s="102" t="s">
        <v>330</v>
      </c>
      <c r="C33" s="101" t="s">
        <v>331</v>
      </c>
      <c r="D33" s="103">
        <f>+SUM(E33,+I33)</f>
        <v>4571</v>
      </c>
      <c r="E33" s="103">
        <f>+SUM(G33,+H33)</f>
        <v>80</v>
      </c>
      <c r="F33" s="104">
        <f>IF(D33&gt;0,E33/D33*100,"-")</f>
        <v>1.7501640778823015</v>
      </c>
      <c r="G33" s="103">
        <v>80</v>
      </c>
      <c r="H33" s="103">
        <v>0</v>
      </c>
      <c r="I33" s="103">
        <f>+SUM(K33,+M33,+O33)</f>
        <v>4491</v>
      </c>
      <c r="J33" s="104">
        <f>IF(D33&gt;0,I33/D33*100,"-")</f>
        <v>98.249835922117697</v>
      </c>
      <c r="K33" s="103">
        <v>948</v>
      </c>
      <c r="L33" s="104">
        <f>IF(D33&gt;0,K33/D33*100,"-")</f>
        <v>20.739444322905275</v>
      </c>
      <c r="M33" s="103">
        <v>0</v>
      </c>
      <c r="N33" s="104">
        <f>IF(D33&gt;0,M33/D33*100,"-")</f>
        <v>0</v>
      </c>
      <c r="O33" s="103">
        <v>3543</v>
      </c>
      <c r="P33" s="103">
        <v>3096</v>
      </c>
      <c r="Q33" s="104">
        <f>IF(D33&gt;0,O33/D33*100,"-")</f>
        <v>77.510391599212426</v>
      </c>
      <c r="R33" s="103">
        <v>27</v>
      </c>
      <c r="S33" s="101"/>
      <c r="T33" s="101" t="s">
        <v>256</v>
      </c>
      <c r="U33" s="101"/>
      <c r="V33" s="101"/>
      <c r="W33" s="101"/>
      <c r="X33" s="101" t="s">
        <v>256</v>
      </c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44</v>
      </c>
      <c r="B34" s="102" t="s">
        <v>333</v>
      </c>
      <c r="C34" s="101" t="s">
        <v>334</v>
      </c>
      <c r="D34" s="103">
        <f>+SUM(E34,+I34)</f>
        <v>3338</v>
      </c>
      <c r="E34" s="103">
        <f>+SUM(G34,+H34)</f>
        <v>296</v>
      </c>
      <c r="F34" s="104">
        <f>IF(D34&gt;0,E34/D34*100,"-")</f>
        <v>8.8675853804673448</v>
      </c>
      <c r="G34" s="103">
        <v>296</v>
      </c>
      <c r="H34" s="103">
        <v>0</v>
      </c>
      <c r="I34" s="103">
        <f>+SUM(K34,+M34,+O34)</f>
        <v>3042</v>
      </c>
      <c r="J34" s="104">
        <f>IF(D34&gt;0,I34/D34*100,"-")</f>
        <v>91.132414619532653</v>
      </c>
      <c r="K34" s="103">
        <v>2440</v>
      </c>
      <c r="L34" s="104">
        <f>IF(D34&gt;0,K34/D34*100,"-")</f>
        <v>73.097663271420004</v>
      </c>
      <c r="M34" s="103">
        <v>0</v>
      </c>
      <c r="N34" s="104">
        <f>IF(D34&gt;0,M34/D34*100,"-")</f>
        <v>0</v>
      </c>
      <c r="O34" s="103">
        <v>602</v>
      </c>
      <c r="P34" s="103">
        <v>276</v>
      </c>
      <c r="Q34" s="104">
        <f>IF(D34&gt;0,O34/D34*100,"-")</f>
        <v>18.034751348112643</v>
      </c>
      <c r="R34" s="103">
        <v>7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44</v>
      </c>
      <c r="B35" s="102" t="s">
        <v>336</v>
      </c>
      <c r="C35" s="101" t="s">
        <v>337</v>
      </c>
      <c r="D35" s="103">
        <f>+SUM(E35,+I35)</f>
        <v>7564</v>
      </c>
      <c r="E35" s="103">
        <f>+SUM(G35,+H35)</f>
        <v>1154</v>
      </c>
      <c r="F35" s="104">
        <f>IF(D35&gt;0,E35/D35*100,"-")</f>
        <v>15.256478053939714</v>
      </c>
      <c r="G35" s="103">
        <v>1154</v>
      </c>
      <c r="H35" s="103">
        <v>0</v>
      </c>
      <c r="I35" s="103">
        <f>+SUM(K35,+M35,+O35)</f>
        <v>6410</v>
      </c>
      <c r="J35" s="104">
        <f>IF(D35&gt;0,I35/D35*100,"-")</f>
        <v>84.743521946060284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6410</v>
      </c>
      <c r="P35" s="103">
        <v>5849</v>
      </c>
      <c r="Q35" s="104">
        <f>IF(D35&gt;0,O35/D35*100,"-")</f>
        <v>84.743521946060284</v>
      </c>
      <c r="R35" s="103">
        <v>442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44</v>
      </c>
      <c r="B36" s="102" t="s">
        <v>339</v>
      </c>
      <c r="C36" s="101" t="s">
        <v>340</v>
      </c>
      <c r="D36" s="103">
        <f>+SUM(E36,+I36)</f>
        <v>19523</v>
      </c>
      <c r="E36" s="103">
        <f>+SUM(G36,+H36)</f>
        <v>1967</v>
      </c>
      <c r="F36" s="104">
        <f>IF(D36&gt;0,E36/D36*100,"-")</f>
        <v>10.075295804948011</v>
      </c>
      <c r="G36" s="103">
        <v>1967</v>
      </c>
      <c r="H36" s="103">
        <v>0</v>
      </c>
      <c r="I36" s="103">
        <f>+SUM(K36,+M36,+O36)</f>
        <v>17556</v>
      </c>
      <c r="J36" s="104">
        <f>IF(D36&gt;0,I36/D36*100,"-")</f>
        <v>89.924704195051987</v>
      </c>
      <c r="K36" s="103">
        <v>7823</v>
      </c>
      <c r="L36" s="104">
        <f>IF(D36&gt;0,K36/D36*100,"-")</f>
        <v>40.070685857706295</v>
      </c>
      <c r="M36" s="103">
        <v>0</v>
      </c>
      <c r="N36" s="104">
        <f>IF(D36&gt;0,M36/D36*100,"-")</f>
        <v>0</v>
      </c>
      <c r="O36" s="103">
        <v>9733</v>
      </c>
      <c r="P36" s="103">
        <v>5877</v>
      </c>
      <c r="Q36" s="104">
        <f>IF(D36&gt;0,O36/D36*100,"-")</f>
        <v>49.854018337345693</v>
      </c>
      <c r="R36" s="103">
        <v>278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44</v>
      </c>
      <c r="B37" s="102" t="s">
        <v>342</v>
      </c>
      <c r="C37" s="101" t="s">
        <v>343</v>
      </c>
      <c r="D37" s="103">
        <f>+SUM(E37,+I37)</f>
        <v>36674</v>
      </c>
      <c r="E37" s="103">
        <f>+SUM(G37,+H37)</f>
        <v>205</v>
      </c>
      <c r="F37" s="104">
        <f>IF(D37&gt;0,E37/D37*100,"-")</f>
        <v>0.55897911326825545</v>
      </c>
      <c r="G37" s="103">
        <v>205</v>
      </c>
      <c r="H37" s="103">
        <v>0</v>
      </c>
      <c r="I37" s="103">
        <f>+SUM(K37,+M37,+O37)</f>
        <v>36469</v>
      </c>
      <c r="J37" s="104">
        <f>IF(D37&gt;0,I37/D37*100,"-")</f>
        <v>99.441020886731749</v>
      </c>
      <c r="K37" s="103">
        <v>25369</v>
      </c>
      <c r="L37" s="104">
        <f>IF(D37&gt;0,K37/D37*100,"-")</f>
        <v>69.174346948792063</v>
      </c>
      <c r="M37" s="103">
        <v>0</v>
      </c>
      <c r="N37" s="104">
        <f>IF(D37&gt;0,M37/D37*100,"-")</f>
        <v>0</v>
      </c>
      <c r="O37" s="103">
        <v>11100</v>
      </c>
      <c r="P37" s="103">
        <v>2830</v>
      </c>
      <c r="Q37" s="104">
        <f>IF(D37&gt;0,O37/D37*100,"-")</f>
        <v>30.266673937939686</v>
      </c>
      <c r="R37" s="103">
        <v>862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44</v>
      </c>
      <c r="B38" s="102" t="s">
        <v>345</v>
      </c>
      <c r="C38" s="101" t="s">
        <v>346</v>
      </c>
      <c r="D38" s="103">
        <f>+SUM(E38,+I38)</f>
        <v>14848</v>
      </c>
      <c r="E38" s="103">
        <f>+SUM(G38,+H38)</f>
        <v>694</v>
      </c>
      <c r="F38" s="104">
        <f>IF(D38&gt;0,E38/D38*100,"-")</f>
        <v>4.6740301724137927</v>
      </c>
      <c r="G38" s="103">
        <v>694</v>
      </c>
      <c r="H38" s="103">
        <v>0</v>
      </c>
      <c r="I38" s="103">
        <f>+SUM(K38,+M38,+O38)</f>
        <v>14154</v>
      </c>
      <c r="J38" s="104">
        <f>IF(D38&gt;0,I38/D38*100,"-")</f>
        <v>95.325969827586206</v>
      </c>
      <c r="K38" s="103">
        <v>2376</v>
      </c>
      <c r="L38" s="104">
        <f>IF(D38&gt;0,K38/D38*100,"-")</f>
        <v>16.002155172413794</v>
      </c>
      <c r="M38" s="103">
        <v>0</v>
      </c>
      <c r="N38" s="104">
        <f>IF(D38&gt;0,M38/D38*100,"-")</f>
        <v>0</v>
      </c>
      <c r="O38" s="103">
        <v>11778</v>
      </c>
      <c r="P38" s="103">
        <v>9239</v>
      </c>
      <c r="Q38" s="104">
        <f>IF(D38&gt;0,O38/D38*100,"-")</f>
        <v>79.323814655172413</v>
      </c>
      <c r="R38" s="103">
        <v>197</v>
      </c>
      <c r="S38" s="101" t="s">
        <v>256</v>
      </c>
      <c r="T38" s="101"/>
      <c r="U38" s="101"/>
      <c r="V38" s="101"/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44</v>
      </c>
      <c r="B39" s="102" t="s">
        <v>348</v>
      </c>
      <c r="C39" s="101" t="s">
        <v>349</v>
      </c>
      <c r="D39" s="103">
        <f>+SUM(E39,+I39)</f>
        <v>11422</v>
      </c>
      <c r="E39" s="103">
        <f>+SUM(G39,+H39)</f>
        <v>361</v>
      </c>
      <c r="F39" s="104">
        <f>IF(D39&gt;0,E39/D39*100,"-")</f>
        <v>3.1605673262125724</v>
      </c>
      <c r="G39" s="103">
        <v>361</v>
      </c>
      <c r="H39" s="103">
        <v>0</v>
      </c>
      <c r="I39" s="103">
        <f>+SUM(K39,+M39,+O39)</f>
        <v>11061</v>
      </c>
      <c r="J39" s="104">
        <f>IF(D39&gt;0,I39/D39*100,"-")</f>
        <v>96.839432673787428</v>
      </c>
      <c r="K39" s="103">
        <v>4337</v>
      </c>
      <c r="L39" s="104">
        <f>IF(D39&gt;0,K39/D39*100,"-")</f>
        <v>37.970583085274036</v>
      </c>
      <c r="M39" s="103">
        <v>0</v>
      </c>
      <c r="N39" s="104">
        <f>IF(D39&gt;0,M39/D39*100,"-")</f>
        <v>0</v>
      </c>
      <c r="O39" s="103">
        <v>6724</v>
      </c>
      <c r="P39" s="103">
        <v>3136</v>
      </c>
      <c r="Q39" s="104">
        <f>IF(D39&gt;0,O39/D39*100,"-")</f>
        <v>58.868849588513392</v>
      </c>
      <c r="R39" s="103">
        <v>222</v>
      </c>
      <c r="S39" s="101" t="s">
        <v>256</v>
      </c>
      <c r="T39" s="101"/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44</v>
      </c>
      <c r="B40" s="102" t="s">
        <v>351</v>
      </c>
      <c r="C40" s="101" t="s">
        <v>352</v>
      </c>
      <c r="D40" s="103">
        <f>+SUM(E40,+I40)</f>
        <v>11517</v>
      </c>
      <c r="E40" s="103">
        <f>+SUM(G40,+H40)</f>
        <v>1311</v>
      </c>
      <c r="F40" s="104">
        <f>IF(D40&gt;0,E40/D40*100,"-")</f>
        <v>11.383172701224277</v>
      </c>
      <c r="G40" s="103">
        <v>1311</v>
      </c>
      <c r="H40" s="103">
        <v>0</v>
      </c>
      <c r="I40" s="103">
        <f>+SUM(K40,+M40,+O40)</f>
        <v>10206</v>
      </c>
      <c r="J40" s="104">
        <f>IF(D40&gt;0,I40/D40*100,"-")</f>
        <v>88.616827298775718</v>
      </c>
      <c r="K40" s="103">
        <v>1900</v>
      </c>
      <c r="L40" s="104">
        <f>IF(D40&gt;0,K40/D40*100,"-")</f>
        <v>16.497351740904751</v>
      </c>
      <c r="M40" s="103">
        <v>523</v>
      </c>
      <c r="N40" s="104">
        <f>IF(D40&gt;0,M40/D40*100,"-")</f>
        <v>4.541113137101676</v>
      </c>
      <c r="O40" s="103">
        <v>7783</v>
      </c>
      <c r="P40" s="103">
        <v>3880</v>
      </c>
      <c r="Q40" s="104">
        <f>IF(D40&gt;0,O40/D40*100,"-")</f>
        <v>67.578362420769295</v>
      </c>
      <c r="R40" s="103">
        <v>333</v>
      </c>
      <c r="S40" s="101" t="s">
        <v>256</v>
      </c>
      <c r="T40" s="101"/>
      <c r="U40" s="101"/>
      <c r="V40" s="101"/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44</v>
      </c>
      <c r="B41" s="102" t="s">
        <v>354</v>
      </c>
      <c r="C41" s="101" t="s">
        <v>355</v>
      </c>
      <c r="D41" s="103">
        <f>+SUM(E41,+I41)</f>
        <v>42025</v>
      </c>
      <c r="E41" s="103">
        <f>+SUM(G41,+H41)</f>
        <v>3974</v>
      </c>
      <c r="F41" s="104">
        <f>IF(D41&gt;0,E41/D41*100,"-")</f>
        <v>9.4562760261748959</v>
      </c>
      <c r="G41" s="103">
        <v>3974</v>
      </c>
      <c r="H41" s="103">
        <v>0</v>
      </c>
      <c r="I41" s="103">
        <f>+SUM(K41,+M41,+O41)</f>
        <v>38051</v>
      </c>
      <c r="J41" s="104">
        <f>IF(D41&gt;0,I41/D41*100,"-")</f>
        <v>90.543723973825109</v>
      </c>
      <c r="K41" s="103">
        <v>7626</v>
      </c>
      <c r="L41" s="104">
        <f>IF(D41&gt;0,K41/D41*100,"-")</f>
        <v>18.146341463414632</v>
      </c>
      <c r="M41" s="103">
        <v>0</v>
      </c>
      <c r="N41" s="104">
        <f>IF(D41&gt;0,M41/D41*100,"-")</f>
        <v>0</v>
      </c>
      <c r="O41" s="103">
        <v>30425</v>
      </c>
      <c r="P41" s="103">
        <v>17725</v>
      </c>
      <c r="Q41" s="104">
        <f>IF(D41&gt;0,O41/D41*100,"-")</f>
        <v>72.397382510410466</v>
      </c>
      <c r="R41" s="103">
        <v>7622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44</v>
      </c>
      <c r="B42" s="102" t="s">
        <v>357</v>
      </c>
      <c r="C42" s="101" t="s">
        <v>358</v>
      </c>
      <c r="D42" s="103">
        <f>+SUM(E42,+I42)</f>
        <v>26824</v>
      </c>
      <c r="E42" s="103">
        <f>+SUM(G42,+H42)</f>
        <v>2722</v>
      </c>
      <c r="F42" s="104">
        <f>IF(D42&gt;0,E42/D42*100,"-")</f>
        <v>10.147628988965106</v>
      </c>
      <c r="G42" s="103">
        <v>2722</v>
      </c>
      <c r="H42" s="103">
        <v>0</v>
      </c>
      <c r="I42" s="103">
        <f>+SUM(K42,+M42,+O42)</f>
        <v>24102</v>
      </c>
      <c r="J42" s="104">
        <f>IF(D42&gt;0,I42/D42*100,"-")</f>
        <v>89.85237101103489</v>
      </c>
      <c r="K42" s="103">
        <v>4270</v>
      </c>
      <c r="L42" s="104">
        <f>IF(D42&gt;0,K42/D42*100,"-")</f>
        <v>15.918580375782881</v>
      </c>
      <c r="M42" s="103">
        <v>1404</v>
      </c>
      <c r="N42" s="104">
        <f>IF(D42&gt;0,M42/D42*100,"-")</f>
        <v>5.234118699671936</v>
      </c>
      <c r="O42" s="103">
        <v>18428</v>
      </c>
      <c r="P42" s="103">
        <v>8067</v>
      </c>
      <c r="Q42" s="104">
        <f>IF(D42&gt;0,O42/D42*100,"-")</f>
        <v>68.699671935580071</v>
      </c>
      <c r="R42" s="103">
        <v>583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群馬県</v>
      </c>
      <c r="B7" s="107" t="str">
        <f>水洗化人口等!B7</f>
        <v>10000</v>
      </c>
      <c r="C7" s="106" t="s">
        <v>200</v>
      </c>
      <c r="D7" s="108">
        <f>SUM(E7,+H7,+K7)</f>
        <v>475473</v>
      </c>
      <c r="E7" s="108">
        <f>SUM(F7:G7)</f>
        <v>1030</v>
      </c>
      <c r="F7" s="108">
        <f>SUM(F$8:F$207)</f>
        <v>188</v>
      </c>
      <c r="G7" s="108">
        <f>SUM(G$8:G$207)</f>
        <v>842</v>
      </c>
      <c r="H7" s="108">
        <f>SUM(I7:J7)</f>
        <v>26915</v>
      </c>
      <c r="I7" s="108">
        <f>SUM(I$8:I$207)</f>
        <v>6896</v>
      </c>
      <c r="J7" s="108">
        <f>SUM(J$8:J$207)</f>
        <v>20019</v>
      </c>
      <c r="K7" s="108">
        <f>SUM(L7:M7)</f>
        <v>447528</v>
      </c>
      <c r="L7" s="108">
        <f>SUM(L$8:L$207)</f>
        <v>60204</v>
      </c>
      <c r="M7" s="108">
        <f>SUM(M$8:M$207)</f>
        <v>387324</v>
      </c>
      <c r="N7" s="108">
        <f>SUM(O7,+V7,+AC7)</f>
        <v>475498</v>
      </c>
      <c r="O7" s="108">
        <f>SUM(P7:U7)</f>
        <v>67288</v>
      </c>
      <c r="P7" s="108">
        <f t="shared" ref="P7:U7" si="0">SUM(P$8:P$207)</f>
        <v>67288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408185</v>
      </c>
      <c r="W7" s="108">
        <f t="shared" ref="W7:AB7" si="1">SUM(W$8:W$207)</f>
        <v>395716</v>
      </c>
      <c r="X7" s="108">
        <f t="shared" si="1"/>
        <v>5342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7127</v>
      </c>
      <c r="AC7" s="108">
        <f>SUM(AD7:AE7)</f>
        <v>25</v>
      </c>
      <c r="AD7" s="108">
        <f>SUM(AD$8:AD$207)</f>
        <v>25</v>
      </c>
      <c r="AE7" s="108">
        <f>SUM(AE$8:AE$207)</f>
        <v>0</v>
      </c>
      <c r="AF7" s="108">
        <f>SUM(AG7:AI7)</f>
        <v>3739</v>
      </c>
      <c r="AG7" s="108">
        <f>SUM(AG$8:AG$207)</f>
        <v>3739</v>
      </c>
      <c r="AH7" s="108">
        <f>SUM(AH$8:AH$207)</f>
        <v>0</v>
      </c>
      <c r="AI7" s="108">
        <f>SUM(AI$8:AI$207)</f>
        <v>0</v>
      </c>
      <c r="AJ7" s="108">
        <f>SUM(AK7:AS7)</f>
        <v>4569</v>
      </c>
      <c r="AK7" s="108">
        <f t="shared" ref="AK7:AS7" si="2">SUM(AK$8:AK$207)</f>
        <v>1319</v>
      </c>
      <c r="AL7" s="108">
        <f t="shared" si="2"/>
        <v>0</v>
      </c>
      <c r="AM7" s="108">
        <f t="shared" si="2"/>
        <v>1990</v>
      </c>
      <c r="AN7" s="108">
        <f t="shared" si="2"/>
        <v>253</v>
      </c>
      <c r="AO7" s="108">
        <f t="shared" si="2"/>
        <v>0</v>
      </c>
      <c r="AP7" s="108">
        <f t="shared" si="2"/>
        <v>405</v>
      </c>
      <c r="AQ7" s="108">
        <f t="shared" si="2"/>
        <v>7</v>
      </c>
      <c r="AR7" s="108">
        <f t="shared" si="2"/>
        <v>174</v>
      </c>
      <c r="AS7" s="108">
        <f t="shared" si="2"/>
        <v>421</v>
      </c>
      <c r="AT7" s="108">
        <f>SUM(AU7:AY7)</f>
        <v>622</v>
      </c>
      <c r="AU7" s="108">
        <f>SUM(AU$8:AU$207)</f>
        <v>489</v>
      </c>
      <c r="AV7" s="108">
        <f>SUM(AV$8:AV$207)</f>
        <v>0</v>
      </c>
      <c r="AW7" s="108">
        <f>SUM(AW$8:AW$207)</f>
        <v>133</v>
      </c>
      <c r="AX7" s="108">
        <f>SUM(AX$8:AX$207)</f>
        <v>0</v>
      </c>
      <c r="AY7" s="108">
        <f>SUM(AY$8:AY$207)</f>
        <v>0</v>
      </c>
      <c r="AZ7" s="108">
        <f>SUM(BA7:BC7)</f>
        <v>1676</v>
      </c>
      <c r="BA7" s="108">
        <f>SUM(BA$8:BA$207)</f>
        <v>1161</v>
      </c>
      <c r="BB7" s="108">
        <f>SUM(BB$8:BB$207)</f>
        <v>515</v>
      </c>
      <c r="BC7" s="108">
        <f>SUM(BC$8:BC$207)</f>
        <v>0</v>
      </c>
    </row>
    <row r="8" spans="1:55" s="105" customFormat="1" ht="13.5" customHeight="1">
      <c r="A8" s="115" t="s">
        <v>44</v>
      </c>
      <c r="B8" s="113" t="s">
        <v>254</v>
      </c>
      <c r="C8" s="101" t="s">
        <v>255</v>
      </c>
      <c r="D8" s="103">
        <f>SUM(E8,+H8,+K8)</f>
        <v>33758</v>
      </c>
      <c r="E8" s="103">
        <f>SUM(F8:G8)</f>
        <v>85</v>
      </c>
      <c r="F8" s="103">
        <v>85</v>
      </c>
      <c r="G8" s="103">
        <v>0</v>
      </c>
      <c r="H8" s="103">
        <f>SUM(I8:J8)</f>
        <v>192</v>
      </c>
      <c r="I8" s="103">
        <v>0</v>
      </c>
      <c r="J8" s="103">
        <v>192</v>
      </c>
      <c r="K8" s="103">
        <f>SUM(L8:M8)</f>
        <v>33481</v>
      </c>
      <c r="L8" s="103">
        <v>4063</v>
      </c>
      <c r="M8" s="103">
        <v>29418</v>
      </c>
      <c r="N8" s="103">
        <f>SUM(O8,+V8,+AC8)</f>
        <v>33758</v>
      </c>
      <c r="O8" s="103">
        <f>SUM(P8:U8)</f>
        <v>4148</v>
      </c>
      <c r="P8" s="103">
        <v>4148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29610</v>
      </c>
      <c r="W8" s="103">
        <v>29610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595</v>
      </c>
      <c r="AG8" s="103">
        <v>595</v>
      </c>
      <c r="AH8" s="103">
        <v>0</v>
      </c>
      <c r="AI8" s="103">
        <v>0</v>
      </c>
      <c r="AJ8" s="103">
        <f>SUM(AK8:AS8)</f>
        <v>595</v>
      </c>
      <c r="AK8" s="103">
        <v>0</v>
      </c>
      <c r="AL8" s="103">
        <v>0</v>
      </c>
      <c r="AM8" s="103">
        <v>16</v>
      </c>
      <c r="AN8" s="103">
        <v>0</v>
      </c>
      <c r="AO8" s="103">
        <v>0</v>
      </c>
      <c r="AP8" s="103">
        <v>405</v>
      </c>
      <c r="AQ8" s="103">
        <v>0</v>
      </c>
      <c r="AR8" s="103">
        <v>0</v>
      </c>
      <c r="AS8" s="103">
        <v>174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44</v>
      </c>
      <c r="B9" s="113" t="s">
        <v>258</v>
      </c>
      <c r="C9" s="101" t="s">
        <v>259</v>
      </c>
      <c r="D9" s="103">
        <f>SUM(E9,+H9,+K9)</f>
        <v>55867</v>
      </c>
      <c r="E9" s="103">
        <f>SUM(F9:G9)</f>
        <v>0</v>
      </c>
      <c r="F9" s="103">
        <v>0</v>
      </c>
      <c r="G9" s="103">
        <v>0</v>
      </c>
      <c r="H9" s="103">
        <f>SUM(I9:J9)</f>
        <v>1569</v>
      </c>
      <c r="I9" s="103">
        <v>1569</v>
      </c>
      <c r="J9" s="103">
        <v>0</v>
      </c>
      <c r="K9" s="103">
        <f>SUM(L9:M9)</f>
        <v>54298</v>
      </c>
      <c r="L9" s="103">
        <v>2169</v>
      </c>
      <c r="M9" s="103">
        <v>52129</v>
      </c>
      <c r="N9" s="103">
        <f>SUM(O9,+V9,+AC9)</f>
        <v>55867</v>
      </c>
      <c r="O9" s="103">
        <f>SUM(P9:U9)</f>
        <v>3738</v>
      </c>
      <c r="P9" s="103">
        <v>3738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52129</v>
      </c>
      <c r="W9" s="103">
        <v>52129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145</v>
      </c>
      <c r="AG9" s="103">
        <v>145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145</v>
      </c>
      <c r="AU9" s="103">
        <v>145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44</v>
      </c>
      <c r="B10" s="113" t="s">
        <v>261</v>
      </c>
      <c r="C10" s="101" t="s">
        <v>262</v>
      </c>
      <c r="D10" s="103">
        <f>SUM(E10,+H10,+K10)</f>
        <v>15018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15018</v>
      </c>
      <c r="L10" s="103">
        <v>10753</v>
      </c>
      <c r="M10" s="103">
        <v>4265</v>
      </c>
      <c r="N10" s="103">
        <f>SUM(O10,+V10,+AC10)</f>
        <v>15018</v>
      </c>
      <c r="O10" s="103">
        <f>SUM(P10:U10)</f>
        <v>10753</v>
      </c>
      <c r="P10" s="103">
        <v>10753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4265</v>
      </c>
      <c r="W10" s="103">
        <v>4265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29</v>
      </c>
      <c r="AG10" s="103">
        <v>29</v>
      </c>
      <c r="AH10" s="103">
        <v>0</v>
      </c>
      <c r="AI10" s="103">
        <v>0</v>
      </c>
      <c r="AJ10" s="103">
        <f>SUM(AK10:AS10)</f>
        <v>212</v>
      </c>
      <c r="AK10" s="103">
        <v>212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29</v>
      </c>
      <c r="AU10" s="103">
        <v>29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44</v>
      </c>
      <c r="B11" s="113" t="s">
        <v>264</v>
      </c>
      <c r="C11" s="101" t="s">
        <v>265</v>
      </c>
      <c r="D11" s="103">
        <f>SUM(E11,+H11,+K11)</f>
        <v>59081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59081</v>
      </c>
      <c r="L11" s="103">
        <v>8157</v>
      </c>
      <c r="M11" s="103">
        <v>50924</v>
      </c>
      <c r="N11" s="103">
        <f>SUM(O11,+V11,+AC11)</f>
        <v>59081</v>
      </c>
      <c r="O11" s="103">
        <f>SUM(P11:U11)</f>
        <v>8157</v>
      </c>
      <c r="P11" s="103">
        <v>8157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50924</v>
      </c>
      <c r="W11" s="103">
        <v>50924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136</v>
      </c>
      <c r="AG11" s="103">
        <v>136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136</v>
      </c>
      <c r="AU11" s="103">
        <v>136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44</v>
      </c>
      <c r="B12" s="113" t="s">
        <v>267</v>
      </c>
      <c r="C12" s="101" t="s">
        <v>268</v>
      </c>
      <c r="D12" s="103">
        <f>SUM(E12,+H12,+K12)</f>
        <v>66570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66570</v>
      </c>
      <c r="L12" s="103">
        <v>8517</v>
      </c>
      <c r="M12" s="103">
        <v>58053</v>
      </c>
      <c r="N12" s="103">
        <f>SUM(O12,+V12,+AC12)</f>
        <v>66570</v>
      </c>
      <c r="O12" s="103">
        <f>SUM(P12:U12)</f>
        <v>8517</v>
      </c>
      <c r="P12" s="103">
        <v>8517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58053</v>
      </c>
      <c r="W12" s="103">
        <v>58053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142</v>
      </c>
      <c r="AG12" s="103">
        <v>142</v>
      </c>
      <c r="AH12" s="103">
        <v>0</v>
      </c>
      <c r="AI12" s="103">
        <v>0</v>
      </c>
      <c r="AJ12" s="103">
        <f>SUM(AK12:AS12)</f>
        <v>142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142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44</v>
      </c>
      <c r="B13" s="113" t="s">
        <v>270</v>
      </c>
      <c r="C13" s="101" t="s">
        <v>271</v>
      </c>
      <c r="D13" s="103">
        <f>SUM(E13,+H13,+K13)</f>
        <v>11911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11911</v>
      </c>
      <c r="L13" s="103">
        <v>2383</v>
      </c>
      <c r="M13" s="103">
        <v>9528</v>
      </c>
      <c r="N13" s="103">
        <f>SUM(O13,+V13,+AC13)</f>
        <v>11911</v>
      </c>
      <c r="O13" s="103">
        <f>SUM(P13:U13)</f>
        <v>2383</v>
      </c>
      <c r="P13" s="103">
        <v>2383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9528</v>
      </c>
      <c r="W13" s="103">
        <v>9528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22</v>
      </c>
      <c r="AG13" s="103">
        <v>22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22</v>
      </c>
      <c r="AU13" s="103">
        <v>22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44</v>
      </c>
      <c r="B14" s="113" t="s">
        <v>273</v>
      </c>
      <c r="C14" s="101" t="s">
        <v>274</v>
      </c>
      <c r="D14" s="103">
        <f>SUM(E14,+H14,+K14)</f>
        <v>15139</v>
      </c>
      <c r="E14" s="103">
        <f>SUM(F14:G14)</f>
        <v>0</v>
      </c>
      <c r="F14" s="103">
        <v>0</v>
      </c>
      <c r="G14" s="103">
        <v>0</v>
      </c>
      <c r="H14" s="103">
        <f>SUM(I14:J14)</f>
        <v>1562</v>
      </c>
      <c r="I14" s="103">
        <v>1562</v>
      </c>
      <c r="J14" s="103">
        <v>0</v>
      </c>
      <c r="K14" s="103">
        <f>SUM(L14:M14)</f>
        <v>13577</v>
      </c>
      <c r="L14" s="103">
        <v>0</v>
      </c>
      <c r="M14" s="103">
        <v>13577</v>
      </c>
      <c r="N14" s="103">
        <f>SUM(O14,+V14,+AC14)</f>
        <v>15139</v>
      </c>
      <c r="O14" s="103">
        <f>SUM(P14:U14)</f>
        <v>1562</v>
      </c>
      <c r="P14" s="103">
        <v>1562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13577</v>
      </c>
      <c r="W14" s="103">
        <v>13577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53</v>
      </c>
      <c r="AG14" s="103">
        <v>53</v>
      </c>
      <c r="AH14" s="103">
        <v>0</v>
      </c>
      <c r="AI14" s="103">
        <v>0</v>
      </c>
      <c r="AJ14" s="103">
        <f>SUM(AK14:AS14)</f>
        <v>53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53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44</v>
      </c>
      <c r="B15" s="113" t="s">
        <v>276</v>
      </c>
      <c r="C15" s="101" t="s">
        <v>277</v>
      </c>
      <c r="D15" s="103">
        <f>SUM(E15,+H15,+K15)</f>
        <v>28201</v>
      </c>
      <c r="E15" s="103">
        <f>SUM(F15:G15)</f>
        <v>0</v>
      </c>
      <c r="F15" s="103">
        <v>0</v>
      </c>
      <c r="G15" s="103">
        <v>0</v>
      </c>
      <c r="H15" s="103">
        <f>SUM(I15:J15)</f>
        <v>13029</v>
      </c>
      <c r="I15" s="103">
        <v>0</v>
      </c>
      <c r="J15" s="103">
        <v>13029</v>
      </c>
      <c r="K15" s="103">
        <f>SUM(L15:M15)</f>
        <v>15172</v>
      </c>
      <c r="L15" s="103">
        <v>1763</v>
      </c>
      <c r="M15" s="103">
        <v>13409</v>
      </c>
      <c r="N15" s="103">
        <f>SUM(O15,+V15,+AC15)</f>
        <v>28201</v>
      </c>
      <c r="O15" s="103">
        <f>SUM(P15:U15)</f>
        <v>1763</v>
      </c>
      <c r="P15" s="103">
        <v>1763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26438</v>
      </c>
      <c r="W15" s="103">
        <v>13969</v>
      </c>
      <c r="X15" s="103">
        <v>5342</v>
      </c>
      <c r="Y15" s="103">
        <v>0</v>
      </c>
      <c r="Z15" s="103">
        <v>0</v>
      </c>
      <c r="AA15" s="103">
        <v>0</v>
      </c>
      <c r="AB15" s="103">
        <v>7127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35</v>
      </c>
      <c r="AG15" s="103">
        <v>35</v>
      </c>
      <c r="AH15" s="103">
        <v>0</v>
      </c>
      <c r="AI15" s="103">
        <v>0</v>
      </c>
      <c r="AJ15" s="103">
        <f>SUM(AK15:AS15)</f>
        <v>35</v>
      </c>
      <c r="AK15" s="103">
        <v>0</v>
      </c>
      <c r="AL15" s="103">
        <v>0</v>
      </c>
      <c r="AM15" s="103">
        <v>35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515</v>
      </c>
      <c r="BA15" s="103">
        <v>0</v>
      </c>
      <c r="BB15" s="103">
        <v>515</v>
      </c>
      <c r="BC15" s="103">
        <v>0</v>
      </c>
    </row>
    <row r="16" spans="1:55" s="105" customFormat="1" ht="13.5" customHeight="1">
      <c r="A16" s="115" t="s">
        <v>44</v>
      </c>
      <c r="B16" s="113" t="s">
        <v>279</v>
      </c>
      <c r="C16" s="101" t="s">
        <v>280</v>
      </c>
      <c r="D16" s="103">
        <f>SUM(E16,+H16,+K16)</f>
        <v>22591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22591</v>
      </c>
      <c r="L16" s="103">
        <v>1981</v>
      </c>
      <c r="M16" s="103">
        <v>20610</v>
      </c>
      <c r="N16" s="103">
        <f>SUM(O16,+V16,+AC16)</f>
        <v>22591</v>
      </c>
      <c r="O16" s="103">
        <f>SUM(P16:U16)</f>
        <v>1981</v>
      </c>
      <c r="P16" s="103">
        <v>1981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20610</v>
      </c>
      <c r="W16" s="103">
        <v>20610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93</v>
      </c>
      <c r="AG16" s="103">
        <v>93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93</v>
      </c>
      <c r="AU16" s="103">
        <v>93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44</v>
      </c>
      <c r="B17" s="113" t="s">
        <v>282</v>
      </c>
      <c r="C17" s="101" t="s">
        <v>283</v>
      </c>
      <c r="D17" s="103">
        <f>SUM(E17,+H17,+K17)</f>
        <v>19776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19776</v>
      </c>
      <c r="L17" s="103">
        <v>2083</v>
      </c>
      <c r="M17" s="103">
        <v>17693</v>
      </c>
      <c r="N17" s="103">
        <f>SUM(O17,+V17,+AC17)</f>
        <v>19781</v>
      </c>
      <c r="O17" s="103">
        <f>SUM(P17:U17)</f>
        <v>2083</v>
      </c>
      <c r="P17" s="103">
        <v>2083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17693</v>
      </c>
      <c r="W17" s="103">
        <v>17693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5</v>
      </c>
      <c r="AD17" s="103">
        <v>5</v>
      </c>
      <c r="AE17" s="103">
        <v>0</v>
      </c>
      <c r="AF17" s="103">
        <f>SUM(AG17:AI17)</f>
        <v>30</v>
      </c>
      <c r="AG17" s="103">
        <v>30</v>
      </c>
      <c r="AH17" s="103">
        <v>0</v>
      </c>
      <c r="AI17" s="103">
        <v>0</v>
      </c>
      <c r="AJ17" s="103">
        <f>SUM(AK17:AS17)</f>
        <v>867</v>
      </c>
      <c r="AK17" s="103">
        <v>863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4</v>
      </c>
      <c r="AR17" s="103">
        <v>0</v>
      </c>
      <c r="AS17" s="103">
        <v>0</v>
      </c>
      <c r="AT17" s="103">
        <f>SUM(AU17:AY17)</f>
        <v>26</v>
      </c>
      <c r="AU17" s="103">
        <v>26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44</v>
      </c>
      <c r="B18" s="113" t="s">
        <v>285</v>
      </c>
      <c r="C18" s="101" t="s">
        <v>286</v>
      </c>
      <c r="D18" s="103">
        <f>SUM(E18,+H18,+K18)</f>
        <v>29134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29134</v>
      </c>
      <c r="L18" s="103">
        <v>3037</v>
      </c>
      <c r="M18" s="103">
        <v>26097</v>
      </c>
      <c r="N18" s="103">
        <f>SUM(O18,+V18,+AC18)</f>
        <v>29134</v>
      </c>
      <c r="O18" s="103">
        <f>SUM(P18:U18)</f>
        <v>3037</v>
      </c>
      <c r="P18" s="103">
        <v>3037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26097</v>
      </c>
      <c r="W18" s="103">
        <v>26097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1414</v>
      </c>
      <c r="AG18" s="103">
        <v>1414</v>
      </c>
      <c r="AH18" s="103">
        <v>0</v>
      </c>
      <c r="AI18" s="103">
        <v>0</v>
      </c>
      <c r="AJ18" s="103">
        <f>SUM(AK18:AS18)</f>
        <v>1414</v>
      </c>
      <c r="AK18" s="103">
        <v>0</v>
      </c>
      <c r="AL18" s="103">
        <v>0</v>
      </c>
      <c r="AM18" s="103">
        <v>1414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133</v>
      </c>
      <c r="AU18" s="103">
        <v>0</v>
      </c>
      <c r="AV18" s="103">
        <v>0</v>
      </c>
      <c r="AW18" s="103">
        <v>133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44</v>
      </c>
      <c r="B19" s="113" t="s">
        <v>288</v>
      </c>
      <c r="C19" s="101" t="s">
        <v>289</v>
      </c>
      <c r="D19" s="103">
        <f>SUM(E19,+H19,+K19)</f>
        <v>22486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22486</v>
      </c>
      <c r="L19" s="103">
        <v>6892</v>
      </c>
      <c r="M19" s="103">
        <v>15594</v>
      </c>
      <c r="N19" s="103">
        <f>SUM(O19,+V19,+AC19)</f>
        <v>22486</v>
      </c>
      <c r="O19" s="103">
        <f>SUM(P19:U19)</f>
        <v>6892</v>
      </c>
      <c r="P19" s="103">
        <v>6892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15594</v>
      </c>
      <c r="W19" s="103">
        <v>15594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44</v>
      </c>
      <c r="B20" s="113" t="s">
        <v>291</v>
      </c>
      <c r="C20" s="101" t="s">
        <v>292</v>
      </c>
      <c r="D20" s="103">
        <f>SUM(E20,+H20,+K20)</f>
        <v>2410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2410</v>
      </c>
      <c r="L20" s="103">
        <v>184</v>
      </c>
      <c r="M20" s="103">
        <v>2226</v>
      </c>
      <c r="N20" s="103">
        <f>SUM(O20,+V20,+AC20)</f>
        <v>2410</v>
      </c>
      <c r="O20" s="103">
        <f>SUM(P20:U20)</f>
        <v>184</v>
      </c>
      <c r="P20" s="103">
        <v>184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2226</v>
      </c>
      <c r="W20" s="103">
        <v>2226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44</v>
      </c>
      <c r="B21" s="113" t="s">
        <v>294</v>
      </c>
      <c r="C21" s="101" t="s">
        <v>295</v>
      </c>
      <c r="D21" s="103">
        <f>SUM(E21,+H21,+K21)</f>
        <v>3610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3610</v>
      </c>
      <c r="L21" s="103">
        <v>155</v>
      </c>
      <c r="M21" s="103">
        <v>3455</v>
      </c>
      <c r="N21" s="103">
        <f>SUM(O21,+V21,+AC21)</f>
        <v>3610</v>
      </c>
      <c r="O21" s="103">
        <f>SUM(P21:U21)</f>
        <v>155</v>
      </c>
      <c r="P21" s="103">
        <v>155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3455</v>
      </c>
      <c r="W21" s="103">
        <v>3455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</v>
      </c>
      <c r="AG21" s="103">
        <v>8</v>
      </c>
      <c r="AH21" s="103">
        <v>0</v>
      </c>
      <c r="AI21" s="103">
        <v>0</v>
      </c>
      <c r="AJ21" s="103">
        <f>SUM(AK21:AS21)</f>
        <v>8</v>
      </c>
      <c r="AK21" s="103">
        <v>0</v>
      </c>
      <c r="AL21" s="103">
        <v>0</v>
      </c>
      <c r="AM21" s="103">
        <v>8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44</v>
      </c>
      <c r="B22" s="113" t="s">
        <v>297</v>
      </c>
      <c r="C22" s="101" t="s">
        <v>298</v>
      </c>
      <c r="D22" s="103">
        <f>SUM(E22,+H22,+K22)</f>
        <v>945</v>
      </c>
      <c r="E22" s="103">
        <f>SUM(F22:G22)</f>
        <v>945</v>
      </c>
      <c r="F22" s="103">
        <v>103</v>
      </c>
      <c r="G22" s="103">
        <v>842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945</v>
      </c>
      <c r="O22" s="103">
        <f>SUM(P22:U22)</f>
        <v>103</v>
      </c>
      <c r="P22" s="103">
        <v>103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842</v>
      </c>
      <c r="W22" s="103">
        <v>842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</v>
      </c>
      <c r="AG22" s="103">
        <v>3</v>
      </c>
      <c r="AH22" s="103">
        <v>0</v>
      </c>
      <c r="AI22" s="103">
        <v>0</v>
      </c>
      <c r="AJ22" s="103">
        <f>SUM(AK22:AS22)</f>
        <v>3</v>
      </c>
      <c r="AK22" s="103">
        <v>0</v>
      </c>
      <c r="AL22" s="103">
        <v>0</v>
      </c>
      <c r="AM22" s="103">
        <v>1</v>
      </c>
      <c r="AN22" s="103">
        <v>2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832</v>
      </c>
      <c r="BA22" s="103">
        <v>832</v>
      </c>
      <c r="BB22" s="103">
        <v>0</v>
      </c>
      <c r="BC22" s="103">
        <v>0</v>
      </c>
    </row>
    <row r="23" spans="1:55" s="105" customFormat="1" ht="13.5" customHeight="1">
      <c r="A23" s="115" t="s">
        <v>44</v>
      </c>
      <c r="B23" s="113" t="s">
        <v>300</v>
      </c>
      <c r="C23" s="101" t="s">
        <v>301</v>
      </c>
      <c r="D23" s="103">
        <f>SUM(E23,+H23,+K23)</f>
        <v>1287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1287</v>
      </c>
      <c r="L23" s="103">
        <v>248</v>
      </c>
      <c r="M23" s="103">
        <v>1039</v>
      </c>
      <c r="N23" s="103">
        <f>SUM(O23,+V23,+AC23)</f>
        <v>1287</v>
      </c>
      <c r="O23" s="103">
        <f>SUM(P23:U23)</f>
        <v>248</v>
      </c>
      <c r="P23" s="103">
        <v>248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1039</v>
      </c>
      <c r="W23" s="103">
        <v>1039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5</v>
      </c>
      <c r="AG23" s="103">
        <v>5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5</v>
      </c>
      <c r="AU23" s="103">
        <v>5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44</v>
      </c>
      <c r="B24" s="113" t="s">
        <v>303</v>
      </c>
      <c r="C24" s="101" t="s">
        <v>304</v>
      </c>
      <c r="D24" s="103">
        <f>SUM(E24,+H24,+K24)</f>
        <v>6569</v>
      </c>
      <c r="E24" s="103">
        <f>SUM(F24:G24)</f>
        <v>0</v>
      </c>
      <c r="F24" s="103">
        <v>0</v>
      </c>
      <c r="G24" s="103">
        <v>0</v>
      </c>
      <c r="H24" s="103">
        <f>SUM(I24:J24)</f>
        <v>1027</v>
      </c>
      <c r="I24" s="103">
        <v>1027</v>
      </c>
      <c r="J24" s="103">
        <v>0</v>
      </c>
      <c r="K24" s="103">
        <f>SUM(L24:M24)</f>
        <v>5542</v>
      </c>
      <c r="L24" s="103">
        <v>0</v>
      </c>
      <c r="M24" s="103">
        <v>5542</v>
      </c>
      <c r="N24" s="103">
        <f>SUM(O24,+V24,+AC24)</f>
        <v>6589</v>
      </c>
      <c r="O24" s="103">
        <f>SUM(P24:U24)</f>
        <v>1027</v>
      </c>
      <c r="P24" s="103">
        <v>1027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5542</v>
      </c>
      <c r="W24" s="103">
        <v>5542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20</v>
      </c>
      <c r="AD24" s="103">
        <v>20</v>
      </c>
      <c r="AE24" s="103">
        <v>0</v>
      </c>
      <c r="AF24" s="103">
        <f>SUM(AG24:AI24)</f>
        <v>17</v>
      </c>
      <c r="AG24" s="103">
        <v>17</v>
      </c>
      <c r="AH24" s="103">
        <v>0</v>
      </c>
      <c r="AI24" s="103">
        <v>0</v>
      </c>
      <c r="AJ24" s="103">
        <f>SUM(AK24:AS24)</f>
        <v>17</v>
      </c>
      <c r="AK24" s="103">
        <v>17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17</v>
      </c>
      <c r="AU24" s="103">
        <v>17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44</v>
      </c>
      <c r="B25" s="113" t="s">
        <v>306</v>
      </c>
      <c r="C25" s="101" t="s">
        <v>307</v>
      </c>
      <c r="D25" s="103">
        <f>SUM(E25,+H25,+K25)</f>
        <v>1793</v>
      </c>
      <c r="E25" s="103">
        <f>SUM(F25:G25)</f>
        <v>0</v>
      </c>
      <c r="F25" s="103">
        <v>0</v>
      </c>
      <c r="G25" s="103">
        <v>0</v>
      </c>
      <c r="H25" s="103">
        <f>SUM(I25:J25)</f>
        <v>443</v>
      </c>
      <c r="I25" s="103">
        <v>443</v>
      </c>
      <c r="J25" s="103">
        <v>0</v>
      </c>
      <c r="K25" s="103">
        <f>SUM(L25:M25)</f>
        <v>1350</v>
      </c>
      <c r="L25" s="103">
        <v>0</v>
      </c>
      <c r="M25" s="103">
        <v>1350</v>
      </c>
      <c r="N25" s="103">
        <f>SUM(O25,+V25,+AC25)</f>
        <v>1793</v>
      </c>
      <c r="O25" s="103">
        <f>SUM(P25:U25)</f>
        <v>443</v>
      </c>
      <c r="P25" s="103">
        <v>443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1350</v>
      </c>
      <c r="W25" s="103">
        <v>1350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</v>
      </c>
      <c r="AG25" s="103">
        <v>3</v>
      </c>
      <c r="AH25" s="103">
        <v>0</v>
      </c>
      <c r="AI25" s="103">
        <v>0</v>
      </c>
      <c r="AJ25" s="103">
        <f>SUM(AK25:AS25)</f>
        <v>3</v>
      </c>
      <c r="AK25" s="103">
        <v>3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44</v>
      </c>
      <c r="B26" s="113" t="s">
        <v>309</v>
      </c>
      <c r="C26" s="101" t="s">
        <v>310</v>
      </c>
      <c r="D26" s="103">
        <f>SUM(E26,+H26,+K26)</f>
        <v>2458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2458</v>
      </c>
      <c r="L26" s="103">
        <v>399</v>
      </c>
      <c r="M26" s="103">
        <v>2059</v>
      </c>
      <c r="N26" s="103">
        <f>SUM(O26,+V26,+AC26)</f>
        <v>2458</v>
      </c>
      <c r="O26" s="103">
        <f>SUM(P26:U26)</f>
        <v>399</v>
      </c>
      <c r="P26" s="103">
        <v>399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2059</v>
      </c>
      <c r="W26" s="103">
        <v>2059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</v>
      </c>
      <c r="AG26" s="103">
        <v>6</v>
      </c>
      <c r="AH26" s="103">
        <v>0</v>
      </c>
      <c r="AI26" s="103">
        <v>0</v>
      </c>
      <c r="AJ26" s="103">
        <f>SUM(AK26:AS26)</f>
        <v>221</v>
      </c>
      <c r="AK26" s="103">
        <v>218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3</v>
      </c>
      <c r="AR26" s="103">
        <v>0</v>
      </c>
      <c r="AS26" s="103">
        <v>0</v>
      </c>
      <c r="AT26" s="103">
        <f>SUM(AU26:AY26)</f>
        <v>3</v>
      </c>
      <c r="AU26" s="103">
        <v>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44</v>
      </c>
      <c r="B27" s="113" t="s">
        <v>312</v>
      </c>
      <c r="C27" s="101" t="s">
        <v>313</v>
      </c>
      <c r="D27" s="103">
        <f>SUM(E27,+H27,+K27)</f>
        <v>3297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3297</v>
      </c>
      <c r="L27" s="103">
        <v>651</v>
      </c>
      <c r="M27" s="103">
        <v>2646</v>
      </c>
      <c r="N27" s="103">
        <f>SUM(O27,+V27,+AC27)</f>
        <v>3297</v>
      </c>
      <c r="O27" s="103">
        <f>SUM(P27:U27)</f>
        <v>651</v>
      </c>
      <c r="P27" s="103">
        <v>651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2646</v>
      </c>
      <c r="W27" s="103">
        <v>2646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139</v>
      </c>
      <c r="AG27" s="103">
        <v>139</v>
      </c>
      <c r="AH27" s="103">
        <v>0</v>
      </c>
      <c r="AI27" s="103">
        <v>0</v>
      </c>
      <c r="AJ27" s="103">
        <f>SUM(AK27:AS27)</f>
        <v>139</v>
      </c>
      <c r="AK27" s="103">
        <v>0</v>
      </c>
      <c r="AL27" s="103">
        <v>0</v>
      </c>
      <c r="AM27" s="103">
        <v>139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44</v>
      </c>
      <c r="B28" s="113" t="s">
        <v>315</v>
      </c>
      <c r="C28" s="101" t="s">
        <v>316</v>
      </c>
      <c r="D28" s="103">
        <f>SUM(E28,+H28,+K28)</f>
        <v>3507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3507</v>
      </c>
      <c r="L28" s="103">
        <v>574</v>
      </c>
      <c r="M28" s="103">
        <v>2933</v>
      </c>
      <c r="N28" s="103">
        <f>SUM(O28,+V28,+AC28)</f>
        <v>3507</v>
      </c>
      <c r="O28" s="103">
        <f>SUM(P28:U28)</f>
        <v>574</v>
      </c>
      <c r="P28" s="103">
        <v>574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2933</v>
      </c>
      <c r="W28" s="103">
        <v>2933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5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27</v>
      </c>
      <c r="BA28" s="103">
        <v>27</v>
      </c>
      <c r="BB28" s="103">
        <v>0</v>
      </c>
      <c r="BC28" s="103">
        <v>0</v>
      </c>
    </row>
    <row r="29" spans="1:55" s="105" customFormat="1" ht="13.5" customHeight="1">
      <c r="A29" s="115" t="s">
        <v>44</v>
      </c>
      <c r="B29" s="113" t="s">
        <v>318</v>
      </c>
      <c r="C29" s="101" t="s">
        <v>319</v>
      </c>
      <c r="D29" s="103">
        <f>SUM(E29,+H29,+K29)</f>
        <v>4810</v>
      </c>
      <c r="E29" s="103">
        <f>SUM(F29:G29)</f>
        <v>0</v>
      </c>
      <c r="F29" s="103">
        <v>0</v>
      </c>
      <c r="G29" s="103">
        <v>0</v>
      </c>
      <c r="H29" s="103">
        <f>SUM(I29:J29)</f>
        <v>4810</v>
      </c>
      <c r="I29" s="103">
        <v>752</v>
      </c>
      <c r="J29" s="103">
        <v>4058</v>
      </c>
      <c r="K29" s="103">
        <f>SUM(L29:M29)</f>
        <v>0</v>
      </c>
      <c r="L29" s="103">
        <v>0</v>
      </c>
      <c r="M29" s="103">
        <v>0</v>
      </c>
      <c r="N29" s="103">
        <f>SUM(O29,+V29,+AC29)</f>
        <v>4810</v>
      </c>
      <c r="O29" s="103">
        <f>SUM(P29:U29)</f>
        <v>752</v>
      </c>
      <c r="P29" s="103">
        <v>752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4058</v>
      </c>
      <c r="W29" s="103">
        <v>4058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</v>
      </c>
      <c r="AG29" s="103">
        <v>8</v>
      </c>
      <c r="AH29" s="103">
        <v>0</v>
      </c>
      <c r="AI29" s="103">
        <v>0</v>
      </c>
      <c r="AJ29" s="103">
        <f>SUM(AK29:AS29)</f>
        <v>8</v>
      </c>
      <c r="AK29" s="103">
        <v>0</v>
      </c>
      <c r="AL29" s="103">
        <v>0</v>
      </c>
      <c r="AM29" s="103">
        <v>2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37</v>
      </c>
      <c r="BA29" s="103">
        <v>37</v>
      </c>
      <c r="BB29" s="103">
        <v>0</v>
      </c>
      <c r="BC29" s="103">
        <v>0</v>
      </c>
    </row>
    <row r="30" spans="1:55" s="105" customFormat="1" ht="13.5" customHeight="1">
      <c r="A30" s="115" t="s">
        <v>44</v>
      </c>
      <c r="B30" s="113" t="s">
        <v>321</v>
      </c>
      <c r="C30" s="101" t="s">
        <v>322</v>
      </c>
      <c r="D30" s="103">
        <f>SUM(E30,+H30,+K30)</f>
        <v>1798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1798</v>
      </c>
      <c r="L30" s="103">
        <v>68</v>
      </c>
      <c r="M30" s="103">
        <v>1730</v>
      </c>
      <c r="N30" s="103">
        <f>SUM(O30,+V30,+AC30)</f>
        <v>1798</v>
      </c>
      <c r="O30" s="103">
        <f>SUM(P30:U30)</f>
        <v>68</v>
      </c>
      <c r="P30" s="103">
        <v>68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1730</v>
      </c>
      <c r="W30" s="103">
        <v>1730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14</v>
      </c>
      <c r="BA30" s="103">
        <v>14</v>
      </c>
      <c r="BB30" s="103">
        <v>0</v>
      </c>
      <c r="BC30" s="103">
        <v>0</v>
      </c>
    </row>
    <row r="31" spans="1:55" s="105" customFormat="1" ht="13.5" customHeight="1">
      <c r="A31" s="115" t="s">
        <v>44</v>
      </c>
      <c r="B31" s="113" t="s">
        <v>324</v>
      </c>
      <c r="C31" s="101" t="s">
        <v>325</v>
      </c>
      <c r="D31" s="103">
        <f>SUM(E31,+H31,+K31)</f>
        <v>1580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1580</v>
      </c>
      <c r="L31" s="103">
        <v>192</v>
      </c>
      <c r="M31" s="103">
        <v>1388</v>
      </c>
      <c r="N31" s="103">
        <f>SUM(O31,+V31,+AC31)</f>
        <v>1580</v>
      </c>
      <c r="O31" s="103">
        <f>SUM(P31:U31)</f>
        <v>192</v>
      </c>
      <c r="P31" s="103">
        <v>192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1388</v>
      </c>
      <c r="W31" s="103">
        <v>1388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67</v>
      </c>
      <c r="AG31" s="103">
        <v>67</v>
      </c>
      <c r="AH31" s="103">
        <v>0</v>
      </c>
      <c r="AI31" s="103">
        <v>0</v>
      </c>
      <c r="AJ31" s="103">
        <f>SUM(AK31:AS31)</f>
        <v>67</v>
      </c>
      <c r="AK31" s="103">
        <v>0</v>
      </c>
      <c r="AL31" s="103">
        <v>0</v>
      </c>
      <c r="AM31" s="103">
        <v>67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44</v>
      </c>
      <c r="B32" s="113" t="s">
        <v>327</v>
      </c>
      <c r="C32" s="101" t="s">
        <v>328</v>
      </c>
      <c r="D32" s="103">
        <f>SUM(E32,+H32,+K32)</f>
        <v>6950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6950</v>
      </c>
      <c r="L32" s="103">
        <v>1469</v>
      </c>
      <c r="M32" s="103">
        <v>5481</v>
      </c>
      <c r="N32" s="103">
        <f>SUM(O32,+V32,+AC32)</f>
        <v>6950</v>
      </c>
      <c r="O32" s="103">
        <f>SUM(P32:U32)</f>
        <v>1469</v>
      </c>
      <c r="P32" s="103">
        <v>1469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5481</v>
      </c>
      <c r="W32" s="103">
        <v>5481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292</v>
      </c>
      <c r="AG32" s="103">
        <v>292</v>
      </c>
      <c r="AH32" s="103">
        <v>0</v>
      </c>
      <c r="AI32" s="103">
        <v>0</v>
      </c>
      <c r="AJ32" s="103">
        <f>SUM(AK32:AS32)</f>
        <v>292</v>
      </c>
      <c r="AK32" s="103">
        <v>0</v>
      </c>
      <c r="AL32" s="103">
        <v>0</v>
      </c>
      <c r="AM32" s="103">
        <v>292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44</v>
      </c>
      <c r="B33" s="113" t="s">
        <v>330</v>
      </c>
      <c r="C33" s="101" t="s">
        <v>331</v>
      </c>
      <c r="D33" s="103">
        <f>SUM(E33,+H33,+K33)</f>
        <v>3157</v>
      </c>
      <c r="E33" s="103">
        <f>SUM(F33:G33)</f>
        <v>0</v>
      </c>
      <c r="F33" s="103">
        <v>0</v>
      </c>
      <c r="G33" s="103">
        <v>0</v>
      </c>
      <c r="H33" s="103">
        <f>SUM(I33:J33)</f>
        <v>3157</v>
      </c>
      <c r="I33" s="103">
        <v>417</v>
      </c>
      <c r="J33" s="103">
        <v>2740</v>
      </c>
      <c r="K33" s="103">
        <f>SUM(L33:M33)</f>
        <v>0</v>
      </c>
      <c r="L33" s="103">
        <v>0</v>
      </c>
      <c r="M33" s="103">
        <v>0</v>
      </c>
      <c r="N33" s="103">
        <f>SUM(O33,+V33,+AC33)</f>
        <v>3157</v>
      </c>
      <c r="O33" s="103">
        <f>SUM(P33:U33)</f>
        <v>417</v>
      </c>
      <c r="P33" s="103">
        <v>417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2740</v>
      </c>
      <c r="W33" s="103">
        <v>2740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</v>
      </c>
      <c r="AG33" s="103">
        <v>6</v>
      </c>
      <c r="AH33" s="103">
        <v>0</v>
      </c>
      <c r="AI33" s="103">
        <v>0</v>
      </c>
      <c r="AJ33" s="103">
        <f>SUM(AK33:AS33)</f>
        <v>6</v>
      </c>
      <c r="AK33" s="103">
        <v>6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6</v>
      </c>
      <c r="AU33" s="103">
        <v>6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44</v>
      </c>
      <c r="B34" s="113" t="s">
        <v>333</v>
      </c>
      <c r="C34" s="101" t="s">
        <v>334</v>
      </c>
      <c r="D34" s="103">
        <f>SUM(E34,+H34,+K34)</f>
        <v>624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624</v>
      </c>
      <c r="L34" s="103">
        <v>152</v>
      </c>
      <c r="M34" s="103">
        <v>472</v>
      </c>
      <c r="N34" s="103">
        <f>SUM(O34,+V34,+AC34)</f>
        <v>624</v>
      </c>
      <c r="O34" s="103">
        <f>SUM(P34:U34)</f>
        <v>152</v>
      </c>
      <c r="P34" s="103">
        <v>152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472</v>
      </c>
      <c r="W34" s="103">
        <v>472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1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44</v>
      </c>
      <c r="B35" s="113" t="s">
        <v>336</v>
      </c>
      <c r="C35" s="101" t="s">
        <v>337</v>
      </c>
      <c r="D35" s="103">
        <f>SUM(E35,+H35,+K35)</f>
        <v>1380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1380</v>
      </c>
      <c r="L35" s="103">
        <v>360</v>
      </c>
      <c r="M35" s="103">
        <v>1020</v>
      </c>
      <c r="N35" s="103">
        <f>SUM(O35,+V35,+AC35)</f>
        <v>1380</v>
      </c>
      <c r="O35" s="103">
        <f>SUM(P35:U35)</f>
        <v>360</v>
      </c>
      <c r="P35" s="103">
        <v>360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1020</v>
      </c>
      <c r="W35" s="103">
        <v>1020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</v>
      </c>
      <c r="AG35" s="103">
        <v>3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44</v>
      </c>
      <c r="B36" s="113" t="s">
        <v>339</v>
      </c>
      <c r="C36" s="101" t="s">
        <v>340</v>
      </c>
      <c r="D36" s="103">
        <f>SUM(E36,+H36,+K36)</f>
        <v>5945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5945</v>
      </c>
      <c r="L36" s="103">
        <v>782</v>
      </c>
      <c r="M36" s="103">
        <v>5163</v>
      </c>
      <c r="N36" s="103">
        <f>SUM(O36,+V36,+AC36)</f>
        <v>5945</v>
      </c>
      <c r="O36" s="103">
        <f>SUM(P36:U36)</f>
        <v>782</v>
      </c>
      <c r="P36" s="103">
        <v>782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5163</v>
      </c>
      <c r="W36" s="103">
        <v>5163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316</v>
      </c>
      <c r="AG36" s="103">
        <v>316</v>
      </c>
      <c r="AH36" s="103">
        <v>0</v>
      </c>
      <c r="AI36" s="103">
        <v>0</v>
      </c>
      <c r="AJ36" s="103">
        <f>SUM(AK36:AS36)</f>
        <v>316</v>
      </c>
      <c r="AK36" s="103">
        <v>0</v>
      </c>
      <c r="AL36" s="103">
        <v>0</v>
      </c>
      <c r="AM36" s="103">
        <v>14</v>
      </c>
      <c r="AN36" s="103">
        <v>251</v>
      </c>
      <c r="AO36" s="103">
        <v>0</v>
      </c>
      <c r="AP36" s="103">
        <v>0</v>
      </c>
      <c r="AQ36" s="103">
        <v>0</v>
      </c>
      <c r="AR36" s="103">
        <v>51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251</v>
      </c>
      <c r="BA36" s="103">
        <v>251</v>
      </c>
      <c r="BB36" s="103">
        <v>0</v>
      </c>
      <c r="BC36" s="103">
        <v>0</v>
      </c>
    </row>
    <row r="37" spans="1:55" s="105" customFormat="1" ht="13.5" customHeight="1">
      <c r="A37" s="115" t="s">
        <v>44</v>
      </c>
      <c r="B37" s="113" t="s">
        <v>342</v>
      </c>
      <c r="C37" s="101" t="s">
        <v>343</v>
      </c>
      <c r="D37" s="103">
        <f>SUM(E37,+H37,+K37)</f>
        <v>4345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4345</v>
      </c>
      <c r="L37" s="103">
        <v>441</v>
      </c>
      <c r="M37" s="103">
        <v>3904</v>
      </c>
      <c r="N37" s="103">
        <f>SUM(O37,+V37,+AC37)</f>
        <v>4345</v>
      </c>
      <c r="O37" s="103">
        <f>SUM(P37:U37)</f>
        <v>441</v>
      </c>
      <c r="P37" s="103">
        <v>441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3904</v>
      </c>
      <c r="W37" s="103">
        <v>3904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44</v>
      </c>
      <c r="B38" s="113" t="s">
        <v>345</v>
      </c>
      <c r="C38" s="101" t="s">
        <v>346</v>
      </c>
      <c r="D38" s="103">
        <f>SUM(E38,+H38,+K38)</f>
        <v>4587</v>
      </c>
      <c r="E38" s="103">
        <f>SUM(F38:G38)</f>
        <v>0</v>
      </c>
      <c r="F38" s="103">
        <v>0</v>
      </c>
      <c r="G38" s="103">
        <v>0</v>
      </c>
      <c r="H38" s="103">
        <f>SUM(I38:J38)</f>
        <v>471</v>
      </c>
      <c r="I38" s="103">
        <v>471</v>
      </c>
      <c r="J38" s="103">
        <v>0</v>
      </c>
      <c r="K38" s="103">
        <f>SUM(L38:M38)</f>
        <v>4116</v>
      </c>
      <c r="L38" s="103">
        <v>0</v>
      </c>
      <c r="M38" s="103">
        <v>4116</v>
      </c>
      <c r="N38" s="103">
        <f>SUM(O38,+V38,+AC38)</f>
        <v>4587</v>
      </c>
      <c r="O38" s="103">
        <f>SUM(P38:U38)</f>
        <v>471</v>
      </c>
      <c r="P38" s="103">
        <v>471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4116</v>
      </c>
      <c r="W38" s="103">
        <v>4116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16</v>
      </c>
      <c r="AG38" s="103">
        <v>16</v>
      </c>
      <c r="AH38" s="103">
        <v>0</v>
      </c>
      <c r="AI38" s="103">
        <v>0</v>
      </c>
      <c r="AJ38" s="103">
        <f>SUM(AK38:AS38)</f>
        <v>16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16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44</v>
      </c>
      <c r="B39" s="113" t="s">
        <v>348</v>
      </c>
      <c r="C39" s="101" t="s">
        <v>349</v>
      </c>
      <c r="D39" s="103">
        <f>SUM(E39,+H39,+K39)</f>
        <v>2550</v>
      </c>
      <c r="E39" s="103">
        <f>SUM(F39:G39)</f>
        <v>0</v>
      </c>
      <c r="F39" s="103">
        <v>0</v>
      </c>
      <c r="G39" s="103">
        <v>0</v>
      </c>
      <c r="H39" s="103">
        <f>SUM(I39:J39)</f>
        <v>181</v>
      </c>
      <c r="I39" s="103">
        <v>181</v>
      </c>
      <c r="J39" s="103">
        <v>0</v>
      </c>
      <c r="K39" s="103">
        <f>SUM(L39:M39)</f>
        <v>2369</v>
      </c>
      <c r="L39" s="103">
        <v>0</v>
      </c>
      <c r="M39" s="103">
        <v>2369</v>
      </c>
      <c r="N39" s="103">
        <f>SUM(O39,+V39,+AC39)</f>
        <v>2550</v>
      </c>
      <c r="O39" s="103">
        <f>SUM(P39:U39)</f>
        <v>181</v>
      </c>
      <c r="P39" s="103">
        <v>181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2369</v>
      </c>
      <c r="W39" s="103">
        <v>2369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9</v>
      </c>
      <c r="AG39" s="103">
        <v>9</v>
      </c>
      <c r="AH39" s="103">
        <v>0</v>
      </c>
      <c r="AI39" s="103">
        <v>0</v>
      </c>
      <c r="AJ39" s="103">
        <f>SUM(AK39:AS39)</f>
        <v>9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9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44</v>
      </c>
      <c r="B40" s="113" t="s">
        <v>351</v>
      </c>
      <c r="C40" s="101" t="s">
        <v>352</v>
      </c>
      <c r="D40" s="103">
        <f>SUM(E40,+H40,+K40)</f>
        <v>4094</v>
      </c>
      <c r="E40" s="103">
        <f>SUM(F40:G40)</f>
        <v>0</v>
      </c>
      <c r="F40" s="103">
        <v>0</v>
      </c>
      <c r="G40" s="103">
        <v>0</v>
      </c>
      <c r="H40" s="103">
        <f>SUM(I40:J40)</f>
        <v>474</v>
      </c>
      <c r="I40" s="103">
        <v>474</v>
      </c>
      <c r="J40" s="103">
        <v>0</v>
      </c>
      <c r="K40" s="103">
        <f>SUM(L40:M40)</f>
        <v>3620</v>
      </c>
      <c r="L40" s="103">
        <v>0</v>
      </c>
      <c r="M40" s="103">
        <v>3620</v>
      </c>
      <c r="N40" s="103">
        <f>SUM(O40,+V40,+AC40)</f>
        <v>4094</v>
      </c>
      <c r="O40" s="103">
        <f>SUM(P40:U40)</f>
        <v>474</v>
      </c>
      <c r="P40" s="103">
        <v>474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3620</v>
      </c>
      <c r="W40" s="103">
        <v>3620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14</v>
      </c>
      <c r="AG40" s="103">
        <v>14</v>
      </c>
      <c r="AH40" s="103">
        <v>0</v>
      </c>
      <c r="AI40" s="103">
        <v>0</v>
      </c>
      <c r="AJ40" s="103">
        <f>SUM(AK40:AS40)</f>
        <v>14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14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44</v>
      </c>
      <c r="B41" s="113" t="s">
        <v>354</v>
      </c>
      <c r="C41" s="101" t="s">
        <v>355</v>
      </c>
      <c r="D41" s="103">
        <f>SUM(E41,+H41,+K41)</f>
        <v>17502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17502</v>
      </c>
      <c r="L41" s="103">
        <v>1138</v>
      </c>
      <c r="M41" s="103">
        <v>16364</v>
      </c>
      <c r="N41" s="103">
        <f>SUM(O41,+V41,+AC41)</f>
        <v>17502</v>
      </c>
      <c r="O41" s="103">
        <f>SUM(P41:U41)</f>
        <v>1138</v>
      </c>
      <c r="P41" s="103">
        <v>1138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16364</v>
      </c>
      <c r="W41" s="103">
        <v>16364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76</v>
      </c>
      <c r="AG41" s="103">
        <v>76</v>
      </c>
      <c r="AH41" s="103">
        <v>0</v>
      </c>
      <c r="AI41" s="103">
        <v>0</v>
      </c>
      <c r="AJ41" s="103">
        <f>SUM(AK41:AS41)</f>
        <v>76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76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44</v>
      </c>
      <c r="B42" s="113" t="s">
        <v>357</v>
      </c>
      <c r="C42" s="101" t="s">
        <v>358</v>
      </c>
      <c r="D42" s="103">
        <f>SUM(E42,+H42,+K42)</f>
        <v>10743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10743</v>
      </c>
      <c r="L42" s="103">
        <v>1593</v>
      </c>
      <c r="M42" s="103">
        <v>9150</v>
      </c>
      <c r="N42" s="103">
        <f>SUM(O42,+V42,+AC42)</f>
        <v>10743</v>
      </c>
      <c r="O42" s="103">
        <f>SUM(P42:U42)</f>
        <v>1593</v>
      </c>
      <c r="P42" s="103">
        <v>1593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9150</v>
      </c>
      <c r="W42" s="103">
        <v>9150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47</v>
      </c>
      <c r="AG42" s="103">
        <v>47</v>
      </c>
      <c r="AH42" s="103">
        <v>0</v>
      </c>
      <c r="AI42" s="103">
        <v>0</v>
      </c>
      <c r="AJ42" s="103">
        <f>SUM(AK42:AS42)</f>
        <v>47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47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10344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10345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10366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10367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10382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10383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10384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10421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10424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10425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10426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10428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10429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10443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10444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10448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10449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10464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10521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10522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10523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10524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10525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2019-02-27T01:10:15Z</dcterms:modified>
</cp:coreProperties>
</file>