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09栃木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組合分担金内訳!$A$6:$BE$31</definedName>
    <definedName name="_xlnm._FilterDatabase" localSheetId="3" hidden="1">'廃棄物事業経費（歳出）'!$A$6:$CI$38</definedName>
    <definedName name="_xlnm._FilterDatabase" localSheetId="2" hidden="1">'廃棄物事業経費（歳入）'!$A$6:$AE$38</definedName>
    <definedName name="_xlnm._FilterDatabase" localSheetId="0" hidden="1">'廃棄物事業経費（市町村）'!$A$6:$DJ$31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組合分担金内訳!$2:$32</definedName>
    <definedName name="_xlnm.Print_Area" localSheetId="3">'廃棄物事業経費（歳出）'!$2:$39</definedName>
    <definedName name="_xlnm.Print_Area" localSheetId="2">'廃棄物事業経費（歳入）'!$2:$39</definedName>
    <definedName name="_xlnm.Print_Area" localSheetId="0">'廃棄物事業経費（市町村）'!$2:$32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I13" i="5"/>
  <c r="I15" i="5"/>
  <c r="I18" i="5"/>
  <c r="I21" i="5"/>
  <c r="I23" i="5"/>
  <c r="I26" i="5"/>
  <c r="I27" i="5"/>
  <c r="I28" i="5"/>
  <c r="I29" i="5"/>
  <c r="H8" i="5"/>
  <c r="H9" i="5"/>
  <c r="H10" i="5"/>
  <c r="I10" i="5" s="1"/>
  <c r="H11" i="5"/>
  <c r="H12" i="5"/>
  <c r="I12" i="5" s="1"/>
  <c r="H13" i="5"/>
  <c r="H14" i="5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H27" i="5"/>
  <c r="H28" i="5"/>
  <c r="H29" i="5"/>
  <c r="H30" i="5"/>
  <c r="H31" i="5"/>
  <c r="I31" i="5" s="1"/>
  <c r="H32" i="5"/>
  <c r="G8" i="5"/>
  <c r="I8" i="5" s="1"/>
  <c r="G9" i="5"/>
  <c r="I9" i="5" s="1"/>
  <c r="G10" i="5"/>
  <c r="G11" i="5"/>
  <c r="I11" i="5" s="1"/>
  <c r="G12" i="5"/>
  <c r="G13" i="5"/>
  <c r="G14" i="5"/>
  <c r="I14" i="5" s="1"/>
  <c r="G15" i="5"/>
  <c r="G16" i="5"/>
  <c r="I16" i="5" s="1"/>
  <c r="G17" i="5"/>
  <c r="I17" i="5" s="1"/>
  <c r="G18" i="5"/>
  <c r="G19" i="5"/>
  <c r="I19" i="5" s="1"/>
  <c r="G20" i="5"/>
  <c r="G21" i="5"/>
  <c r="G22" i="5"/>
  <c r="I22" i="5" s="1"/>
  <c r="G23" i="5"/>
  <c r="G24" i="5"/>
  <c r="I24" i="5" s="1"/>
  <c r="G25" i="5"/>
  <c r="I25" i="5" s="1"/>
  <c r="G26" i="5"/>
  <c r="G27" i="5"/>
  <c r="G28" i="5"/>
  <c r="G29" i="5"/>
  <c r="G30" i="5"/>
  <c r="I30" i="5" s="1"/>
  <c r="G31" i="5"/>
  <c r="G32" i="5"/>
  <c r="I32" i="5" s="1"/>
  <c r="F10" i="5"/>
  <c r="F12" i="5"/>
  <c r="F15" i="5"/>
  <c r="F16" i="5"/>
  <c r="F17" i="5"/>
  <c r="F18" i="5"/>
  <c r="F20" i="5"/>
  <c r="F24" i="5"/>
  <c r="F25" i="5"/>
  <c r="F26" i="5"/>
  <c r="F28" i="5"/>
  <c r="E8" i="5"/>
  <c r="F8" i="5" s="1"/>
  <c r="E9" i="5"/>
  <c r="F9" i="5" s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F32" i="5" s="1"/>
  <c r="D8" i="5"/>
  <c r="D9" i="5"/>
  <c r="D10" i="5"/>
  <c r="D11" i="5"/>
  <c r="F11" i="5" s="1"/>
  <c r="D12" i="5"/>
  <c r="D13" i="5"/>
  <c r="F13" i="5" s="1"/>
  <c r="D14" i="5"/>
  <c r="F14" i="5" s="1"/>
  <c r="D15" i="5"/>
  <c r="D16" i="5"/>
  <c r="D17" i="5"/>
  <c r="D18" i="5"/>
  <c r="D19" i="5"/>
  <c r="F19" i="5" s="1"/>
  <c r="D20" i="5"/>
  <c r="D21" i="5"/>
  <c r="F21" i="5" s="1"/>
  <c r="D22" i="5"/>
  <c r="F22" i="5" s="1"/>
  <c r="D23" i="5"/>
  <c r="F23" i="5" s="1"/>
  <c r="D24" i="5"/>
  <c r="D25" i="5"/>
  <c r="D26" i="5"/>
  <c r="D27" i="5"/>
  <c r="F27" i="5" s="1"/>
  <c r="D28" i="5"/>
  <c r="D29" i="5"/>
  <c r="F29" i="5" s="1"/>
  <c r="D30" i="5"/>
  <c r="F30" i="5" s="1"/>
  <c r="D31" i="5"/>
  <c r="F31" i="5" s="1"/>
  <c r="D32" i="5"/>
  <c r="CI13" i="4"/>
  <c r="CI14" i="4"/>
  <c r="CI15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A12" i="4"/>
  <c r="CA13" i="4"/>
  <c r="CA14" i="4"/>
  <c r="CA15" i="4"/>
  <c r="CA28" i="4"/>
  <c r="CA29" i="4"/>
  <c r="CA30" i="4"/>
  <c r="CA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V12" i="4"/>
  <c r="BV13" i="4"/>
  <c r="BV14" i="4"/>
  <c r="BV15" i="4"/>
  <c r="BV28" i="4"/>
  <c r="BV29" i="4"/>
  <c r="BV30" i="4"/>
  <c r="BV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Q12" i="4"/>
  <c r="BQ13" i="4"/>
  <c r="BQ14" i="4"/>
  <c r="BQ15" i="4"/>
  <c r="BQ28" i="4"/>
  <c r="BQ29" i="4"/>
  <c r="BQ30" i="4"/>
  <c r="BQ31" i="4"/>
  <c r="BP12" i="4"/>
  <c r="BP13" i="4"/>
  <c r="BP14" i="4"/>
  <c r="BP15" i="4"/>
  <c r="BP28" i="4"/>
  <c r="BP29" i="4"/>
  <c r="BP30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I12" i="4"/>
  <c r="BI13" i="4"/>
  <c r="BI14" i="4"/>
  <c r="BI15" i="4"/>
  <c r="BI28" i="4"/>
  <c r="BI29" i="4"/>
  <c r="BI30" i="4"/>
  <c r="BI31" i="4"/>
  <c r="BH12" i="4"/>
  <c r="BH13" i="4"/>
  <c r="BH14" i="4"/>
  <c r="BH15" i="4"/>
  <c r="BH28" i="4"/>
  <c r="BH29" i="4"/>
  <c r="BH30" i="4"/>
  <c r="BH31" i="4"/>
  <c r="BG12" i="4"/>
  <c r="BG13" i="4"/>
  <c r="BG14" i="4"/>
  <c r="BG15" i="4"/>
  <c r="BG28" i="4"/>
  <c r="BG29" i="4"/>
  <c r="BG30" i="4"/>
  <c r="BG3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N8" i="4"/>
  <c r="BG8" i="4" s="1"/>
  <c r="AN9" i="4"/>
  <c r="BG9" i="4" s="1"/>
  <c r="AN10" i="4"/>
  <c r="BG10" i="4" s="1"/>
  <c r="AN11" i="4"/>
  <c r="BG11" i="4" s="1"/>
  <c r="AN12" i="4"/>
  <c r="AN13" i="4"/>
  <c r="AN14" i="4"/>
  <c r="AN15" i="4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AN29" i="4"/>
  <c r="AN30" i="4"/>
  <c r="AN31" i="4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BG37" i="4" s="1"/>
  <c r="AN38" i="4"/>
  <c r="BG38" i="4" s="1"/>
  <c r="AN39" i="4"/>
  <c r="BG3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E12" i="4"/>
  <c r="CI12" i="4" s="1"/>
  <c r="AE13" i="4"/>
  <c r="AE14" i="4"/>
  <c r="AE15" i="4"/>
  <c r="AE28" i="4"/>
  <c r="CI28" i="4" s="1"/>
  <c r="AE29" i="4"/>
  <c r="CI29" i="4" s="1"/>
  <c r="AE30" i="4"/>
  <c r="CI30" i="4" s="1"/>
  <c r="AE31" i="4"/>
  <c r="CI31" i="4" s="1"/>
  <c r="W8" i="4"/>
  <c r="CA8" i="4" s="1"/>
  <c r="W9" i="4"/>
  <c r="CA9" i="4" s="1"/>
  <c r="W10" i="4"/>
  <c r="CA10" i="4" s="1"/>
  <c r="W11" i="4"/>
  <c r="CA11" i="4" s="1"/>
  <c r="W12" i="4"/>
  <c r="W13" i="4"/>
  <c r="W14" i="4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W30" i="4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R8" i="4"/>
  <c r="BV8" i="4" s="1"/>
  <c r="R9" i="4"/>
  <c r="BV9" i="4" s="1"/>
  <c r="R10" i="4"/>
  <c r="BV10" i="4" s="1"/>
  <c r="R11" i="4"/>
  <c r="BV11" i="4" s="1"/>
  <c r="R12" i="4"/>
  <c r="R13" i="4"/>
  <c r="R14" i="4"/>
  <c r="R15" i="4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R30" i="4"/>
  <c r="R31" i="4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M8" i="4"/>
  <c r="BQ8" i="4" s="1"/>
  <c r="M9" i="4"/>
  <c r="BQ9" i="4" s="1"/>
  <c r="M10" i="4"/>
  <c r="BQ10" i="4" s="1"/>
  <c r="M11" i="4"/>
  <c r="BQ11" i="4" s="1"/>
  <c r="M12" i="4"/>
  <c r="M13" i="4"/>
  <c r="M14" i="4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M30" i="4"/>
  <c r="M31" i="4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L8" i="4"/>
  <c r="BP8" i="4" s="1"/>
  <c r="L9" i="4"/>
  <c r="BP9" i="4" s="1"/>
  <c r="L10" i="4"/>
  <c r="BP10" i="4" s="1"/>
  <c r="L11" i="4"/>
  <c r="BP11" i="4" s="1"/>
  <c r="L12" i="4"/>
  <c r="L13" i="4"/>
  <c r="L14" i="4"/>
  <c r="L15" i="4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L29" i="4"/>
  <c r="L30" i="4"/>
  <c r="L31" i="4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E8" i="4"/>
  <c r="BI8" i="4" s="1"/>
  <c r="E9" i="4"/>
  <c r="BI9" i="4" s="1"/>
  <c r="E10" i="4"/>
  <c r="BI10" i="4" s="1"/>
  <c r="E11" i="4"/>
  <c r="BI11" i="4" s="1"/>
  <c r="E12" i="4"/>
  <c r="E13" i="4"/>
  <c r="E14" i="4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E29" i="4"/>
  <c r="E30" i="4"/>
  <c r="E31" i="4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D8" i="4"/>
  <c r="BH8" i="4" s="1"/>
  <c r="D9" i="4"/>
  <c r="BH9" i="4" s="1"/>
  <c r="D10" i="4"/>
  <c r="BH10" i="4" s="1"/>
  <c r="D11" i="4"/>
  <c r="BH11" i="4" s="1"/>
  <c r="D12" i="4"/>
  <c r="D13" i="4"/>
  <c r="D14" i="4"/>
  <c r="D15" i="4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D29" i="4"/>
  <c r="D30" i="4"/>
  <c r="D31" i="4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BH3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W12" i="3"/>
  <c r="W13" i="3"/>
  <c r="W14" i="3"/>
  <c r="W15" i="3"/>
  <c r="W28" i="3"/>
  <c r="W29" i="3"/>
  <c r="W30" i="3"/>
  <c r="W31" i="3"/>
  <c r="V12" i="3"/>
  <c r="V13" i="3"/>
  <c r="V14" i="3"/>
  <c r="V15" i="3"/>
  <c r="V28" i="3"/>
  <c r="V29" i="3"/>
  <c r="V30" i="3"/>
  <c r="V3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E8" i="3"/>
  <c r="W8" i="3" s="1"/>
  <c r="E9" i="3"/>
  <c r="W9" i="3" s="1"/>
  <c r="E10" i="3"/>
  <c r="W10" i="3" s="1"/>
  <c r="E11" i="3"/>
  <c r="W11" i="3" s="1"/>
  <c r="E12" i="3"/>
  <c r="E13" i="3"/>
  <c r="E14" i="3"/>
  <c r="E15" i="3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E29" i="3"/>
  <c r="E30" i="3"/>
  <c r="E31" i="3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D8" i="3"/>
  <c r="V8" i="3" s="1"/>
  <c r="D9" i="3"/>
  <c r="V9" i="3" s="1"/>
  <c r="D10" i="3"/>
  <c r="V10" i="3" s="1"/>
  <c r="D11" i="3"/>
  <c r="V11" i="3" s="1"/>
  <c r="D12" i="3"/>
  <c r="D13" i="3"/>
  <c r="D14" i="3"/>
  <c r="D15" i="3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D29" i="3"/>
  <c r="D30" i="3"/>
  <c r="D31" i="3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1" i="2"/>
  <c r="DB12" i="2"/>
  <c r="DB13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3" i="2"/>
  <c r="CR14" i="2"/>
  <c r="CQ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4" i="2"/>
  <c r="CI8" i="2"/>
  <c r="CI14" i="2"/>
  <c r="CH14" i="2"/>
  <c r="BZ8" i="2"/>
  <c r="BZ9" i="2"/>
  <c r="BZ10" i="2"/>
  <c r="DB10" i="2" s="1"/>
  <c r="BZ11" i="2"/>
  <c r="BZ12" i="2"/>
  <c r="BZ13" i="2"/>
  <c r="BZ14" i="2"/>
  <c r="BU8" i="2"/>
  <c r="BO8" i="2" s="1"/>
  <c r="CH8" i="2" s="1"/>
  <c r="BU9" i="2"/>
  <c r="BU10" i="2"/>
  <c r="BU11" i="2"/>
  <c r="CW11" i="2" s="1"/>
  <c r="BU12" i="2"/>
  <c r="CW12" i="2" s="1"/>
  <c r="BU13" i="2"/>
  <c r="CW13" i="2" s="1"/>
  <c r="BU14" i="2"/>
  <c r="CW14" i="2" s="1"/>
  <c r="BP8" i="2"/>
  <c r="BP9" i="2"/>
  <c r="BP10" i="2"/>
  <c r="BP11" i="2"/>
  <c r="BP12" i="2"/>
  <c r="BP13" i="2"/>
  <c r="BP14" i="2"/>
  <c r="BO13" i="2"/>
  <c r="BO14" i="2"/>
  <c r="BH8" i="2"/>
  <c r="CJ8" i="2" s="1"/>
  <c r="BH9" i="2"/>
  <c r="CJ9" i="2" s="1"/>
  <c r="BH10" i="2"/>
  <c r="CJ10" i="2" s="1"/>
  <c r="BH11" i="2"/>
  <c r="BH12" i="2"/>
  <c r="CJ12" i="2" s="1"/>
  <c r="BH13" i="2"/>
  <c r="CJ13" i="2" s="1"/>
  <c r="BH14" i="2"/>
  <c r="BG8" i="2"/>
  <c r="BG10" i="2"/>
  <c r="CI10" i="2" s="1"/>
  <c r="BG12" i="2"/>
  <c r="CI12" i="2" s="1"/>
  <c r="BG13" i="2"/>
  <c r="CI13" i="2" s="1"/>
  <c r="BG14" i="2"/>
  <c r="BF13" i="2"/>
  <c r="AX8" i="2"/>
  <c r="AX9" i="2"/>
  <c r="AX10" i="2"/>
  <c r="AX11" i="2"/>
  <c r="AX12" i="2"/>
  <c r="AX13" i="2"/>
  <c r="AX14" i="2"/>
  <c r="AM14" i="2" s="1"/>
  <c r="BF14" i="2" s="1"/>
  <c r="DJ14" i="2" s="1"/>
  <c r="AS8" i="2"/>
  <c r="AS9" i="2"/>
  <c r="AM9" i="2" s="1"/>
  <c r="AS10" i="2"/>
  <c r="AS11" i="2"/>
  <c r="AS12" i="2"/>
  <c r="AS13" i="2"/>
  <c r="AS14" i="2"/>
  <c r="AN8" i="2"/>
  <c r="AN9" i="2"/>
  <c r="AN10" i="2"/>
  <c r="AM10" i="2" s="1"/>
  <c r="BF10" i="2" s="1"/>
  <c r="AN11" i="2"/>
  <c r="AM11" i="2" s="1"/>
  <c r="AN12" i="2"/>
  <c r="AN13" i="2"/>
  <c r="AN14" i="2"/>
  <c r="AM12" i="2"/>
  <c r="AM13" i="2"/>
  <c r="AF8" i="2"/>
  <c r="AF9" i="2"/>
  <c r="AE9" i="2" s="1"/>
  <c r="AF10" i="2"/>
  <c r="AE10" i="2" s="1"/>
  <c r="AF11" i="2"/>
  <c r="AF12" i="2"/>
  <c r="AF13" i="2"/>
  <c r="AF14" i="2"/>
  <c r="AE8" i="2"/>
  <c r="AE11" i="2"/>
  <c r="AE12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1" i="2"/>
  <c r="W12" i="2"/>
  <c r="W14" i="2"/>
  <c r="V12" i="2"/>
  <c r="N8" i="2"/>
  <c r="N9" i="2"/>
  <c r="N10" i="2"/>
  <c r="M10" i="2" s="1"/>
  <c r="N11" i="2"/>
  <c r="N12" i="2"/>
  <c r="N13" i="2"/>
  <c r="M13" i="2" s="1"/>
  <c r="V13" i="2" s="1"/>
  <c r="N14" i="2"/>
  <c r="M8" i="2"/>
  <c r="M9" i="2"/>
  <c r="M11" i="2"/>
  <c r="M12" i="2"/>
  <c r="M14" i="2"/>
  <c r="E8" i="2"/>
  <c r="W8" i="2" s="1"/>
  <c r="E9" i="2"/>
  <c r="W9" i="2" s="1"/>
  <c r="E10" i="2"/>
  <c r="W10" i="2" s="1"/>
  <c r="E11" i="2"/>
  <c r="E12" i="2"/>
  <c r="E13" i="2"/>
  <c r="E14" i="2"/>
  <c r="D14" i="2" s="1"/>
  <c r="D8" i="2"/>
  <c r="V8" i="2" s="1"/>
  <c r="D10" i="2"/>
  <c r="V10" i="2" s="1"/>
  <c r="D11" i="2"/>
  <c r="V11" i="2" s="1"/>
  <c r="D12" i="2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B9" i="1"/>
  <c r="DB1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W12" i="1"/>
  <c r="CW13" i="1"/>
  <c r="CW22" i="1"/>
  <c r="CW23" i="1"/>
  <c r="CW2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J9" i="1"/>
  <c r="CJ18" i="1"/>
  <c r="CJ23" i="1"/>
  <c r="CJ24" i="1"/>
  <c r="CJ25" i="1"/>
  <c r="CI28" i="1"/>
  <c r="BZ8" i="1"/>
  <c r="BZ9" i="1"/>
  <c r="BZ10" i="1"/>
  <c r="BZ11" i="1"/>
  <c r="BZ12" i="1"/>
  <c r="BZ13" i="1"/>
  <c r="BZ14" i="1"/>
  <c r="BZ15" i="1"/>
  <c r="BZ16" i="1"/>
  <c r="BZ17" i="1"/>
  <c r="DB17" i="1" s="1"/>
  <c r="BZ18" i="1"/>
  <c r="DB18" i="1" s="1"/>
  <c r="BZ19" i="1"/>
  <c r="BZ20" i="1"/>
  <c r="BO20" i="1" s="1"/>
  <c r="BZ21" i="1"/>
  <c r="BZ22" i="1"/>
  <c r="DB22" i="1" s="1"/>
  <c r="BZ23" i="1"/>
  <c r="BZ24" i="1"/>
  <c r="BZ25" i="1"/>
  <c r="DB25" i="1" s="1"/>
  <c r="BZ26" i="1"/>
  <c r="DB26" i="1" s="1"/>
  <c r="BZ27" i="1"/>
  <c r="BZ28" i="1"/>
  <c r="BZ29" i="1"/>
  <c r="BZ30" i="1"/>
  <c r="DB30" i="1" s="1"/>
  <c r="BZ31" i="1"/>
  <c r="BZ32" i="1"/>
  <c r="BU8" i="1"/>
  <c r="CW8" i="1" s="1"/>
  <c r="BU9" i="1"/>
  <c r="CW9" i="1" s="1"/>
  <c r="BU10" i="1"/>
  <c r="BU11" i="1"/>
  <c r="BU12" i="1"/>
  <c r="BU13" i="1"/>
  <c r="BU14" i="1"/>
  <c r="CW14" i="1" s="1"/>
  <c r="BU15" i="1"/>
  <c r="BU16" i="1"/>
  <c r="CW16" i="1" s="1"/>
  <c r="BU17" i="1"/>
  <c r="CW17" i="1" s="1"/>
  <c r="BU18" i="1"/>
  <c r="BU19" i="1"/>
  <c r="BU20" i="1"/>
  <c r="BU21" i="1"/>
  <c r="CW21" i="1" s="1"/>
  <c r="BU22" i="1"/>
  <c r="BU23" i="1"/>
  <c r="BU24" i="1"/>
  <c r="CW24" i="1" s="1"/>
  <c r="BU25" i="1"/>
  <c r="CW25" i="1" s="1"/>
  <c r="BU26" i="1"/>
  <c r="BU27" i="1"/>
  <c r="BU28" i="1"/>
  <c r="BU29" i="1"/>
  <c r="BU30" i="1"/>
  <c r="CW30" i="1" s="1"/>
  <c r="BU31" i="1"/>
  <c r="BU32" i="1"/>
  <c r="CW32" i="1" s="1"/>
  <c r="BP8" i="1"/>
  <c r="CR8" i="1" s="1"/>
  <c r="BP9" i="1"/>
  <c r="CR9" i="1" s="1"/>
  <c r="BP10" i="1"/>
  <c r="BP11" i="1"/>
  <c r="BP12" i="1"/>
  <c r="CR12" i="1" s="1"/>
  <c r="BP13" i="1"/>
  <c r="BO13" i="1" s="1"/>
  <c r="BP14" i="1"/>
  <c r="BP15" i="1"/>
  <c r="CR15" i="1" s="1"/>
  <c r="BP16" i="1"/>
  <c r="CR16" i="1" s="1"/>
  <c r="BP17" i="1"/>
  <c r="BP18" i="1"/>
  <c r="BP19" i="1"/>
  <c r="BP20" i="1"/>
  <c r="CR20" i="1" s="1"/>
  <c r="BP21" i="1"/>
  <c r="BO21" i="1" s="1"/>
  <c r="BP22" i="1"/>
  <c r="BP23" i="1"/>
  <c r="CR23" i="1" s="1"/>
  <c r="BP24" i="1"/>
  <c r="CR24" i="1" s="1"/>
  <c r="BP25" i="1"/>
  <c r="CR25" i="1" s="1"/>
  <c r="BP26" i="1"/>
  <c r="BP27" i="1"/>
  <c r="BP28" i="1"/>
  <c r="CR28" i="1" s="1"/>
  <c r="BP29" i="1"/>
  <c r="BO29" i="1" s="1"/>
  <c r="BP30" i="1"/>
  <c r="BP31" i="1"/>
  <c r="CR31" i="1" s="1"/>
  <c r="BP32" i="1"/>
  <c r="CR32" i="1" s="1"/>
  <c r="BO14" i="1"/>
  <c r="CQ14" i="1" s="1"/>
  <c r="BO22" i="1"/>
  <c r="BO23" i="1"/>
  <c r="BO30" i="1"/>
  <c r="CH30" i="1" s="1"/>
  <c r="BH8" i="1"/>
  <c r="BG8" i="1" s="1"/>
  <c r="BH9" i="1"/>
  <c r="BH10" i="1"/>
  <c r="CJ10" i="1" s="1"/>
  <c r="BH11" i="1"/>
  <c r="BG11" i="1" s="1"/>
  <c r="CI11" i="1" s="1"/>
  <c r="BH12" i="1"/>
  <c r="BH13" i="1"/>
  <c r="CJ13" i="1" s="1"/>
  <c r="BH14" i="1"/>
  <c r="BH15" i="1"/>
  <c r="BH16" i="1"/>
  <c r="BH17" i="1"/>
  <c r="CJ17" i="1" s="1"/>
  <c r="BH18" i="1"/>
  <c r="BH19" i="1"/>
  <c r="BG19" i="1" s="1"/>
  <c r="CI19" i="1" s="1"/>
  <c r="BH20" i="1"/>
  <c r="BH21" i="1"/>
  <c r="CJ21" i="1" s="1"/>
  <c r="BH22" i="1"/>
  <c r="BH23" i="1"/>
  <c r="BH24" i="1"/>
  <c r="BG24" i="1" s="1"/>
  <c r="BH25" i="1"/>
  <c r="BH26" i="1"/>
  <c r="CJ26" i="1" s="1"/>
  <c r="BH27" i="1"/>
  <c r="BG27" i="1" s="1"/>
  <c r="CI27" i="1" s="1"/>
  <c r="BH28" i="1"/>
  <c r="BH29" i="1"/>
  <c r="CJ29" i="1" s="1"/>
  <c r="BH30" i="1"/>
  <c r="BH31" i="1"/>
  <c r="BH32" i="1"/>
  <c r="BG9" i="1"/>
  <c r="BG10" i="1"/>
  <c r="BG12" i="1"/>
  <c r="BG14" i="1"/>
  <c r="BG15" i="1"/>
  <c r="BG17" i="1"/>
  <c r="BG18" i="1"/>
  <c r="CI18" i="1" s="1"/>
  <c r="BG20" i="1"/>
  <c r="CI20" i="1" s="1"/>
  <c r="BG22" i="1"/>
  <c r="BG23" i="1"/>
  <c r="CI23" i="1" s="1"/>
  <c r="BG25" i="1"/>
  <c r="CI25" i="1" s="1"/>
  <c r="BG26" i="1"/>
  <c r="CI26" i="1" s="1"/>
  <c r="BG28" i="1"/>
  <c r="BG30" i="1"/>
  <c r="BG31" i="1"/>
  <c r="CI31" i="1" s="1"/>
  <c r="BF13" i="1"/>
  <c r="BF29" i="1"/>
  <c r="AX8" i="1"/>
  <c r="AX9" i="1"/>
  <c r="AX10" i="1"/>
  <c r="AX11" i="1"/>
  <c r="AX12" i="1"/>
  <c r="AX13" i="1"/>
  <c r="AM13" i="1" s="1"/>
  <c r="AX14" i="1"/>
  <c r="AX15" i="1"/>
  <c r="AX16" i="1"/>
  <c r="AX17" i="1"/>
  <c r="AX18" i="1"/>
  <c r="AX19" i="1"/>
  <c r="AX20" i="1"/>
  <c r="AX21" i="1"/>
  <c r="AM21" i="1" s="1"/>
  <c r="BF21" i="1" s="1"/>
  <c r="AX22" i="1"/>
  <c r="AX23" i="1"/>
  <c r="AX24" i="1"/>
  <c r="AX25" i="1"/>
  <c r="AX26" i="1"/>
  <c r="AX27" i="1"/>
  <c r="AX28" i="1"/>
  <c r="AX29" i="1"/>
  <c r="AM29" i="1" s="1"/>
  <c r="AX30" i="1"/>
  <c r="AX31" i="1"/>
  <c r="AX32" i="1"/>
  <c r="AS8" i="1"/>
  <c r="AS9" i="1"/>
  <c r="AS10" i="1"/>
  <c r="AS11" i="1"/>
  <c r="AS12" i="1"/>
  <c r="AM12" i="1" s="1"/>
  <c r="BF12" i="1" s="1"/>
  <c r="AS13" i="1"/>
  <c r="AS14" i="1"/>
  <c r="AS15" i="1"/>
  <c r="CW15" i="1" s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M28" i="1" s="1"/>
  <c r="BF28" i="1" s="1"/>
  <c r="AS29" i="1"/>
  <c r="AS30" i="1"/>
  <c r="AS31" i="1"/>
  <c r="CW31" i="1" s="1"/>
  <c r="AS32" i="1"/>
  <c r="AN8" i="1"/>
  <c r="AN9" i="1"/>
  <c r="AM9" i="1" s="1"/>
  <c r="BF9" i="1" s="1"/>
  <c r="AN10" i="1"/>
  <c r="AN11" i="1"/>
  <c r="AN12" i="1"/>
  <c r="AN13" i="1"/>
  <c r="AN14" i="1"/>
  <c r="AM14" i="1" s="1"/>
  <c r="AN15" i="1"/>
  <c r="AN16" i="1"/>
  <c r="AM16" i="1" s="1"/>
  <c r="BF16" i="1" s="1"/>
  <c r="AN17" i="1"/>
  <c r="AM17" i="1" s="1"/>
  <c r="BF17" i="1" s="1"/>
  <c r="AN18" i="1"/>
  <c r="AM18" i="1" s="1"/>
  <c r="BF18" i="1" s="1"/>
  <c r="AN19" i="1"/>
  <c r="AN20" i="1"/>
  <c r="AN21" i="1"/>
  <c r="AN22" i="1"/>
  <c r="AM22" i="1" s="1"/>
  <c r="AN23" i="1"/>
  <c r="AN24" i="1"/>
  <c r="AN25" i="1"/>
  <c r="AM25" i="1" s="1"/>
  <c r="BF25" i="1" s="1"/>
  <c r="AN26" i="1"/>
  <c r="AN27" i="1"/>
  <c r="AN28" i="1"/>
  <c r="AN29" i="1"/>
  <c r="AN30" i="1"/>
  <c r="AM30" i="1" s="1"/>
  <c r="AN31" i="1"/>
  <c r="AN32" i="1"/>
  <c r="AM32" i="1" s="1"/>
  <c r="BF32" i="1" s="1"/>
  <c r="AM8" i="1"/>
  <c r="BF8" i="1" s="1"/>
  <c r="AM10" i="1"/>
  <c r="BF10" i="1" s="1"/>
  <c r="AM15" i="1"/>
  <c r="AM23" i="1"/>
  <c r="BF23" i="1" s="1"/>
  <c r="AM24" i="1"/>
  <c r="AM26" i="1"/>
  <c r="BF26" i="1" s="1"/>
  <c r="AM31" i="1"/>
  <c r="BF31" i="1" s="1"/>
  <c r="AF8" i="1"/>
  <c r="AF9" i="1"/>
  <c r="AE9" i="1" s="1"/>
  <c r="CI9" i="1" s="1"/>
  <c r="AF10" i="1"/>
  <c r="AF11" i="1"/>
  <c r="AF12" i="1"/>
  <c r="AE12" i="1" s="1"/>
  <c r="AF13" i="1"/>
  <c r="AF14" i="1"/>
  <c r="AE14" i="1" s="1"/>
  <c r="BF14" i="1" s="1"/>
  <c r="AF15" i="1"/>
  <c r="AF16" i="1"/>
  <c r="AF17" i="1"/>
  <c r="AE17" i="1" s="1"/>
  <c r="AF18" i="1"/>
  <c r="AF19" i="1"/>
  <c r="AF20" i="1"/>
  <c r="AE20" i="1" s="1"/>
  <c r="AF21" i="1"/>
  <c r="AF22" i="1"/>
  <c r="AE22" i="1" s="1"/>
  <c r="BF22" i="1" s="1"/>
  <c r="AF23" i="1"/>
  <c r="AF24" i="1"/>
  <c r="AF25" i="1"/>
  <c r="AE25" i="1" s="1"/>
  <c r="AF26" i="1"/>
  <c r="AF27" i="1"/>
  <c r="AF28" i="1"/>
  <c r="AE28" i="1" s="1"/>
  <c r="AF29" i="1"/>
  <c r="AF30" i="1"/>
  <c r="AE30" i="1" s="1"/>
  <c r="BF30" i="1" s="1"/>
  <c r="AF31" i="1"/>
  <c r="AF32" i="1"/>
  <c r="AE8" i="1"/>
  <c r="AE10" i="1"/>
  <c r="AE11" i="1"/>
  <c r="AE13" i="1"/>
  <c r="AE15" i="1"/>
  <c r="AE16" i="1"/>
  <c r="AE18" i="1"/>
  <c r="AE19" i="1"/>
  <c r="AE21" i="1"/>
  <c r="AE23" i="1"/>
  <c r="AE24" i="1"/>
  <c r="AE26" i="1"/>
  <c r="AE27" i="1"/>
  <c r="AE29" i="1"/>
  <c r="AE31" i="1"/>
  <c r="AE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W8" i="1"/>
  <c r="W13" i="1"/>
  <c r="W14" i="1"/>
  <c r="W15" i="1"/>
  <c r="W16" i="1"/>
  <c r="W23" i="1"/>
  <c r="W24" i="1"/>
  <c r="W29" i="1"/>
  <c r="W30" i="1"/>
  <c r="W31" i="1"/>
  <c r="W32" i="1"/>
  <c r="V15" i="1"/>
  <c r="V22" i="1"/>
  <c r="V31" i="1"/>
  <c r="N8" i="1"/>
  <c r="N9" i="1"/>
  <c r="M9" i="1" s="1"/>
  <c r="N10" i="1"/>
  <c r="N11" i="1"/>
  <c r="N12" i="1"/>
  <c r="N13" i="1"/>
  <c r="N14" i="1"/>
  <c r="M14" i="1" s="1"/>
  <c r="V14" i="1" s="1"/>
  <c r="N15" i="1"/>
  <c r="N16" i="1"/>
  <c r="N17" i="1"/>
  <c r="M17" i="1" s="1"/>
  <c r="N18" i="1"/>
  <c r="N19" i="1"/>
  <c r="N20" i="1"/>
  <c r="N21" i="1"/>
  <c r="M21" i="1" s="1"/>
  <c r="V21" i="1" s="1"/>
  <c r="N22" i="1"/>
  <c r="M22" i="1" s="1"/>
  <c r="N23" i="1"/>
  <c r="N24" i="1"/>
  <c r="N25" i="1"/>
  <c r="M25" i="1" s="1"/>
  <c r="N26" i="1"/>
  <c r="N27" i="1"/>
  <c r="N28" i="1"/>
  <c r="N29" i="1"/>
  <c r="N30" i="1"/>
  <c r="M30" i="1" s="1"/>
  <c r="V30" i="1" s="1"/>
  <c r="N31" i="1"/>
  <c r="N32" i="1"/>
  <c r="M8" i="1"/>
  <c r="M10" i="1"/>
  <c r="M11" i="1"/>
  <c r="M12" i="1"/>
  <c r="M13" i="1"/>
  <c r="V13" i="1" s="1"/>
  <c r="M15" i="1"/>
  <c r="M16" i="1"/>
  <c r="M18" i="1"/>
  <c r="M19" i="1"/>
  <c r="M20" i="1"/>
  <c r="M23" i="1"/>
  <c r="M24" i="1"/>
  <c r="M26" i="1"/>
  <c r="M27" i="1"/>
  <c r="M28" i="1"/>
  <c r="M29" i="1"/>
  <c r="V29" i="1" s="1"/>
  <c r="M31" i="1"/>
  <c r="M32" i="1"/>
  <c r="E8" i="1"/>
  <c r="E9" i="1"/>
  <c r="W9" i="1" s="1"/>
  <c r="E10" i="1"/>
  <c r="W10" i="1" s="1"/>
  <c r="E11" i="1"/>
  <c r="W11" i="1" s="1"/>
  <c r="E12" i="1"/>
  <c r="E13" i="1"/>
  <c r="E14" i="1"/>
  <c r="E15" i="1"/>
  <c r="D15" i="1" s="1"/>
  <c r="E16" i="1"/>
  <c r="E17" i="1"/>
  <c r="W17" i="1" s="1"/>
  <c r="E18" i="1"/>
  <c r="W18" i="1" s="1"/>
  <c r="E19" i="1"/>
  <c r="W19" i="1" s="1"/>
  <c r="E20" i="1"/>
  <c r="E21" i="1"/>
  <c r="E22" i="1"/>
  <c r="E23" i="1"/>
  <c r="D23" i="1" s="1"/>
  <c r="V23" i="1" s="1"/>
  <c r="E24" i="1"/>
  <c r="E25" i="1"/>
  <c r="W25" i="1" s="1"/>
  <c r="E26" i="1"/>
  <c r="W26" i="1" s="1"/>
  <c r="E27" i="1"/>
  <c r="W27" i="1" s="1"/>
  <c r="E28" i="1"/>
  <c r="E29" i="1"/>
  <c r="E30" i="1"/>
  <c r="E31" i="1"/>
  <c r="D31" i="1" s="1"/>
  <c r="E32" i="1"/>
  <c r="D8" i="1"/>
  <c r="V8" i="1" s="1"/>
  <c r="D9" i="1"/>
  <c r="D10" i="1"/>
  <c r="D13" i="1"/>
  <c r="D14" i="1"/>
  <c r="D16" i="1"/>
  <c r="V16" i="1" s="1"/>
  <c r="D21" i="1"/>
  <c r="D22" i="1"/>
  <c r="D24" i="1"/>
  <c r="V24" i="1" s="1"/>
  <c r="D25" i="1"/>
  <c r="V25" i="1" s="1"/>
  <c r="D29" i="1"/>
  <c r="D30" i="1"/>
  <c r="D32" i="1"/>
  <c r="V32" i="1" s="1"/>
  <c r="CI14" i="1" l="1"/>
  <c r="CI22" i="1"/>
  <c r="CI30" i="1"/>
  <c r="DJ30" i="1"/>
  <c r="AM27" i="1"/>
  <c r="BF27" i="1" s="1"/>
  <c r="AM19" i="1"/>
  <c r="BF19" i="1" s="1"/>
  <c r="AM11" i="1"/>
  <c r="BF11" i="1" s="1"/>
  <c r="AM20" i="1"/>
  <c r="BF20" i="1" s="1"/>
  <c r="CW20" i="1"/>
  <c r="BG13" i="1"/>
  <c r="BO25" i="1"/>
  <c r="BO9" i="1"/>
  <c r="CR26" i="1"/>
  <c r="BO26" i="1"/>
  <c r="BO18" i="1"/>
  <c r="CR18" i="1"/>
  <c r="CR10" i="1"/>
  <c r="BO10" i="1"/>
  <c r="CW27" i="1"/>
  <c r="BO27" i="1"/>
  <c r="CW19" i="1"/>
  <c r="BO19" i="1"/>
  <c r="CW11" i="1"/>
  <c r="BO11" i="1"/>
  <c r="DB28" i="1"/>
  <c r="BO28" i="1"/>
  <c r="DB12" i="1"/>
  <c r="BO12" i="1"/>
  <c r="W13" i="2"/>
  <c r="CR12" i="2"/>
  <c r="BO12" i="2"/>
  <c r="D11" i="1"/>
  <c r="V11" i="1" s="1"/>
  <c r="D28" i="1"/>
  <c r="V28" i="1" s="1"/>
  <c r="W28" i="1"/>
  <c r="D20" i="1"/>
  <c r="V20" i="1" s="1"/>
  <c r="W20" i="1"/>
  <c r="D12" i="1"/>
  <c r="V12" i="1" s="1"/>
  <c r="W12" i="1"/>
  <c r="CI12" i="1"/>
  <c r="BO24" i="1"/>
  <c r="BO8" i="1"/>
  <c r="CR17" i="1"/>
  <c r="CW26" i="1"/>
  <c r="CW18" i="1"/>
  <c r="CW10" i="1"/>
  <c r="DB27" i="1"/>
  <c r="DB19" i="1"/>
  <c r="DB11" i="1"/>
  <c r="CH20" i="1"/>
  <c r="D9" i="2"/>
  <c r="V9" i="2" s="1"/>
  <c r="BO10" i="2"/>
  <c r="CH14" i="1"/>
  <c r="DJ14" i="1" s="1"/>
  <c r="V10" i="1"/>
  <c r="V9" i="1"/>
  <c r="V14" i="2"/>
  <c r="D18" i="1"/>
  <c r="V18" i="1" s="1"/>
  <c r="BG29" i="1"/>
  <c r="CI29" i="1" s="1"/>
  <c r="BG32" i="1"/>
  <c r="CI32" i="1" s="1"/>
  <c r="CJ32" i="1"/>
  <c r="CI24" i="1"/>
  <c r="BG16" i="1"/>
  <c r="CI16" i="1" s="1"/>
  <c r="CJ16" i="1"/>
  <c r="BO17" i="1"/>
  <c r="CJ8" i="1"/>
  <c r="BF24" i="1"/>
  <c r="CH23" i="1"/>
  <c r="DJ23" i="1" s="1"/>
  <c r="CQ23" i="1"/>
  <c r="W22" i="1"/>
  <c r="CI8" i="1"/>
  <c r="D27" i="1"/>
  <c r="V27" i="1" s="1"/>
  <c r="D17" i="1"/>
  <c r="V17" i="1" s="1"/>
  <c r="W21" i="1"/>
  <c r="CI17" i="1"/>
  <c r="CJ31" i="1"/>
  <c r="CJ15" i="1"/>
  <c r="BO32" i="1"/>
  <c r="BO16" i="1"/>
  <c r="CQ29" i="1"/>
  <c r="CQ21" i="1"/>
  <c r="CQ13" i="1"/>
  <c r="CH29" i="1"/>
  <c r="DJ29" i="1" s="1"/>
  <c r="CQ30" i="1"/>
  <c r="BF11" i="2"/>
  <c r="BF15" i="1"/>
  <c r="BG21" i="1"/>
  <c r="D19" i="1"/>
  <c r="V19" i="1" s="1"/>
  <c r="CH22" i="1"/>
  <c r="DJ22" i="1" s="1"/>
  <c r="CQ22" i="1"/>
  <c r="CW28" i="1"/>
  <c r="D26" i="1"/>
  <c r="V26" i="1" s="1"/>
  <c r="CI15" i="1"/>
  <c r="CJ30" i="1"/>
  <c r="CJ22" i="1"/>
  <c r="CJ14" i="1"/>
  <c r="BO31" i="1"/>
  <c r="BO15" i="1"/>
  <c r="DB20" i="1"/>
  <c r="BF9" i="2"/>
  <c r="CJ28" i="1"/>
  <c r="CJ20" i="1"/>
  <c r="CJ12" i="1"/>
  <c r="CR30" i="1"/>
  <c r="CR22" i="1"/>
  <c r="CR14" i="1"/>
  <c r="DB32" i="1"/>
  <c r="DB24" i="1"/>
  <c r="DB16" i="1"/>
  <c r="DB8" i="1"/>
  <c r="CQ13" i="2"/>
  <c r="CH13" i="2"/>
  <c r="DJ13" i="2" s="1"/>
  <c r="CR10" i="2"/>
  <c r="DB8" i="2"/>
  <c r="CW10" i="2"/>
  <c r="AE39" i="4"/>
  <c r="CI39" i="4" s="1"/>
  <c r="AE23" i="4"/>
  <c r="CI23" i="4" s="1"/>
  <c r="BF12" i="2"/>
  <c r="CR11" i="2"/>
  <c r="CI10" i="1"/>
  <c r="CJ27" i="1"/>
  <c r="CJ19" i="1"/>
  <c r="CJ11" i="1"/>
  <c r="CR29" i="1"/>
  <c r="CR21" i="1"/>
  <c r="CR13" i="1"/>
  <c r="DB31" i="1"/>
  <c r="DB23" i="1"/>
  <c r="DB15" i="1"/>
  <c r="AM8" i="2"/>
  <c r="CR9" i="2"/>
  <c r="BO9" i="2"/>
  <c r="CW9" i="2"/>
  <c r="AE38" i="4"/>
  <c r="CI38" i="4" s="1"/>
  <c r="AE22" i="4"/>
  <c r="CI22" i="4" s="1"/>
  <c r="DB9" i="2"/>
  <c r="DB14" i="1"/>
  <c r="BO11" i="2"/>
  <c r="CR8" i="2"/>
  <c r="CW8" i="2"/>
  <c r="AE37" i="4"/>
  <c r="CI37" i="4" s="1"/>
  <c r="AE21" i="4"/>
  <c r="CI21" i="4" s="1"/>
  <c r="CR27" i="1"/>
  <c r="CR19" i="1"/>
  <c r="CR11" i="1"/>
  <c r="DB29" i="1"/>
  <c r="DB21" i="1"/>
  <c r="DB13" i="1"/>
  <c r="CJ11" i="2"/>
  <c r="BG11" i="2"/>
  <c r="CI11" i="2" s="1"/>
  <c r="AE36" i="4"/>
  <c r="CI36" i="4" s="1"/>
  <c r="AE20" i="4"/>
  <c r="CI20" i="4" s="1"/>
  <c r="AE35" i="4"/>
  <c r="CI35" i="4" s="1"/>
  <c r="AE27" i="4"/>
  <c r="CI27" i="4" s="1"/>
  <c r="AE19" i="4"/>
  <c r="CI19" i="4" s="1"/>
  <c r="AE11" i="4"/>
  <c r="CI11" i="4" s="1"/>
  <c r="AE34" i="4"/>
  <c r="CI34" i="4" s="1"/>
  <c r="AE26" i="4"/>
  <c r="CI26" i="4" s="1"/>
  <c r="AE18" i="4"/>
  <c r="CI18" i="4" s="1"/>
  <c r="AE10" i="4"/>
  <c r="CI10" i="4" s="1"/>
  <c r="BG9" i="2"/>
  <c r="CI9" i="2" s="1"/>
  <c r="AE33" i="4"/>
  <c r="CI33" i="4" s="1"/>
  <c r="AE25" i="4"/>
  <c r="CI25" i="4" s="1"/>
  <c r="AE17" i="4"/>
  <c r="CI17" i="4" s="1"/>
  <c r="AE9" i="4"/>
  <c r="CI9" i="4" s="1"/>
  <c r="AE32" i="4"/>
  <c r="CI32" i="4" s="1"/>
  <c r="AE24" i="4"/>
  <c r="CI24" i="4" s="1"/>
  <c r="AE16" i="4"/>
  <c r="CI16" i="4" s="1"/>
  <c r="AE8" i="4"/>
  <c r="CI8" i="4" s="1"/>
  <c r="C1" i="8"/>
  <c r="B1" i="8"/>
  <c r="CQ11" i="1" l="1"/>
  <c r="CH11" i="1"/>
  <c r="DJ11" i="1" s="1"/>
  <c r="CI21" i="1"/>
  <c r="CH21" i="1"/>
  <c r="DJ21" i="1" s="1"/>
  <c r="CH16" i="1"/>
  <c r="DJ16" i="1" s="1"/>
  <c r="CQ16" i="1"/>
  <c r="CQ18" i="1"/>
  <c r="CH18" i="1"/>
  <c r="DJ18" i="1" s="1"/>
  <c r="CH32" i="1"/>
  <c r="DJ32" i="1" s="1"/>
  <c r="CQ32" i="1"/>
  <c r="CQ19" i="1"/>
  <c r="CH19" i="1"/>
  <c r="DJ19" i="1" s="1"/>
  <c r="CQ26" i="1"/>
  <c r="CH26" i="1"/>
  <c r="DJ26" i="1" s="1"/>
  <c r="CQ12" i="2"/>
  <c r="CH12" i="2"/>
  <c r="DJ12" i="2" s="1"/>
  <c r="CQ12" i="1"/>
  <c r="CH12" i="1"/>
  <c r="DJ12" i="1" s="1"/>
  <c r="CH9" i="2"/>
  <c r="DJ9" i="2" s="1"/>
  <c r="CQ9" i="2"/>
  <c r="CQ10" i="2"/>
  <c r="CH10" i="2"/>
  <c r="DJ10" i="2" s="1"/>
  <c r="CQ27" i="1"/>
  <c r="CH27" i="1"/>
  <c r="DJ27" i="1" s="1"/>
  <c r="CH9" i="1"/>
  <c r="DJ9" i="1" s="1"/>
  <c r="CQ9" i="1"/>
  <c r="CQ20" i="1"/>
  <c r="CQ25" i="1"/>
  <c r="CH25" i="1"/>
  <c r="DJ25" i="1" s="1"/>
  <c r="CQ11" i="2"/>
  <c r="CH11" i="2"/>
  <c r="DJ11" i="2" s="1"/>
  <c r="CQ8" i="2"/>
  <c r="BF8" i="2"/>
  <c r="DJ8" i="2" s="1"/>
  <c r="CH15" i="1"/>
  <c r="DJ15" i="1" s="1"/>
  <c r="CQ15" i="1"/>
  <c r="DJ20" i="1"/>
  <c r="CH8" i="1"/>
  <c r="DJ8" i="1" s="1"/>
  <c r="CQ8" i="1"/>
  <c r="CQ28" i="1"/>
  <c r="CH28" i="1"/>
  <c r="DJ28" i="1" s="1"/>
  <c r="CQ10" i="1"/>
  <c r="CH10" i="1"/>
  <c r="DJ10" i="1" s="1"/>
  <c r="CH13" i="1"/>
  <c r="DJ13" i="1" s="1"/>
  <c r="CI13" i="1"/>
  <c r="CH31" i="1"/>
  <c r="DJ31" i="1" s="1"/>
  <c r="CQ31" i="1"/>
  <c r="CQ17" i="1"/>
  <c r="CH17" i="1"/>
  <c r="DJ17" i="1" s="1"/>
  <c r="CH24" i="1"/>
  <c r="DJ24" i="1" s="1"/>
  <c r="CQ2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V7" i="5" s="1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CS7" i="2" l="1"/>
  <c r="DC7" i="2"/>
  <c r="CM7" i="2"/>
  <c r="BU7" i="2"/>
  <c r="DI7" i="2"/>
  <c r="CY7" i="1"/>
  <c r="BN7" i="4"/>
  <c r="BY7" i="4"/>
  <c r="CH7" i="4"/>
  <c r="AC7" i="2"/>
  <c r="CO7" i="1"/>
  <c r="CZ7" i="1"/>
  <c r="DI7" i="1"/>
  <c r="DE7" i="2"/>
  <c r="CO7" i="2"/>
  <c r="AS7" i="2"/>
  <c r="CW7" i="2" s="1"/>
  <c r="BP7" i="2"/>
  <c r="CY7" i="2"/>
  <c r="N7" i="2"/>
  <c r="M7" i="2" s="1"/>
  <c r="CL7" i="2"/>
  <c r="CX7" i="2"/>
  <c r="DH7" i="2"/>
  <c r="CT7" i="2"/>
  <c r="BZ7" i="2"/>
  <c r="BO7" i="2" s="1"/>
  <c r="Y7" i="2"/>
  <c r="CU7" i="2"/>
  <c r="AD7" i="2"/>
  <c r="CV7" i="2"/>
  <c r="D7" i="6"/>
  <c r="DA7" i="2"/>
  <c r="AB7" i="2"/>
  <c r="DF7" i="2"/>
  <c r="E7" i="2"/>
  <c r="CN7" i="2"/>
  <c r="CZ7" i="2"/>
  <c r="BH7" i="2"/>
  <c r="BG7" i="2" s="1"/>
  <c r="DD7" i="2"/>
  <c r="Z7" i="2"/>
  <c r="AT7" i="5"/>
  <c r="BE7" i="5"/>
  <c r="W7" i="4"/>
  <c r="BK7" i="4"/>
  <c r="AC7" i="3"/>
  <c r="AC7" i="1"/>
  <c r="AN7" i="1"/>
  <c r="AX7" i="1"/>
  <c r="CL7" i="1"/>
  <c r="CV7" i="1"/>
  <c r="DF7" i="1"/>
  <c r="BL7" i="4"/>
  <c r="BW7" i="4"/>
  <c r="CF7" i="4"/>
  <c r="AD7" i="1"/>
  <c r="CM7" i="1"/>
  <c r="CX7" i="1"/>
  <c r="DG7" i="1"/>
  <c r="Z7" i="1"/>
  <c r="BB7" i="5"/>
  <c r="AD7" i="5"/>
  <c r="AL7" i="5"/>
  <c r="BJ7" i="4"/>
  <c r="AA7" i="3"/>
  <c r="CK7" i="1"/>
  <c r="CU7" i="1"/>
  <c r="BR7" i="4"/>
  <c r="N7" i="5"/>
  <c r="N7" i="1"/>
  <c r="M7" i="1" s="1"/>
  <c r="CB7" i="4"/>
  <c r="AG7" i="4"/>
  <c r="AF7" i="4" s="1"/>
  <c r="AO7" i="4"/>
  <c r="CC7" i="4"/>
  <c r="Z7" i="3"/>
  <c r="CT7" i="1"/>
  <c r="DD7" i="1"/>
  <c r="R7" i="4"/>
  <c r="AB7" i="3"/>
  <c r="AA7" i="1"/>
  <c r="DE7" i="1"/>
  <c r="BM7" i="4"/>
  <c r="BX7" i="4"/>
  <c r="BS7" i="4"/>
  <c r="Q7" i="5"/>
  <c r="BT7" i="4"/>
  <c r="BU7" i="4"/>
  <c r="CE7" i="4"/>
  <c r="Y7" i="1"/>
  <c r="AT7" i="4"/>
  <c r="CG7" i="4"/>
  <c r="CS7" i="1"/>
  <c r="CN7" i="1"/>
  <c r="BU7" i="1"/>
  <c r="DH7" i="1"/>
  <c r="H7" i="5"/>
  <c r="CD7" i="4"/>
  <c r="E7" i="1"/>
  <c r="D7" i="1" s="1"/>
  <c r="E7" i="3"/>
  <c r="N7" i="3"/>
  <c r="M7" i="3" s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CR7" i="2"/>
  <c r="CH7" i="2"/>
  <c r="W7" i="2"/>
  <c r="D7" i="2"/>
  <c r="V7" i="2" s="1"/>
  <c r="CJ7" i="2"/>
  <c r="CI7" i="2"/>
  <c r="BV7" i="4"/>
  <c r="AM7" i="2"/>
  <c r="CQ7" i="2" s="1"/>
  <c r="CA7" i="4"/>
  <c r="AM7" i="1"/>
  <c r="BF7" i="1" s="1"/>
  <c r="CR7" i="1"/>
  <c r="DB7" i="1"/>
  <c r="BI7" i="4"/>
  <c r="W7" i="1"/>
  <c r="V7" i="1"/>
  <c r="I7" i="5"/>
  <c r="BO7" i="1"/>
  <c r="CH7" i="1" s="1"/>
  <c r="W7" i="3"/>
  <c r="CI7" i="1"/>
  <c r="F7" i="5"/>
  <c r="CJ7" i="1"/>
  <c r="CW7" i="1"/>
  <c r="D7" i="3"/>
  <c r="V7" i="3" s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Q7" i="1"/>
  <c r="DJ7" i="1"/>
  <c r="CI7" i="4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<sst xmlns="http://schemas.openxmlformats.org/spreadsheetml/2006/main" count="2075" uniqueCount="425">
  <si>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</si>
  <si>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</si>
  <si>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</si>
  <si>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</si>
  <si>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</si>
  <si>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</si>
  <si>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</si>
  <si>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</si>
  <si>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</si>
  <si>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</si>
  <si>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</si>
  <si>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</si>
  <si>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</si>
  <si>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</si>
  <si>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</si>
  <si>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</si>
  <si>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</si>
  <si>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</si>
  <si>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</si>
  <si>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</si>
  <si>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</si>
  <si>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</si>
  <si>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</si>
  <si>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</si>
  <si>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</si>
  <si>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</si>
  <si>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</si>
  <si>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</si>
  <si>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</si>
  <si>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</si>
  <si>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</si>
  <si>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</si>
  <si>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</si>
  <si>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</si>
  <si>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</si>
  <si>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</si>
  <si>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</si>
  <si>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</si>
  <si>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</si>
  <si>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</si>
  <si>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</si>
  <si>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</si>
  <si>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</si>
  <si>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</si>
  <si>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</si>
  <si>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</si>
  <si>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</si>
  <si>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</si>
  <si>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</si>
  <si>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</si>
  <si>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</si>
  <si>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</si>
  <si>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</si>
  <si>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</si>
  <si>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</si>
  <si>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</si>
  <si>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</si>
  <si>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</si>
  <si>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</si>
  <si>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</si>
  <si>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</si>
  <si>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</si>
  <si>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</si>
  <si>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</si>
  <si>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</si>
  <si>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</si>
  <si>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</si>
  <si>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</si>
  <si>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</si>
  <si>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</si>
  <si>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</si>
  <si>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</si>
  <si>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</si>
  <si>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</si>
  <si>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</si>
  <si>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</si>
  <si>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</si>
  <si>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</si>
  <si>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</si>
  <si>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</si>
  <si>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</si>
  <si>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</si>
  <si>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</si>
  <si>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</si>
  <si>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</si>
  <si>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</si>
  <si>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</si>
  <si>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</si>
  <si>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</si>
  <si>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</si>
  <si>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</si>
  <si>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</si>
  <si>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</si>
  <si>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</si>
  <si>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</si>
  <si>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</si>
  <si>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</si>
  <si>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</si>
  <si>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</si>
  <si>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</si>
  <si>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</si>
  <si>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</si>
  <si>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</si>
  <si>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</si>
  <si>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</si>
  <si>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</si>
  <si>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</si>
  <si>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</si>
  <si>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</si>
  <si>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</si>
  <si>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</si>
  <si>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</si>
  <si>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</si>
  <si>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</si>
  <si>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</si>
  <si>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</si>
  <si>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</si>
  <si>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</si>
  <si>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</si>
  <si>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</si>
  <si>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</si>
  <si>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</si>
  <si>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</si>
  <si>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</si>
  <si>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</si>
  <si>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</si>
  <si>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</si>
  <si>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</si>
  <si>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</si>
  <si>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</si>
  <si>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</si>
  <si>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</si>
  <si>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</si>
  <si>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</si>
  <si>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</si>
  <si>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</si>
  <si>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</si>
  <si>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</si>
  <si>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</si>
  <si>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</si>
  <si>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</si>
  <si>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</si>
  <si>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</si>
  <si>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</si>
  <si>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</si>
  <si>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</si>
  <si>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</si>
  <si>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</si>
  <si>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</si>
  <si>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</si>
  <si>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</si>
  <si>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</si>
  <si>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</si>
  <si>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</si>
  <si>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</si>
  <si>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</si>
  <si>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</si>
  <si>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</si>
  <si>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</si>
  <si>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</si>
  <si>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</si>
  <si>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</si>
  <si>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</si>
  <si>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</si>
  <si>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</si>
  <si>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</si>
  <si>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</si>
  <si>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</si>
  <si>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</si>
  <si>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</si>
  <si>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</si>
  <si>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</si>
  <si>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</si>
  <si>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</si>
  <si>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</si>
  <si>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</si>
  <si>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</si>
  <si>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</si>
  <si>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</si>
  <si>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</si>
  <si>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</si>
  <si>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</si>
  <si>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</si>
  <si>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</si>
  <si>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</si>
  <si>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</si>
  <si>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</si>
  <si>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</si>
  <si>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</si>
  <si>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</si>
  <si>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</si>
  <si>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</si>
  <si>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</si>
  <si>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</si>
  <si>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</si>
  <si>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</si>
  <si>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</si>
  <si>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</si>
  <si>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</si>
  <si>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</si>
  <si>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</si>
  <si>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</si>
  <si>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</si>
  <si>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</si>
  <si>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</si>
  <si>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</si>
  <si>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</si>
  <si>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</si>
  <si>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</si>
  <si>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</si>
  <si>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</si>
  <si>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</si>
  <si>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</si>
  <si>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</si>
  <si>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</si>
  <si>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</si>
  <si>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</si>
  <si>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</si>
  <si>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</si>
  <si>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</si>
  <si>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</si>
  <si>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</si>
  <si>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</si>
  <si>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</si>
  <si>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</si>
  <si>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</si>
  <si>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</si>
  <si>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</si>
  <si>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</si>
  <si>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</si>
  <si>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</si>
  <si>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</si>
  <si>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</si>
  <si>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</si>
  <si>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</si>
  <si>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</si>
  <si>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</si>
  <si>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</si>
  <si>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</si>
  <si>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</si>
  <si>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</si>
  <si>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</si>
  <si>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</si>
  <si>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</si>
  <si>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</si>
  <si>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</si>
  <si>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</si>
  <si>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</si>
  <si>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</si>
  <si>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</si>
  <si>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</si>
  <si>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</si>
  <si>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</si>
  <si>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</si>
  <si>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</si>
  <si>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</si>
  <si>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</si>
  <si>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</si>
  <si>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</si>
  <si>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</si>
  <si>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</si>
  <si>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</si>
  <si>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</si>
  <si>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</si>
  <si>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</si>
  <si>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</si>
  <si>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</si>
  <si>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</si>
  <si>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</si>
  <si>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</si>
  <si>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</si>
  <si>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</si>
  <si>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</si>
  <si>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</si>
  <si>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</si>
  <si>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</si>
  <si>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</si>
  <si>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</si>
  <si>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</si>
  <si>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</si>
  <si>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</si>
  <si>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</si>
  <si>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</si>
  <si>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</si>
  <si>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</si>
  <si>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</si>
  <si>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</si>
  <si>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</si>
  <si>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</si>
  <si>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</si>
  <si>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</si>
  <si>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</si>
  <si>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</si>
  <si>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</si>
  <si>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</si>
  <si>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</si>
  <si>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</si>
  <si>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</si>
  <si>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</si>
  <si>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</si>
  <si>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</si>
  <si>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</si>
  <si>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</si>
  <si>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</si>
  <si>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</si>
  <si>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</si>
  <si>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</si>
  <si>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</si>
  <si>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</si>
  <si>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</si>
  <si>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</si>
  <si>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</si>
  <si>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</si>
  <si>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</si>
  <si>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</si>
  <si>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</si>
  <si>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</si>
  <si>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09000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</si>
  <si>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</si>
  <si>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</si>
  <si>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</si>
  <si>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</si>
  <si>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</si>
  <si>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</si>
  <si>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09201</t>
  </si>
  <si>
    <t>宇都宮市</t>
  </si>
  <si>
    <t>091043</t>
  </si>
  <si>
    <t>09202</t>
  </si>
  <si>
    <t>足利市</t>
  </si>
  <si>
    <t>091064</t>
  </si>
  <si>
    <t>09203</t>
  </si>
  <si>
    <t>栃木市</t>
  </si>
  <si>
    <t>091045</t>
  </si>
  <si>
    <t>09808</t>
  </si>
  <si>
    <t>佐野地区衛生施設組合</t>
  </si>
  <si>
    <t>09204</t>
  </si>
  <si>
    <t>佐野市</t>
  </si>
  <si>
    <t>091046</t>
  </si>
  <si>
    <t>09205</t>
  </si>
  <si>
    <t>鹿沼市</t>
  </si>
  <si>
    <t>091047</t>
  </si>
  <si>
    <t>09206</t>
  </si>
  <si>
    <t>日光市</t>
  </si>
  <si>
    <t>091048</t>
  </si>
  <si>
    <t>09208</t>
  </si>
  <si>
    <t>小山市</t>
  </si>
  <si>
    <t>091119</t>
  </si>
  <si>
    <t>09852</t>
  </si>
  <si>
    <t>小山広域保健衛生組合</t>
  </si>
  <si>
    <t>09209</t>
  </si>
  <si>
    <t>真岡市</t>
  </si>
  <si>
    <t>091103</t>
  </si>
  <si>
    <t>09833</t>
  </si>
  <si>
    <t>芳賀地区広域行政事務組合</t>
  </si>
  <si>
    <t>09210</t>
  </si>
  <si>
    <t>大田原市</t>
  </si>
  <si>
    <t>091079</t>
  </si>
  <si>
    <t>09806</t>
  </si>
  <si>
    <t>那須地区広域行政事務組合</t>
  </si>
  <si>
    <t>09211</t>
  </si>
  <si>
    <t>矢板市</t>
  </si>
  <si>
    <t>091067</t>
  </si>
  <si>
    <t>09850</t>
  </si>
  <si>
    <t>塩谷広域行政組合</t>
  </si>
  <si>
    <t>09213</t>
  </si>
  <si>
    <t>那須塩原市</t>
  </si>
  <si>
    <t>091052</t>
  </si>
  <si>
    <t>09214</t>
  </si>
  <si>
    <t>さくら市</t>
  </si>
  <si>
    <t>091120</t>
  </si>
  <si>
    <t>09215</t>
  </si>
  <si>
    <t>那須烏山市</t>
  </si>
  <si>
    <t>091118</t>
  </si>
  <si>
    <t>09841</t>
  </si>
  <si>
    <t>南那須地区広域行政事務組合</t>
  </si>
  <si>
    <t>09216</t>
  </si>
  <si>
    <t>下野市</t>
  </si>
  <si>
    <t>091117</t>
  </si>
  <si>
    <t>09301</t>
  </si>
  <si>
    <t>上三川町</t>
  </si>
  <si>
    <t>091115</t>
  </si>
  <si>
    <t>小山広域</t>
  </si>
  <si>
    <t>09342</t>
  </si>
  <si>
    <t>益子町</t>
  </si>
  <si>
    <t>091112</t>
  </si>
  <si>
    <t>09821</t>
  </si>
  <si>
    <t>芳賀郡中部環境衛生事務組合</t>
  </si>
  <si>
    <t>09343</t>
  </si>
  <si>
    <t>茂木町</t>
  </si>
  <si>
    <t>091084</t>
  </si>
  <si>
    <t>芳賀中部環境衛生事務組合</t>
  </si>
  <si>
    <t>09344</t>
  </si>
  <si>
    <t>市貝町</t>
  </si>
  <si>
    <t>091108</t>
  </si>
  <si>
    <t>芳賀地区行政事務組合</t>
  </si>
  <si>
    <t>09345</t>
  </si>
  <si>
    <t>芳賀町</t>
  </si>
  <si>
    <t>091102</t>
  </si>
  <si>
    <t>芳賀郡中部環境衛生</t>
  </si>
  <si>
    <t>09361</t>
  </si>
  <si>
    <t>壬生町</t>
  </si>
  <si>
    <t>091060</t>
  </si>
  <si>
    <t>09364</t>
  </si>
  <si>
    <t>野木町</t>
  </si>
  <si>
    <t>091121</t>
  </si>
  <si>
    <t>09384</t>
  </si>
  <si>
    <t>塩谷町</t>
  </si>
  <si>
    <t>091122</t>
  </si>
  <si>
    <t>09386</t>
  </si>
  <si>
    <t>高根沢町</t>
  </si>
  <si>
    <t>091087</t>
  </si>
  <si>
    <t>09407</t>
  </si>
  <si>
    <t>那須町</t>
  </si>
  <si>
    <t>091088</t>
  </si>
  <si>
    <t>09411</t>
  </si>
  <si>
    <t>那珂川町</t>
  </si>
  <si>
    <t>091077</t>
  </si>
  <si>
    <t>092010</t>
  </si>
  <si>
    <t>092019</t>
  </si>
  <si>
    <t>092018</t>
  </si>
  <si>
    <t>092013</t>
  </si>
  <si>
    <t>092014</t>
  </si>
  <si>
    <t>092015</t>
  </si>
  <si>
    <t>092016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</si>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</sst>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11</v>
      </c>
      <c r="B7" s="154" t="s">
        <v>317</v>
      </c>
      <c r="C7" s="138" t="s">
        <v>33</v>
      </c>
      <c r="D7" s="140">
        <f>SUM(E7,+L7)</f>
        <v>23124926</v>
      </c>
      <c r="E7" s="140">
        <f>SUM(F7:I7,K7)</f>
        <v>6016423</v>
      </c>
      <c r="F7" s="140">
        <f>SUM(F$8:F$207)</f>
        <v>543268</v>
      </c>
      <c r="G7" s="140">
        <f>SUM(G$8:G$207)</f>
        <v>15661</v>
      </c>
      <c r="H7" s="140">
        <f>SUM(H$8:H$207)</f>
        <v>31800</v>
      </c>
      <c r="I7" s="140">
        <f>SUM(I$8:I$207)</f>
        <v>3320114</v>
      </c>
      <c r="J7" s="143" t="s">
        <v>314</v>
      </c>
      <c r="K7" s="140">
        <f>SUM(K$8:K$207)</f>
        <v>2105580</v>
      </c>
      <c r="L7" s="140">
        <f>SUM(L$8:L$207)</f>
        <v>17108503</v>
      </c>
      <c r="M7" s="140">
        <f>SUM(N7,+U7)</f>
        <v>3001532</v>
      </c>
      <c r="N7" s="140">
        <f>SUM(O7:R7,T7)</f>
        <v>276033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207721</v>
      </c>
      <c r="S7" s="143" t="s">
        <v>314</v>
      </c>
      <c r="T7" s="140">
        <f>SUM(T$8:T$207)</f>
        <v>68312</v>
      </c>
      <c r="U7" s="140">
        <f>SUM(U$8:U$207)</f>
        <v>2725499</v>
      </c>
      <c r="V7" s="140">
        <f t="shared" ref="V7:AA7" si="0">+SUM(D7,M7)</f>
        <v>26126458</v>
      </c>
      <c r="W7" s="140">
        <f t="shared" si="0"/>
        <v>6292456</v>
      </c>
      <c r="X7" s="140">
        <f t="shared" si="0"/>
        <v>543268</v>
      </c>
      <c r="Y7" s="140">
        <f t="shared" si="0"/>
        <v>15661</v>
      </c>
      <c r="Z7" s="140">
        <f t="shared" si="0"/>
        <v>31800</v>
      </c>
      <c r="AA7" s="140">
        <f t="shared" si="0"/>
        <v>3527835</v>
      </c>
      <c r="AB7" s="142" t="str">
        <f>IF(+SUM(J7,S7)=0,"-",+SUM(J7,S7))</f>
        <v>-</v>
      </c>
      <c r="AC7" s="140">
        <f>+SUM(K7,T7)</f>
        <v>2173892</v>
      </c>
      <c r="AD7" s="140">
        <f>+SUM(L7,U7)</f>
        <v>19834002</v>
      </c>
      <c r="AE7" s="140">
        <f>SUM(AF7,+AK7)</f>
        <v>2963488</v>
      </c>
      <c r="AF7" s="140">
        <f>SUM(AG7:AJ7)</f>
        <v>2865955</v>
      </c>
      <c r="AG7" s="140">
        <f t="shared" ref="AG7:AL7" si="1">SUM(AG$8:AG$207)</f>
        <v>2905</v>
      </c>
      <c r="AH7" s="140">
        <f t="shared" si="1"/>
        <v>1960870</v>
      </c>
      <c r="AI7" s="140">
        <f t="shared" si="1"/>
        <v>868180</v>
      </c>
      <c r="AJ7" s="140">
        <f t="shared" si="1"/>
        <v>34000</v>
      </c>
      <c r="AK7" s="140">
        <f t="shared" si="1"/>
        <v>97533</v>
      </c>
      <c r="AL7" s="140">
        <f t="shared" si="1"/>
        <v>565791</v>
      </c>
      <c r="AM7" s="140">
        <f>SUM(AN7,AS7,AW7,AX7,BD7)</f>
        <v>15903938</v>
      </c>
      <c r="AN7" s="140">
        <f>SUM(AO7:AR7)</f>
        <v>2260345</v>
      </c>
      <c r="AO7" s="140">
        <f>SUM(AO$8:AO$207)</f>
        <v>1244563</v>
      </c>
      <c r="AP7" s="140">
        <f>SUM(AP$8:AP$207)</f>
        <v>332245</v>
      </c>
      <c r="AQ7" s="140">
        <f>SUM(AQ$8:AQ$207)</f>
        <v>631116</v>
      </c>
      <c r="AR7" s="140">
        <f>SUM(AR$8:AR$207)</f>
        <v>52421</v>
      </c>
      <c r="AS7" s="140">
        <f>SUM(AT7:AV7)</f>
        <v>2938768</v>
      </c>
      <c r="AT7" s="140">
        <f>SUM(AT$8:AT$207)</f>
        <v>184117</v>
      </c>
      <c r="AU7" s="140">
        <f>SUM(AU$8:AU$207)</f>
        <v>2571840</v>
      </c>
      <c r="AV7" s="140">
        <f>SUM(AV$8:AV$207)</f>
        <v>182811</v>
      </c>
      <c r="AW7" s="140">
        <f>SUM(AW$8:AW$207)</f>
        <v>14414</v>
      </c>
      <c r="AX7" s="140">
        <f>SUM(AY7:BB7)</f>
        <v>10635378</v>
      </c>
      <c r="AY7" s="140">
        <f t="shared" ref="AY7:BE7" si="2">SUM(AY$8:AY$207)</f>
        <v>5113094</v>
      </c>
      <c r="AZ7" s="140">
        <f t="shared" si="2"/>
        <v>4667844</v>
      </c>
      <c r="BA7" s="140">
        <f t="shared" si="2"/>
        <v>657385</v>
      </c>
      <c r="BB7" s="140">
        <f t="shared" si="2"/>
        <v>197055</v>
      </c>
      <c r="BC7" s="140">
        <f t="shared" si="2"/>
        <v>3231278</v>
      </c>
      <c r="BD7" s="140">
        <f t="shared" si="2"/>
        <v>55033</v>
      </c>
      <c r="BE7" s="140">
        <f t="shared" si="2"/>
        <v>460431</v>
      </c>
      <c r="BF7" s="140">
        <f>SUM(AE7,+AM7,+BE7)</f>
        <v>19327857</v>
      </c>
      <c r="BG7" s="140">
        <f>SUM(BH7,+BM7)</f>
        <v>93204</v>
      </c>
      <c r="BH7" s="140">
        <f>SUM(BI7:BL7)</f>
        <v>93204</v>
      </c>
      <c r="BI7" s="140">
        <f t="shared" ref="BI7:BN7" si="3">SUM(BI$8:BI$207)</f>
        <v>0</v>
      </c>
      <c r="BJ7" s="140">
        <f t="shared" si="3"/>
        <v>93204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24776</v>
      </c>
      <c r="BO7" s="140">
        <f>SUM(BP7,BU7,BY7,BZ7,CF7)</f>
        <v>1447879</v>
      </c>
      <c r="BP7" s="140">
        <f>SUM(BQ7:BT7)</f>
        <v>515858</v>
      </c>
      <c r="BQ7" s="140">
        <f>SUM(BQ$8:BQ$207)</f>
        <v>175405</v>
      </c>
      <c r="BR7" s="140">
        <f>SUM(BR$8:BR$207)</f>
        <v>196818</v>
      </c>
      <c r="BS7" s="140">
        <f>SUM(BS$8:BS$207)</f>
        <v>143635</v>
      </c>
      <c r="BT7" s="140">
        <f>SUM(BT$8:BT$207)</f>
        <v>0</v>
      </c>
      <c r="BU7" s="140">
        <f>SUM(BV7:BX7)</f>
        <v>475550</v>
      </c>
      <c r="BV7" s="140">
        <f>SUM(BV$8:BV$207)</f>
        <v>29452</v>
      </c>
      <c r="BW7" s="140">
        <f>SUM(BW$8:BW$207)</f>
        <v>446096</v>
      </c>
      <c r="BX7" s="140">
        <f>SUM(BX$8:BX$207)</f>
        <v>2</v>
      </c>
      <c r="BY7" s="140">
        <f>SUM(BY$8:BY$207)</f>
        <v>7067</v>
      </c>
      <c r="BZ7" s="140">
        <f>SUM(CA7:CD7)</f>
        <v>448407</v>
      </c>
      <c r="CA7" s="140">
        <f t="shared" ref="CA7:CG7" si="4">SUM(CA$8:CA$207)</f>
        <v>45084</v>
      </c>
      <c r="CB7" s="140">
        <f t="shared" si="4"/>
        <v>394248</v>
      </c>
      <c r="CC7" s="140">
        <f t="shared" si="4"/>
        <v>0</v>
      </c>
      <c r="CD7" s="140">
        <f t="shared" si="4"/>
        <v>9075</v>
      </c>
      <c r="CE7" s="140">
        <f t="shared" si="4"/>
        <v>1397945</v>
      </c>
      <c r="CF7" s="140">
        <f t="shared" si="4"/>
        <v>997</v>
      </c>
      <c r="CG7" s="140">
        <f t="shared" si="4"/>
        <v>37728</v>
      </c>
      <c r="CH7" s="140">
        <f>SUM(BG7,+BO7,+CG7)</f>
        <v>1578811</v>
      </c>
      <c r="CI7" s="140">
        <f t="shared" ref="CI7:DJ7" si="5">SUM(AE7,+BG7)</f>
        <v>3056692</v>
      </c>
      <c r="CJ7" s="140">
        <f t="shared" si="5"/>
        <v>2959159</v>
      </c>
      <c r="CK7" s="140">
        <f t="shared" si="5"/>
        <v>2905</v>
      </c>
      <c r="CL7" s="140">
        <f t="shared" si="5"/>
        <v>2054074</v>
      </c>
      <c r="CM7" s="140">
        <f t="shared" si="5"/>
        <v>868180</v>
      </c>
      <c r="CN7" s="140">
        <f t="shared" si="5"/>
        <v>34000</v>
      </c>
      <c r="CO7" s="140">
        <f t="shared" si="5"/>
        <v>97533</v>
      </c>
      <c r="CP7" s="140">
        <f t="shared" si="5"/>
        <v>590567</v>
      </c>
      <c r="CQ7" s="140">
        <f t="shared" si="5"/>
        <v>17351817</v>
      </c>
      <c r="CR7" s="140">
        <f t="shared" si="5"/>
        <v>2776203</v>
      </c>
      <c r="CS7" s="140">
        <f t="shared" si="5"/>
        <v>1419968</v>
      </c>
      <c r="CT7" s="140">
        <f t="shared" si="5"/>
        <v>529063</v>
      </c>
      <c r="CU7" s="140">
        <f t="shared" si="5"/>
        <v>774751</v>
      </c>
      <c r="CV7" s="140">
        <f t="shared" si="5"/>
        <v>52421</v>
      </c>
      <c r="CW7" s="140">
        <f t="shared" si="5"/>
        <v>3414318</v>
      </c>
      <c r="CX7" s="140">
        <f t="shared" si="5"/>
        <v>213569</v>
      </c>
      <c r="CY7" s="140">
        <f t="shared" si="5"/>
        <v>3017936</v>
      </c>
      <c r="CZ7" s="140">
        <f t="shared" si="5"/>
        <v>182813</v>
      </c>
      <c r="DA7" s="140">
        <f t="shared" si="5"/>
        <v>21481</v>
      </c>
      <c r="DB7" s="140">
        <f t="shared" si="5"/>
        <v>11083785</v>
      </c>
      <c r="DC7" s="140">
        <f t="shared" si="5"/>
        <v>5158178</v>
      </c>
      <c r="DD7" s="140">
        <f t="shared" si="5"/>
        <v>5062092</v>
      </c>
      <c r="DE7" s="140">
        <f t="shared" si="5"/>
        <v>657385</v>
      </c>
      <c r="DF7" s="140">
        <f t="shared" si="5"/>
        <v>206130</v>
      </c>
      <c r="DG7" s="140">
        <f t="shared" si="5"/>
        <v>4629223</v>
      </c>
      <c r="DH7" s="140">
        <f t="shared" si="5"/>
        <v>56030</v>
      </c>
      <c r="DI7" s="140">
        <f t="shared" si="5"/>
        <v>498159</v>
      </c>
      <c r="DJ7" s="140">
        <f t="shared" si="5"/>
        <v>20906668</v>
      </c>
    </row>
    <row r="8" spans="1:114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6601958</v>
      </c>
      <c r="E8" s="121">
        <f>SUM(F8:I8,K8)</f>
        <v>2807001</v>
      </c>
      <c r="F8" s="121">
        <v>511537</v>
      </c>
      <c r="G8" s="121">
        <v>0</v>
      </c>
      <c r="H8" s="121">
        <v>0</v>
      </c>
      <c r="I8" s="121">
        <v>1018867</v>
      </c>
      <c r="J8" s="122" t="s">
        <v>424</v>
      </c>
      <c r="K8" s="121">
        <v>1276597</v>
      </c>
      <c r="L8" s="121">
        <v>3794957</v>
      </c>
      <c r="M8" s="121">
        <f>SUM(N8,+U8)</f>
        <v>366801</v>
      </c>
      <c r="N8" s="121">
        <f>SUM(O8:R8,T8)</f>
        <v>70947</v>
      </c>
      <c r="O8" s="121">
        <v>0</v>
      </c>
      <c r="P8" s="121">
        <v>0</v>
      </c>
      <c r="Q8" s="121">
        <v>0</v>
      </c>
      <c r="R8" s="121">
        <v>70430</v>
      </c>
      <c r="S8" s="122" t="s">
        <v>424</v>
      </c>
      <c r="T8" s="121">
        <v>517</v>
      </c>
      <c r="U8" s="121">
        <v>295854</v>
      </c>
      <c r="V8" s="121">
        <f>+SUM(D8,M8)</f>
        <v>6968759</v>
      </c>
      <c r="W8" s="121">
        <f>+SUM(E8,N8)</f>
        <v>2877948</v>
      </c>
      <c r="X8" s="121">
        <f>+SUM(F8,O8)</f>
        <v>511537</v>
      </c>
      <c r="Y8" s="121">
        <f>+SUM(G8,P8)</f>
        <v>0</v>
      </c>
      <c r="Z8" s="121">
        <f>+SUM(H8,Q8)</f>
        <v>0</v>
      </c>
      <c r="AA8" s="121">
        <f>+SUM(I8,R8)</f>
        <v>1089297</v>
      </c>
      <c r="AB8" s="122" t="str">
        <f>IF(+SUM(J8,S8)=0,"-",+SUM(J8,S8))</f>
        <v>-</v>
      </c>
      <c r="AC8" s="121">
        <f>+SUM(K8,T8)</f>
        <v>1277114</v>
      </c>
      <c r="AD8" s="121">
        <f>+SUM(L8,U8)</f>
        <v>4090811</v>
      </c>
      <c r="AE8" s="121">
        <f>SUM(AF8,+AK8)</f>
        <v>2135416</v>
      </c>
      <c r="AF8" s="121">
        <f>SUM(AG8:AJ8)</f>
        <v>2070143</v>
      </c>
      <c r="AG8" s="121">
        <v>0</v>
      </c>
      <c r="AH8" s="121">
        <v>1231236</v>
      </c>
      <c r="AI8" s="121">
        <v>838907</v>
      </c>
      <c r="AJ8" s="121">
        <v>0</v>
      </c>
      <c r="AK8" s="121">
        <v>65273</v>
      </c>
      <c r="AL8" s="121">
        <v>0</v>
      </c>
      <c r="AM8" s="121">
        <f>SUM(AN8,AS8,AW8,AX8,BD8)</f>
        <v>4464251</v>
      </c>
      <c r="AN8" s="121">
        <f>SUM(AO8:AR8)</f>
        <v>664337</v>
      </c>
      <c r="AO8" s="121">
        <v>508368</v>
      </c>
      <c r="AP8" s="121">
        <v>144279</v>
      </c>
      <c r="AQ8" s="121">
        <v>8696</v>
      </c>
      <c r="AR8" s="121">
        <v>2994</v>
      </c>
      <c r="AS8" s="121">
        <f>SUM(AT8:AV8)</f>
        <v>1069074</v>
      </c>
      <c r="AT8" s="121">
        <v>0</v>
      </c>
      <c r="AU8" s="121">
        <v>984145</v>
      </c>
      <c r="AV8" s="121">
        <v>84929</v>
      </c>
      <c r="AW8" s="121">
        <v>7207</v>
      </c>
      <c r="AX8" s="121">
        <f>SUM(AY8:BB8)</f>
        <v>2677158</v>
      </c>
      <c r="AY8" s="121">
        <v>1375998</v>
      </c>
      <c r="AZ8" s="121">
        <v>1222157</v>
      </c>
      <c r="BA8" s="121">
        <v>79003</v>
      </c>
      <c r="BB8" s="121">
        <v>0</v>
      </c>
      <c r="BC8" s="121">
        <v>0</v>
      </c>
      <c r="BD8" s="121">
        <v>46475</v>
      </c>
      <c r="BE8" s="121">
        <v>2291</v>
      </c>
      <c r="BF8" s="121">
        <f>SUM(AE8,+AM8,+BE8)</f>
        <v>6601958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366599</v>
      </c>
      <c r="BP8" s="121">
        <f>SUM(BQ8:BT8)</f>
        <v>157768</v>
      </c>
      <c r="BQ8" s="121">
        <v>73708</v>
      </c>
      <c r="BR8" s="121">
        <v>0</v>
      </c>
      <c r="BS8" s="121">
        <v>84060</v>
      </c>
      <c r="BT8" s="121">
        <v>0</v>
      </c>
      <c r="BU8" s="121">
        <f>SUM(BV8:BX8)</f>
        <v>172989</v>
      </c>
      <c r="BV8" s="121">
        <v>0</v>
      </c>
      <c r="BW8" s="121">
        <v>172989</v>
      </c>
      <c r="BX8" s="121">
        <v>0</v>
      </c>
      <c r="BY8" s="121">
        <v>0</v>
      </c>
      <c r="BZ8" s="121">
        <f>SUM(CA8:CD8)</f>
        <v>34929</v>
      </c>
      <c r="CA8" s="121">
        <v>5130</v>
      </c>
      <c r="CB8" s="121">
        <v>29799</v>
      </c>
      <c r="CC8" s="121">
        <v>0</v>
      </c>
      <c r="CD8" s="121">
        <v>0</v>
      </c>
      <c r="CE8" s="121">
        <v>0</v>
      </c>
      <c r="CF8" s="121">
        <v>913</v>
      </c>
      <c r="CG8" s="121">
        <v>202</v>
      </c>
      <c r="CH8" s="121">
        <f>SUM(BG8,+BO8,+CG8)</f>
        <v>366801</v>
      </c>
      <c r="CI8" s="121">
        <f>SUM(AE8,+BG8)</f>
        <v>2135416</v>
      </c>
      <c r="CJ8" s="121">
        <f>SUM(AF8,+BH8)</f>
        <v>2070143</v>
      </c>
      <c r="CK8" s="121">
        <f>SUM(AG8,+BI8)</f>
        <v>0</v>
      </c>
      <c r="CL8" s="121">
        <f>SUM(AH8,+BJ8)</f>
        <v>1231236</v>
      </c>
      <c r="CM8" s="121">
        <f>SUM(AI8,+BK8)</f>
        <v>838907</v>
      </c>
      <c r="CN8" s="121">
        <f>SUM(AJ8,+BL8)</f>
        <v>0</v>
      </c>
      <c r="CO8" s="121">
        <f>SUM(AK8,+BM8)</f>
        <v>65273</v>
      </c>
      <c r="CP8" s="121">
        <f>SUM(AL8,+BN8)</f>
        <v>0</v>
      </c>
      <c r="CQ8" s="121">
        <f>SUM(AM8,+BO8)</f>
        <v>4830850</v>
      </c>
      <c r="CR8" s="121">
        <f>SUM(AN8,+BP8)</f>
        <v>822105</v>
      </c>
      <c r="CS8" s="121">
        <f>SUM(AO8,+BQ8)</f>
        <v>582076</v>
      </c>
      <c r="CT8" s="121">
        <f>SUM(AP8,+BR8)</f>
        <v>144279</v>
      </c>
      <c r="CU8" s="121">
        <f>SUM(AQ8,+BS8)</f>
        <v>92756</v>
      </c>
      <c r="CV8" s="121">
        <f>SUM(AR8,+BT8)</f>
        <v>2994</v>
      </c>
      <c r="CW8" s="121">
        <f>SUM(AS8,+BU8)</f>
        <v>1242063</v>
      </c>
      <c r="CX8" s="121">
        <f>SUM(AT8,+BV8)</f>
        <v>0</v>
      </c>
      <c r="CY8" s="121">
        <f>SUM(AU8,+BW8)</f>
        <v>1157134</v>
      </c>
      <c r="CZ8" s="121">
        <f>SUM(AV8,+BX8)</f>
        <v>84929</v>
      </c>
      <c r="DA8" s="121">
        <f>SUM(AW8,+BY8)</f>
        <v>7207</v>
      </c>
      <c r="DB8" s="121">
        <f>SUM(AX8,+BZ8)</f>
        <v>2712087</v>
      </c>
      <c r="DC8" s="121">
        <f>SUM(AY8,+CA8)</f>
        <v>1381128</v>
      </c>
      <c r="DD8" s="121">
        <f>SUM(AZ8,+CB8)</f>
        <v>1251956</v>
      </c>
      <c r="DE8" s="121">
        <f>SUM(BA8,+CC8)</f>
        <v>79003</v>
      </c>
      <c r="DF8" s="121">
        <f>SUM(BB8,+CD8)</f>
        <v>0</v>
      </c>
      <c r="DG8" s="121">
        <f>SUM(BC8,+CE8)</f>
        <v>0</v>
      </c>
      <c r="DH8" s="121">
        <f>SUM(BD8,+CF8)</f>
        <v>47388</v>
      </c>
      <c r="DI8" s="121">
        <f>SUM(BE8,+CG8)</f>
        <v>2493</v>
      </c>
      <c r="DJ8" s="121">
        <f>SUM(BF8,+CH8)</f>
        <v>6968759</v>
      </c>
    </row>
    <row r="9" spans="1:114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1551135</v>
      </c>
      <c r="E9" s="121">
        <f>SUM(F9:I9,K9)</f>
        <v>569690</v>
      </c>
      <c r="F9" s="121">
        <v>0</v>
      </c>
      <c r="G9" s="121">
        <v>0</v>
      </c>
      <c r="H9" s="121">
        <v>0</v>
      </c>
      <c r="I9" s="121">
        <v>470187</v>
      </c>
      <c r="J9" s="122" t="s">
        <v>424</v>
      </c>
      <c r="K9" s="121">
        <v>99503</v>
      </c>
      <c r="L9" s="121">
        <v>981445</v>
      </c>
      <c r="M9" s="121">
        <f>SUM(N9,+U9)</f>
        <v>400208</v>
      </c>
      <c r="N9" s="121">
        <f>SUM(O9:R9,T9)</f>
        <v>57357</v>
      </c>
      <c r="O9" s="121">
        <v>0</v>
      </c>
      <c r="P9" s="121">
        <v>0</v>
      </c>
      <c r="Q9" s="121">
        <v>0</v>
      </c>
      <c r="R9" s="121">
        <v>56587</v>
      </c>
      <c r="S9" s="122" t="s">
        <v>424</v>
      </c>
      <c r="T9" s="121">
        <v>770</v>
      </c>
      <c r="U9" s="121">
        <v>342851</v>
      </c>
      <c r="V9" s="121">
        <f>+SUM(D9,M9)</f>
        <v>1951343</v>
      </c>
      <c r="W9" s="121">
        <f>+SUM(E9,N9)</f>
        <v>627047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526774</v>
      </c>
      <c r="AB9" s="122" t="str">
        <f>IF(+SUM(J9,S9)=0,"-",+SUM(J9,S9))</f>
        <v>-</v>
      </c>
      <c r="AC9" s="121">
        <f>+SUM(K9,T9)</f>
        <v>100273</v>
      </c>
      <c r="AD9" s="121">
        <f>+SUM(L9,U9)</f>
        <v>1324296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1551135</v>
      </c>
      <c r="AN9" s="121">
        <f>SUM(AO9:AR9)</f>
        <v>231470</v>
      </c>
      <c r="AO9" s="121">
        <v>50522</v>
      </c>
      <c r="AP9" s="121">
        <v>2591</v>
      </c>
      <c r="AQ9" s="121">
        <v>161198</v>
      </c>
      <c r="AR9" s="121">
        <v>17159</v>
      </c>
      <c r="AS9" s="121">
        <f>SUM(AT9:AV9)</f>
        <v>442324</v>
      </c>
      <c r="AT9" s="121">
        <v>550</v>
      </c>
      <c r="AU9" s="121">
        <v>390766</v>
      </c>
      <c r="AV9" s="121">
        <v>51008</v>
      </c>
      <c r="AW9" s="121">
        <v>0</v>
      </c>
      <c r="AX9" s="121">
        <f>SUM(AY9:BB9)</f>
        <v>877341</v>
      </c>
      <c r="AY9" s="121">
        <v>459131</v>
      </c>
      <c r="AZ9" s="121">
        <v>178870</v>
      </c>
      <c r="BA9" s="121">
        <v>239340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1551135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400208</v>
      </c>
      <c r="BP9" s="121">
        <f>SUM(BQ9:BT9)</f>
        <v>183702</v>
      </c>
      <c r="BQ9" s="121">
        <v>12174</v>
      </c>
      <c r="BR9" s="121">
        <v>150808</v>
      </c>
      <c r="BS9" s="121">
        <v>20720</v>
      </c>
      <c r="BT9" s="121">
        <v>0</v>
      </c>
      <c r="BU9" s="121">
        <f>SUM(BV9:BX9)</f>
        <v>170991</v>
      </c>
      <c r="BV9" s="121">
        <v>13860</v>
      </c>
      <c r="BW9" s="121">
        <v>157131</v>
      </c>
      <c r="BX9" s="121">
        <v>0</v>
      </c>
      <c r="BY9" s="121">
        <v>7067</v>
      </c>
      <c r="BZ9" s="121">
        <f>SUM(CA9:CD9)</f>
        <v>38448</v>
      </c>
      <c r="CA9" s="121">
        <v>0</v>
      </c>
      <c r="CB9" s="121">
        <v>38448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400208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1951343</v>
      </c>
      <c r="CR9" s="121">
        <f>SUM(AN9,+BP9)</f>
        <v>415172</v>
      </c>
      <c r="CS9" s="121">
        <f>SUM(AO9,+BQ9)</f>
        <v>62696</v>
      </c>
      <c r="CT9" s="121">
        <f>SUM(AP9,+BR9)</f>
        <v>153399</v>
      </c>
      <c r="CU9" s="121">
        <f>SUM(AQ9,+BS9)</f>
        <v>181918</v>
      </c>
      <c r="CV9" s="121">
        <f>SUM(AR9,+BT9)</f>
        <v>17159</v>
      </c>
      <c r="CW9" s="121">
        <f>SUM(AS9,+BU9)</f>
        <v>613315</v>
      </c>
      <c r="CX9" s="121">
        <f>SUM(AT9,+BV9)</f>
        <v>14410</v>
      </c>
      <c r="CY9" s="121">
        <f>SUM(AU9,+BW9)</f>
        <v>547897</v>
      </c>
      <c r="CZ9" s="121">
        <f>SUM(AV9,+BX9)</f>
        <v>51008</v>
      </c>
      <c r="DA9" s="121">
        <f>SUM(AW9,+BY9)</f>
        <v>7067</v>
      </c>
      <c r="DB9" s="121">
        <f>SUM(AX9,+BZ9)</f>
        <v>915789</v>
      </c>
      <c r="DC9" s="121">
        <f>SUM(AY9,+CA9)</f>
        <v>459131</v>
      </c>
      <c r="DD9" s="121">
        <f>SUM(AZ9,+CB9)</f>
        <v>217318</v>
      </c>
      <c r="DE9" s="121">
        <f>SUM(BA9,+CC9)</f>
        <v>239340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1951343</v>
      </c>
    </row>
    <row r="10" spans="1:114" s="136" customFormat="1" ht="13.5" customHeight="1" x14ac:dyDescent="0.15">
      <c r="A10" s="119" t="s">
        <v>11</v>
      </c>
      <c r="B10" s="120" t="s">
        <v>330</v>
      </c>
      <c r="C10" s="119" t="s">
        <v>331</v>
      </c>
      <c r="D10" s="121">
        <f>SUM(E10,+L10)</f>
        <v>2043596</v>
      </c>
      <c r="E10" s="121">
        <f>SUM(F10:I10,K10)</f>
        <v>506581</v>
      </c>
      <c r="F10" s="121">
        <v>0</v>
      </c>
      <c r="G10" s="121">
        <v>0</v>
      </c>
      <c r="H10" s="121">
        <v>0</v>
      </c>
      <c r="I10" s="121">
        <v>375827</v>
      </c>
      <c r="J10" s="122" t="s">
        <v>424</v>
      </c>
      <c r="K10" s="121">
        <v>130754</v>
      </c>
      <c r="L10" s="121">
        <v>1537015</v>
      </c>
      <c r="M10" s="121">
        <f>SUM(N10,+U10)</f>
        <v>392126</v>
      </c>
      <c r="N10" s="121">
        <f>SUM(O10:R10,T10)</f>
        <v>124</v>
      </c>
      <c r="O10" s="121">
        <v>0</v>
      </c>
      <c r="P10" s="121">
        <v>0</v>
      </c>
      <c r="Q10" s="121">
        <v>0</v>
      </c>
      <c r="R10" s="121">
        <v>8</v>
      </c>
      <c r="S10" s="122" t="s">
        <v>424</v>
      </c>
      <c r="T10" s="121">
        <v>116</v>
      </c>
      <c r="U10" s="121">
        <v>392002</v>
      </c>
      <c r="V10" s="121">
        <f>+SUM(D10,M10)</f>
        <v>2435722</v>
      </c>
      <c r="W10" s="121">
        <f>+SUM(E10,N10)</f>
        <v>506705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375835</v>
      </c>
      <c r="AB10" s="122" t="str">
        <f>IF(+SUM(J10,S10)=0,"-",+SUM(J10,S10))</f>
        <v>-</v>
      </c>
      <c r="AC10" s="121">
        <f>+SUM(K10,T10)</f>
        <v>130870</v>
      </c>
      <c r="AD10" s="121">
        <f>+SUM(L10,U10)</f>
        <v>1929017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2031533</v>
      </c>
      <c r="AN10" s="121">
        <f>SUM(AO10:AR10)</f>
        <v>132710</v>
      </c>
      <c r="AO10" s="121">
        <v>126378</v>
      </c>
      <c r="AP10" s="121">
        <v>0</v>
      </c>
      <c r="AQ10" s="121">
        <v>6332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1893008</v>
      </c>
      <c r="AY10" s="121">
        <v>572261</v>
      </c>
      <c r="AZ10" s="121">
        <v>1225891</v>
      </c>
      <c r="BA10" s="121">
        <v>94856</v>
      </c>
      <c r="BB10" s="121">
        <v>0</v>
      </c>
      <c r="BC10" s="121">
        <v>0</v>
      </c>
      <c r="BD10" s="121">
        <v>5815</v>
      </c>
      <c r="BE10" s="121">
        <v>12063</v>
      </c>
      <c r="BF10" s="121">
        <f>SUM(AE10,+AM10,+BE10)</f>
        <v>2043596</v>
      </c>
      <c r="BG10" s="121">
        <f>SUM(BH10,+BM10)</f>
        <v>90504</v>
      </c>
      <c r="BH10" s="121">
        <f>SUM(BI10:BL10)</f>
        <v>90504</v>
      </c>
      <c r="BI10" s="121">
        <v>0</v>
      </c>
      <c r="BJ10" s="121">
        <v>90504</v>
      </c>
      <c r="BK10" s="121">
        <v>0</v>
      </c>
      <c r="BL10" s="121">
        <v>0</v>
      </c>
      <c r="BM10" s="121">
        <v>0</v>
      </c>
      <c r="BN10" s="121">
        <v>3749</v>
      </c>
      <c r="BO10" s="121">
        <f>SUM(BP10,BU10,BY10,BZ10,CF10)</f>
        <v>225041</v>
      </c>
      <c r="BP10" s="121">
        <f>SUM(BQ10:BT10)</f>
        <v>17570</v>
      </c>
      <c r="BQ10" s="121">
        <v>17570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207387</v>
      </c>
      <c r="CA10" s="121">
        <v>0</v>
      </c>
      <c r="CB10" s="121">
        <v>207349</v>
      </c>
      <c r="CC10" s="121">
        <v>0</v>
      </c>
      <c r="CD10" s="121">
        <v>38</v>
      </c>
      <c r="CE10" s="121">
        <v>72580</v>
      </c>
      <c r="CF10" s="121">
        <v>84</v>
      </c>
      <c r="CG10" s="121">
        <v>252</v>
      </c>
      <c r="CH10" s="121">
        <f>SUM(BG10,+BO10,+CG10)</f>
        <v>315797</v>
      </c>
      <c r="CI10" s="121">
        <f>SUM(AE10,+BG10)</f>
        <v>90504</v>
      </c>
      <c r="CJ10" s="121">
        <f>SUM(AF10,+BH10)</f>
        <v>90504</v>
      </c>
      <c r="CK10" s="121">
        <f>SUM(AG10,+BI10)</f>
        <v>0</v>
      </c>
      <c r="CL10" s="121">
        <f>SUM(AH10,+BJ10)</f>
        <v>90504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3749</v>
      </c>
      <c r="CQ10" s="121">
        <f>SUM(AM10,+BO10)</f>
        <v>2256574</v>
      </c>
      <c r="CR10" s="121">
        <f>SUM(AN10,+BP10)</f>
        <v>150280</v>
      </c>
      <c r="CS10" s="121">
        <f>SUM(AO10,+BQ10)</f>
        <v>143948</v>
      </c>
      <c r="CT10" s="121">
        <f>SUM(AP10,+BR10)</f>
        <v>0</v>
      </c>
      <c r="CU10" s="121">
        <f>SUM(AQ10,+BS10)</f>
        <v>6332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2100395</v>
      </c>
      <c r="DC10" s="121">
        <f>SUM(AY10,+CA10)</f>
        <v>572261</v>
      </c>
      <c r="DD10" s="121">
        <f>SUM(AZ10,+CB10)</f>
        <v>1433240</v>
      </c>
      <c r="DE10" s="121">
        <f>SUM(BA10,+CC10)</f>
        <v>94856</v>
      </c>
      <c r="DF10" s="121">
        <f>SUM(BB10,+CD10)</f>
        <v>38</v>
      </c>
      <c r="DG10" s="121">
        <f>SUM(BC10,+CE10)</f>
        <v>72580</v>
      </c>
      <c r="DH10" s="121">
        <f>SUM(BD10,+CF10)</f>
        <v>5899</v>
      </c>
      <c r="DI10" s="121">
        <f>SUM(BE10,+CG10)</f>
        <v>12315</v>
      </c>
      <c r="DJ10" s="121">
        <f>SUM(BF10,+CH10)</f>
        <v>2359393</v>
      </c>
    </row>
    <row r="11" spans="1:114" s="136" customFormat="1" ht="13.5" customHeight="1" x14ac:dyDescent="0.15">
      <c r="A11" s="119" t="s">
        <v>11</v>
      </c>
      <c r="B11" s="120" t="s">
        <v>335</v>
      </c>
      <c r="C11" s="119" t="s">
        <v>336</v>
      </c>
      <c r="D11" s="121">
        <f>SUM(E11,+L11)</f>
        <v>1698154</v>
      </c>
      <c r="E11" s="121">
        <f>SUM(F11:I11,K11)</f>
        <v>376326</v>
      </c>
      <c r="F11" s="121">
        <v>0</v>
      </c>
      <c r="G11" s="121">
        <v>11611</v>
      </c>
      <c r="H11" s="121">
        <v>0</v>
      </c>
      <c r="I11" s="121">
        <v>291636</v>
      </c>
      <c r="J11" s="122" t="s">
        <v>424</v>
      </c>
      <c r="K11" s="121">
        <v>73079</v>
      </c>
      <c r="L11" s="121">
        <v>1321828</v>
      </c>
      <c r="M11" s="121">
        <f>SUM(N11,+U11)</f>
        <v>179541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424</v>
      </c>
      <c r="T11" s="121">
        <v>0</v>
      </c>
      <c r="U11" s="121">
        <v>179541</v>
      </c>
      <c r="V11" s="121">
        <f>+SUM(D11,M11)</f>
        <v>1877695</v>
      </c>
      <c r="W11" s="121">
        <f>+SUM(E11,N11)</f>
        <v>376326</v>
      </c>
      <c r="X11" s="121">
        <f>+SUM(F11,O11)</f>
        <v>0</v>
      </c>
      <c r="Y11" s="121">
        <f>+SUM(G11,P11)</f>
        <v>11611</v>
      </c>
      <c r="Z11" s="121">
        <f>+SUM(H11,Q11)</f>
        <v>0</v>
      </c>
      <c r="AA11" s="121">
        <f>+SUM(I11,R11)</f>
        <v>291636</v>
      </c>
      <c r="AB11" s="122" t="str">
        <f>IF(+SUM(J11,S11)=0,"-",+SUM(J11,S11))</f>
        <v>-</v>
      </c>
      <c r="AC11" s="121">
        <f>+SUM(K11,T11)</f>
        <v>73079</v>
      </c>
      <c r="AD11" s="121">
        <f>+SUM(L11,U11)</f>
        <v>1501369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1655299</v>
      </c>
      <c r="AN11" s="121">
        <f>SUM(AO11:AR11)</f>
        <v>371993</v>
      </c>
      <c r="AO11" s="121">
        <v>170348</v>
      </c>
      <c r="AP11" s="121">
        <v>73197</v>
      </c>
      <c r="AQ11" s="121">
        <v>128448</v>
      </c>
      <c r="AR11" s="121">
        <v>0</v>
      </c>
      <c r="AS11" s="121">
        <f>SUM(AT11:AV11)</f>
        <v>191707</v>
      </c>
      <c r="AT11" s="121">
        <v>23758</v>
      </c>
      <c r="AU11" s="121">
        <v>167731</v>
      </c>
      <c r="AV11" s="121">
        <v>218</v>
      </c>
      <c r="AW11" s="121">
        <v>7207</v>
      </c>
      <c r="AX11" s="121">
        <f>SUM(AY11:BB11)</f>
        <v>1084392</v>
      </c>
      <c r="AY11" s="121">
        <v>145171</v>
      </c>
      <c r="AZ11" s="121">
        <v>847347</v>
      </c>
      <c r="BA11" s="121">
        <v>87512</v>
      </c>
      <c r="BB11" s="121">
        <v>4362</v>
      </c>
      <c r="BC11" s="121">
        <v>0</v>
      </c>
      <c r="BD11" s="121">
        <v>0</v>
      </c>
      <c r="BE11" s="121">
        <v>42855</v>
      </c>
      <c r="BF11" s="121">
        <f>SUM(AE11,+AM11,+BE11)</f>
        <v>1698154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10086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169455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10086</v>
      </c>
      <c r="CQ11" s="121">
        <f>SUM(AM11,+BO11)</f>
        <v>1655299</v>
      </c>
      <c r="CR11" s="121">
        <f>SUM(AN11,+BP11)</f>
        <v>371993</v>
      </c>
      <c r="CS11" s="121">
        <f>SUM(AO11,+BQ11)</f>
        <v>170348</v>
      </c>
      <c r="CT11" s="121">
        <f>SUM(AP11,+BR11)</f>
        <v>73197</v>
      </c>
      <c r="CU11" s="121">
        <f>SUM(AQ11,+BS11)</f>
        <v>128448</v>
      </c>
      <c r="CV11" s="121">
        <f>SUM(AR11,+BT11)</f>
        <v>0</v>
      </c>
      <c r="CW11" s="121">
        <f>SUM(AS11,+BU11)</f>
        <v>191707</v>
      </c>
      <c r="CX11" s="121">
        <f>SUM(AT11,+BV11)</f>
        <v>23758</v>
      </c>
      <c r="CY11" s="121">
        <f>SUM(AU11,+BW11)</f>
        <v>167731</v>
      </c>
      <c r="CZ11" s="121">
        <f>SUM(AV11,+BX11)</f>
        <v>218</v>
      </c>
      <c r="DA11" s="121">
        <f>SUM(AW11,+BY11)</f>
        <v>7207</v>
      </c>
      <c r="DB11" s="121">
        <f>SUM(AX11,+BZ11)</f>
        <v>1084392</v>
      </c>
      <c r="DC11" s="121">
        <f>SUM(AY11,+CA11)</f>
        <v>145171</v>
      </c>
      <c r="DD11" s="121">
        <f>SUM(AZ11,+CB11)</f>
        <v>847347</v>
      </c>
      <c r="DE11" s="121">
        <f>SUM(BA11,+CC11)</f>
        <v>87512</v>
      </c>
      <c r="DF11" s="121">
        <f>SUM(BB11,+CD11)</f>
        <v>4362</v>
      </c>
      <c r="DG11" s="121">
        <f>SUM(BC11,+CE11)</f>
        <v>169455</v>
      </c>
      <c r="DH11" s="121">
        <f>SUM(BD11,+CF11)</f>
        <v>0</v>
      </c>
      <c r="DI11" s="121">
        <f>SUM(BE11,+CG11)</f>
        <v>42855</v>
      </c>
      <c r="DJ11" s="121">
        <f>SUM(BF11,+CH11)</f>
        <v>1698154</v>
      </c>
    </row>
    <row r="12" spans="1:114" s="136" customFormat="1" ht="13.5" customHeight="1" x14ac:dyDescent="0.15">
      <c r="A12" s="119" t="s">
        <v>11</v>
      </c>
      <c r="B12" s="120" t="s">
        <v>338</v>
      </c>
      <c r="C12" s="119" t="s">
        <v>339</v>
      </c>
      <c r="D12" s="121">
        <f>SUM(E12,+L12)</f>
        <v>1512736</v>
      </c>
      <c r="E12" s="121">
        <f>SUM(F12:I12,K12)</f>
        <v>288040</v>
      </c>
      <c r="F12" s="121">
        <v>0</v>
      </c>
      <c r="G12" s="121">
        <v>0</v>
      </c>
      <c r="H12" s="121">
        <v>0</v>
      </c>
      <c r="I12" s="121">
        <v>239097</v>
      </c>
      <c r="J12" s="122" t="s">
        <v>424</v>
      </c>
      <c r="K12" s="121">
        <v>48943</v>
      </c>
      <c r="L12" s="121">
        <v>1224696</v>
      </c>
      <c r="M12" s="121">
        <f>SUM(N12,+U12)</f>
        <v>267708</v>
      </c>
      <c r="N12" s="121">
        <f>SUM(O12:R12,T12)</f>
        <v>41856</v>
      </c>
      <c r="O12" s="121">
        <v>0</v>
      </c>
      <c r="P12" s="121">
        <v>0</v>
      </c>
      <c r="Q12" s="121">
        <v>0</v>
      </c>
      <c r="R12" s="121">
        <v>41157</v>
      </c>
      <c r="S12" s="122" t="s">
        <v>424</v>
      </c>
      <c r="T12" s="121">
        <v>699</v>
      </c>
      <c r="U12" s="121">
        <v>225852</v>
      </c>
      <c r="V12" s="121">
        <f>+SUM(D12,M12)</f>
        <v>1780444</v>
      </c>
      <c r="W12" s="121">
        <f>+SUM(E12,N12)</f>
        <v>329896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280254</v>
      </c>
      <c r="AB12" s="122" t="str">
        <f>IF(+SUM(J12,S12)=0,"-",+SUM(J12,S12))</f>
        <v>-</v>
      </c>
      <c r="AC12" s="121">
        <f>+SUM(K12,T12)</f>
        <v>49642</v>
      </c>
      <c r="AD12" s="121">
        <f>+SUM(L12,U12)</f>
        <v>1450548</v>
      </c>
      <c r="AE12" s="121">
        <f>SUM(AF12,+AK12)</f>
        <v>48589</v>
      </c>
      <c r="AF12" s="121">
        <f>SUM(AG12:AJ12)</f>
        <v>48589</v>
      </c>
      <c r="AG12" s="121">
        <v>0</v>
      </c>
      <c r="AH12" s="121">
        <v>48589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1123021</v>
      </c>
      <c r="AN12" s="121">
        <f>SUM(AO12:AR12)</f>
        <v>324695</v>
      </c>
      <c r="AO12" s="121">
        <v>48208</v>
      </c>
      <c r="AP12" s="121">
        <v>36093</v>
      </c>
      <c r="AQ12" s="121">
        <v>240394</v>
      </c>
      <c r="AR12" s="121">
        <v>0</v>
      </c>
      <c r="AS12" s="121">
        <f>SUM(AT12:AV12)</f>
        <v>197059</v>
      </c>
      <c r="AT12" s="121">
        <v>26372</v>
      </c>
      <c r="AU12" s="121">
        <v>165701</v>
      </c>
      <c r="AV12" s="121">
        <v>4986</v>
      </c>
      <c r="AW12" s="121">
        <v>0</v>
      </c>
      <c r="AX12" s="121">
        <f>SUM(AY12:BB12)</f>
        <v>601267</v>
      </c>
      <c r="AY12" s="121">
        <v>327626</v>
      </c>
      <c r="AZ12" s="121">
        <v>252181</v>
      </c>
      <c r="BA12" s="121">
        <v>17416</v>
      </c>
      <c r="BB12" s="121">
        <v>4044</v>
      </c>
      <c r="BC12" s="121">
        <v>0</v>
      </c>
      <c r="BD12" s="121">
        <v>0</v>
      </c>
      <c r="BE12" s="121">
        <v>341126</v>
      </c>
      <c r="BF12" s="121">
        <f>SUM(AE12,+AM12,+BE12)</f>
        <v>1512736</v>
      </c>
      <c r="BG12" s="121">
        <f>SUM(BH12,+BM12)</f>
        <v>2700</v>
      </c>
      <c r="BH12" s="121">
        <f>SUM(BI12:BL12)</f>
        <v>2700</v>
      </c>
      <c r="BI12" s="121">
        <v>0</v>
      </c>
      <c r="BJ12" s="121">
        <v>2700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227797</v>
      </c>
      <c r="BP12" s="121">
        <f>SUM(BQ12:BT12)</f>
        <v>131714</v>
      </c>
      <c r="BQ12" s="121">
        <v>46849</v>
      </c>
      <c r="BR12" s="121">
        <v>46010</v>
      </c>
      <c r="BS12" s="121">
        <v>38855</v>
      </c>
      <c r="BT12" s="121">
        <v>0</v>
      </c>
      <c r="BU12" s="121">
        <f>SUM(BV12:BX12)</f>
        <v>54388</v>
      </c>
      <c r="BV12" s="121">
        <v>13592</v>
      </c>
      <c r="BW12" s="121">
        <v>40796</v>
      </c>
      <c r="BX12" s="121">
        <v>0</v>
      </c>
      <c r="BY12" s="121">
        <v>0</v>
      </c>
      <c r="BZ12" s="121">
        <f>SUM(CA12:CD12)</f>
        <v>41695</v>
      </c>
      <c r="CA12" s="121">
        <v>6864</v>
      </c>
      <c r="CB12" s="121">
        <v>34121</v>
      </c>
      <c r="CC12" s="121">
        <v>0</v>
      </c>
      <c r="CD12" s="121">
        <v>710</v>
      </c>
      <c r="CE12" s="121">
        <v>0</v>
      </c>
      <c r="CF12" s="121">
        <v>0</v>
      </c>
      <c r="CG12" s="121">
        <v>37211</v>
      </c>
      <c r="CH12" s="121">
        <f>SUM(BG12,+BO12,+CG12)</f>
        <v>267708</v>
      </c>
      <c r="CI12" s="121">
        <f>SUM(AE12,+BG12)</f>
        <v>51289</v>
      </c>
      <c r="CJ12" s="121">
        <f>SUM(AF12,+BH12)</f>
        <v>51289</v>
      </c>
      <c r="CK12" s="121">
        <f>SUM(AG12,+BI12)</f>
        <v>0</v>
      </c>
      <c r="CL12" s="121">
        <f>SUM(AH12,+BJ12)</f>
        <v>51289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1350818</v>
      </c>
      <c r="CR12" s="121">
        <f>SUM(AN12,+BP12)</f>
        <v>456409</v>
      </c>
      <c r="CS12" s="121">
        <f>SUM(AO12,+BQ12)</f>
        <v>95057</v>
      </c>
      <c r="CT12" s="121">
        <f>SUM(AP12,+BR12)</f>
        <v>82103</v>
      </c>
      <c r="CU12" s="121">
        <f>SUM(AQ12,+BS12)</f>
        <v>279249</v>
      </c>
      <c r="CV12" s="121">
        <f>SUM(AR12,+BT12)</f>
        <v>0</v>
      </c>
      <c r="CW12" s="121">
        <f>SUM(AS12,+BU12)</f>
        <v>251447</v>
      </c>
      <c r="CX12" s="121">
        <f>SUM(AT12,+BV12)</f>
        <v>39964</v>
      </c>
      <c r="CY12" s="121">
        <f>SUM(AU12,+BW12)</f>
        <v>206497</v>
      </c>
      <c r="CZ12" s="121">
        <f>SUM(AV12,+BX12)</f>
        <v>4986</v>
      </c>
      <c r="DA12" s="121">
        <f>SUM(AW12,+BY12)</f>
        <v>0</v>
      </c>
      <c r="DB12" s="121">
        <f>SUM(AX12,+BZ12)</f>
        <v>642962</v>
      </c>
      <c r="DC12" s="121">
        <f>SUM(AY12,+CA12)</f>
        <v>334490</v>
      </c>
      <c r="DD12" s="121">
        <f>SUM(AZ12,+CB12)</f>
        <v>286302</v>
      </c>
      <c r="DE12" s="121">
        <f>SUM(BA12,+CC12)</f>
        <v>17416</v>
      </c>
      <c r="DF12" s="121">
        <f>SUM(BB12,+CD12)</f>
        <v>4754</v>
      </c>
      <c r="DG12" s="121">
        <f>SUM(BC12,+CE12)</f>
        <v>0</v>
      </c>
      <c r="DH12" s="121">
        <f>SUM(BD12,+CF12)</f>
        <v>0</v>
      </c>
      <c r="DI12" s="121">
        <f>SUM(BE12,+CG12)</f>
        <v>378337</v>
      </c>
      <c r="DJ12" s="121">
        <f>SUM(BF12,+CH12)</f>
        <v>1780444</v>
      </c>
    </row>
    <row r="13" spans="1:114" s="136" customFormat="1" ht="13.5" customHeight="1" x14ac:dyDescent="0.15">
      <c r="A13" s="119" t="s">
        <v>11</v>
      </c>
      <c r="B13" s="120" t="s">
        <v>341</v>
      </c>
      <c r="C13" s="119" t="s">
        <v>342</v>
      </c>
      <c r="D13" s="121">
        <f>SUM(E13,+L13)</f>
        <v>1640049</v>
      </c>
      <c r="E13" s="121">
        <f>SUM(F13:I13,K13)</f>
        <v>158372</v>
      </c>
      <c r="F13" s="121">
        <v>0</v>
      </c>
      <c r="G13" s="121">
        <v>0</v>
      </c>
      <c r="H13" s="121">
        <v>0</v>
      </c>
      <c r="I13" s="121">
        <v>110518</v>
      </c>
      <c r="J13" s="122" t="s">
        <v>424</v>
      </c>
      <c r="K13" s="121">
        <v>47854</v>
      </c>
      <c r="L13" s="121">
        <v>1481677</v>
      </c>
      <c r="M13" s="121">
        <f>SUM(N13,+U13)</f>
        <v>160452</v>
      </c>
      <c r="N13" s="121">
        <f>SUM(O13:R13,T13)</f>
        <v>37304</v>
      </c>
      <c r="O13" s="121">
        <v>0</v>
      </c>
      <c r="P13" s="121">
        <v>0</v>
      </c>
      <c r="Q13" s="121">
        <v>0</v>
      </c>
      <c r="R13" s="121">
        <v>37304</v>
      </c>
      <c r="S13" s="122" t="s">
        <v>424</v>
      </c>
      <c r="T13" s="121">
        <v>0</v>
      </c>
      <c r="U13" s="121">
        <v>123148</v>
      </c>
      <c r="V13" s="121">
        <f>+SUM(D13,M13)</f>
        <v>1800501</v>
      </c>
      <c r="W13" s="121">
        <f>+SUM(E13,N13)</f>
        <v>195676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147822</v>
      </c>
      <c r="AB13" s="122" t="str">
        <f>IF(+SUM(J13,S13)=0,"-",+SUM(J13,S13))</f>
        <v>-</v>
      </c>
      <c r="AC13" s="121">
        <f>+SUM(K13,T13)</f>
        <v>47854</v>
      </c>
      <c r="AD13" s="121">
        <f>+SUM(L13,U13)</f>
        <v>1604825</v>
      </c>
      <c r="AE13" s="121">
        <f>SUM(AF13,+AK13)</f>
        <v>204462</v>
      </c>
      <c r="AF13" s="121">
        <f>SUM(AG13:AJ13)</f>
        <v>204462</v>
      </c>
      <c r="AG13" s="121">
        <v>2905</v>
      </c>
      <c r="AH13" s="121">
        <v>201557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1434429</v>
      </c>
      <c r="AN13" s="121">
        <f>SUM(AO13:AR13)</f>
        <v>166075</v>
      </c>
      <c r="AO13" s="121">
        <v>79427</v>
      </c>
      <c r="AP13" s="121">
        <v>0</v>
      </c>
      <c r="AQ13" s="121">
        <v>79427</v>
      </c>
      <c r="AR13" s="121">
        <v>7221</v>
      </c>
      <c r="AS13" s="121">
        <f>SUM(AT13:AV13)</f>
        <v>661394</v>
      </c>
      <c r="AT13" s="121">
        <v>11266</v>
      </c>
      <c r="AU13" s="121">
        <v>645613</v>
      </c>
      <c r="AV13" s="121">
        <v>4515</v>
      </c>
      <c r="AW13" s="121">
        <v>0</v>
      </c>
      <c r="AX13" s="121">
        <f>SUM(AY13:BB13)</f>
        <v>604627</v>
      </c>
      <c r="AY13" s="121">
        <v>368534</v>
      </c>
      <c r="AZ13" s="121">
        <v>161457</v>
      </c>
      <c r="BA13" s="121">
        <v>60252</v>
      </c>
      <c r="BB13" s="121">
        <v>14384</v>
      </c>
      <c r="BC13" s="121">
        <v>0</v>
      </c>
      <c r="BD13" s="121">
        <v>2333</v>
      </c>
      <c r="BE13" s="121">
        <v>1158</v>
      </c>
      <c r="BF13" s="121">
        <f>SUM(AE13,+AM13,+BE13)</f>
        <v>1640049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160389</v>
      </c>
      <c r="BP13" s="121">
        <f>SUM(BQ13:BT13)</f>
        <v>14441</v>
      </c>
      <c r="BQ13" s="121">
        <v>14441</v>
      </c>
      <c r="BR13" s="121">
        <v>0</v>
      </c>
      <c r="BS13" s="121">
        <v>0</v>
      </c>
      <c r="BT13" s="121">
        <v>0</v>
      </c>
      <c r="BU13" s="121">
        <f>SUM(BV13:BX13)</f>
        <v>50359</v>
      </c>
      <c r="BV13" s="121">
        <v>0</v>
      </c>
      <c r="BW13" s="121">
        <v>50357</v>
      </c>
      <c r="BX13" s="121">
        <v>2</v>
      </c>
      <c r="BY13" s="121">
        <v>0</v>
      </c>
      <c r="BZ13" s="121">
        <f>SUM(CA13:CD13)</f>
        <v>95589</v>
      </c>
      <c r="CA13" s="121">
        <v>33090</v>
      </c>
      <c r="CB13" s="121">
        <v>62499</v>
      </c>
      <c r="CC13" s="121">
        <v>0</v>
      </c>
      <c r="CD13" s="121">
        <v>0</v>
      </c>
      <c r="CE13" s="121">
        <v>0</v>
      </c>
      <c r="CF13" s="121">
        <v>0</v>
      </c>
      <c r="CG13" s="121">
        <v>63</v>
      </c>
      <c r="CH13" s="121">
        <f>SUM(BG13,+BO13,+CG13)</f>
        <v>160452</v>
      </c>
      <c r="CI13" s="121">
        <f>SUM(AE13,+BG13)</f>
        <v>204462</v>
      </c>
      <c r="CJ13" s="121">
        <f>SUM(AF13,+BH13)</f>
        <v>204462</v>
      </c>
      <c r="CK13" s="121">
        <f>SUM(AG13,+BI13)</f>
        <v>2905</v>
      </c>
      <c r="CL13" s="121">
        <f>SUM(AH13,+BJ13)</f>
        <v>201557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1594818</v>
      </c>
      <c r="CR13" s="121">
        <f>SUM(AN13,+BP13)</f>
        <v>180516</v>
      </c>
      <c r="CS13" s="121">
        <f>SUM(AO13,+BQ13)</f>
        <v>93868</v>
      </c>
      <c r="CT13" s="121">
        <f>SUM(AP13,+BR13)</f>
        <v>0</v>
      </c>
      <c r="CU13" s="121">
        <f>SUM(AQ13,+BS13)</f>
        <v>79427</v>
      </c>
      <c r="CV13" s="121">
        <f>SUM(AR13,+BT13)</f>
        <v>7221</v>
      </c>
      <c r="CW13" s="121">
        <f>SUM(AS13,+BU13)</f>
        <v>711753</v>
      </c>
      <c r="CX13" s="121">
        <f>SUM(AT13,+BV13)</f>
        <v>11266</v>
      </c>
      <c r="CY13" s="121">
        <f>SUM(AU13,+BW13)</f>
        <v>695970</v>
      </c>
      <c r="CZ13" s="121">
        <f>SUM(AV13,+BX13)</f>
        <v>4517</v>
      </c>
      <c r="DA13" s="121">
        <f>SUM(AW13,+BY13)</f>
        <v>0</v>
      </c>
      <c r="DB13" s="121">
        <f>SUM(AX13,+BZ13)</f>
        <v>700216</v>
      </c>
      <c r="DC13" s="121">
        <f>SUM(AY13,+CA13)</f>
        <v>401624</v>
      </c>
      <c r="DD13" s="121">
        <f>SUM(AZ13,+CB13)</f>
        <v>223956</v>
      </c>
      <c r="DE13" s="121">
        <f>SUM(BA13,+CC13)</f>
        <v>60252</v>
      </c>
      <c r="DF13" s="121">
        <f>SUM(BB13,+CD13)</f>
        <v>14384</v>
      </c>
      <c r="DG13" s="121">
        <f>SUM(BC13,+CE13)</f>
        <v>0</v>
      </c>
      <c r="DH13" s="121">
        <f>SUM(BD13,+CF13)</f>
        <v>2333</v>
      </c>
      <c r="DI13" s="121">
        <f>SUM(BE13,+CG13)</f>
        <v>1221</v>
      </c>
      <c r="DJ13" s="121">
        <f>SUM(BF13,+CH13)</f>
        <v>1800501</v>
      </c>
    </row>
    <row r="14" spans="1:114" s="136" customFormat="1" ht="13.5" customHeight="1" x14ac:dyDescent="0.15">
      <c r="A14" s="119" t="s">
        <v>11</v>
      </c>
      <c r="B14" s="120" t="s">
        <v>344</v>
      </c>
      <c r="C14" s="119" t="s">
        <v>345</v>
      </c>
      <c r="D14" s="121">
        <f>SUM(E14,+L14)</f>
        <v>1668299</v>
      </c>
      <c r="E14" s="121">
        <f>SUM(F14:I14,K14)</f>
        <v>2061</v>
      </c>
      <c r="F14" s="121">
        <v>0</v>
      </c>
      <c r="G14" s="121">
        <v>0</v>
      </c>
      <c r="H14" s="121">
        <v>0</v>
      </c>
      <c r="I14" s="121">
        <v>2061</v>
      </c>
      <c r="J14" s="122" t="s">
        <v>424</v>
      </c>
      <c r="K14" s="121">
        <v>0</v>
      </c>
      <c r="L14" s="121">
        <v>1666238</v>
      </c>
      <c r="M14" s="121">
        <f>SUM(N14,+U14)</f>
        <v>197518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424</v>
      </c>
      <c r="T14" s="121">
        <v>0</v>
      </c>
      <c r="U14" s="121">
        <v>197518</v>
      </c>
      <c r="V14" s="121">
        <f>+SUM(D14,M14)</f>
        <v>1865817</v>
      </c>
      <c r="W14" s="121">
        <f>+SUM(E14,N14)</f>
        <v>2061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2061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1863756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234878</v>
      </c>
      <c r="AM14" s="121">
        <f>SUM(AN14,AS14,AW14,AX14,BD14)</f>
        <v>562850</v>
      </c>
      <c r="AN14" s="121">
        <f>SUM(AO14:AR14)</f>
        <v>48640</v>
      </c>
      <c r="AO14" s="121">
        <v>35937</v>
      </c>
      <c r="AP14" s="121">
        <v>12703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514210</v>
      </c>
      <c r="AY14" s="121">
        <v>514210</v>
      </c>
      <c r="AZ14" s="121">
        <v>0</v>
      </c>
      <c r="BA14" s="121">
        <v>0</v>
      </c>
      <c r="BB14" s="121">
        <v>0</v>
      </c>
      <c r="BC14" s="121">
        <v>870571</v>
      </c>
      <c r="BD14" s="121">
        <v>0</v>
      </c>
      <c r="BE14" s="121">
        <v>0</v>
      </c>
      <c r="BF14" s="121">
        <f>SUM(AE14,+AM14,+BE14)</f>
        <v>562850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197518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234878</v>
      </c>
      <c r="CQ14" s="121">
        <f>SUM(AM14,+BO14)</f>
        <v>562850</v>
      </c>
      <c r="CR14" s="121">
        <f>SUM(AN14,+BP14)</f>
        <v>48640</v>
      </c>
      <c r="CS14" s="121">
        <f>SUM(AO14,+BQ14)</f>
        <v>35937</v>
      </c>
      <c r="CT14" s="121">
        <f>SUM(AP14,+BR14)</f>
        <v>12703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514210</v>
      </c>
      <c r="DC14" s="121">
        <f>SUM(AY14,+CA14)</f>
        <v>514210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1068089</v>
      </c>
      <c r="DH14" s="121">
        <f>SUM(BD14,+CF14)</f>
        <v>0</v>
      </c>
      <c r="DI14" s="121">
        <f>SUM(BE14,+CG14)</f>
        <v>0</v>
      </c>
      <c r="DJ14" s="121">
        <f>SUM(BF14,+CH14)</f>
        <v>562850</v>
      </c>
    </row>
    <row r="15" spans="1:114" s="136" customFormat="1" ht="13.5" customHeight="1" x14ac:dyDescent="0.15">
      <c r="A15" s="119" t="s">
        <v>11</v>
      </c>
      <c r="B15" s="120" t="s">
        <v>349</v>
      </c>
      <c r="C15" s="119" t="s">
        <v>350</v>
      </c>
      <c r="D15" s="121">
        <f>SUM(E15,+L15)</f>
        <v>949845</v>
      </c>
      <c r="E15" s="121">
        <f>SUM(F15:I15,K15)</f>
        <v>137544</v>
      </c>
      <c r="F15" s="121">
        <v>0</v>
      </c>
      <c r="G15" s="121">
        <v>1800</v>
      </c>
      <c r="H15" s="121">
        <v>0</v>
      </c>
      <c r="I15" s="121">
        <v>130555</v>
      </c>
      <c r="J15" s="122" t="s">
        <v>424</v>
      </c>
      <c r="K15" s="121">
        <v>5189</v>
      </c>
      <c r="L15" s="121">
        <v>812301</v>
      </c>
      <c r="M15" s="121">
        <f>SUM(N15,+U15)</f>
        <v>68946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424</v>
      </c>
      <c r="T15" s="121">
        <v>0</v>
      </c>
      <c r="U15" s="121">
        <v>68946</v>
      </c>
      <c r="V15" s="121">
        <f>+SUM(D15,M15)</f>
        <v>1018791</v>
      </c>
      <c r="W15" s="121">
        <f>+SUM(E15,N15)</f>
        <v>137544</v>
      </c>
      <c r="X15" s="121">
        <f>+SUM(F15,O15)</f>
        <v>0</v>
      </c>
      <c r="Y15" s="121">
        <f>+SUM(G15,P15)</f>
        <v>1800</v>
      </c>
      <c r="Z15" s="121">
        <f>+SUM(H15,Q15)</f>
        <v>0</v>
      </c>
      <c r="AA15" s="121">
        <f>+SUM(I15,R15)</f>
        <v>130555</v>
      </c>
      <c r="AB15" s="122" t="str">
        <f>IF(+SUM(J15,S15)=0,"-",+SUM(J15,S15))</f>
        <v>-</v>
      </c>
      <c r="AC15" s="121">
        <f>+SUM(K15,T15)</f>
        <v>5189</v>
      </c>
      <c r="AD15" s="121">
        <f>+SUM(L15,U15)</f>
        <v>881247</v>
      </c>
      <c r="AE15" s="121">
        <f>SUM(AF15,+AK15)</f>
        <v>338982</v>
      </c>
      <c r="AF15" s="121">
        <f>SUM(AG15:AJ15)</f>
        <v>325201</v>
      </c>
      <c r="AG15" s="121">
        <v>0</v>
      </c>
      <c r="AH15" s="121">
        <v>325201</v>
      </c>
      <c r="AI15" s="121">
        <v>0</v>
      </c>
      <c r="AJ15" s="121">
        <v>0</v>
      </c>
      <c r="AK15" s="121">
        <v>13781</v>
      </c>
      <c r="AL15" s="121">
        <v>0</v>
      </c>
      <c r="AM15" s="121">
        <f>SUM(AN15,AS15,AW15,AX15,BD15)</f>
        <v>307072</v>
      </c>
      <c r="AN15" s="121">
        <f>SUM(AO15:AR15)</f>
        <v>73370</v>
      </c>
      <c r="AO15" s="121">
        <v>48323</v>
      </c>
      <c r="AP15" s="121">
        <v>0</v>
      </c>
      <c r="AQ15" s="121">
        <v>0</v>
      </c>
      <c r="AR15" s="121">
        <v>25047</v>
      </c>
      <c r="AS15" s="121">
        <f>SUM(AT15:AV15)</f>
        <v>44633</v>
      </c>
      <c r="AT15" s="121">
        <v>22440</v>
      </c>
      <c r="AU15" s="121">
        <v>1546</v>
      </c>
      <c r="AV15" s="121">
        <v>20647</v>
      </c>
      <c r="AW15" s="121">
        <v>0</v>
      </c>
      <c r="AX15" s="121">
        <f>SUM(AY15:BB15)</f>
        <v>189069</v>
      </c>
      <c r="AY15" s="121">
        <v>186243</v>
      </c>
      <c r="AZ15" s="121">
        <v>471</v>
      </c>
      <c r="BA15" s="121">
        <v>2284</v>
      </c>
      <c r="BB15" s="121">
        <v>71</v>
      </c>
      <c r="BC15" s="121">
        <v>266183</v>
      </c>
      <c r="BD15" s="121">
        <v>0</v>
      </c>
      <c r="BE15" s="121">
        <v>37608</v>
      </c>
      <c r="BF15" s="121">
        <f>SUM(AE15,+AM15,+BE15)</f>
        <v>683662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68946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338982</v>
      </c>
      <c r="CJ15" s="121">
        <f>SUM(AF15,+BH15)</f>
        <v>325201</v>
      </c>
      <c r="CK15" s="121">
        <f>SUM(AG15,+BI15)</f>
        <v>0</v>
      </c>
      <c r="CL15" s="121">
        <f>SUM(AH15,+BJ15)</f>
        <v>325201</v>
      </c>
      <c r="CM15" s="121">
        <f>SUM(AI15,+BK15)</f>
        <v>0</v>
      </c>
      <c r="CN15" s="121">
        <f>SUM(AJ15,+BL15)</f>
        <v>0</v>
      </c>
      <c r="CO15" s="121">
        <f>SUM(AK15,+BM15)</f>
        <v>13781</v>
      </c>
      <c r="CP15" s="121">
        <f>SUM(AL15,+BN15)</f>
        <v>0</v>
      </c>
      <c r="CQ15" s="121">
        <f>SUM(AM15,+BO15)</f>
        <v>307072</v>
      </c>
      <c r="CR15" s="121">
        <f>SUM(AN15,+BP15)</f>
        <v>73370</v>
      </c>
      <c r="CS15" s="121">
        <f>SUM(AO15,+BQ15)</f>
        <v>48323</v>
      </c>
      <c r="CT15" s="121">
        <f>SUM(AP15,+BR15)</f>
        <v>0</v>
      </c>
      <c r="CU15" s="121">
        <f>SUM(AQ15,+BS15)</f>
        <v>0</v>
      </c>
      <c r="CV15" s="121">
        <f>SUM(AR15,+BT15)</f>
        <v>25047</v>
      </c>
      <c r="CW15" s="121">
        <f>SUM(AS15,+BU15)</f>
        <v>44633</v>
      </c>
      <c r="CX15" s="121">
        <f>SUM(AT15,+BV15)</f>
        <v>22440</v>
      </c>
      <c r="CY15" s="121">
        <f>SUM(AU15,+BW15)</f>
        <v>1546</v>
      </c>
      <c r="CZ15" s="121">
        <f>SUM(AV15,+BX15)</f>
        <v>20647</v>
      </c>
      <c r="DA15" s="121">
        <f>SUM(AW15,+BY15)</f>
        <v>0</v>
      </c>
      <c r="DB15" s="121">
        <f>SUM(AX15,+BZ15)</f>
        <v>189069</v>
      </c>
      <c r="DC15" s="121">
        <f>SUM(AY15,+CA15)</f>
        <v>186243</v>
      </c>
      <c r="DD15" s="121">
        <f>SUM(AZ15,+CB15)</f>
        <v>471</v>
      </c>
      <c r="DE15" s="121">
        <f>SUM(BA15,+CC15)</f>
        <v>2284</v>
      </c>
      <c r="DF15" s="121">
        <f>SUM(BB15,+CD15)</f>
        <v>71</v>
      </c>
      <c r="DG15" s="121">
        <f>SUM(BC15,+CE15)</f>
        <v>335129</v>
      </c>
      <c r="DH15" s="121">
        <f>SUM(BD15,+CF15)</f>
        <v>0</v>
      </c>
      <c r="DI15" s="121">
        <f>SUM(BE15,+CG15)</f>
        <v>37608</v>
      </c>
      <c r="DJ15" s="121">
        <f>SUM(BF15,+CH15)</f>
        <v>683662</v>
      </c>
    </row>
    <row r="16" spans="1:114" s="136" customFormat="1" ht="13.5" customHeight="1" x14ac:dyDescent="0.15">
      <c r="A16" s="119" t="s">
        <v>11</v>
      </c>
      <c r="B16" s="120" t="s">
        <v>354</v>
      </c>
      <c r="C16" s="119" t="s">
        <v>355</v>
      </c>
      <c r="D16" s="121">
        <f>SUM(E16,+L16)</f>
        <v>648917</v>
      </c>
      <c r="E16" s="121">
        <f>SUM(F16:I16,K16)</f>
        <v>18193</v>
      </c>
      <c r="F16" s="121">
        <v>0</v>
      </c>
      <c r="G16" s="121">
        <v>0</v>
      </c>
      <c r="H16" s="121">
        <v>0</v>
      </c>
      <c r="I16" s="121">
        <v>707</v>
      </c>
      <c r="J16" s="122" t="s">
        <v>424</v>
      </c>
      <c r="K16" s="121">
        <v>17486</v>
      </c>
      <c r="L16" s="121">
        <v>630724</v>
      </c>
      <c r="M16" s="121">
        <f>SUM(N16,+U16)</f>
        <v>96047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424</v>
      </c>
      <c r="T16" s="121">
        <v>0</v>
      </c>
      <c r="U16" s="121">
        <v>96047</v>
      </c>
      <c r="V16" s="121">
        <f>+SUM(D16,M16)</f>
        <v>744964</v>
      </c>
      <c r="W16" s="121">
        <f>+SUM(E16,N16)</f>
        <v>18193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707</v>
      </c>
      <c r="AB16" s="122" t="str">
        <f>IF(+SUM(J16,S16)=0,"-",+SUM(J16,S16))</f>
        <v>-</v>
      </c>
      <c r="AC16" s="121">
        <f>+SUM(K16,T16)</f>
        <v>17486</v>
      </c>
      <c r="AD16" s="121">
        <f>+SUM(L16,U16)</f>
        <v>726771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217439</v>
      </c>
      <c r="AN16" s="121">
        <f>SUM(AO16:AR16)</f>
        <v>17022</v>
      </c>
      <c r="AO16" s="121">
        <v>11215</v>
      </c>
      <c r="AP16" s="121">
        <v>5807</v>
      </c>
      <c r="AQ16" s="121">
        <v>0</v>
      </c>
      <c r="AR16" s="121">
        <v>0</v>
      </c>
      <c r="AS16" s="121">
        <f>SUM(AT16:AV16)</f>
        <v>950</v>
      </c>
      <c r="AT16" s="121">
        <v>747</v>
      </c>
      <c r="AU16" s="121">
        <v>203</v>
      </c>
      <c r="AV16" s="121">
        <v>0</v>
      </c>
      <c r="AW16" s="121">
        <v>0</v>
      </c>
      <c r="AX16" s="121">
        <f>SUM(AY16:BB16)</f>
        <v>199467</v>
      </c>
      <c r="AY16" s="121">
        <v>196369</v>
      </c>
      <c r="AZ16" s="121">
        <v>3098</v>
      </c>
      <c r="BA16" s="121">
        <v>0</v>
      </c>
      <c r="BB16" s="121">
        <v>0</v>
      </c>
      <c r="BC16" s="121">
        <v>431478</v>
      </c>
      <c r="BD16" s="121">
        <v>0</v>
      </c>
      <c r="BE16" s="121">
        <v>0</v>
      </c>
      <c r="BF16" s="121">
        <f>SUM(AE16,+AM16,+BE16)</f>
        <v>217439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96047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217439</v>
      </c>
      <c r="CR16" s="121">
        <f>SUM(AN16,+BP16)</f>
        <v>17022</v>
      </c>
      <c r="CS16" s="121">
        <f>SUM(AO16,+BQ16)</f>
        <v>11215</v>
      </c>
      <c r="CT16" s="121">
        <f>SUM(AP16,+BR16)</f>
        <v>5807</v>
      </c>
      <c r="CU16" s="121">
        <f>SUM(AQ16,+BS16)</f>
        <v>0</v>
      </c>
      <c r="CV16" s="121">
        <f>SUM(AR16,+BT16)</f>
        <v>0</v>
      </c>
      <c r="CW16" s="121">
        <f>SUM(AS16,+BU16)</f>
        <v>950</v>
      </c>
      <c r="CX16" s="121">
        <f>SUM(AT16,+BV16)</f>
        <v>747</v>
      </c>
      <c r="CY16" s="121">
        <f>SUM(AU16,+BW16)</f>
        <v>203</v>
      </c>
      <c r="CZ16" s="121">
        <f>SUM(AV16,+BX16)</f>
        <v>0</v>
      </c>
      <c r="DA16" s="121">
        <f>SUM(AW16,+BY16)</f>
        <v>0</v>
      </c>
      <c r="DB16" s="121">
        <f>SUM(AX16,+BZ16)</f>
        <v>199467</v>
      </c>
      <c r="DC16" s="121">
        <f>SUM(AY16,+CA16)</f>
        <v>196369</v>
      </c>
      <c r="DD16" s="121">
        <f>SUM(AZ16,+CB16)</f>
        <v>3098</v>
      </c>
      <c r="DE16" s="121">
        <f>SUM(BA16,+CC16)</f>
        <v>0</v>
      </c>
      <c r="DF16" s="121">
        <f>SUM(BB16,+CD16)</f>
        <v>0</v>
      </c>
      <c r="DG16" s="121">
        <f>SUM(BC16,+CE16)</f>
        <v>527525</v>
      </c>
      <c r="DH16" s="121">
        <f>SUM(BD16,+CF16)</f>
        <v>0</v>
      </c>
      <c r="DI16" s="121">
        <f>SUM(BE16,+CG16)</f>
        <v>0</v>
      </c>
      <c r="DJ16" s="121">
        <f>SUM(BF16,+CH16)</f>
        <v>217439</v>
      </c>
    </row>
    <row r="17" spans="1:114" s="136" customFormat="1" ht="13.5" customHeight="1" x14ac:dyDescent="0.15">
      <c r="A17" s="119" t="s">
        <v>11</v>
      </c>
      <c r="B17" s="120" t="s">
        <v>359</v>
      </c>
      <c r="C17" s="119" t="s">
        <v>360</v>
      </c>
      <c r="D17" s="121">
        <f>SUM(E17,+L17)</f>
        <v>259094</v>
      </c>
      <c r="E17" s="121">
        <f>SUM(F17:I17,K17)</f>
        <v>54214</v>
      </c>
      <c r="F17" s="121">
        <v>2905</v>
      </c>
      <c r="G17" s="121">
        <v>0</v>
      </c>
      <c r="H17" s="121">
        <v>0</v>
      </c>
      <c r="I17" s="121">
        <v>51309</v>
      </c>
      <c r="J17" s="122" t="s">
        <v>424</v>
      </c>
      <c r="K17" s="121">
        <v>0</v>
      </c>
      <c r="L17" s="121">
        <v>204880</v>
      </c>
      <c r="M17" s="121">
        <f>SUM(N17,+U17)</f>
        <v>44338</v>
      </c>
      <c r="N17" s="121">
        <f>SUM(O17:R17,T17)</f>
        <v>20</v>
      </c>
      <c r="O17" s="121">
        <v>0</v>
      </c>
      <c r="P17" s="121">
        <v>0</v>
      </c>
      <c r="Q17" s="121">
        <v>0</v>
      </c>
      <c r="R17" s="121">
        <v>20</v>
      </c>
      <c r="S17" s="122" t="s">
        <v>424</v>
      </c>
      <c r="T17" s="121">
        <v>0</v>
      </c>
      <c r="U17" s="121">
        <v>44318</v>
      </c>
      <c r="V17" s="121">
        <f>+SUM(D17,M17)</f>
        <v>303432</v>
      </c>
      <c r="W17" s="121">
        <f>+SUM(E17,N17)</f>
        <v>54234</v>
      </c>
      <c r="X17" s="121">
        <f>+SUM(F17,O17)</f>
        <v>2905</v>
      </c>
      <c r="Y17" s="121">
        <f>+SUM(G17,P17)</f>
        <v>0</v>
      </c>
      <c r="Z17" s="121">
        <f>+SUM(H17,Q17)</f>
        <v>0</v>
      </c>
      <c r="AA17" s="121">
        <f>+SUM(I17,R17)</f>
        <v>51329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249198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71642</v>
      </c>
      <c r="AM17" s="121">
        <f>SUM(AN17,AS17,AW17,AX17,BD17)</f>
        <v>51492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51492</v>
      </c>
      <c r="AY17" s="121">
        <v>51492</v>
      </c>
      <c r="AZ17" s="121">
        <v>0</v>
      </c>
      <c r="BA17" s="121">
        <v>0</v>
      </c>
      <c r="BB17" s="121">
        <v>0</v>
      </c>
      <c r="BC17" s="121">
        <v>135960</v>
      </c>
      <c r="BD17" s="121">
        <v>0</v>
      </c>
      <c r="BE17" s="121">
        <v>0</v>
      </c>
      <c r="BF17" s="121">
        <f>SUM(AE17,+AM17,+BE17)</f>
        <v>51492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2845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41493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74487</v>
      </c>
      <c r="CQ17" s="121">
        <f>SUM(AM17,+BO17)</f>
        <v>51492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51492</v>
      </c>
      <c r="DC17" s="121">
        <f>SUM(AY17,+CA17)</f>
        <v>51492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177453</v>
      </c>
      <c r="DH17" s="121">
        <f>SUM(BD17,+CF17)</f>
        <v>0</v>
      </c>
      <c r="DI17" s="121">
        <f>SUM(BE17,+CG17)</f>
        <v>0</v>
      </c>
      <c r="DJ17" s="121">
        <f>SUM(BF17,+CH17)</f>
        <v>51492</v>
      </c>
    </row>
    <row r="18" spans="1:114" s="136" customFormat="1" ht="13.5" customHeight="1" x14ac:dyDescent="0.15">
      <c r="A18" s="119" t="s">
        <v>11</v>
      </c>
      <c r="B18" s="120" t="s">
        <v>364</v>
      </c>
      <c r="C18" s="119" t="s">
        <v>365</v>
      </c>
      <c r="D18" s="121">
        <f>SUM(E18,+L18)</f>
        <v>1143911</v>
      </c>
      <c r="E18" s="121">
        <f>SUM(F18:I18,K18)</f>
        <v>555324</v>
      </c>
      <c r="F18" s="121">
        <v>28826</v>
      </c>
      <c r="G18" s="121">
        <v>0</v>
      </c>
      <c r="H18" s="121">
        <v>0</v>
      </c>
      <c r="I18" s="121">
        <v>370875</v>
      </c>
      <c r="J18" s="122" t="s">
        <v>424</v>
      </c>
      <c r="K18" s="121">
        <v>155623</v>
      </c>
      <c r="L18" s="121">
        <v>588587</v>
      </c>
      <c r="M18" s="121">
        <f>SUM(N18,+U18)</f>
        <v>132420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424</v>
      </c>
      <c r="T18" s="121">
        <v>0</v>
      </c>
      <c r="U18" s="121">
        <v>132420</v>
      </c>
      <c r="V18" s="121">
        <f>+SUM(D18,M18)</f>
        <v>1276331</v>
      </c>
      <c r="W18" s="121">
        <f>+SUM(E18,N18)</f>
        <v>555324</v>
      </c>
      <c r="X18" s="121">
        <f>+SUM(F18,O18)</f>
        <v>28826</v>
      </c>
      <c r="Y18" s="121">
        <f>+SUM(G18,P18)</f>
        <v>0</v>
      </c>
      <c r="Z18" s="121">
        <f>+SUM(H18,Q18)</f>
        <v>0</v>
      </c>
      <c r="AA18" s="121">
        <f>+SUM(I18,R18)</f>
        <v>370875</v>
      </c>
      <c r="AB18" s="122" t="str">
        <f>IF(+SUM(J18,S18)=0,"-",+SUM(J18,S18))</f>
        <v>-</v>
      </c>
      <c r="AC18" s="121">
        <f>+SUM(K18,T18)</f>
        <v>155623</v>
      </c>
      <c r="AD18" s="121">
        <f>+SUM(L18,U18)</f>
        <v>721007</v>
      </c>
      <c r="AE18" s="121">
        <f>SUM(AF18,+AK18)</f>
        <v>52479</v>
      </c>
      <c r="AF18" s="121">
        <f>SUM(AG18:AJ18)</f>
        <v>34000</v>
      </c>
      <c r="AG18" s="121">
        <v>0</v>
      </c>
      <c r="AH18" s="121">
        <v>0</v>
      </c>
      <c r="AI18" s="121">
        <v>0</v>
      </c>
      <c r="AJ18" s="121">
        <v>34000</v>
      </c>
      <c r="AK18" s="121">
        <v>18479</v>
      </c>
      <c r="AL18" s="121">
        <v>0</v>
      </c>
      <c r="AM18" s="121">
        <f>SUM(AN18,AS18,AW18,AX18,BD18)</f>
        <v>1052171</v>
      </c>
      <c r="AN18" s="121">
        <f>SUM(AO18:AR18)</f>
        <v>106903</v>
      </c>
      <c r="AO18" s="121">
        <v>80460</v>
      </c>
      <c r="AP18" s="121">
        <v>26443</v>
      </c>
      <c r="AQ18" s="121">
        <v>0</v>
      </c>
      <c r="AR18" s="121">
        <v>0</v>
      </c>
      <c r="AS18" s="121">
        <f>SUM(AT18:AV18)</f>
        <v>45579</v>
      </c>
      <c r="AT18" s="121">
        <v>1157</v>
      </c>
      <c r="AU18" s="121">
        <v>34322</v>
      </c>
      <c r="AV18" s="121">
        <v>10100</v>
      </c>
      <c r="AW18" s="121">
        <v>0</v>
      </c>
      <c r="AX18" s="121">
        <f>SUM(AY18:BB18)</f>
        <v>899279</v>
      </c>
      <c r="AY18" s="121">
        <v>178518</v>
      </c>
      <c r="AZ18" s="121">
        <v>614284</v>
      </c>
      <c r="BA18" s="121">
        <v>21168</v>
      </c>
      <c r="BB18" s="121">
        <v>85309</v>
      </c>
      <c r="BC18" s="121">
        <v>16230</v>
      </c>
      <c r="BD18" s="121">
        <v>410</v>
      </c>
      <c r="BE18" s="121">
        <v>23031</v>
      </c>
      <c r="BF18" s="121">
        <f>SUM(AE18,+AM18,+BE18)</f>
        <v>1127681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132420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52479</v>
      </c>
      <c r="CJ18" s="121">
        <f>SUM(AF18,+BH18)</f>
        <v>34000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34000</v>
      </c>
      <c r="CO18" s="121">
        <f>SUM(AK18,+BM18)</f>
        <v>18479</v>
      </c>
      <c r="CP18" s="121">
        <f>SUM(AL18,+BN18)</f>
        <v>0</v>
      </c>
      <c r="CQ18" s="121">
        <f>SUM(AM18,+BO18)</f>
        <v>1052171</v>
      </c>
      <c r="CR18" s="121">
        <f>SUM(AN18,+BP18)</f>
        <v>106903</v>
      </c>
      <c r="CS18" s="121">
        <f>SUM(AO18,+BQ18)</f>
        <v>80460</v>
      </c>
      <c r="CT18" s="121">
        <f>SUM(AP18,+BR18)</f>
        <v>26443</v>
      </c>
      <c r="CU18" s="121">
        <f>SUM(AQ18,+BS18)</f>
        <v>0</v>
      </c>
      <c r="CV18" s="121">
        <f>SUM(AR18,+BT18)</f>
        <v>0</v>
      </c>
      <c r="CW18" s="121">
        <f>SUM(AS18,+BU18)</f>
        <v>45579</v>
      </c>
      <c r="CX18" s="121">
        <f>SUM(AT18,+BV18)</f>
        <v>1157</v>
      </c>
      <c r="CY18" s="121">
        <f>SUM(AU18,+BW18)</f>
        <v>34322</v>
      </c>
      <c r="CZ18" s="121">
        <f>SUM(AV18,+BX18)</f>
        <v>10100</v>
      </c>
      <c r="DA18" s="121">
        <f>SUM(AW18,+BY18)</f>
        <v>0</v>
      </c>
      <c r="DB18" s="121">
        <f>SUM(AX18,+BZ18)</f>
        <v>899279</v>
      </c>
      <c r="DC18" s="121">
        <f>SUM(AY18,+CA18)</f>
        <v>178518</v>
      </c>
      <c r="DD18" s="121">
        <f>SUM(AZ18,+CB18)</f>
        <v>614284</v>
      </c>
      <c r="DE18" s="121">
        <f>SUM(BA18,+CC18)</f>
        <v>21168</v>
      </c>
      <c r="DF18" s="121">
        <f>SUM(BB18,+CD18)</f>
        <v>85309</v>
      </c>
      <c r="DG18" s="121">
        <f>SUM(BC18,+CE18)</f>
        <v>148650</v>
      </c>
      <c r="DH18" s="121">
        <f>SUM(BD18,+CF18)</f>
        <v>410</v>
      </c>
      <c r="DI18" s="121">
        <f>SUM(BE18,+CG18)</f>
        <v>23031</v>
      </c>
      <c r="DJ18" s="121">
        <f>SUM(BF18,+CH18)</f>
        <v>1127681</v>
      </c>
    </row>
    <row r="19" spans="1:114" s="136" customFormat="1" ht="13.5" customHeight="1" x14ac:dyDescent="0.15">
      <c r="A19" s="119" t="s">
        <v>11</v>
      </c>
      <c r="B19" s="120" t="s">
        <v>367</v>
      </c>
      <c r="C19" s="119" t="s">
        <v>368</v>
      </c>
      <c r="D19" s="121">
        <f>SUM(E19,+L19)</f>
        <v>415139</v>
      </c>
      <c r="E19" s="121">
        <f>SUM(F19:I19,K19)</f>
        <v>81697</v>
      </c>
      <c r="F19" s="121">
        <v>0</v>
      </c>
      <c r="G19" s="121">
        <v>0</v>
      </c>
      <c r="H19" s="121">
        <v>0</v>
      </c>
      <c r="I19" s="121">
        <v>74439</v>
      </c>
      <c r="J19" s="122" t="s">
        <v>424</v>
      </c>
      <c r="K19" s="121">
        <v>7258</v>
      </c>
      <c r="L19" s="121">
        <v>333442</v>
      </c>
      <c r="M19" s="121">
        <f>SUM(N19,+U19)</f>
        <v>54569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424</v>
      </c>
      <c r="T19" s="121">
        <v>0</v>
      </c>
      <c r="U19" s="121">
        <v>54569</v>
      </c>
      <c r="V19" s="121">
        <f>+SUM(D19,M19)</f>
        <v>469708</v>
      </c>
      <c r="W19" s="121">
        <f>+SUM(E19,N19)</f>
        <v>81697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74439</v>
      </c>
      <c r="AB19" s="122" t="str">
        <f>IF(+SUM(J19,S19)=0,"-",+SUM(J19,S19))</f>
        <v>-</v>
      </c>
      <c r="AC19" s="121">
        <f>+SUM(K19,T19)</f>
        <v>7258</v>
      </c>
      <c r="AD19" s="121">
        <f>+SUM(L19,U19)</f>
        <v>388011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89258</v>
      </c>
      <c r="AM19" s="121">
        <f>SUM(AN19,AS19,AW19,AX19,BD19)</f>
        <v>156487</v>
      </c>
      <c r="AN19" s="121">
        <f>SUM(AO19:AR19)</f>
        <v>66131</v>
      </c>
      <c r="AO19" s="121">
        <v>58510</v>
      </c>
      <c r="AP19" s="121">
        <v>7621</v>
      </c>
      <c r="AQ19" s="121">
        <v>0</v>
      </c>
      <c r="AR19" s="121">
        <v>0</v>
      </c>
      <c r="AS19" s="121">
        <f>SUM(AT19:AV19)</f>
        <v>720</v>
      </c>
      <c r="AT19" s="121">
        <v>720</v>
      </c>
      <c r="AU19" s="121">
        <v>0</v>
      </c>
      <c r="AV19" s="121">
        <v>0</v>
      </c>
      <c r="AW19" s="121">
        <v>0</v>
      </c>
      <c r="AX19" s="121">
        <f>SUM(AY19:BB19)</f>
        <v>89636</v>
      </c>
      <c r="AY19" s="121">
        <v>83239</v>
      </c>
      <c r="AZ19" s="121">
        <v>0</v>
      </c>
      <c r="BA19" s="121">
        <v>0</v>
      </c>
      <c r="BB19" s="121">
        <v>6397</v>
      </c>
      <c r="BC19" s="121">
        <v>169394</v>
      </c>
      <c r="BD19" s="121">
        <v>0</v>
      </c>
      <c r="BE19" s="121">
        <v>0</v>
      </c>
      <c r="BF19" s="121">
        <f>SUM(AE19,+AM19,+BE19)</f>
        <v>156487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3501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51068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92759</v>
      </c>
      <c r="CQ19" s="121">
        <f>SUM(AM19,+BO19)</f>
        <v>156487</v>
      </c>
      <c r="CR19" s="121">
        <f>SUM(AN19,+BP19)</f>
        <v>66131</v>
      </c>
      <c r="CS19" s="121">
        <f>SUM(AO19,+BQ19)</f>
        <v>58510</v>
      </c>
      <c r="CT19" s="121">
        <f>SUM(AP19,+BR19)</f>
        <v>7621</v>
      </c>
      <c r="CU19" s="121">
        <f>SUM(AQ19,+BS19)</f>
        <v>0</v>
      </c>
      <c r="CV19" s="121">
        <f>SUM(AR19,+BT19)</f>
        <v>0</v>
      </c>
      <c r="CW19" s="121">
        <f>SUM(AS19,+BU19)</f>
        <v>720</v>
      </c>
      <c r="CX19" s="121">
        <f>SUM(AT19,+BV19)</f>
        <v>720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89636</v>
      </c>
      <c r="DC19" s="121">
        <f>SUM(AY19,+CA19)</f>
        <v>83239</v>
      </c>
      <c r="DD19" s="121">
        <f>SUM(AZ19,+CB19)</f>
        <v>0</v>
      </c>
      <c r="DE19" s="121">
        <f>SUM(BA19,+CC19)</f>
        <v>0</v>
      </c>
      <c r="DF19" s="121">
        <f>SUM(BB19,+CD19)</f>
        <v>6397</v>
      </c>
      <c r="DG19" s="121">
        <f>SUM(BC19,+CE19)</f>
        <v>220462</v>
      </c>
      <c r="DH19" s="121">
        <f>SUM(BD19,+CF19)</f>
        <v>0</v>
      </c>
      <c r="DI19" s="121">
        <f>SUM(BE19,+CG19)</f>
        <v>0</v>
      </c>
      <c r="DJ19" s="121">
        <f>SUM(BF19,+CH19)</f>
        <v>156487</v>
      </c>
    </row>
    <row r="20" spans="1:114" s="136" customFormat="1" ht="13.5" customHeight="1" x14ac:dyDescent="0.15">
      <c r="A20" s="119" t="s">
        <v>11</v>
      </c>
      <c r="B20" s="120" t="s">
        <v>370</v>
      </c>
      <c r="C20" s="119" t="s">
        <v>371</v>
      </c>
      <c r="D20" s="121">
        <f>SUM(E20,+L20)</f>
        <v>263010</v>
      </c>
      <c r="E20" s="121">
        <f>SUM(F20:I20,K20)</f>
        <v>16253</v>
      </c>
      <c r="F20" s="121">
        <v>0</v>
      </c>
      <c r="G20" s="121">
        <v>0</v>
      </c>
      <c r="H20" s="121">
        <v>0</v>
      </c>
      <c r="I20" s="121">
        <v>172</v>
      </c>
      <c r="J20" s="122" t="s">
        <v>424</v>
      </c>
      <c r="K20" s="121">
        <v>16081</v>
      </c>
      <c r="L20" s="121">
        <v>246757</v>
      </c>
      <c r="M20" s="121">
        <f>SUM(N20,+U20)</f>
        <v>102112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424</v>
      </c>
      <c r="T20" s="121">
        <v>0</v>
      </c>
      <c r="U20" s="121">
        <v>102112</v>
      </c>
      <c r="V20" s="121">
        <f>+SUM(D20,M20)</f>
        <v>365122</v>
      </c>
      <c r="W20" s="121">
        <f>+SUM(E20,N20)</f>
        <v>16253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172</v>
      </c>
      <c r="AB20" s="122" t="str">
        <f>IF(+SUM(J20,S20)=0,"-",+SUM(J20,S20))</f>
        <v>-</v>
      </c>
      <c r="AC20" s="121">
        <f>+SUM(K20,T20)</f>
        <v>16081</v>
      </c>
      <c r="AD20" s="121">
        <f>+SUM(L20,U20)</f>
        <v>348869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61823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61823</v>
      </c>
      <c r="AT20" s="121">
        <v>61823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201187</v>
      </c>
      <c r="BD20" s="121">
        <v>0</v>
      </c>
      <c r="BE20" s="121">
        <v>0</v>
      </c>
      <c r="BF20" s="121">
        <f>SUM(AE20,+AM20,+BE20)</f>
        <v>61823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102112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61823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61823</v>
      </c>
      <c r="CX20" s="121">
        <f>SUM(AT20,+BV20)</f>
        <v>61823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303299</v>
      </c>
      <c r="DH20" s="121">
        <f>SUM(BD20,+CF20)</f>
        <v>0</v>
      </c>
      <c r="DI20" s="121">
        <f>SUM(BE20,+CG20)</f>
        <v>0</v>
      </c>
      <c r="DJ20" s="121">
        <f>SUM(BF20,+CH20)</f>
        <v>61823</v>
      </c>
    </row>
    <row r="21" spans="1:114" s="136" customFormat="1" ht="13.5" customHeight="1" x14ac:dyDescent="0.15">
      <c r="A21" s="119" t="s">
        <v>11</v>
      </c>
      <c r="B21" s="120" t="s">
        <v>375</v>
      </c>
      <c r="C21" s="119" t="s">
        <v>376</v>
      </c>
      <c r="D21" s="121">
        <f>SUM(E21,+L21)</f>
        <v>529988</v>
      </c>
      <c r="E21" s="121">
        <f>SUM(F21:I21,K21)</f>
        <v>252</v>
      </c>
      <c r="F21" s="121">
        <v>0</v>
      </c>
      <c r="G21" s="121">
        <v>0</v>
      </c>
      <c r="H21" s="121">
        <v>0</v>
      </c>
      <c r="I21" s="121">
        <v>0</v>
      </c>
      <c r="J21" s="122" t="s">
        <v>424</v>
      </c>
      <c r="K21" s="121">
        <v>252</v>
      </c>
      <c r="L21" s="121">
        <v>529736</v>
      </c>
      <c r="M21" s="121">
        <f>SUM(N21,+U21)</f>
        <v>63410</v>
      </c>
      <c r="N21" s="121">
        <f>SUM(O21:R21,T21)</f>
        <v>32</v>
      </c>
      <c r="O21" s="121">
        <v>0</v>
      </c>
      <c r="P21" s="121">
        <v>0</v>
      </c>
      <c r="Q21" s="121">
        <v>0</v>
      </c>
      <c r="R21" s="121">
        <v>0</v>
      </c>
      <c r="S21" s="122" t="s">
        <v>424</v>
      </c>
      <c r="T21" s="121">
        <v>32</v>
      </c>
      <c r="U21" s="121">
        <v>63378</v>
      </c>
      <c r="V21" s="121">
        <f>+SUM(D21,M21)</f>
        <v>593398</v>
      </c>
      <c r="W21" s="121">
        <f>+SUM(E21,N21)</f>
        <v>284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284</v>
      </c>
      <c r="AD21" s="121">
        <f>+SUM(L21,U21)</f>
        <v>593114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61472</v>
      </c>
      <c r="AM21" s="121">
        <f>SUM(AN21,AS21,AW21,AX21,BD21)</f>
        <v>261180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261180</v>
      </c>
      <c r="AY21" s="121">
        <v>226542</v>
      </c>
      <c r="AZ21" s="121">
        <v>0</v>
      </c>
      <c r="BA21" s="121">
        <v>0</v>
      </c>
      <c r="BB21" s="121">
        <v>34638</v>
      </c>
      <c r="BC21" s="121">
        <v>207336</v>
      </c>
      <c r="BD21" s="121">
        <v>0</v>
      </c>
      <c r="BE21" s="121">
        <v>0</v>
      </c>
      <c r="BF21" s="121">
        <f>SUM(AE21,+AM21,+BE21)</f>
        <v>261180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63410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61472</v>
      </c>
      <c r="CQ21" s="121">
        <f>SUM(AM21,+BO21)</f>
        <v>261180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261180</v>
      </c>
      <c r="DC21" s="121">
        <f>SUM(AY21,+CA21)</f>
        <v>226542</v>
      </c>
      <c r="DD21" s="121">
        <f>SUM(AZ21,+CB21)</f>
        <v>0</v>
      </c>
      <c r="DE21" s="121">
        <f>SUM(BA21,+CC21)</f>
        <v>0</v>
      </c>
      <c r="DF21" s="121">
        <f>SUM(BB21,+CD21)</f>
        <v>34638</v>
      </c>
      <c r="DG21" s="121">
        <f>SUM(BC21,+CE21)</f>
        <v>270746</v>
      </c>
      <c r="DH21" s="121">
        <f>SUM(BD21,+CF21)</f>
        <v>0</v>
      </c>
      <c r="DI21" s="121">
        <f>SUM(BE21,+CG21)</f>
        <v>0</v>
      </c>
      <c r="DJ21" s="121">
        <f>SUM(BF21,+CH21)</f>
        <v>261180</v>
      </c>
    </row>
    <row r="22" spans="1:114" s="136" customFormat="1" ht="13.5" customHeight="1" x14ac:dyDescent="0.15">
      <c r="A22" s="119" t="s">
        <v>11</v>
      </c>
      <c r="B22" s="120" t="s">
        <v>378</v>
      </c>
      <c r="C22" s="119" t="s">
        <v>379</v>
      </c>
      <c r="D22" s="121">
        <f>SUM(E22,+L22)</f>
        <v>185015</v>
      </c>
      <c r="E22" s="121">
        <f>SUM(F22:I22,K22)</f>
        <v>1015</v>
      </c>
      <c r="F22" s="121">
        <v>0</v>
      </c>
      <c r="G22" s="121">
        <v>450</v>
      </c>
      <c r="H22" s="121">
        <v>0</v>
      </c>
      <c r="I22" s="121">
        <v>217</v>
      </c>
      <c r="J22" s="122" t="s">
        <v>424</v>
      </c>
      <c r="K22" s="121">
        <v>348</v>
      </c>
      <c r="L22" s="121">
        <v>184000</v>
      </c>
      <c r="M22" s="121">
        <f>SUM(N22,+U22)</f>
        <v>51664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424</v>
      </c>
      <c r="T22" s="121">
        <v>0</v>
      </c>
      <c r="U22" s="121">
        <v>51664</v>
      </c>
      <c r="V22" s="121">
        <f>+SUM(D22,M22)</f>
        <v>236679</v>
      </c>
      <c r="W22" s="121">
        <f>+SUM(E22,N22)</f>
        <v>1015</v>
      </c>
      <c r="X22" s="121">
        <f>+SUM(F22,O22)</f>
        <v>0</v>
      </c>
      <c r="Y22" s="121">
        <f>+SUM(G22,P22)</f>
        <v>450</v>
      </c>
      <c r="Z22" s="121">
        <f>+SUM(H22,Q22)</f>
        <v>0</v>
      </c>
      <c r="AA22" s="121">
        <f>+SUM(I22,R22)</f>
        <v>217</v>
      </c>
      <c r="AB22" s="122" t="str">
        <f>IF(+SUM(J22,S22)=0,"-",+SUM(J22,S22))</f>
        <v>-</v>
      </c>
      <c r="AC22" s="121">
        <f>+SUM(K22,T22)</f>
        <v>348</v>
      </c>
      <c r="AD22" s="121">
        <f>+SUM(L22,U22)</f>
        <v>235664</v>
      </c>
      <c r="AE22" s="121">
        <f>SUM(AF22,+AK22)</f>
        <v>34383</v>
      </c>
      <c r="AF22" s="121">
        <f>SUM(AG22:AJ22)</f>
        <v>34383</v>
      </c>
      <c r="AG22" s="121">
        <v>0</v>
      </c>
      <c r="AH22" s="121">
        <v>15208</v>
      </c>
      <c r="AI22" s="121">
        <v>19175</v>
      </c>
      <c r="AJ22" s="121">
        <v>0</v>
      </c>
      <c r="AK22" s="121">
        <v>0</v>
      </c>
      <c r="AL22" s="121">
        <v>0</v>
      </c>
      <c r="AM22" s="121">
        <f>SUM(AN22,AS22,AW22,AX22,BD22)</f>
        <v>150632</v>
      </c>
      <c r="AN22" s="121">
        <f>SUM(AO22:AR22)</f>
        <v>22126</v>
      </c>
      <c r="AO22" s="121">
        <v>1860</v>
      </c>
      <c r="AP22" s="121">
        <v>20266</v>
      </c>
      <c r="AQ22" s="121">
        <v>0</v>
      </c>
      <c r="AR22" s="121">
        <v>0</v>
      </c>
      <c r="AS22" s="121">
        <f>SUM(AT22:AV22)</f>
        <v>2754</v>
      </c>
      <c r="AT22" s="121">
        <v>2754</v>
      </c>
      <c r="AU22" s="121">
        <v>0</v>
      </c>
      <c r="AV22" s="121">
        <v>0</v>
      </c>
      <c r="AW22" s="121">
        <v>0</v>
      </c>
      <c r="AX22" s="121">
        <f>SUM(AY22:BB22)</f>
        <v>125752</v>
      </c>
      <c r="AY22" s="121">
        <v>54637</v>
      </c>
      <c r="AZ22" s="121">
        <v>54795</v>
      </c>
      <c r="BA22" s="121">
        <v>5164</v>
      </c>
      <c r="BB22" s="121">
        <v>11156</v>
      </c>
      <c r="BC22" s="121">
        <v>0</v>
      </c>
      <c r="BD22" s="121">
        <v>0</v>
      </c>
      <c r="BE22" s="121">
        <v>0</v>
      </c>
      <c r="BF22" s="121">
        <f>SUM(AE22,+AM22,+BE22)</f>
        <v>185015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2000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2000</v>
      </c>
      <c r="BV22" s="121">
        <v>2000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49664</v>
      </c>
      <c r="CF22" s="121">
        <v>0</v>
      </c>
      <c r="CG22" s="121">
        <v>0</v>
      </c>
      <c r="CH22" s="121">
        <f>SUM(BG22,+BO22,+CG22)</f>
        <v>2000</v>
      </c>
      <c r="CI22" s="121">
        <f>SUM(AE22,+BG22)</f>
        <v>34383</v>
      </c>
      <c r="CJ22" s="121">
        <f>SUM(AF22,+BH22)</f>
        <v>34383</v>
      </c>
      <c r="CK22" s="121">
        <f>SUM(AG22,+BI22)</f>
        <v>0</v>
      </c>
      <c r="CL22" s="121">
        <f>SUM(AH22,+BJ22)</f>
        <v>15208</v>
      </c>
      <c r="CM22" s="121">
        <f>SUM(AI22,+BK22)</f>
        <v>19175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152632</v>
      </c>
      <c r="CR22" s="121">
        <f>SUM(AN22,+BP22)</f>
        <v>22126</v>
      </c>
      <c r="CS22" s="121">
        <f>SUM(AO22,+BQ22)</f>
        <v>1860</v>
      </c>
      <c r="CT22" s="121">
        <f>SUM(AP22,+BR22)</f>
        <v>20266</v>
      </c>
      <c r="CU22" s="121">
        <f>SUM(AQ22,+BS22)</f>
        <v>0</v>
      </c>
      <c r="CV22" s="121">
        <f>SUM(AR22,+BT22)</f>
        <v>0</v>
      </c>
      <c r="CW22" s="121">
        <f>SUM(AS22,+BU22)</f>
        <v>4754</v>
      </c>
      <c r="CX22" s="121">
        <f>SUM(AT22,+BV22)</f>
        <v>4754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125752</v>
      </c>
      <c r="DC22" s="121">
        <f>SUM(AY22,+CA22)</f>
        <v>54637</v>
      </c>
      <c r="DD22" s="121">
        <f>SUM(AZ22,+CB22)</f>
        <v>54795</v>
      </c>
      <c r="DE22" s="121">
        <f>SUM(BA22,+CC22)</f>
        <v>5164</v>
      </c>
      <c r="DF22" s="121">
        <f>SUM(BB22,+CD22)</f>
        <v>11156</v>
      </c>
      <c r="DG22" s="121">
        <f>SUM(BC22,+CE22)</f>
        <v>49664</v>
      </c>
      <c r="DH22" s="121">
        <f>SUM(BD22,+CF22)</f>
        <v>0</v>
      </c>
      <c r="DI22" s="121">
        <f>SUM(BE22,+CG22)</f>
        <v>0</v>
      </c>
      <c r="DJ22" s="121">
        <f>SUM(BF22,+CH22)</f>
        <v>187015</v>
      </c>
    </row>
    <row r="23" spans="1:114" s="136" customFormat="1" ht="13.5" customHeight="1" x14ac:dyDescent="0.15">
      <c r="A23" s="119" t="s">
        <v>11</v>
      </c>
      <c r="B23" s="120" t="s">
        <v>382</v>
      </c>
      <c r="C23" s="119" t="s">
        <v>383</v>
      </c>
      <c r="D23" s="121">
        <f>SUM(E23,+L23)</f>
        <v>120466</v>
      </c>
      <c r="E23" s="121">
        <f>SUM(F23:I23,K23)</f>
        <v>3362</v>
      </c>
      <c r="F23" s="121">
        <v>0</v>
      </c>
      <c r="G23" s="121">
        <v>0</v>
      </c>
      <c r="H23" s="121">
        <v>0</v>
      </c>
      <c r="I23" s="121">
        <v>3362</v>
      </c>
      <c r="J23" s="122" t="s">
        <v>424</v>
      </c>
      <c r="K23" s="121">
        <v>0</v>
      </c>
      <c r="L23" s="121">
        <v>117104</v>
      </c>
      <c r="M23" s="121">
        <f>SUM(N23,+U23)</f>
        <v>37830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424</v>
      </c>
      <c r="T23" s="121">
        <v>0</v>
      </c>
      <c r="U23" s="121">
        <v>37830</v>
      </c>
      <c r="V23" s="121">
        <f>+SUM(D23,M23)</f>
        <v>158296</v>
      </c>
      <c r="W23" s="121">
        <f>+SUM(E23,N23)</f>
        <v>3362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3362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154934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19072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19072</v>
      </c>
      <c r="AY23" s="121">
        <v>7224</v>
      </c>
      <c r="AZ23" s="121">
        <v>11773</v>
      </c>
      <c r="BA23" s="121">
        <v>0</v>
      </c>
      <c r="BB23" s="121">
        <v>75</v>
      </c>
      <c r="BC23" s="121">
        <v>101394</v>
      </c>
      <c r="BD23" s="121">
        <v>0</v>
      </c>
      <c r="BE23" s="121">
        <v>0</v>
      </c>
      <c r="BF23" s="121">
        <f>SUM(AE23,+AM23,+BE23)</f>
        <v>19072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37830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19072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19072</v>
      </c>
      <c r="DC23" s="121">
        <f>SUM(AY23,+CA23)</f>
        <v>7224</v>
      </c>
      <c r="DD23" s="121">
        <f>SUM(AZ23,+CB23)</f>
        <v>11773</v>
      </c>
      <c r="DE23" s="121">
        <f>SUM(BA23,+CC23)</f>
        <v>0</v>
      </c>
      <c r="DF23" s="121">
        <f>SUM(BB23,+CD23)</f>
        <v>75</v>
      </c>
      <c r="DG23" s="121">
        <f>SUM(BC23,+CE23)</f>
        <v>139224</v>
      </c>
      <c r="DH23" s="121">
        <f>SUM(BD23,+CF23)</f>
        <v>0</v>
      </c>
      <c r="DI23" s="121">
        <f>SUM(BE23,+CG23)</f>
        <v>0</v>
      </c>
      <c r="DJ23" s="121">
        <f>SUM(BF23,+CH23)</f>
        <v>19072</v>
      </c>
    </row>
    <row r="24" spans="1:114" s="136" customFormat="1" ht="13.5" customHeight="1" x14ac:dyDescent="0.15">
      <c r="A24" s="119" t="s">
        <v>11</v>
      </c>
      <c r="B24" s="120" t="s">
        <v>387</v>
      </c>
      <c r="C24" s="119" t="s">
        <v>388</v>
      </c>
      <c r="D24" s="121">
        <f>SUM(E24,+L24)</f>
        <v>57016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424</v>
      </c>
      <c r="K24" s="121">
        <v>0</v>
      </c>
      <c r="L24" s="121">
        <v>57016</v>
      </c>
      <c r="M24" s="121">
        <f>SUM(N24,+U24)</f>
        <v>21900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424</v>
      </c>
      <c r="T24" s="121">
        <v>0</v>
      </c>
      <c r="U24" s="121">
        <v>21900</v>
      </c>
      <c r="V24" s="121">
        <f>+SUM(D24,M24)</f>
        <v>78916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78916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57016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21900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78916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11</v>
      </c>
      <c r="B25" s="120" t="s">
        <v>391</v>
      </c>
      <c r="C25" s="119" t="s">
        <v>392</v>
      </c>
      <c r="D25" s="121">
        <f>SUM(E25,+L25)</f>
        <v>51758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424</v>
      </c>
      <c r="K25" s="121">
        <v>0</v>
      </c>
      <c r="L25" s="121">
        <v>51758</v>
      </c>
      <c r="M25" s="121">
        <f>SUM(N25,+U25)</f>
        <v>22549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424</v>
      </c>
      <c r="T25" s="121">
        <v>0</v>
      </c>
      <c r="U25" s="121">
        <v>22549</v>
      </c>
      <c r="V25" s="121">
        <f>+SUM(D25,M25)</f>
        <v>74307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74307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51758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22549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74307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11</v>
      </c>
      <c r="B26" s="120" t="s">
        <v>395</v>
      </c>
      <c r="C26" s="119" t="s">
        <v>396</v>
      </c>
      <c r="D26" s="121">
        <f>SUM(E26,+L26)</f>
        <v>64612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424</v>
      </c>
      <c r="K26" s="121">
        <v>0</v>
      </c>
      <c r="L26" s="121">
        <v>64612</v>
      </c>
      <c r="M26" s="121">
        <f>SUM(N26,+U26)</f>
        <v>30620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424</v>
      </c>
      <c r="T26" s="121">
        <v>0</v>
      </c>
      <c r="U26" s="121">
        <v>30620</v>
      </c>
      <c r="V26" s="121">
        <f>+SUM(D26,M26)</f>
        <v>95232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95232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64612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30620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95232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11</v>
      </c>
      <c r="B27" s="120" t="s">
        <v>399</v>
      </c>
      <c r="C27" s="119" t="s">
        <v>400</v>
      </c>
      <c r="D27" s="121">
        <f>SUM(E27,+L27)</f>
        <v>544550</v>
      </c>
      <c r="E27" s="121">
        <f>SUM(F27:I27,K27)</f>
        <v>123154</v>
      </c>
      <c r="F27" s="121">
        <v>0</v>
      </c>
      <c r="G27" s="121">
        <v>0</v>
      </c>
      <c r="H27" s="121">
        <v>31800</v>
      </c>
      <c r="I27" s="121">
        <v>63430</v>
      </c>
      <c r="J27" s="122" t="s">
        <v>424</v>
      </c>
      <c r="K27" s="121">
        <v>27924</v>
      </c>
      <c r="L27" s="121">
        <v>421396</v>
      </c>
      <c r="M27" s="121">
        <f>SUM(N27,+U27)</f>
        <v>65845</v>
      </c>
      <c r="N27" s="121">
        <f>SUM(O27:R27,T27)</f>
        <v>1086</v>
      </c>
      <c r="O27" s="121">
        <v>0</v>
      </c>
      <c r="P27" s="121">
        <v>0</v>
      </c>
      <c r="Q27" s="121">
        <v>0</v>
      </c>
      <c r="R27" s="121">
        <v>1047</v>
      </c>
      <c r="S27" s="122" t="s">
        <v>424</v>
      </c>
      <c r="T27" s="121">
        <v>39</v>
      </c>
      <c r="U27" s="121">
        <v>64759</v>
      </c>
      <c r="V27" s="121">
        <f>+SUM(D27,M27)</f>
        <v>610395</v>
      </c>
      <c r="W27" s="121">
        <f>+SUM(E27,N27)</f>
        <v>124240</v>
      </c>
      <c r="X27" s="121">
        <f>+SUM(F27,O27)</f>
        <v>0</v>
      </c>
      <c r="Y27" s="121">
        <f>+SUM(G27,P27)</f>
        <v>0</v>
      </c>
      <c r="Z27" s="121">
        <f>+SUM(H27,Q27)</f>
        <v>31800</v>
      </c>
      <c r="AA27" s="121">
        <f>+SUM(I27,R27)</f>
        <v>64477</v>
      </c>
      <c r="AB27" s="122" t="str">
        <f>IF(+SUM(J27,S27)=0,"-",+SUM(J27,S27))</f>
        <v>-</v>
      </c>
      <c r="AC27" s="121">
        <f>+SUM(K27,T27)</f>
        <v>27963</v>
      </c>
      <c r="AD27" s="121">
        <f>+SUM(L27,U27)</f>
        <v>486155</v>
      </c>
      <c r="AE27" s="121">
        <f>SUM(AF27,+AK27)</f>
        <v>149177</v>
      </c>
      <c r="AF27" s="121">
        <f>SUM(AG27:AJ27)</f>
        <v>149177</v>
      </c>
      <c r="AG27" s="121">
        <v>0</v>
      </c>
      <c r="AH27" s="121">
        <v>139079</v>
      </c>
      <c r="AI27" s="121">
        <v>10098</v>
      </c>
      <c r="AJ27" s="121">
        <v>0</v>
      </c>
      <c r="AK27" s="121">
        <v>0</v>
      </c>
      <c r="AL27" s="121">
        <v>0</v>
      </c>
      <c r="AM27" s="121">
        <f>SUM(AN27,AS27,AW27,AX27,BD27)</f>
        <v>395373</v>
      </c>
      <c r="AN27" s="121">
        <f>SUM(AO27:AR27)</f>
        <v>30243</v>
      </c>
      <c r="AO27" s="121">
        <v>20377</v>
      </c>
      <c r="AP27" s="121">
        <v>3245</v>
      </c>
      <c r="AQ27" s="121">
        <v>6621</v>
      </c>
      <c r="AR27" s="121">
        <v>0</v>
      </c>
      <c r="AS27" s="121">
        <f>SUM(AT27:AV27)</f>
        <v>193281</v>
      </c>
      <c r="AT27" s="121">
        <v>7063</v>
      </c>
      <c r="AU27" s="121">
        <v>179810</v>
      </c>
      <c r="AV27" s="121">
        <v>6408</v>
      </c>
      <c r="AW27" s="121">
        <v>0</v>
      </c>
      <c r="AX27" s="121">
        <f>SUM(AY27:BB27)</f>
        <v>171849</v>
      </c>
      <c r="AY27" s="121">
        <v>91572</v>
      </c>
      <c r="AZ27" s="121">
        <v>74450</v>
      </c>
      <c r="BA27" s="121">
        <v>5827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544550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65845</v>
      </c>
      <c r="BP27" s="121">
        <f>SUM(BQ27:BT27)</f>
        <v>10663</v>
      </c>
      <c r="BQ27" s="121">
        <v>10663</v>
      </c>
      <c r="BR27" s="121">
        <v>0</v>
      </c>
      <c r="BS27" s="121">
        <v>0</v>
      </c>
      <c r="BT27" s="121">
        <v>0</v>
      </c>
      <c r="BU27" s="121">
        <f>SUM(BV27:BX27)</f>
        <v>24823</v>
      </c>
      <c r="BV27" s="121">
        <v>0</v>
      </c>
      <c r="BW27" s="121">
        <v>24823</v>
      </c>
      <c r="BX27" s="121">
        <v>0</v>
      </c>
      <c r="BY27" s="121">
        <v>0</v>
      </c>
      <c r="BZ27" s="121">
        <f>SUM(CA27:CD27)</f>
        <v>30359</v>
      </c>
      <c r="CA27" s="121">
        <v>0</v>
      </c>
      <c r="CB27" s="121">
        <v>22032</v>
      </c>
      <c r="CC27" s="121">
        <v>0</v>
      </c>
      <c r="CD27" s="121">
        <v>8327</v>
      </c>
      <c r="CE27" s="121">
        <v>0</v>
      </c>
      <c r="CF27" s="121">
        <v>0</v>
      </c>
      <c r="CG27" s="121">
        <v>0</v>
      </c>
      <c r="CH27" s="121">
        <f>SUM(BG27,+BO27,+CG27)</f>
        <v>65845</v>
      </c>
      <c r="CI27" s="121">
        <f>SUM(AE27,+BG27)</f>
        <v>149177</v>
      </c>
      <c r="CJ27" s="121">
        <f>SUM(AF27,+BH27)</f>
        <v>149177</v>
      </c>
      <c r="CK27" s="121">
        <f>SUM(AG27,+BI27)</f>
        <v>0</v>
      </c>
      <c r="CL27" s="121">
        <f>SUM(AH27,+BJ27)</f>
        <v>139079</v>
      </c>
      <c r="CM27" s="121">
        <f>SUM(AI27,+BK27)</f>
        <v>10098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461218</v>
      </c>
      <c r="CR27" s="121">
        <f>SUM(AN27,+BP27)</f>
        <v>40906</v>
      </c>
      <c r="CS27" s="121">
        <f>SUM(AO27,+BQ27)</f>
        <v>31040</v>
      </c>
      <c r="CT27" s="121">
        <f>SUM(AP27,+BR27)</f>
        <v>3245</v>
      </c>
      <c r="CU27" s="121">
        <f>SUM(AQ27,+BS27)</f>
        <v>6621</v>
      </c>
      <c r="CV27" s="121">
        <f>SUM(AR27,+BT27)</f>
        <v>0</v>
      </c>
      <c r="CW27" s="121">
        <f>SUM(AS27,+BU27)</f>
        <v>218104</v>
      </c>
      <c r="CX27" s="121">
        <f>SUM(AT27,+BV27)</f>
        <v>7063</v>
      </c>
      <c r="CY27" s="121">
        <f>SUM(AU27,+BW27)</f>
        <v>204633</v>
      </c>
      <c r="CZ27" s="121">
        <f>SUM(AV27,+BX27)</f>
        <v>6408</v>
      </c>
      <c r="DA27" s="121">
        <f>SUM(AW27,+BY27)</f>
        <v>0</v>
      </c>
      <c r="DB27" s="121">
        <f>SUM(AX27,+BZ27)</f>
        <v>202208</v>
      </c>
      <c r="DC27" s="121">
        <f>SUM(AY27,+CA27)</f>
        <v>91572</v>
      </c>
      <c r="DD27" s="121">
        <f>SUM(AZ27,+CB27)</f>
        <v>96482</v>
      </c>
      <c r="DE27" s="121">
        <f>SUM(BA27,+CC27)</f>
        <v>5827</v>
      </c>
      <c r="DF27" s="121">
        <f>SUM(BB27,+CD27)</f>
        <v>8327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610395</v>
      </c>
    </row>
    <row r="28" spans="1:114" s="136" customFormat="1" ht="13.5" customHeight="1" x14ac:dyDescent="0.15">
      <c r="A28" s="119" t="s">
        <v>11</v>
      </c>
      <c r="B28" s="120" t="s">
        <v>402</v>
      </c>
      <c r="C28" s="119" t="s">
        <v>403</v>
      </c>
      <c r="D28" s="121">
        <f>SUM(E28,+L28)</f>
        <v>177790</v>
      </c>
      <c r="E28" s="121">
        <f>SUM(F28:I28,K28)</f>
        <v>96</v>
      </c>
      <c r="F28" s="121">
        <v>0</v>
      </c>
      <c r="G28" s="121">
        <v>0</v>
      </c>
      <c r="H28" s="121">
        <v>0</v>
      </c>
      <c r="I28" s="121">
        <v>96</v>
      </c>
      <c r="J28" s="122" t="s">
        <v>424</v>
      </c>
      <c r="K28" s="121">
        <v>0</v>
      </c>
      <c r="L28" s="121">
        <v>177694</v>
      </c>
      <c r="M28" s="121">
        <f>SUM(N28,+U28)</f>
        <v>31659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424</v>
      </c>
      <c r="T28" s="121">
        <v>0</v>
      </c>
      <c r="U28" s="121">
        <v>31659</v>
      </c>
      <c r="V28" s="121">
        <f>+SUM(D28,M28)</f>
        <v>209449</v>
      </c>
      <c r="W28" s="121">
        <f>+SUM(E28,N28)</f>
        <v>96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96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209353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34550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143144</v>
      </c>
      <c r="BD28" s="121">
        <v>0</v>
      </c>
      <c r="BE28" s="121">
        <v>96</v>
      </c>
      <c r="BF28" s="121">
        <f>SUM(AE28,+AM28,+BE28)</f>
        <v>96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31659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34550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174803</v>
      </c>
      <c r="DH28" s="121">
        <f>SUM(BD28,+CF28)</f>
        <v>0</v>
      </c>
      <c r="DI28" s="121">
        <f>SUM(BE28,+CG28)</f>
        <v>96</v>
      </c>
      <c r="DJ28" s="121">
        <f>SUM(BF28,+CH28)</f>
        <v>96</v>
      </c>
    </row>
    <row r="29" spans="1:114" s="136" customFormat="1" ht="13.5" customHeight="1" x14ac:dyDescent="0.15">
      <c r="A29" s="119" t="s">
        <v>11</v>
      </c>
      <c r="B29" s="120" t="s">
        <v>405</v>
      </c>
      <c r="C29" s="119" t="s">
        <v>406</v>
      </c>
      <c r="D29" s="121">
        <f>SUM(E29,+L29)</f>
        <v>96615</v>
      </c>
      <c r="E29" s="121">
        <f>SUM(F29:I29,K29)</f>
        <v>11015</v>
      </c>
      <c r="F29" s="121">
        <v>0</v>
      </c>
      <c r="G29" s="121">
        <v>1800</v>
      </c>
      <c r="H29" s="121">
        <v>0</v>
      </c>
      <c r="I29" s="121">
        <v>9165</v>
      </c>
      <c r="J29" s="122" t="s">
        <v>424</v>
      </c>
      <c r="K29" s="121">
        <v>50</v>
      </c>
      <c r="L29" s="121">
        <v>85600</v>
      </c>
      <c r="M29" s="121">
        <f>SUM(N29,+U29)</f>
        <v>30695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424</v>
      </c>
      <c r="T29" s="121">
        <v>0</v>
      </c>
      <c r="U29" s="121">
        <v>30695</v>
      </c>
      <c r="V29" s="121">
        <f>+SUM(D29,M29)</f>
        <v>127310</v>
      </c>
      <c r="W29" s="121">
        <f>+SUM(E29,N29)</f>
        <v>11015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9165</v>
      </c>
      <c r="AB29" s="122" t="str">
        <f>IF(+SUM(J29,S29)=0,"-",+SUM(J29,S29))</f>
        <v>-</v>
      </c>
      <c r="AC29" s="121">
        <f>+SUM(K29,T29)</f>
        <v>50</v>
      </c>
      <c r="AD29" s="121">
        <f>+SUM(L29,U29)</f>
        <v>116295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23489</v>
      </c>
      <c r="AM29" s="121">
        <f>SUM(AN29,AS29,AW29,AX29,BD29)</f>
        <v>28549</v>
      </c>
      <c r="AN29" s="121">
        <f>SUM(AO29:AR29)</f>
        <v>4630</v>
      </c>
      <c r="AO29" s="121">
        <v>4630</v>
      </c>
      <c r="AP29" s="121">
        <v>0</v>
      </c>
      <c r="AQ29" s="121">
        <v>0</v>
      </c>
      <c r="AR29" s="121">
        <v>0</v>
      </c>
      <c r="AS29" s="121">
        <f>SUM(AT29:AV29)</f>
        <v>6835</v>
      </c>
      <c r="AT29" s="121">
        <v>6835</v>
      </c>
      <c r="AU29" s="121">
        <v>0</v>
      </c>
      <c r="AV29" s="121">
        <v>0</v>
      </c>
      <c r="AW29" s="121">
        <v>0</v>
      </c>
      <c r="AX29" s="121">
        <f>SUM(AY29:BB29)</f>
        <v>17084</v>
      </c>
      <c r="AY29" s="121">
        <v>16138</v>
      </c>
      <c r="AZ29" s="121">
        <v>154</v>
      </c>
      <c r="BA29" s="121">
        <v>0</v>
      </c>
      <c r="BB29" s="121">
        <v>792</v>
      </c>
      <c r="BC29" s="121">
        <v>44577</v>
      </c>
      <c r="BD29" s="121">
        <v>0</v>
      </c>
      <c r="BE29" s="121">
        <v>0</v>
      </c>
      <c r="BF29" s="121">
        <f>SUM(AE29,+AM29,+BE29)</f>
        <v>28549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1969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28726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25458</v>
      </c>
      <c r="CQ29" s="121">
        <f>SUM(AM29,+BO29)</f>
        <v>28549</v>
      </c>
      <c r="CR29" s="121">
        <f>SUM(AN29,+BP29)</f>
        <v>4630</v>
      </c>
      <c r="CS29" s="121">
        <f>SUM(AO29,+BQ29)</f>
        <v>4630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6835</v>
      </c>
      <c r="CX29" s="121">
        <f>SUM(AT29,+BV29)</f>
        <v>6835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17084</v>
      </c>
      <c r="DC29" s="121">
        <f>SUM(AY29,+CA29)</f>
        <v>16138</v>
      </c>
      <c r="DD29" s="121">
        <f>SUM(AZ29,+CB29)</f>
        <v>154</v>
      </c>
      <c r="DE29" s="121">
        <f>SUM(BA29,+CC29)</f>
        <v>0</v>
      </c>
      <c r="DF29" s="121">
        <f>SUM(BB29,+CD29)</f>
        <v>792</v>
      </c>
      <c r="DG29" s="121">
        <f>SUM(BC29,+CE29)</f>
        <v>73303</v>
      </c>
      <c r="DH29" s="121">
        <f>SUM(BD29,+CF29)</f>
        <v>0</v>
      </c>
      <c r="DI29" s="121">
        <f>SUM(BE29,+CG29)</f>
        <v>0</v>
      </c>
      <c r="DJ29" s="121">
        <f>SUM(BF29,+CH29)</f>
        <v>28549</v>
      </c>
    </row>
    <row r="30" spans="1:114" s="136" customFormat="1" ht="13.5" customHeight="1" x14ac:dyDescent="0.15">
      <c r="A30" s="119" t="s">
        <v>11</v>
      </c>
      <c r="B30" s="120" t="s">
        <v>408</v>
      </c>
      <c r="C30" s="119" t="s">
        <v>409</v>
      </c>
      <c r="D30" s="121">
        <f>SUM(E30,+L30)</f>
        <v>318906</v>
      </c>
      <c r="E30" s="121">
        <f>SUM(F30:I30,K30)</f>
        <v>52089</v>
      </c>
      <c r="F30" s="121">
        <v>0</v>
      </c>
      <c r="G30" s="121">
        <v>0</v>
      </c>
      <c r="H30" s="121">
        <v>0</v>
      </c>
      <c r="I30" s="121">
        <v>41741</v>
      </c>
      <c r="J30" s="122" t="s">
        <v>424</v>
      </c>
      <c r="K30" s="121">
        <v>10348</v>
      </c>
      <c r="L30" s="121">
        <v>266817</v>
      </c>
      <c r="M30" s="121">
        <f>SUM(N30,+U30)</f>
        <v>40927</v>
      </c>
      <c r="N30" s="121">
        <f>SUM(O30:R30,T30)</f>
        <v>1168</v>
      </c>
      <c r="O30" s="121">
        <v>0</v>
      </c>
      <c r="P30" s="121">
        <v>0</v>
      </c>
      <c r="Q30" s="121">
        <v>0</v>
      </c>
      <c r="R30" s="121">
        <v>1168</v>
      </c>
      <c r="S30" s="122" t="s">
        <v>424</v>
      </c>
      <c r="T30" s="121">
        <v>0</v>
      </c>
      <c r="U30" s="121">
        <v>39759</v>
      </c>
      <c r="V30" s="121">
        <f>+SUM(D30,M30)</f>
        <v>359833</v>
      </c>
      <c r="W30" s="121">
        <f>+SUM(E30,N30)</f>
        <v>53257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42909</v>
      </c>
      <c r="AB30" s="122" t="str">
        <f>IF(+SUM(J30,S30)=0,"-",+SUM(J30,S30))</f>
        <v>-</v>
      </c>
      <c r="AC30" s="121">
        <f>+SUM(K30,T30)</f>
        <v>10348</v>
      </c>
      <c r="AD30" s="121">
        <f>+SUM(L30,U30)</f>
        <v>306576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50502</v>
      </c>
      <c r="AM30" s="121">
        <f>SUM(AN30,AS30,AW30,AX30,BD30)</f>
        <v>172563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172563</v>
      </c>
      <c r="AY30" s="121">
        <v>123889</v>
      </c>
      <c r="AZ30" s="121">
        <v>393</v>
      </c>
      <c r="BA30" s="121">
        <v>44563</v>
      </c>
      <c r="BB30" s="121">
        <v>3718</v>
      </c>
      <c r="BC30" s="121">
        <v>95841</v>
      </c>
      <c r="BD30" s="121">
        <v>0</v>
      </c>
      <c r="BE30" s="121">
        <v>0</v>
      </c>
      <c r="BF30" s="121">
        <f>SUM(AE30,+AM30,+BE30)</f>
        <v>172563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2626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38301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53128</v>
      </c>
      <c r="CQ30" s="121">
        <f>SUM(AM30,+BO30)</f>
        <v>172563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172563</v>
      </c>
      <c r="DC30" s="121">
        <f>SUM(AY30,+CA30)</f>
        <v>123889</v>
      </c>
      <c r="DD30" s="121">
        <f>SUM(AZ30,+CB30)</f>
        <v>393</v>
      </c>
      <c r="DE30" s="121">
        <f>SUM(BA30,+CC30)</f>
        <v>44563</v>
      </c>
      <c r="DF30" s="121">
        <f>SUM(BB30,+CD30)</f>
        <v>3718</v>
      </c>
      <c r="DG30" s="121">
        <f>SUM(BC30,+CE30)</f>
        <v>134142</v>
      </c>
      <c r="DH30" s="121">
        <f>SUM(BD30,+CF30)</f>
        <v>0</v>
      </c>
      <c r="DI30" s="121">
        <f>SUM(BE30,+CG30)</f>
        <v>0</v>
      </c>
      <c r="DJ30" s="121">
        <f>SUM(BF30,+CH30)</f>
        <v>172563</v>
      </c>
    </row>
    <row r="31" spans="1:114" s="136" customFormat="1" ht="13.5" customHeight="1" x14ac:dyDescent="0.15">
      <c r="A31" s="119" t="s">
        <v>11</v>
      </c>
      <c r="B31" s="120" t="s">
        <v>411</v>
      </c>
      <c r="C31" s="119" t="s">
        <v>412</v>
      </c>
      <c r="D31" s="121">
        <f>SUM(E31,+L31)</f>
        <v>405410</v>
      </c>
      <c r="E31" s="121">
        <f>SUM(F31:I31,K31)</f>
        <v>77187</v>
      </c>
      <c r="F31" s="121">
        <v>0</v>
      </c>
      <c r="G31" s="121">
        <v>0</v>
      </c>
      <c r="H31" s="121">
        <v>0</v>
      </c>
      <c r="I31" s="121">
        <v>65691</v>
      </c>
      <c r="J31" s="122" t="s">
        <v>424</v>
      </c>
      <c r="K31" s="121">
        <v>11496</v>
      </c>
      <c r="L31" s="121">
        <v>328223</v>
      </c>
      <c r="M31" s="121">
        <f>SUM(N31,+U31)</f>
        <v>75508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424</v>
      </c>
      <c r="T31" s="121">
        <v>0</v>
      </c>
      <c r="U31" s="121">
        <v>75508</v>
      </c>
      <c r="V31" s="121">
        <f>+SUM(D31,M31)</f>
        <v>480918</v>
      </c>
      <c r="W31" s="121">
        <f>+SUM(E31,N31)</f>
        <v>77187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65691</v>
      </c>
      <c r="AB31" s="122" t="str">
        <f>IF(+SUM(J31,S31)=0,"-",+SUM(J31,S31))</f>
        <v>-</v>
      </c>
      <c r="AC31" s="121">
        <f>+SUM(K31,T31)</f>
        <v>11496</v>
      </c>
      <c r="AD31" s="121">
        <f>+SUM(L31,U31)</f>
        <v>403731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166138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20635</v>
      </c>
      <c r="AT31" s="121">
        <v>18632</v>
      </c>
      <c r="AU31" s="121">
        <v>2003</v>
      </c>
      <c r="AV31" s="121">
        <v>0</v>
      </c>
      <c r="AW31" s="121">
        <v>0</v>
      </c>
      <c r="AX31" s="121">
        <f>SUM(AY31:BB31)</f>
        <v>145503</v>
      </c>
      <c r="AY31" s="121">
        <v>92871</v>
      </c>
      <c r="AZ31" s="121">
        <v>20523</v>
      </c>
      <c r="BA31" s="121">
        <v>0</v>
      </c>
      <c r="BB31" s="121">
        <v>32109</v>
      </c>
      <c r="BC31" s="121">
        <v>239069</v>
      </c>
      <c r="BD31" s="121">
        <v>0</v>
      </c>
      <c r="BE31" s="121">
        <v>203</v>
      </c>
      <c r="BF31" s="121">
        <f>SUM(AE31,+AM31,+BE31)</f>
        <v>166341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75508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166138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20635</v>
      </c>
      <c r="CX31" s="121">
        <f>SUM(AT31,+BV31)</f>
        <v>18632</v>
      </c>
      <c r="CY31" s="121">
        <f>SUM(AU31,+BW31)</f>
        <v>2003</v>
      </c>
      <c r="CZ31" s="121">
        <f>SUM(AV31,+BX31)</f>
        <v>0</v>
      </c>
      <c r="DA31" s="121">
        <f>SUM(AW31,+BY31)</f>
        <v>0</v>
      </c>
      <c r="DB31" s="121">
        <f>SUM(AX31,+BZ31)</f>
        <v>145503</v>
      </c>
      <c r="DC31" s="121">
        <f>SUM(AY31,+CA31)</f>
        <v>92871</v>
      </c>
      <c r="DD31" s="121">
        <f>SUM(AZ31,+CB31)</f>
        <v>20523</v>
      </c>
      <c r="DE31" s="121">
        <f>SUM(BA31,+CC31)</f>
        <v>0</v>
      </c>
      <c r="DF31" s="121">
        <f>SUM(BB31,+CD31)</f>
        <v>32109</v>
      </c>
      <c r="DG31" s="121">
        <f>SUM(BC31,+CE31)</f>
        <v>314577</v>
      </c>
      <c r="DH31" s="121">
        <f>SUM(BD31,+CF31)</f>
        <v>0</v>
      </c>
      <c r="DI31" s="121">
        <f>SUM(BE31,+CG31)</f>
        <v>203</v>
      </c>
      <c r="DJ31" s="121">
        <f>SUM(BF31,+CH31)</f>
        <v>166341</v>
      </c>
    </row>
    <row r="32" spans="1:114" s="136" customFormat="1" ht="13.5" customHeight="1" x14ac:dyDescent="0.15">
      <c r="A32" s="119" t="s">
        <v>11</v>
      </c>
      <c r="B32" s="120" t="s">
        <v>414</v>
      </c>
      <c r="C32" s="119" t="s">
        <v>415</v>
      </c>
      <c r="D32" s="121">
        <f>SUM(E32,+L32)</f>
        <v>176957</v>
      </c>
      <c r="E32" s="121">
        <f>SUM(F32:I32,K32)</f>
        <v>176957</v>
      </c>
      <c r="F32" s="121">
        <v>0</v>
      </c>
      <c r="G32" s="121">
        <v>0</v>
      </c>
      <c r="H32" s="121">
        <v>0</v>
      </c>
      <c r="I32" s="121">
        <v>162</v>
      </c>
      <c r="J32" s="122" t="s">
        <v>424</v>
      </c>
      <c r="K32" s="121">
        <v>176795</v>
      </c>
      <c r="L32" s="121">
        <v>0</v>
      </c>
      <c r="M32" s="121">
        <f>SUM(N32,+U32)</f>
        <v>66139</v>
      </c>
      <c r="N32" s="121">
        <f>SUM(O32:R32,T32)</f>
        <v>66139</v>
      </c>
      <c r="O32" s="121">
        <v>0</v>
      </c>
      <c r="P32" s="121">
        <v>0</v>
      </c>
      <c r="Q32" s="121">
        <v>0</v>
      </c>
      <c r="R32" s="121">
        <v>0</v>
      </c>
      <c r="S32" s="122" t="s">
        <v>424</v>
      </c>
      <c r="T32" s="121">
        <v>66139</v>
      </c>
      <c r="U32" s="121">
        <v>0</v>
      </c>
      <c r="V32" s="121">
        <f>+SUM(D32,M32)</f>
        <v>243096</v>
      </c>
      <c r="W32" s="121">
        <f>+SUM(E32,N32)</f>
        <v>243096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162</v>
      </c>
      <c r="AB32" s="122" t="str">
        <f>IF(+SUM(J32,S32)=0,"-",+SUM(J32,S32))</f>
        <v>-</v>
      </c>
      <c r="AC32" s="121">
        <f>+SUM(K32,T32)</f>
        <v>242934</v>
      </c>
      <c r="AD32" s="121">
        <f>+SUM(L32,U32)</f>
        <v>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41429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41429</v>
      </c>
      <c r="AY32" s="121">
        <v>41429</v>
      </c>
      <c r="AZ32" s="121">
        <v>0</v>
      </c>
      <c r="BA32" s="121">
        <v>0</v>
      </c>
      <c r="BB32" s="121">
        <v>0</v>
      </c>
      <c r="BC32" s="121">
        <v>135528</v>
      </c>
      <c r="BD32" s="121">
        <v>0</v>
      </c>
      <c r="BE32" s="121">
        <v>0</v>
      </c>
      <c r="BF32" s="121">
        <f>SUM(AE32,+AM32,+BE32)</f>
        <v>41429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66139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41429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41429</v>
      </c>
      <c r="DC32" s="121">
        <f>SUM(AY32,+CA32)</f>
        <v>41429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201667</v>
      </c>
      <c r="DH32" s="121">
        <f>SUM(BD32,+CF32)</f>
        <v>0</v>
      </c>
      <c r="DI32" s="121">
        <f>SUM(BE32,+CG32)</f>
        <v>0</v>
      </c>
      <c r="DJ32" s="121">
        <f>SUM(BF32,+CH32)</f>
        <v>41429</v>
      </c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2">
    <sortCondition ref="A8:A32"/>
    <sortCondition ref="B8:B32"/>
    <sortCondition ref="C8:C3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31" man="1"/>
    <brk id="30" min="1" max="31" man="1"/>
    <brk id="38" min="1" max="31" man="1"/>
    <brk id="66" min="1" max="31" man="1"/>
    <brk id="94" min="1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1817539</v>
      </c>
      <c r="E7" s="140">
        <f>SUM(F7:I7)+K7</f>
        <v>1666239</v>
      </c>
      <c r="F7" s="140">
        <f t="shared" ref="F7:L7" si="0">SUM(F$8:F$57)</f>
        <v>135605</v>
      </c>
      <c r="G7" s="140">
        <f t="shared" si="0"/>
        <v>0</v>
      </c>
      <c r="H7" s="140">
        <f t="shared" si="0"/>
        <v>400100</v>
      </c>
      <c r="I7" s="140">
        <f t="shared" si="0"/>
        <v>804992</v>
      </c>
      <c r="J7" s="140">
        <f t="shared" si="0"/>
        <v>3797069</v>
      </c>
      <c r="K7" s="140">
        <f t="shared" si="0"/>
        <v>325542</v>
      </c>
      <c r="L7" s="140">
        <f t="shared" si="0"/>
        <v>151300</v>
      </c>
      <c r="M7" s="140">
        <f>SUM(N7,+U7)</f>
        <v>321391</v>
      </c>
      <c r="N7" s="140">
        <f>SUM(O7:R7,T7)</f>
        <v>321350</v>
      </c>
      <c r="O7" s="140">
        <f t="shared" ref="O7:U7" si="1">SUM(O$8:O$57)</f>
        <v>2033</v>
      </c>
      <c r="P7" s="140">
        <f t="shared" si="1"/>
        <v>0</v>
      </c>
      <c r="Q7" s="140">
        <f t="shared" si="1"/>
        <v>0</v>
      </c>
      <c r="R7" s="140">
        <f t="shared" si="1"/>
        <v>317234</v>
      </c>
      <c r="S7" s="140">
        <f t="shared" si="1"/>
        <v>1422721</v>
      </c>
      <c r="T7" s="140">
        <f t="shared" si="1"/>
        <v>2083</v>
      </c>
      <c r="U7" s="140">
        <f t="shared" si="1"/>
        <v>41</v>
      </c>
      <c r="V7" s="140">
        <f t="shared" ref="V7:AD7" si="2">+SUM(D7,M7)</f>
        <v>2138930</v>
      </c>
      <c r="W7" s="140">
        <f t="shared" si="2"/>
        <v>1987589</v>
      </c>
      <c r="X7" s="140">
        <f t="shared" si="2"/>
        <v>137638</v>
      </c>
      <c r="Y7" s="140">
        <f t="shared" si="2"/>
        <v>0</v>
      </c>
      <c r="Z7" s="140">
        <f t="shared" si="2"/>
        <v>400100</v>
      </c>
      <c r="AA7" s="140">
        <f t="shared" si="2"/>
        <v>1122226</v>
      </c>
      <c r="AB7" s="140">
        <f t="shared" si="2"/>
        <v>5219790</v>
      </c>
      <c r="AC7" s="140">
        <f t="shared" si="2"/>
        <v>327625</v>
      </c>
      <c r="AD7" s="140">
        <f t="shared" si="2"/>
        <v>151341</v>
      </c>
      <c r="AE7" s="140">
        <f>SUM(AF7,+AK7)</f>
        <v>1130198</v>
      </c>
      <c r="AF7" s="140">
        <f>SUM(AG7:AJ7)</f>
        <v>1093339</v>
      </c>
      <c r="AG7" s="140">
        <f>SUM(AG$8:AG$57)</f>
        <v>806456</v>
      </c>
      <c r="AH7" s="140">
        <f>SUM(AH$8:AH$57)</f>
        <v>286883</v>
      </c>
      <c r="AI7" s="140">
        <f>SUM(AI$8:AI$57)</f>
        <v>0</v>
      </c>
      <c r="AJ7" s="140">
        <f>SUM(AJ$8:AJ$57)</f>
        <v>0</v>
      </c>
      <c r="AK7" s="140">
        <f>SUM(AK$8:AK$57)</f>
        <v>36859</v>
      </c>
      <c r="AL7" s="143" t="s">
        <v>314</v>
      </c>
      <c r="AM7" s="140">
        <f>SUM(AN7,AS7,AW7,AX7,BD7)</f>
        <v>4416700</v>
      </c>
      <c r="AN7" s="140">
        <f>SUM(AO7:AR7)</f>
        <v>328886</v>
      </c>
      <c r="AO7" s="140">
        <f>SUM(AO$8:AO$57)</f>
        <v>223220</v>
      </c>
      <c r="AP7" s="140">
        <f>SUM(AP$8:AP$57)</f>
        <v>36177</v>
      </c>
      <c r="AQ7" s="140">
        <f>SUM(AQ$8:AQ$57)</f>
        <v>69489</v>
      </c>
      <c r="AR7" s="140">
        <f>SUM(AR$8:AR$57)</f>
        <v>0</v>
      </c>
      <c r="AS7" s="140">
        <f>SUM(AT7:AV7)</f>
        <v>1358002</v>
      </c>
      <c r="AT7" s="140">
        <f>SUM(AT$8:AT$57)</f>
        <v>0</v>
      </c>
      <c r="AU7" s="140">
        <f>SUM(AU$8:AU$57)</f>
        <v>1204107</v>
      </c>
      <c r="AV7" s="140">
        <f>SUM(AV$8:AV$57)</f>
        <v>153895</v>
      </c>
      <c r="AW7" s="140">
        <f>SUM(AW$8:AW$57)</f>
        <v>0</v>
      </c>
      <c r="AX7" s="140">
        <f>SUM(AY7:BB7)</f>
        <v>2729812</v>
      </c>
      <c r="AY7" s="140">
        <f>SUM(AY$8:AY$57)</f>
        <v>125272</v>
      </c>
      <c r="AZ7" s="140">
        <f>SUM(AZ$8:AZ$57)</f>
        <v>2268127</v>
      </c>
      <c r="BA7" s="140">
        <f>SUM(BA$8:BA$57)</f>
        <v>322561</v>
      </c>
      <c r="BB7" s="140">
        <f>SUM(BB$8:BB$57)</f>
        <v>13852</v>
      </c>
      <c r="BC7" s="143" t="s">
        <v>315</v>
      </c>
      <c r="BD7" s="140">
        <f>SUM(BD$8:BD$57)</f>
        <v>0</v>
      </c>
      <c r="BE7" s="140">
        <f>SUM(BE$8:BE$57)</f>
        <v>67710</v>
      </c>
      <c r="BF7" s="140">
        <f>SUM(AE7,+AM7,+BE7)</f>
        <v>5614608</v>
      </c>
      <c r="BG7" s="140">
        <f>SUM(BH7,+BM7)</f>
        <v>26767</v>
      </c>
      <c r="BH7" s="140">
        <f>SUM(BI7:BL7)</f>
        <v>18374</v>
      </c>
      <c r="BI7" s="140">
        <f>SUM(BI$8:BI$57)</f>
        <v>6815</v>
      </c>
      <c r="BJ7" s="140">
        <f>SUM(BJ$8:BJ$57)</f>
        <v>11559</v>
      </c>
      <c r="BK7" s="140">
        <f>SUM(BK$8:BK$57)</f>
        <v>0</v>
      </c>
      <c r="BL7" s="140">
        <f>SUM(BL$8:BL$57)</f>
        <v>0</v>
      </c>
      <c r="BM7" s="140">
        <f>SUM(BM$8:BM$57)</f>
        <v>8393</v>
      </c>
      <c r="BN7" s="143" t="s">
        <v>314</v>
      </c>
      <c r="BO7" s="140">
        <f>SUM(BP7,BU7,BY7,BZ7,CF7)</f>
        <v>1690310</v>
      </c>
      <c r="BP7" s="140">
        <f>SUM(BQ7:BT7)</f>
        <v>247443</v>
      </c>
      <c r="BQ7" s="140">
        <f>SUM(BQ$8:BQ$57)</f>
        <v>136335</v>
      </c>
      <c r="BR7" s="140">
        <f>SUM(BR$8:BR$57)</f>
        <v>111108</v>
      </c>
      <c r="BS7" s="140">
        <f>SUM(BS$8:BS$57)</f>
        <v>0</v>
      </c>
      <c r="BT7" s="140">
        <f>SUM(BT$8:BT$57)</f>
        <v>0</v>
      </c>
      <c r="BU7" s="140">
        <f>SUM(BV7:BX7)</f>
        <v>553346</v>
      </c>
      <c r="BV7" s="140">
        <f>SUM(BV$8:BV$57)</f>
        <v>11107</v>
      </c>
      <c r="BW7" s="140">
        <f>SUM(BW$8:BW$57)</f>
        <v>542239</v>
      </c>
      <c r="BX7" s="140">
        <f>SUM(BX$8:BX$57)</f>
        <v>0</v>
      </c>
      <c r="BY7" s="140">
        <f>SUM(BY$8:BY$57)</f>
        <v>6912</v>
      </c>
      <c r="BZ7" s="140">
        <f>SUM(CA7:CD7)</f>
        <v>882609</v>
      </c>
      <c r="CA7" s="140">
        <f>SUM(CA$8:CA$57)</f>
        <v>97123</v>
      </c>
      <c r="CB7" s="140">
        <f>SUM(CB$8:CB$57)</f>
        <v>724289</v>
      </c>
      <c r="CC7" s="140">
        <f>SUM(CC$8:CC$57)</f>
        <v>33463</v>
      </c>
      <c r="CD7" s="140">
        <f>SUM(CD$8:CD$57)</f>
        <v>27734</v>
      </c>
      <c r="CE7" s="143" t="s">
        <v>314</v>
      </c>
      <c r="CF7" s="140">
        <f>SUM(CF$8:CF$57)</f>
        <v>0</v>
      </c>
      <c r="CG7" s="140">
        <f>SUM(CG$8:CG$57)</f>
        <v>27035</v>
      </c>
      <c r="CH7" s="140">
        <f>SUM(BG7,+BO7,+CG7)</f>
        <v>1744112</v>
      </c>
      <c r="CI7" s="140">
        <f t="shared" ref="CI7:CO7" si="3">SUM(AE7,+BG7)</f>
        <v>1156965</v>
      </c>
      <c r="CJ7" s="140">
        <f t="shared" si="3"/>
        <v>1111713</v>
      </c>
      <c r="CK7" s="140">
        <f t="shared" si="3"/>
        <v>813271</v>
      </c>
      <c r="CL7" s="140">
        <f t="shared" si="3"/>
        <v>298442</v>
      </c>
      <c r="CM7" s="140">
        <f t="shared" si="3"/>
        <v>0</v>
      </c>
      <c r="CN7" s="140">
        <f t="shared" si="3"/>
        <v>0</v>
      </c>
      <c r="CO7" s="140">
        <f t="shared" si="3"/>
        <v>45252</v>
      </c>
      <c r="CP7" s="143" t="s">
        <v>314</v>
      </c>
      <c r="CQ7" s="140">
        <f t="shared" ref="CQ7:DF7" si="4">SUM(AM7,+BO7)</f>
        <v>6107010</v>
      </c>
      <c r="CR7" s="140">
        <f t="shared" si="4"/>
        <v>576329</v>
      </c>
      <c r="CS7" s="140">
        <f t="shared" si="4"/>
        <v>359555</v>
      </c>
      <c r="CT7" s="140">
        <f t="shared" si="4"/>
        <v>147285</v>
      </c>
      <c r="CU7" s="140">
        <f t="shared" si="4"/>
        <v>69489</v>
      </c>
      <c r="CV7" s="140">
        <f t="shared" si="4"/>
        <v>0</v>
      </c>
      <c r="CW7" s="140">
        <f t="shared" si="4"/>
        <v>1911348</v>
      </c>
      <c r="CX7" s="140">
        <f t="shared" si="4"/>
        <v>11107</v>
      </c>
      <c r="CY7" s="140">
        <f t="shared" si="4"/>
        <v>1746346</v>
      </c>
      <c r="CZ7" s="140">
        <f t="shared" si="4"/>
        <v>153895</v>
      </c>
      <c r="DA7" s="140">
        <f t="shared" si="4"/>
        <v>6912</v>
      </c>
      <c r="DB7" s="140">
        <f t="shared" si="4"/>
        <v>3612421</v>
      </c>
      <c r="DC7" s="140">
        <f t="shared" si="4"/>
        <v>222395</v>
      </c>
      <c r="DD7" s="140">
        <f t="shared" si="4"/>
        <v>2992416</v>
      </c>
      <c r="DE7" s="140">
        <f t="shared" si="4"/>
        <v>356024</v>
      </c>
      <c r="DF7" s="140">
        <f t="shared" si="4"/>
        <v>41586</v>
      </c>
      <c r="DG7" s="143" t="s">
        <v>314</v>
      </c>
      <c r="DH7" s="140">
        <f>SUM(BD7,+CF7)</f>
        <v>0</v>
      </c>
      <c r="DI7" s="140">
        <f>SUM(BE7,+CG7)</f>
        <v>94745</v>
      </c>
      <c r="DJ7" s="140">
        <f>SUM(BF7,+CH7)</f>
        <v>7358720</v>
      </c>
    </row>
    <row r="8" spans="1:114" s="136" customFormat="1" ht="13.5" customHeight="1" x14ac:dyDescent="0.15">
      <c r="A8" s="119" t="s">
        <v>11</v>
      </c>
      <c r="B8" s="120" t="s">
        <v>357</v>
      </c>
      <c r="C8" s="119" t="s">
        <v>358</v>
      </c>
      <c r="D8" s="121">
        <f>SUM(E8,+L8)</f>
        <v>123682</v>
      </c>
      <c r="E8" s="121">
        <f>SUM(F8:I8)+K8</f>
        <v>123682</v>
      </c>
      <c r="F8" s="121">
        <v>1636</v>
      </c>
      <c r="G8" s="121">
        <v>0</v>
      </c>
      <c r="H8" s="121">
        <v>0</v>
      </c>
      <c r="I8" s="121">
        <v>72234</v>
      </c>
      <c r="J8" s="121">
        <v>686777</v>
      </c>
      <c r="K8" s="121">
        <v>49812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303975</v>
      </c>
      <c r="T8" s="121">
        <v>0</v>
      </c>
      <c r="U8" s="121">
        <v>0</v>
      </c>
      <c r="V8" s="121">
        <f>+SUM(D8,M8)</f>
        <v>123682</v>
      </c>
      <c r="W8" s="121">
        <f>+SUM(E8,N8)</f>
        <v>123682</v>
      </c>
      <c r="X8" s="121">
        <f>+SUM(F8,O8)</f>
        <v>1636</v>
      </c>
      <c r="Y8" s="121">
        <f>+SUM(G8,P8)</f>
        <v>0</v>
      </c>
      <c r="Z8" s="121">
        <f>+SUM(H8,Q8)</f>
        <v>0</v>
      </c>
      <c r="AA8" s="121">
        <f>+SUM(I8,R8)</f>
        <v>72234</v>
      </c>
      <c r="AB8" s="121">
        <f>+SUM(J8,S8)</f>
        <v>990752</v>
      </c>
      <c r="AC8" s="121">
        <f>+SUM(K8,T8)</f>
        <v>49812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424</v>
      </c>
      <c r="AM8" s="121">
        <f>SUM(AN8,AS8,AW8,AX8,BD8)</f>
        <v>805991</v>
      </c>
      <c r="AN8" s="121">
        <f>SUM(AO8:AR8)</f>
        <v>35702</v>
      </c>
      <c r="AO8" s="121">
        <v>35702</v>
      </c>
      <c r="AP8" s="121">
        <v>0</v>
      </c>
      <c r="AQ8" s="121">
        <v>0</v>
      </c>
      <c r="AR8" s="121">
        <v>0</v>
      </c>
      <c r="AS8" s="121">
        <f>SUM(AT8:AV8)</f>
        <v>452372</v>
      </c>
      <c r="AT8" s="121">
        <v>0</v>
      </c>
      <c r="AU8" s="121">
        <v>429825</v>
      </c>
      <c r="AV8" s="121">
        <v>22547</v>
      </c>
      <c r="AW8" s="121">
        <v>0</v>
      </c>
      <c r="AX8" s="121">
        <f>SUM(AY8:BB8)</f>
        <v>317917</v>
      </c>
      <c r="AY8" s="121">
        <v>0</v>
      </c>
      <c r="AZ8" s="121">
        <v>296199</v>
      </c>
      <c r="BA8" s="121">
        <v>21718</v>
      </c>
      <c r="BB8" s="121">
        <v>0</v>
      </c>
      <c r="BC8" s="122" t="s">
        <v>424</v>
      </c>
      <c r="BD8" s="121">
        <v>0</v>
      </c>
      <c r="BE8" s="121">
        <v>4468</v>
      </c>
      <c r="BF8" s="121">
        <f>SUM(AE8,+AM8,+BE8)</f>
        <v>810459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424</v>
      </c>
      <c r="BO8" s="121">
        <f>SUM(BP8,BU8,BY8,BZ8,CF8)</f>
        <v>298500</v>
      </c>
      <c r="BP8" s="121">
        <f>SUM(BQ8:BT8)</f>
        <v>15881</v>
      </c>
      <c r="BQ8" s="121">
        <v>15881</v>
      </c>
      <c r="BR8" s="121">
        <v>0</v>
      </c>
      <c r="BS8" s="121">
        <v>0</v>
      </c>
      <c r="BT8" s="121">
        <v>0</v>
      </c>
      <c r="BU8" s="121">
        <f>SUM(BV8:BX8)</f>
        <v>149083</v>
      </c>
      <c r="BV8" s="121">
        <v>0</v>
      </c>
      <c r="BW8" s="121">
        <v>149083</v>
      </c>
      <c r="BX8" s="121">
        <v>0</v>
      </c>
      <c r="BY8" s="121">
        <v>0</v>
      </c>
      <c r="BZ8" s="121">
        <f>SUM(CA8:CD8)</f>
        <v>133536</v>
      </c>
      <c r="CA8" s="121">
        <v>0</v>
      </c>
      <c r="CB8" s="121">
        <v>107553</v>
      </c>
      <c r="CC8" s="121">
        <v>25983</v>
      </c>
      <c r="CD8" s="121">
        <v>0</v>
      </c>
      <c r="CE8" s="122" t="s">
        <v>424</v>
      </c>
      <c r="CF8" s="121">
        <v>0</v>
      </c>
      <c r="CG8" s="121">
        <v>5475</v>
      </c>
      <c r="CH8" s="121">
        <f>SUM(BG8,+BO8,+CG8)</f>
        <v>303975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424</v>
      </c>
      <c r="CQ8" s="121">
        <f>SUM(AM8,+BO8)</f>
        <v>1104491</v>
      </c>
      <c r="CR8" s="121">
        <f>SUM(AN8,+BP8)</f>
        <v>51583</v>
      </c>
      <c r="CS8" s="121">
        <f>SUM(AO8,+BQ8)</f>
        <v>51583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601455</v>
      </c>
      <c r="CX8" s="121">
        <f>SUM(AT8,+BV8)</f>
        <v>0</v>
      </c>
      <c r="CY8" s="121">
        <f>SUM(AU8,+BW8)</f>
        <v>578908</v>
      </c>
      <c r="CZ8" s="121">
        <f>SUM(AV8,+BX8)</f>
        <v>22547</v>
      </c>
      <c r="DA8" s="121">
        <f>SUM(AW8,+BY8)</f>
        <v>0</v>
      </c>
      <c r="DB8" s="121">
        <f>SUM(AX8,+BZ8)</f>
        <v>451453</v>
      </c>
      <c r="DC8" s="121">
        <f>SUM(AY8,+CA8)</f>
        <v>0</v>
      </c>
      <c r="DD8" s="121">
        <f>SUM(AZ8,+CB8)</f>
        <v>403752</v>
      </c>
      <c r="DE8" s="121">
        <f>SUM(BA8,+CC8)</f>
        <v>47701</v>
      </c>
      <c r="DF8" s="121">
        <f>SUM(BB8,+CD8)</f>
        <v>0</v>
      </c>
      <c r="DG8" s="122" t="s">
        <v>424</v>
      </c>
      <c r="DH8" s="121">
        <f>SUM(BD8,+CF8)</f>
        <v>0</v>
      </c>
      <c r="DI8" s="121">
        <f>SUM(BE8,+CG8)</f>
        <v>9943</v>
      </c>
      <c r="DJ8" s="121">
        <f>SUM(BF8,+CH8)</f>
        <v>1114434</v>
      </c>
    </row>
    <row r="9" spans="1:114" s="136" customFormat="1" ht="13.5" customHeight="1" x14ac:dyDescent="0.15">
      <c r="A9" s="119" t="s">
        <v>11</v>
      </c>
      <c r="B9" s="120" t="s">
        <v>333</v>
      </c>
      <c r="C9" s="119" t="s">
        <v>334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255870</v>
      </c>
      <c r="T9" s="121">
        <v>0</v>
      </c>
      <c r="U9" s="121">
        <v>0</v>
      </c>
      <c r="V9" s="121">
        <f>+SUM(D9,M9)</f>
        <v>0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255870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424</v>
      </c>
      <c r="BD9" s="121">
        <v>0</v>
      </c>
      <c r="BE9" s="121">
        <v>0</v>
      </c>
      <c r="BF9" s="121">
        <f>SUM(AE9,+AM9,+BE9)</f>
        <v>0</v>
      </c>
      <c r="BG9" s="121">
        <f>SUM(BH9,+BM9)</f>
        <v>13835</v>
      </c>
      <c r="BH9" s="121">
        <f>SUM(BI9:BL9)</f>
        <v>6815</v>
      </c>
      <c r="BI9" s="121">
        <v>6815</v>
      </c>
      <c r="BJ9" s="121">
        <v>0</v>
      </c>
      <c r="BK9" s="121">
        <v>0</v>
      </c>
      <c r="BL9" s="121">
        <v>0</v>
      </c>
      <c r="BM9" s="121">
        <v>7020</v>
      </c>
      <c r="BN9" s="122" t="s">
        <v>424</v>
      </c>
      <c r="BO9" s="121">
        <f>SUM(BP9,BU9,BY9,BZ9,CF9)</f>
        <v>242035</v>
      </c>
      <c r="BP9" s="121">
        <f>SUM(BQ9:BT9)</f>
        <v>52821</v>
      </c>
      <c r="BQ9" s="121">
        <v>52821</v>
      </c>
      <c r="BR9" s="121">
        <v>0</v>
      </c>
      <c r="BS9" s="121">
        <v>0</v>
      </c>
      <c r="BT9" s="121">
        <v>0</v>
      </c>
      <c r="BU9" s="121">
        <f>SUM(BV9:BX9)</f>
        <v>111002</v>
      </c>
      <c r="BV9" s="121">
        <v>0</v>
      </c>
      <c r="BW9" s="121">
        <v>111002</v>
      </c>
      <c r="BX9" s="121">
        <v>0</v>
      </c>
      <c r="BY9" s="121">
        <v>0</v>
      </c>
      <c r="BZ9" s="121">
        <f>SUM(CA9:CD9)</f>
        <v>78212</v>
      </c>
      <c r="CA9" s="121">
        <v>0</v>
      </c>
      <c r="CB9" s="121">
        <v>50220</v>
      </c>
      <c r="CC9" s="121">
        <v>2722</v>
      </c>
      <c r="CD9" s="121">
        <v>25270</v>
      </c>
      <c r="CE9" s="122" t="s">
        <v>424</v>
      </c>
      <c r="CF9" s="121">
        <v>0</v>
      </c>
      <c r="CG9" s="121">
        <v>0</v>
      </c>
      <c r="CH9" s="121">
        <f>SUM(BG9,+BO9,+CG9)</f>
        <v>255870</v>
      </c>
      <c r="CI9" s="121">
        <f>SUM(AE9,+BG9)</f>
        <v>13835</v>
      </c>
      <c r="CJ9" s="121">
        <f>SUM(AF9,+BH9)</f>
        <v>6815</v>
      </c>
      <c r="CK9" s="121">
        <f>SUM(AG9,+BI9)</f>
        <v>6815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7020</v>
      </c>
      <c r="CP9" s="122" t="s">
        <v>424</v>
      </c>
      <c r="CQ9" s="121">
        <f>SUM(AM9,+BO9)</f>
        <v>242035</v>
      </c>
      <c r="CR9" s="121">
        <f>SUM(AN9,+BP9)</f>
        <v>52821</v>
      </c>
      <c r="CS9" s="121">
        <f>SUM(AO9,+BQ9)</f>
        <v>52821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111002</v>
      </c>
      <c r="CX9" s="121">
        <f>SUM(AT9,+BV9)</f>
        <v>0</v>
      </c>
      <c r="CY9" s="121">
        <f>SUM(AU9,+BW9)</f>
        <v>111002</v>
      </c>
      <c r="CZ9" s="121">
        <f>SUM(AV9,+BX9)</f>
        <v>0</v>
      </c>
      <c r="DA9" s="121">
        <f>SUM(AW9,+BY9)</f>
        <v>0</v>
      </c>
      <c r="DB9" s="121">
        <f>SUM(AX9,+BZ9)</f>
        <v>78212</v>
      </c>
      <c r="DC9" s="121">
        <f>SUM(AY9,+CA9)</f>
        <v>0</v>
      </c>
      <c r="DD9" s="121">
        <f>SUM(AZ9,+CB9)</f>
        <v>50220</v>
      </c>
      <c r="DE9" s="121">
        <f>SUM(BA9,+CC9)</f>
        <v>2722</v>
      </c>
      <c r="DF9" s="121">
        <f>SUM(BB9,+CD9)</f>
        <v>25270</v>
      </c>
      <c r="DG9" s="122" t="s">
        <v>424</v>
      </c>
      <c r="DH9" s="121">
        <f>SUM(BD9,+CF9)</f>
        <v>0</v>
      </c>
      <c r="DI9" s="121">
        <f>SUM(BE9,+CG9)</f>
        <v>0</v>
      </c>
      <c r="DJ9" s="121">
        <f>SUM(BF9,+CH9)</f>
        <v>255870</v>
      </c>
    </row>
    <row r="10" spans="1:114" s="136" customFormat="1" ht="13.5" customHeight="1" x14ac:dyDescent="0.15">
      <c r="A10" s="119" t="s">
        <v>11</v>
      </c>
      <c r="B10" s="120" t="s">
        <v>385</v>
      </c>
      <c r="C10" s="119" t="s">
        <v>386</v>
      </c>
      <c r="D10" s="121">
        <f>SUM(E10,+L10)</f>
        <v>99175</v>
      </c>
      <c r="E10" s="121">
        <f>SUM(F10:I10)+K10</f>
        <v>583</v>
      </c>
      <c r="F10" s="121">
        <v>583</v>
      </c>
      <c r="G10" s="121">
        <v>0</v>
      </c>
      <c r="H10" s="121">
        <v>0</v>
      </c>
      <c r="I10" s="121">
        <v>0</v>
      </c>
      <c r="J10" s="121">
        <v>122953</v>
      </c>
      <c r="K10" s="121">
        <v>0</v>
      </c>
      <c r="L10" s="121">
        <v>98592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99175</v>
      </c>
      <c r="W10" s="121">
        <f>+SUM(E10,N10)</f>
        <v>583</v>
      </c>
      <c r="X10" s="121">
        <f>+SUM(F10,O10)</f>
        <v>583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122953</v>
      </c>
      <c r="AC10" s="121">
        <f>+SUM(K10,T10)</f>
        <v>0</v>
      </c>
      <c r="AD10" s="121">
        <f>+SUM(L10,U10)</f>
        <v>98592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424</v>
      </c>
      <c r="AM10" s="121">
        <f>SUM(AN10,AS10,AW10,AX10,BD10)</f>
        <v>172639</v>
      </c>
      <c r="AN10" s="121">
        <f>SUM(AO10:AR10)</f>
        <v>39185</v>
      </c>
      <c r="AO10" s="121">
        <v>3008</v>
      </c>
      <c r="AP10" s="121">
        <v>36177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133454</v>
      </c>
      <c r="AY10" s="121">
        <v>125272</v>
      </c>
      <c r="AZ10" s="121">
        <v>0</v>
      </c>
      <c r="BA10" s="121">
        <v>8182</v>
      </c>
      <c r="BB10" s="121">
        <v>0</v>
      </c>
      <c r="BC10" s="122" t="s">
        <v>424</v>
      </c>
      <c r="BD10" s="121">
        <v>0</v>
      </c>
      <c r="BE10" s="121">
        <v>49489</v>
      </c>
      <c r="BF10" s="121">
        <f>SUM(AE10,+AM10,+BE10)</f>
        <v>222128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424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424</v>
      </c>
      <c r="CQ10" s="121">
        <f>SUM(AM10,+BO10)</f>
        <v>172639</v>
      </c>
      <c r="CR10" s="121">
        <f>SUM(AN10,+BP10)</f>
        <v>39185</v>
      </c>
      <c r="CS10" s="121">
        <f>SUM(AO10,+BQ10)</f>
        <v>3008</v>
      </c>
      <c r="CT10" s="121">
        <f>SUM(AP10,+BR10)</f>
        <v>36177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133454</v>
      </c>
      <c r="DC10" s="121">
        <f>SUM(AY10,+CA10)</f>
        <v>125272</v>
      </c>
      <c r="DD10" s="121">
        <f>SUM(AZ10,+CB10)</f>
        <v>0</v>
      </c>
      <c r="DE10" s="121">
        <f>SUM(BA10,+CC10)</f>
        <v>8182</v>
      </c>
      <c r="DF10" s="121">
        <f>SUM(BB10,+CD10)</f>
        <v>0</v>
      </c>
      <c r="DG10" s="122" t="s">
        <v>424</v>
      </c>
      <c r="DH10" s="121">
        <f>SUM(BD10,+CF10)</f>
        <v>0</v>
      </c>
      <c r="DI10" s="121">
        <f>SUM(BE10,+CG10)</f>
        <v>49489</v>
      </c>
      <c r="DJ10" s="121">
        <f>SUM(BF10,+CH10)</f>
        <v>222128</v>
      </c>
    </row>
    <row r="11" spans="1:114" s="136" customFormat="1" ht="13.5" customHeight="1" x14ac:dyDescent="0.15">
      <c r="A11" s="119" t="s">
        <v>11</v>
      </c>
      <c r="B11" s="120" t="s">
        <v>352</v>
      </c>
      <c r="C11" s="119" t="s">
        <v>353</v>
      </c>
      <c r="D11" s="121">
        <f>SUM(E11,+L11)</f>
        <v>357801</v>
      </c>
      <c r="E11" s="121">
        <f>SUM(F11:I11)+K11</f>
        <v>311921</v>
      </c>
      <c r="F11" s="121">
        <v>1305</v>
      </c>
      <c r="G11" s="121">
        <v>0</v>
      </c>
      <c r="H11" s="121">
        <v>0</v>
      </c>
      <c r="I11" s="121">
        <v>193188</v>
      </c>
      <c r="J11" s="121">
        <v>418010</v>
      </c>
      <c r="K11" s="121">
        <v>117428</v>
      </c>
      <c r="L11" s="121">
        <v>45880</v>
      </c>
      <c r="M11" s="121">
        <f>SUM(N11,+U11)</f>
        <v>305653</v>
      </c>
      <c r="N11" s="121">
        <f>SUM(O11:R11,T11)</f>
        <v>305653</v>
      </c>
      <c r="O11" s="121">
        <v>0</v>
      </c>
      <c r="P11" s="121">
        <v>0</v>
      </c>
      <c r="Q11" s="121">
        <v>0</v>
      </c>
      <c r="R11" s="121">
        <v>305653</v>
      </c>
      <c r="S11" s="121">
        <v>181845</v>
      </c>
      <c r="T11" s="121">
        <v>0</v>
      </c>
      <c r="U11" s="121">
        <v>0</v>
      </c>
      <c r="V11" s="121">
        <f>+SUM(D11,M11)</f>
        <v>663454</v>
      </c>
      <c r="W11" s="121">
        <f>+SUM(E11,N11)</f>
        <v>617574</v>
      </c>
      <c r="X11" s="121">
        <f>+SUM(F11,O11)</f>
        <v>1305</v>
      </c>
      <c r="Y11" s="121">
        <f>+SUM(G11,P11)</f>
        <v>0</v>
      </c>
      <c r="Z11" s="121">
        <f>+SUM(H11,Q11)</f>
        <v>0</v>
      </c>
      <c r="AA11" s="121">
        <f>+SUM(I11,R11)</f>
        <v>498841</v>
      </c>
      <c r="AB11" s="121">
        <f>+SUM(J11,S11)</f>
        <v>599855</v>
      </c>
      <c r="AC11" s="121">
        <f>+SUM(K11,T11)</f>
        <v>117428</v>
      </c>
      <c r="AD11" s="121">
        <f>+SUM(L11,U11)</f>
        <v>45880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424</v>
      </c>
      <c r="AM11" s="121">
        <f>SUM(AN11,AS11,AW11,AX11,BD11)</f>
        <v>775811</v>
      </c>
      <c r="AN11" s="121">
        <f>SUM(AO11:AR11)</f>
        <v>44685</v>
      </c>
      <c r="AO11" s="121">
        <v>29789</v>
      </c>
      <c r="AP11" s="121">
        <v>0</v>
      </c>
      <c r="AQ11" s="121">
        <v>14896</v>
      </c>
      <c r="AR11" s="121">
        <v>0</v>
      </c>
      <c r="AS11" s="121">
        <f>SUM(AT11:AV11)</f>
        <v>164107</v>
      </c>
      <c r="AT11" s="121">
        <v>0</v>
      </c>
      <c r="AU11" s="121">
        <v>32759</v>
      </c>
      <c r="AV11" s="121">
        <v>131348</v>
      </c>
      <c r="AW11" s="121">
        <v>0</v>
      </c>
      <c r="AX11" s="121">
        <f>SUM(AY11:BB11)</f>
        <v>567019</v>
      </c>
      <c r="AY11" s="121">
        <v>0</v>
      </c>
      <c r="AZ11" s="121">
        <v>555838</v>
      </c>
      <c r="BA11" s="121">
        <v>11181</v>
      </c>
      <c r="BB11" s="121">
        <v>0</v>
      </c>
      <c r="BC11" s="122" t="s">
        <v>424</v>
      </c>
      <c r="BD11" s="121">
        <v>0</v>
      </c>
      <c r="BE11" s="121">
        <v>0</v>
      </c>
      <c r="BF11" s="121">
        <f>SUM(AE11,+AM11,+BE11)</f>
        <v>775811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424</v>
      </c>
      <c r="BO11" s="121">
        <f>SUM(BP11,BU11,BY11,BZ11,CF11)</f>
        <v>480265</v>
      </c>
      <c r="BP11" s="121">
        <f>SUM(BQ11:BT11)</f>
        <v>142918</v>
      </c>
      <c r="BQ11" s="121">
        <v>31810</v>
      </c>
      <c r="BR11" s="121">
        <v>111108</v>
      </c>
      <c r="BS11" s="121">
        <v>0</v>
      </c>
      <c r="BT11" s="121">
        <v>0</v>
      </c>
      <c r="BU11" s="121">
        <f>SUM(BV11:BX11)</f>
        <v>133529</v>
      </c>
      <c r="BV11" s="121">
        <v>11107</v>
      </c>
      <c r="BW11" s="121">
        <v>122422</v>
      </c>
      <c r="BX11" s="121">
        <v>0</v>
      </c>
      <c r="BY11" s="121">
        <v>6912</v>
      </c>
      <c r="BZ11" s="121">
        <f>SUM(CA11:CD11)</f>
        <v>196906</v>
      </c>
      <c r="CA11" s="121">
        <v>97123</v>
      </c>
      <c r="CB11" s="121">
        <v>97708</v>
      </c>
      <c r="CC11" s="121">
        <v>0</v>
      </c>
      <c r="CD11" s="121">
        <v>2075</v>
      </c>
      <c r="CE11" s="122" t="s">
        <v>424</v>
      </c>
      <c r="CF11" s="121">
        <v>0</v>
      </c>
      <c r="CG11" s="121">
        <v>7233</v>
      </c>
      <c r="CH11" s="121">
        <f>SUM(BG11,+BO11,+CG11)</f>
        <v>487498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424</v>
      </c>
      <c r="CQ11" s="121">
        <f>SUM(AM11,+BO11)</f>
        <v>1256076</v>
      </c>
      <c r="CR11" s="121">
        <f>SUM(AN11,+BP11)</f>
        <v>187603</v>
      </c>
      <c r="CS11" s="121">
        <f>SUM(AO11,+BQ11)</f>
        <v>61599</v>
      </c>
      <c r="CT11" s="121">
        <f>SUM(AP11,+BR11)</f>
        <v>111108</v>
      </c>
      <c r="CU11" s="121">
        <f>SUM(AQ11,+BS11)</f>
        <v>14896</v>
      </c>
      <c r="CV11" s="121">
        <f>SUM(AR11,+BT11)</f>
        <v>0</v>
      </c>
      <c r="CW11" s="121">
        <f>SUM(AS11,+BU11)</f>
        <v>297636</v>
      </c>
      <c r="CX11" s="121">
        <f>SUM(AT11,+BV11)</f>
        <v>11107</v>
      </c>
      <c r="CY11" s="121">
        <f>SUM(AU11,+BW11)</f>
        <v>155181</v>
      </c>
      <c r="CZ11" s="121">
        <f>SUM(AV11,+BX11)</f>
        <v>131348</v>
      </c>
      <c r="DA11" s="121">
        <f>SUM(AW11,+BY11)</f>
        <v>6912</v>
      </c>
      <c r="DB11" s="121">
        <f>SUM(AX11,+BZ11)</f>
        <v>763925</v>
      </c>
      <c r="DC11" s="121">
        <f>SUM(AY11,+CA11)</f>
        <v>97123</v>
      </c>
      <c r="DD11" s="121">
        <f>SUM(AZ11,+CB11)</f>
        <v>653546</v>
      </c>
      <c r="DE11" s="121">
        <f>SUM(BA11,+CC11)</f>
        <v>11181</v>
      </c>
      <c r="DF11" s="121">
        <f>SUM(BB11,+CD11)</f>
        <v>2075</v>
      </c>
      <c r="DG11" s="122" t="s">
        <v>424</v>
      </c>
      <c r="DH11" s="121">
        <f>SUM(BD11,+CF11)</f>
        <v>0</v>
      </c>
      <c r="DI11" s="121">
        <f>SUM(BE11,+CG11)</f>
        <v>7233</v>
      </c>
      <c r="DJ11" s="121">
        <f>SUM(BF11,+CH11)</f>
        <v>1263309</v>
      </c>
    </row>
    <row r="12" spans="1:114" s="136" customFormat="1" ht="13.5" customHeight="1" x14ac:dyDescent="0.15">
      <c r="A12" s="119" t="s">
        <v>11</v>
      </c>
      <c r="B12" s="120" t="s">
        <v>373</v>
      </c>
      <c r="C12" s="119" t="s">
        <v>374</v>
      </c>
      <c r="D12" s="121">
        <f>SUM(E12,+L12)</f>
        <v>23290</v>
      </c>
      <c r="E12" s="121">
        <f>SUM(F12:I12)+K12</f>
        <v>16462</v>
      </c>
      <c r="F12" s="121">
        <v>0</v>
      </c>
      <c r="G12" s="121">
        <v>0</v>
      </c>
      <c r="H12" s="121">
        <v>0</v>
      </c>
      <c r="I12" s="121">
        <v>16430</v>
      </c>
      <c r="J12" s="121">
        <v>336715</v>
      </c>
      <c r="K12" s="121">
        <v>32</v>
      </c>
      <c r="L12" s="121">
        <v>6828</v>
      </c>
      <c r="M12" s="121">
        <f>SUM(N12,+U12)</f>
        <v>1483</v>
      </c>
      <c r="N12" s="121">
        <f>SUM(O12:R12,T12)</f>
        <v>1442</v>
      </c>
      <c r="O12" s="121">
        <v>0</v>
      </c>
      <c r="P12" s="121">
        <v>0</v>
      </c>
      <c r="Q12" s="121">
        <v>0</v>
      </c>
      <c r="R12" s="121">
        <v>1411</v>
      </c>
      <c r="S12" s="121">
        <v>168251</v>
      </c>
      <c r="T12" s="121">
        <v>31</v>
      </c>
      <c r="U12" s="121">
        <v>41</v>
      </c>
      <c r="V12" s="121">
        <f>+SUM(D12,M12)</f>
        <v>24773</v>
      </c>
      <c r="W12" s="121">
        <f>+SUM(E12,N12)</f>
        <v>17904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17841</v>
      </c>
      <c r="AB12" s="121">
        <f>+SUM(J12,S12)</f>
        <v>504966</v>
      </c>
      <c r="AC12" s="121">
        <f>+SUM(K12,T12)</f>
        <v>63</v>
      </c>
      <c r="AD12" s="121">
        <f>+SUM(L12,U12)</f>
        <v>6869</v>
      </c>
      <c r="AE12" s="121">
        <f>SUM(AF12,+AK12)</f>
        <v>1374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1374</v>
      </c>
      <c r="AL12" s="122" t="s">
        <v>424</v>
      </c>
      <c r="AM12" s="121">
        <f>SUM(AN12,AS12,AW12,AX12,BD12)</f>
        <v>344878</v>
      </c>
      <c r="AN12" s="121">
        <f>SUM(AO12:AR12)</f>
        <v>85364</v>
      </c>
      <c r="AO12" s="121">
        <v>85364</v>
      </c>
      <c r="AP12" s="121">
        <v>0</v>
      </c>
      <c r="AQ12" s="121">
        <v>0</v>
      </c>
      <c r="AR12" s="121">
        <v>0</v>
      </c>
      <c r="AS12" s="121">
        <f>SUM(AT12:AV12)</f>
        <v>175387</v>
      </c>
      <c r="AT12" s="121">
        <v>0</v>
      </c>
      <c r="AU12" s="121">
        <v>175387</v>
      </c>
      <c r="AV12" s="121">
        <v>0</v>
      </c>
      <c r="AW12" s="121">
        <v>0</v>
      </c>
      <c r="AX12" s="121">
        <f>SUM(AY12:BB12)</f>
        <v>84127</v>
      </c>
      <c r="AY12" s="121">
        <v>0</v>
      </c>
      <c r="AZ12" s="121">
        <v>41948</v>
      </c>
      <c r="BA12" s="121">
        <v>41812</v>
      </c>
      <c r="BB12" s="121">
        <v>367</v>
      </c>
      <c r="BC12" s="122" t="s">
        <v>424</v>
      </c>
      <c r="BD12" s="121">
        <v>0</v>
      </c>
      <c r="BE12" s="121">
        <v>13753</v>
      </c>
      <c r="BF12" s="121">
        <f>SUM(AE12,+AM12,+BE12)</f>
        <v>360005</v>
      </c>
      <c r="BG12" s="121">
        <f>SUM(BH12,+BM12)</f>
        <v>1373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1373</v>
      </c>
      <c r="BN12" s="122" t="s">
        <v>424</v>
      </c>
      <c r="BO12" s="121">
        <f>SUM(BP12,BU12,BY12,BZ12,CF12)</f>
        <v>154574</v>
      </c>
      <c r="BP12" s="121">
        <f>SUM(BQ12:BT12)</f>
        <v>25822</v>
      </c>
      <c r="BQ12" s="121">
        <v>25822</v>
      </c>
      <c r="BR12" s="121">
        <v>0</v>
      </c>
      <c r="BS12" s="121">
        <v>0</v>
      </c>
      <c r="BT12" s="121">
        <v>0</v>
      </c>
      <c r="BU12" s="121">
        <f>SUM(BV12:BX12)</f>
        <v>93807</v>
      </c>
      <c r="BV12" s="121">
        <v>0</v>
      </c>
      <c r="BW12" s="121">
        <v>93807</v>
      </c>
      <c r="BX12" s="121">
        <v>0</v>
      </c>
      <c r="BY12" s="121">
        <v>0</v>
      </c>
      <c r="BZ12" s="121">
        <f>SUM(CA12:CD12)</f>
        <v>34945</v>
      </c>
      <c r="CA12" s="121">
        <v>0</v>
      </c>
      <c r="CB12" s="121">
        <v>32133</v>
      </c>
      <c r="CC12" s="121">
        <v>2423</v>
      </c>
      <c r="CD12" s="121">
        <v>389</v>
      </c>
      <c r="CE12" s="122" t="s">
        <v>424</v>
      </c>
      <c r="CF12" s="121">
        <v>0</v>
      </c>
      <c r="CG12" s="121">
        <v>13787</v>
      </c>
      <c r="CH12" s="121">
        <f>SUM(BG12,+BO12,+CG12)</f>
        <v>169734</v>
      </c>
      <c r="CI12" s="121">
        <f>SUM(AE12,+BG12)</f>
        <v>2747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2747</v>
      </c>
      <c r="CP12" s="122" t="s">
        <v>424</v>
      </c>
      <c r="CQ12" s="121">
        <f>SUM(AM12,+BO12)</f>
        <v>499452</v>
      </c>
      <c r="CR12" s="121">
        <f>SUM(AN12,+BP12)</f>
        <v>111186</v>
      </c>
      <c r="CS12" s="121">
        <f>SUM(AO12,+BQ12)</f>
        <v>111186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269194</v>
      </c>
      <c r="CX12" s="121">
        <f>SUM(AT12,+BV12)</f>
        <v>0</v>
      </c>
      <c r="CY12" s="121">
        <f>SUM(AU12,+BW12)</f>
        <v>269194</v>
      </c>
      <c r="CZ12" s="121">
        <f>SUM(AV12,+BX12)</f>
        <v>0</v>
      </c>
      <c r="DA12" s="121">
        <f>SUM(AW12,+BY12)</f>
        <v>0</v>
      </c>
      <c r="DB12" s="121">
        <f>SUM(AX12,+BZ12)</f>
        <v>119072</v>
      </c>
      <c r="DC12" s="121">
        <f>SUM(AY12,+CA12)</f>
        <v>0</v>
      </c>
      <c r="DD12" s="121">
        <f>SUM(AZ12,+CB12)</f>
        <v>74081</v>
      </c>
      <c r="DE12" s="121">
        <f>SUM(BA12,+CC12)</f>
        <v>44235</v>
      </c>
      <c r="DF12" s="121">
        <f>SUM(BB12,+CD12)</f>
        <v>756</v>
      </c>
      <c r="DG12" s="122" t="s">
        <v>424</v>
      </c>
      <c r="DH12" s="121">
        <f>SUM(BD12,+CF12)</f>
        <v>0</v>
      </c>
      <c r="DI12" s="121">
        <f>SUM(BE12,+CG12)</f>
        <v>27540</v>
      </c>
      <c r="DJ12" s="121">
        <f>SUM(BF12,+CH12)</f>
        <v>529739</v>
      </c>
    </row>
    <row r="13" spans="1:114" s="136" customFormat="1" ht="13.5" customHeight="1" x14ac:dyDescent="0.15">
      <c r="A13" s="119" t="s">
        <v>11</v>
      </c>
      <c r="B13" s="120" t="s">
        <v>362</v>
      </c>
      <c r="C13" s="119" t="s">
        <v>363</v>
      </c>
      <c r="D13" s="121">
        <f>SUM(E13,+L13)</f>
        <v>150663</v>
      </c>
      <c r="E13" s="121">
        <f>SUM(F13:I13)+K13</f>
        <v>150663</v>
      </c>
      <c r="F13" s="121">
        <v>21140</v>
      </c>
      <c r="G13" s="121">
        <v>0</v>
      </c>
      <c r="H13" s="121">
        <v>0</v>
      </c>
      <c r="I13" s="121">
        <v>129523</v>
      </c>
      <c r="J13" s="121">
        <v>680663</v>
      </c>
      <c r="K13" s="121">
        <v>0</v>
      </c>
      <c r="L13" s="121">
        <v>0</v>
      </c>
      <c r="M13" s="121">
        <f>SUM(N13,+U13)</f>
        <v>9639</v>
      </c>
      <c r="N13" s="121">
        <f>SUM(O13:R13,T13)</f>
        <v>9639</v>
      </c>
      <c r="O13" s="121">
        <v>2033</v>
      </c>
      <c r="P13" s="121">
        <v>0</v>
      </c>
      <c r="Q13" s="121">
        <v>0</v>
      </c>
      <c r="R13" s="121">
        <v>7606</v>
      </c>
      <c r="S13" s="121">
        <v>170529</v>
      </c>
      <c r="T13" s="121">
        <v>0</v>
      </c>
      <c r="U13" s="121">
        <v>0</v>
      </c>
      <c r="V13" s="121">
        <f>+SUM(D13,M13)</f>
        <v>160302</v>
      </c>
      <c r="W13" s="121">
        <f>+SUM(E13,N13)</f>
        <v>160302</v>
      </c>
      <c r="X13" s="121">
        <f>+SUM(F13,O13)</f>
        <v>23173</v>
      </c>
      <c r="Y13" s="121">
        <f>+SUM(G13,P13)</f>
        <v>0</v>
      </c>
      <c r="Z13" s="121">
        <f>+SUM(H13,Q13)</f>
        <v>0</v>
      </c>
      <c r="AA13" s="121">
        <f>+SUM(I13,R13)</f>
        <v>137129</v>
      </c>
      <c r="AB13" s="121">
        <f>+SUM(J13,S13)</f>
        <v>851192</v>
      </c>
      <c r="AC13" s="121">
        <f>+SUM(K13,T13)</f>
        <v>0</v>
      </c>
      <c r="AD13" s="121">
        <f>+SUM(L13,U13)</f>
        <v>0</v>
      </c>
      <c r="AE13" s="121">
        <f>SUM(AF13,+AK13)</f>
        <v>286883</v>
      </c>
      <c r="AF13" s="121">
        <f>SUM(AG13:AJ13)</f>
        <v>286883</v>
      </c>
      <c r="AG13" s="121">
        <v>0</v>
      </c>
      <c r="AH13" s="121">
        <v>286883</v>
      </c>
      <c r="AI13" s="121">
        <v>0</v>
      </c>
      <c r="AJ13" s="121">
        <v>0</v>
      </c>
      <c r="AK13" s="121">
        <v>0</v>
      </c>
      <c r="AL13" s="122" t="s">
        <v>424</v>
      </c>
      <c r="AM13" s="121">
        <f>SUM(AN13,AS13,AW13,AX13,BD13)</f>
        <v>544443</v>
      </c>
      <c r="AN13" s="121">
        <f>SUM(AO13:AR13)</f>
        <v>64389</v>
      </c>
      <c r="AO13" s="121">
        <v>14859</v>
      </c>
      <c r="AP13" s="121">
        <v>0</v>
      </c>
      <c r="AQ13" s="121">
        <v>49530</v>
      </c>
      <c r="AR13" s="121">
        <v>0</v>
      </c>
      <c r="AS13" s="121">
        <f>SUM(AT13:AV13)</f>
        <v>151070</v>
      </c>
      <c r="AT13" s="121">
        <v>0</v>
      </c>
      <c r="AU13" s="121">
        <v>151070</v>
      </c>
      <c r="AV13" s="121">
        <v>0</v>
      </c>
      <c r="AW13" s="121">
        <v>0</v>
      </c>
      <c r="AX13" s="121">
        <f>SUM(AY13:BB13)</f>
        <v>328984</v>
      </c>
      <c r="AY13" s="121">
        <v>0</v>
      </c>
      <c r="AZ13" s="121">
        <v>234182</v>
      </c>
      <c r="BA13" s="121">
        <v>94802</v>
      </c>
      <c r="BB13" s="121">
        <v>0</v>
      </c>
      <c r="BC13" s="122" t="s">
        <v>424</v>
      </c>
      <c r="BD13" s="121">
        <v>0</v>
      </c>
      <c r="BE13" s="121">
        <v>0</v>
      </c>
      <c r="BF13" s="121">
        <f>SUM(AE13,+AM13,+BE13)</f>
        <v>831326</v>
      </c>
      <c r="BG13" s="121">
        <f>SUM(BH13,+BM13)</f>
        <v>11559</v>
      </c>
      <c r="BH13" s="121">
        <f>SUM(BI13:BL13)</f>
        <v>11559</v>
      </c>
      <c r="BI13" s="121">
        <v>0</v>
      </c>
      <c r="BJ13" s="121">
        <v>11559</v>
      </c>
      <c r="BK13" s="121">
        <v>0</v>
      </c>
      <c r="BL13" s="121">
        <v>0</v>
      </c>
      <c r="BM13" s="121">
        <v>0</v>
      </c>
      <c r="BN13" s="122" t="s">
        <v>424</v>
      </c>
      <c r="BO13" s="121">
        <f>SUM(BP13,BU13,BY13,BZ13,CF13)</f>
        <v>168609</v>
      </c>
      <c r="BP13" s="121">
        <f>SUM(BQ13:BT13)</f>
        <v>6702</v>
      </c>
      <c r="BQ13" s="121">
        <v>6702</v>
      </c>
      <c r="BR13" s="121">
        <v>0</v>
      </c>
      <c r="BS13" s="121">
        <v>0</v>
      </c>
      <c r="BT13" s="121">
        <v>0</v>
      </c>
      <c r="BU13" s="121">
        <f>SUM(BV13:BX13)</f>
        <v>65910</v>
      </c>
      <c r="BV13" s="121">
        <v>0</v>
      </c>
      <c r="BW13" s="121">
        <v>65910</v>
      </c>
      <c r="BX13" s="121">
        <v>0</v>
      </c>
      <c r="BY13" s="121">
        <v>0</v>
      </c>
      <c r="BZ13" s="121">
        <f>SUM(CA13:CD13)</f>
        <v>95997</v>
      </c>
      <c r="CA13" s="121">
        <v>0</v>
      </c>
      <c r="CB13" s="121">
        <v>93662</v>
      </c>
      <c r="CC13" s="121">
        <v>2335</v>
      </c>
      <c r="CD13" s="121">
        <v>0</v>
      </c>
      <c r="CE13" s="122" t="s">
        <v>424</v>
      </c>
      <c r="CF13" s="121">
        <v>0</v>
      </c>
      <c r="CG13" s="121">
        <v>0</v>
      </c>
      <c r="CH13" s="121">
        <f>SUM(BG13,+BO13,+CG13)</f>
        <v>180168</v>
      </c>
      <c r="CI13" s="121">
        <f>SUM(AE13,+BG13)</f>
        <v>298442</v>
      </c>
      <c r="CJ13" s="121">
        <f>SUM(AF13,+BH13)</f>
        <v>298442</v>
      </c>
      <c r="CK13" s="121">
        <f>SUM(AG13,+BI13)</f>
        <v>0</v>
      </c>
      <c r="CL13" s="121">
        <f>SUM(AH13,+BJ13)</f>
        <v>298442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424</v>
      </c>
      <c r="CQ13" s="121">
        <f>SUM(AM13,+BO13)</f>
        <v>713052</v>
      </c>
      <c r="CR13" s="121">
        <f>SUM(AN13,+BP13)</f>
        <v>71091</v>
      </c>
      <c r="CS13" s="121">
        <f>SUM(AO13,+BQ13)</f>
        <v>21561</v>
      </c>
      <c r="CT13" s="121">
        <f>SUM(AP13,+BR13)</f>
        <v>0</v>
      </c>
      <c r="CU13" s="121">
        <f>SUM(AQ13,+BS13)</f>
        <v>49530</v>
      </c>
      <c r="CV13" s="121">
        <f>SUM(AR13,+BT13)</f>
        <v>0</v>
      </c>
      <c r="CW13" s="121">
        <f>SUM(AS13,+BU13)</f>
        <v>216980</v>
      </c>
      <c r="CX13" s="121">
        <f>SUM(AT13,+BV13)</f>
        <v>0</v>
      </c>
      <c r="CY13" s="121">
        <f>SUM(AU13,+BW13)</f>
        <v>216980</v>
      </c>
      <c r="CZ13" s="121">
        <f>SUM(AV13,+BX13)</f>
        <v>0</v>
      </c>
      <c r="DA13" s="121">
        <f>SUM(AW13,+BY13)</f>
        <v>0</v>
      </c>
      <c r="DB13" s="121">
        <f>SUM(AX13,+BZ13)</f>
        <v>424981</v>
      </c>
      <c r="DC13" s="121">
        <f>SUM(AY13,+CA13)</f>
        <v>0</v>
      </c>
      <c r="DD13" s="121">
        <f>SUM(AZ13,+CB13)</f>
        <v>327844</v>
      </c>
      <c r="DE13" s="121">
        <f>SUM(BA13,+CC13)</f>
        <v>97137</v>
      </c>
      <c r="DF13" s="121">
        <f>SUM(BB13,+CD13)</f>
        <v>0</v>
      </c>
      <c r="DG13" s="122" t="s">
        <v>424</v>
      </c>
      <c r="DH13" s="121">
        <f>SUM(BD13,+CF13)</f>
        <v>0</v>
      </c>
      <c r="DI13" s="121">
        <f>SUM(BE13,+CG13)</f>
        <v>0</v>
      </c>
      <c r="DJ13" s="121">
        <f>SUM(BF13,+CH13)</f>
        <v>1011494</v>
      </c>
    </row>
    <row r="14" spans="1:114" s="136" customFormat="1" ht="13.5" customHeight="1" x14ac:dyDescent="0.15">
      <c r="A14" s="119" t="s">
        <v>11</v>
      </c>
      <c r="B14" s="120" t="s">
        <v>347</v>
      </c>
      <c r="C14" s="119" t="s">
        <v>348</v>
      </c>
      <c r="D14" s="121">
        <f>SUM(E14,+L14)</f>
        <v>1062928</v>
      </c>
      <c r="E14" s="121">
        <f>SUM(F14:I14)+K14</f>
        <v>1062928</v>
      </c>
      <c r="F14" s="121">
        <v>110941</v>
      </c>
      <c r="G14" s="121">
        <v>0</v>
      </c>
      <c r="H14" s="121">
        <v>400100</v>
      </c>
      <c r="I14" s="121">
        <v>393617</v>
      </c>
      <c r="J14" s="121">
        <v>1551951</v>
      </c>
      <c r="K14" s="121">
        <v>158270</v>
      </c>
      <c r="L14" s="121">
        <v>0</v>
      </c>
      <c r="M14" s="121">
        <f>SUM(N14,+U14)</f>
        <v>4616</v>
      </c>
      <c r="N14" s="121">
        <f>SUM(O14:R14,T14)</f>
        <v>4616</v>
      </c>
      <c r="O14" s="121">
        <v>0</v>
      </c>
      <c r="P14" s="121">
        <v>0</v>
      </c>
      <c r="Q14" s="121">
        <v>0</v>
      </c>
      <c r="R14" s="121">
        <v>2564</v>
      </c>
      <c r="S14" s="121">
        <v>342251</v>
      </c>
      <c r="T14" s="121">
        <v>2052</v>
      </c>
      <c r="U14" s="121">
        <v>0</v>
      </c>
      <c r="V14" s="121">
        <f>+SUM(D14,M14)</f>
        <v>1067544</v>
      </c>
      <c r="W14" s="121">
        <f>+SUM(E14,N14)</f>
        <v>1067544</v>
      </c>
      <c r="X14" s="121">
        <f>+SUM(F14,O14)</f>
        <v>110941</v>
      </c>
      <c r="Y14" s="121">
        <f>+SUM(G14,P14)</f>
        <v>0</v>
      </c>
      <c r="Z14" s="121">
        <f>+SUM(H14,Q14)</f>
        <v>400100</v>
      </c>
      <c r="AA14" s="121">
        <f>+SUM(I14,R14)</f>
        <v>396181</v>
      </c>
      <c r="AB14" s="121">
        <f>+SUM(J14,S14)</f>
        <v>1894202</v>
      </c>
      <c r="AC14" s="121">
        <f>+SUM(K14,T14)</f>
        <v>160322</v>
      </c>
      <c r="AD14" s="121">
        <f>+SUM(L14,U14)</f>
        <v>0</v>
      </c>
      <c r="AE14" s="121">
        <f>SUM(AF14,+AK14)</f>
        <v>841941</v>
      </c>
      <c r="AF14" s="121">
        <f>SUM(AG14:AJ14)</f>
        <v>806456</v>
      </c>
      <c r="AG14" s="121">
        <v>806456</v>
      </c>
      <c r="AH14" s="121">
        <v>0</v>
      </c>
      <c r="AI14" s="121">
        <v>0</v>
      </c>
      <c r="AJ14" s="121">
        <v>0</v>
      </c>
      <c r="AK14" s="121">
        <v>35485</v>
      </c>
      <c r="AL14" s="122" t="s">
        <v>424</v>
      </c>
      <c r="AM14" s="121">
        <f>SUM(AN14,AS14,AW14,AX14,BD14)</f>
        <v>1772938</v>
      </c>
      <c r="AN14" s="121">
        <f>SUM(AO14:AR14)</f>
        <v>59561</v>
      </c>
      <c r="AO14" s="121">
        <v>54498</v>
      </c>
      <c r="AP14" s="121">
        <v>0</v>
      </c>
      <c r="AQ14" s="121">
        <v>5063</v>
      </c>
      <c r="AR14" s="121">
        <v>0</v>
      </c>
      <c r="AS14" s="121">
        <f>SUM(AT14:AV14)</f>
        <v>415066</v>
      </c>
      <c r="AT14" s="121">
        <v>0</v>
      </c>
      <c r="AU14" s="121">
        <v>415066</v>
      </c>
      <c r="AV14" s="121">
        <v>0</v>
      </c>
      <c r="AW14" s="121">
        <v>0</v>
      </c>
      <c r="AX14" s="121">
        <f>SUM(AY14:BB14)</f>
        <v>1298311</v>
      </c>
      <c r="AY14" s="121">
        <v>0</v>
      </c>
      <c r="AZ14" s="121">
        <v>1139960</v>
      </c>
      <c r="BA14" s="121">
        <v>144866</v>
      </c>
      <c r="BB14" s="121">
        <v>13485</v>
      </c>
      <c r="BC14" s="122" t="s">
        <v>424</v>
      </c>
      <c r="BD14" s="121">
        <v>0</v>
      </c>
      <c r="BE14" s="121">
        <v>0</v>
      </c>
      <c r="BF14" s="121">
        <f>SUM(AE14,+AM14,+BE14)</f>
        <v>2614879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424</v>
      </c>
      <c r="BO14" s="121">
        <f>SUM(BP14,BU14,BY14,BZ14,CF14)</f>
        <v>346327</v>
      </c>
      <c r="BP14" s="121">
        <f>SUM(BQ14:BT14)</f>
        <v>3299</v>
      </c>
      <c r="BQ14" s="121">
        <v>3299</v>
      </c>
      <c r="BR14" s="121">
        <v>0</v>
      </c>
      <c r="BS14" s="121">
        <v>0</v>
      </c>
      <c r="BT14" s="121">
        <v>0</v>
      </c>
      <c r="BU14" s="121">
        <f>SUM(BV14:BX14)</f>
        <v>15</v>
      </c>
      <c r="BV14" s="121">
        <v>0</v>
      </c>
      <c r="BW14" s="121">
        <v>15</v>
      </c>
      <c r="BX14" s="121">
        <v>0</v>
      </c>
      <c r="BY14" s="121">
        <v>0</v>
      </c>
      <c r="BZ14" s="121">
        <f>SUM(CA14:CD14)</f>
        <v>343013</v>
      </c>
      <c r="CA14" s="121">
        <v>0</v>
      </c>
      <c r="CB14" s="121">
        <v>343013</v>
      </c>
      <c r="CC14" s="121">
        <v>0</v>
      </c>
      <c r="CD14" s="121">
        <v>0</v>
      </c>
      <c r="CE14" s="122" t="s">
        <v>424</v>
      </c>
      <c r="CF14" s="121">
        <v>0</v>
      </c>
      <c r="CG14" s="121">
        <v>540</v>
      </c>
      <c r="CH14" s="121">
        <f>SUM(BG14,+BO14,+CG14)</f>
        <v>346867</v>
      </c>
      <c r="CI14" s="121">
        <f>SUM(AE14,+BG14)</f>
        <v>841941</v>
      </c>
      <c r="CJ14" s="121">
        <f>SUM(AF14,+BH14)</f>
        <v>806456</v>
      </c>
      <c r="CK14" s="121">
        <f>SUM(AG14,+BI14)</f>
        <v>806456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35485</v>
      </c>
      <c r="CP14" s="122" t="s">
        <v>424</v>
      </c>
      <c r="CQ14" s="121">
        <f>SUM(AM14,+BO14)</f>
        <v>2119265</v>
      </c>
      <c r="CR14" s="121">
        <f>SUM(AN14,+BP14)</f>
        <v>62860</v>
      </c>
      <c r="CS14" s="121">
        <f>SUM(AO14,+BQ14)</f>
        <v>57797</v>
      </c>
      <c r="CT14" s="121">
        <f>SUM(AP14,+BR14)</f>
        <v>0</v>
      </c>
      <c r="CU14" s="121">
        <f>SUM(AQ14,+BS14)</f>
        <v>5063</v>
      </c>
      <c r="CV14" s="121">
        <f>SUM(AR14,+BT14)</f>
        <v>0</v>
      </c>
      <c r="CW14" s="121">
        <f>SUM(AS14,+BU14)</f>
        <v>415081</v>
      </c>
      <c r="CX14" s="121">
        <f>SUM(AT14,+BV14)</f>
        <v>0</v>
      </c>
      <c r="CY14" s="121">
        <f>SUM(AU14,+BW14)</f>
        <v>415081</v>
      </c>
      <c r="CZ14" s="121">
        <f>SUM(AV14,+BX14)</f>
        <v>0</v>
      </c>
      <c r="DA14" s="121">
        <f>SUM(AW14,+BY14)</f>
        <v>0</v>
      </c>
      <c r="DB14" s="121">
        <f>SUM(AX14,+BZ14)</f>
        <v>1641324</v>
      </c>
      <c r="DC14" s="121">
        <f>SUM(AY14,+CA14)</f>
        <v>0</v>
      </c>
      <c r="DD14" s="121">
        <f>SUM(AZ14,+CB14)</f>
        <v>1482973</v>
      </c>
      <c r="DE14" s="121">
        <f>SUM(BA14,+CC14)</f>
        <v>144866</v>
      </c>
      <c r="DF14" s="121">
        <f>SUM(BB14,+CD14)</f>
        <v>13485</v>
      </c>
      <c r="DG14" s="122" t="s">
        <v>424</v>
      </c>
      <c r="DH14" s="121">
        <f>SUM(BD14,+CF14)</f>
        <v>0</v>
      </c>
      <c r="DI14" s="121">
        <f>SUM(BE14,+CG14)</f>
        <v>540</v>
      </c>
      <c r="DJ14" s="121">
        <f>SUM(BF14,+CH14)</f>
        <v>2961746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SUM(E7,+L7)</f>
        <v>24942465</v>
      </c>
      <c r="E7" s="140">
        <f>+SUM(F7:I7,K7)</f>
        <v>7682662</v>
      </c>
      <c r="F7" s="140">
        <f t="shared" ref="F7:L7" si="0">SUM(F$8:F$257)</f>
        <v>678873</v>
      </c>
      <c r="G7" s="140">
        <f t="shared" si="0"/>
        <v>15661</v>
      </c>
      <c r="H7" s="140">
        <f t="shared" si="0"/>
        <v>431900</v>
      </c>
      <c r="I7" s="140">
        <f t="shared" si="0"/>
        <v>4125106</v>
      </c>
      <c r="J7" s="140">
        <f t="shared" si="0"/>
        <v>3797069</v>
      </c>
      <c r="K7" s="140">
        <f t="shared" si="0"/>
        <v>2431122</v>
      </c>
      <c r="L7" s="140">
        <f t="shared" si="0"/>
        <v>17259803</v>
      </c>
      <c r="M7" s="140">
        <f>SUM(N7,+U7)</f>
        <v>3322923</v>
      </c>
      <c r="N7" s="140">
        <f>+SUM(O7:R7,T7)</f>
        <v>597383</v>
      </c>
      <c r="O7" s="140">
        <f t="shared" ref="O7:U7" si="1">SUM(O$8:O$257)</f>
        <v>2033</v>
      </c>
      <c r="P7" s="140">
        <f t="shared" si="1"/>
        <v>0</v>
      </c>
      <c r="Q7" s="140">
        <f t="shared" si="1"/>
        <v>0</v>
      </c>
      <c r="R7" s="140">
        <f t="shared" si="1"/>
        <v>524955</v>
      </c>
      <c r="S7" s="140">
        <f t="shared" si="1"/>
        <v>1422721</v>
      </c>
      <c r="T7" s="140">
        <f t="shared" si="1"/>
        <v>70395</v>
      </c>
      <c r="U7" s="140">
        <f t="shared" si="1"/>
        <v>2725540</v>
      </c>
      <c r="V7" s="140">
        <f t="shared" ref="V7:AB7" si="2">+SUM(D7,M7)</f>
        <v>28265388</v>
      </c>
      <c r="W7" s="140">
        <f t="shared" si="2"/>
        <v>8280045</v>
      </c>
      <c r="X7" s="140">
        <f t="shared" si="2"/>
        <v>680906</v>
      </c>
      <c r="Y7" s="140">
        <f t="shared" si="2"/>
        <v>15661</v>
      </c>
      <c r="Z7" s="140">
        <f t="shared" si="2"/>
        <v>431900</v>
      </c>
      <c r="AA7" s="140">
        <f t="shared" si="2"/>
        <v>4650061</v>
      </c>
      <c r="AB7" s="140">
        <f t="shared" si="2"/>
        <v>5219790</v>
      </c>
      <c r="AC7" s="140">
        <f>+SUM(K7,T7)</f>
        <v>2501517</v>
      </c>
      <c r="AD7" s="140">
        <f>+SUM(L7,U7)</f>
        <v>19985343</v>
      </c>
      <c r="AE7" s="208"/>
      <c r="AF7" s="208"/>
    </row>
    <row r="8" spans="1:32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SUM(E8,+L8)</f>
        <v>6601958</v>
      </c>
      <c r="E8" s="121">
        <f>+SUM(F8:I8,K8)</f>
        <v>2807001</v>
      </c>
      <c r="F8" s="121">
        <v>511537</v>
      </c>
      <c r="G8" s="121">
        <v>0</v>
      </c>
      <c r="H8" s="121">
        <v>0</v>
      </c>
      <c r="I8" s="121">
        <v>1018867</v>
      </c>
      <c r="J8" s="121"/>
      <c r="K8" s="121">
        <v>1276597</v>
      </c>
      <c r="L8" s="121">
        <v>3794957</v>
      </c>
      <c r="M8" s="121">
        <f>SUM(N8,+U8)</f>
        <v>366801</v>
      </c>
      <c r="N8" s="121">
        <f>+SUM(O8:R8,T8)</f>
        <v>70947</v>
      </c>
      <c r="O8" s="121">
        <v>0</v>
      </c>
      <c r="P8" s="121">
        <v>0</v>
      </c>
      <c r="Q8" s="121">
        <v>0</v>
      </c>
      <c r="R8" s="121">
        <v>70430</v>
      </c>
      <c r="S8" s="121"/>
      <c r="T8" s="121">
        <v>517</v>
      </c>
      <c r="U8" s="121">
        <v>295854</v>
      </c>
      <c r="V8" s="121">
        <f>+SUM(D8,M8)</f>
        <v>6968759</v>
      </c>
      <c r="W8" s="121">
        <f>+SUM(E8,N8)</f>
        <v>2877948</v>
      </c>
      <c r="X8" s="121">
        <f>+SUM(F8,O8)</f>
        <v>511537</v>
      </c>
      <c r="Y8" s="121">
        <f>+SUM(G8,P8)</f>
        <v>0</v>
      </c>
      <c r="Z8" s="121">
        <f>+SUM(H8,Q8)</f>
        <v>0</v>
      </c>
      <c r="AA8" s="121">
        <f>+SUM(I8,R8)</f>
        <v>1089297</v>
      </c>
      <c r="AB8" s="121">
        <f>+SUM(J8,S8)</f>
        <v>0</v>
      </c>
      <c r="AC8" s="121">
        <f>+SUM(K8,T8)</f>
        <v>1277114</v>
      </c>
      <c r="AD8" s="121">
        <f>+SUM(L8,U8)</f>
        <v>4090811</v>
      </c>
      <c r="AE8" s="209" t="s">
        <v>326</v>
      </c>
      <c r="AF8" s="208"/>
    </row>
    <row r="9" spans="1:32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SUM(E9,+L9)</f>
        <v>1551135</v>
      </c>
      <c r="E9" s="121">
        <f>+SUM(F9:I9,K9)</f>
        <v>569690</v>
      </c>
      <c r="F9" s="121">
        <v>0</v>
      </c>
      <c r="G9" s="121">
        <v>0</v>
      </c>
      <c r="H9" s="121">
        <v>0</v>
      </c>
      <c r="I9" s="121">
        <v>470187</v>
      </c>
      <c r="J9" s="121"/>
      <c r="K9" s="121">
        <v>99503</v>
      </c>
      <c r="L9" s="121">
        <v>981445</v>
      </c>
      <c r="M9" s="121">
        <f>SUM(N9,+U9)</f>
        <v>400208</v>
      </c>
      <c r="N9" s="121">
        <f>+SUM(O9:R9,T9)</f>
        <v>57357</v>
      </c>
      <c r="O9" s="121">
        <v>0</v>
      </c>
      <c r="P9" s="121">
        <v>0</v>
      </c>
      <c r="Q9" s="121">
        <v>0</v>
      </c>
      <c r="R9" s="121">
        <v>56587</v>
      </c>
      <c r="S9" s="121"/>
      <c r="T9" s="121">
        <v>770</v>
      </c>
      <c r="U9" s="121">
        <v>342851</v>
      </c>
      <c r="V9" s="121">
        <f>+SUM(D9,M9)</f>
        <v>1951343</v>
      </c>
      <c r="W9" s="121">
        <f>+SUM(E9,N9)</f>
        <v>627047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526774</v>
      </c>
      <c r="AB9" s="121">
        <f>+SUM(J9,S9)</f>
        <v>0</v>
      </c>
      <c r="AC9" s="121">
        <f>+SUM(K9,T9)</f>
        <v>100273</v>
      </c>
      <c r="AD9" s="121">
        <f>+SUM(L9,U9)</f>
        <v>1324296</v>
      </c>
      <c r="AE9" s="209" t="s">
        <v>329</v>
      </c>
      <c r="AF9" s="208"/>
    </row>
    <row r="10" spans="1:32" s="136" customFormat="1" ht="13.5" customHeight="1" x14ac:dyDescent="0.15">
      <c r="A10" s="119" t="s">
        <v>11</v>
      </c>
      <c r="B10" s="120" t="s">
        <v>330</v>
      </c>
      <c r="C10" s="119" t="s">
        <v>331</v>
      </c>
      <c r="D10" s="121">
        <f>SUM(E10,+L10)</f>
        <v>2043596</v>
      </c>
      <c r="E10" s="121">
        <f>+SUM(F10:I10,K10)</f>
        <v>506581</v>
      </c>
      <c r="F10" s="121">
        <v>0</v>
      </c>
      <c r="G10" s="121">
        <v>0</v>
      </c>
      <c r="H10" s="121">
        <v>0</v>
      </c>
      <c r="I10" s="121">
        <v>375827</v>
      </c>
      <c r="J10" s="121"/>
      <c r="K10" s="121">
        <v>130754</v>
      </c>
      <c r="L10" s="121">
        <v>1537015</v>
      </c>
      <c r="M10" s="121">
        <f>SUM(N10,+U10)</f>
        <v>392126</v>
      </c>
      <c r="N10" s="121">
        <f>+SUM(O10:R10,T10)</f>
        <v>124</v>
      </c>
      <c r="O10" s="121">
        <v>0</v>
      </c>
      <c r="P10" s="121">
        <v>0</v>
      </c>
      <c r="Q10" s="121">
        <v>0</v>
      </c>
      <c r="R10" s="121">
        <v>8</v>
      </c>
      <c r="S10" s="121"/>
      <c r="T10" s="121">
        <v>116</v>
      </c>
      <c r="U10" s="121">
        <v>392002</v>
      </c>
      <c r="V10" s="121">
        <f>+SUM(D10,M10)</f>
        <v>2435722</v>
      </c>
      <c r="W10" s="121">
        <f>+SUM(E10,N10)</f>
        <v>506705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375835</v>
      </c>
      <c r="AB10" s="121">
        <f>+SUM(J10,S10)</f>
        <v>0</v>
      </c>
      <c r="AC10" s="121">
        <f>+SUM(K10,T10)</f>
        <v>130870</v>
      </c>
      <c r="AD10" s="121">
        <f>+SUM(L10,U10)</f>
        <v>1929017</v>
      </c>
      <c r="AE10" s="209" t="s">
        <v>332</v>
      </c>
      <c r="AF10" s="208"/>
    </row>
    <row r="11" spans="1:32" s="136" customFormat="1" ht="13.5" customHeight="1" x14ac:dyDescent="0.15">
      <c r="A11" s="119" t="s">
        <v>11</v>
      </c>
      <c r="B11" s="120" t="s">
        <v>335</v>
      </c>
      <c r="C11" s="119" t="s">
        <v>336</v>
      </c>
      <c r="D11" s="121">
        <f>SUM(E11,+L11)</f>
        <v>1698154</v>
      </c>
      <c r="E11" s="121">
        <f>+SUM(F11:I11,K11)</f>
        <v>376326</v>
      </c>
      <c r="F11" s="121">
        <v>0</v>
      </c>
      <c r="G11" s="121">
        <v>11611</v>
      </c>
      <c r="H11" s="121">
        <v>0</v>
      </c>
      <c r="I11" s="121">
        <v>291636</v>
      </c>
      <c r="J11" s="121"/>
      <c r="K11" s="121">
        <v>73079</v>
      </c>
      <c r="L11" s="121">
        <v>1321828</v>
      </c>
      <c r="M11" s="121">
        <f>SUM(N11,+U11)</f>
        <v>179541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179541</v>
      </c>
      <c r="V11" s="121">
        <f>+SUM(D11,M11)</f>
        <v>1877695</v>
      </c>
      <c r="W11" s="121">
        <f>+SUM(E11,N11)</f>
        <v>376326</v>
      </c>
      <c r="X11" s="121">
        <f>+SUM(F11,O11)</f>
        <v>0</v>
      </c>
      <c r="Y11" s="121">
        <f>+SUM(G11,P11)</f>
        <v>11611</v>
      </c>
      <c r="Z11" s="121">
        <f>+SUM(H11,Q11)</f>
        <v>0</v>
      </c>
      <c r="AA11" s="121">
        <f>+SUM(I11,R11)</f>
        <v>291636</v>
      </c>
      <c r="AB11" s="121">
        <f>+SUM(J11,S11)</f>
        <v>0</v>
      </c>
      <c r="AC11" s="121">
        <f>+SUM(K11,T11)</f>
        <v>73079</v>
      </c>
      <c r="AD11" s="121">
        <f>+SUM(L11,U11)</f>
        <v>1501369</v>
      </c>
      <c r="AE11" s="209" t="s">
        <v>337</v>
      </c>
      <c r="AF11" s="208"/>
    </row>
    <row r="12" spans="1:32" s="136" customFormat="1" ht="13.5" customHeight="1" x14ac:dyDescent="0.15">
      <c r="A12" s="119" t="s">
        <v>11</v>
      </c>
      <c r="B12" s="120" t="s">
        <v>338</v>
      </c>
      <c r="C12" s="119" t="s">
        <v>339</v>
      </c>
      <c r="D12" s="121">
        <f>SUM(E12,+L12)</f>
        <v>1512736</v>
      </c>
      <c r="E12" s="121">
        <f>+SUM(F12:I12,K12)</f>
        <v>288040</v>
      </c>
      <c r="F12" s="121">
        <v>0</v>
      </c>
      <c r="G12" s="121">
        <v>0</v>
      </c>
      <c r="H12" s="121">
        <v>0</v>
      </c>
      <c r="I12" s="121">
        <v>239097</v>
      </c>
      <c r="J12" s="121"/>
      <c r="K12" s="121">
        <v>48943</v>
      </c>
      <c r="L12" s="121">
        <v>1224696</v>
      </c>
      <c r="M12" s="121">
        <f>SUM(N12,+U12)</f>
        <v>267708</v>
      </c>
      <c r="N12" s="121">
        <f>+SUM(O12:R12,T12)</f>
        <v>41856</v>
      </c>
      <c r="O12" s="121">
        <v>0</v>
      </c>
      <c r="P12" s="121">
        <v>0</v>
      </c>
      <c r="Q12" s="121">
        <v>0</v>
      </c>
      <c r="R12" s="121">
        <v>41157</v>
      </c>
      <c r="S12" s="121"/>
      <c r="T12" s="121">
        <v>699</v>
      </c>
      <c r="U12" s="121">
        <v>225852</v>
      </c>
      <c r="V12" s="121">
        <f>+SUM(D12,M12)</f>
        <v>1780444</v>
      </c>
      <c r="W12" s="121">
        <f>+SUM(E12,N12)</f>
        <v>329896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280254</v>
      </c>
      <c r="AB12" s="121">
        <f>+SUM(J12,S12)</f>
        <v>0</v>
      </c>
      <c r="AC12" s="121">
        <f>+SUM(K12,T12)</f>
        <v>49642</v>
      </c>
      <c r="AD12" s="121">
        <f>+SUM(L12,U12)</f>
        <v>1450548</v>
      </c>
      <c r="AE12" s="209" t="s">
        <v>340</v>
      </c>
      <c r="AF12" s="208"/>
    </row>
    <row r="13" spans="1:32" s="136" customFormat="1" ht="13.5" customHeight="1" x14ac:dyDescent="0.15">
      <c r="A13" s="119" t="s">
        <v>11</v>
      </c>
      <c r="B13" s="120" t="s">
        <v>341</v>
      </c>
      <c r="C13" s="119" t="s">
        <v>342</v>
      </c>
      <c r="D13" s="121">
        <f>SUM(E13,+L13)</f>
        <v>1640049</v>
      </c>
      <c r="E13" s="121">
        <f>+SUM(F13:I13,K13)</f>
        <v>158372</v>
      </c>
      <c r="F13" s="121">
        <v>0</v>
      </c>
      <c r="G13" s="121">
        <v>0</v>
      </c>
      <c r="H13" s="121">
        <v>0</v>
      </c>
      <c r="I13" s="121">
        <v>110518</v>
      </c>
      <c r="J13" s="121"/>
      <c r="K13" s="121">
        <v>47854</v>
      </c>
      <c r="L13" s="121">
        <v>1481677</v>
      </c>
      <c r="M13" s="121">
        <f>SUM(N13,+U13)</f>
        <v>160452</v>
      </c>
      <c r="N13" s="121">
        <f>+SUM(O13:R13,T13)</f>
        <v>37304</v>
      </c>
      <c r="O13" s="121">
        <v>0</v>
      </c>
      <c r="P13" s="121">
        <v>0</v>
      </c>
      <c r="Q13" s="121">
        <v>0</v>
      </c>
      <c r="R13" s="121">
        <v>37304</v>
      </c>
      <c r="S13" s="121"/>
      <c r="T13" s="121">
        <v>0</v>
      </c>
      <c r="U13" s="121">
        <v>123148</v>
      </c>
      <c r="V13" s="121">
        <f>+SUM(D13,M13)</f>
        <v>1800501</v>
      </c>
      <c r="W13" s="121">
        <f>+SUM(E13,N13)</f>
        <v>195676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147822</v>
      </c>
      <c r="AB13" s="121">
        <f>+SUM(J13,S13)</f>
        <v>0</v>
      </c>
      <c r="AC13" s="121">
        <f>+SUM(K13,T13)</f>
        <v>47854</v>
      </c>
      <c r="AD13" s="121">
        <f>+SUM(L13,U13)</f>
        <v>1604825</v>
      </c>
      <c r="AE13" s="209" t="s">
        <v>343</v>
      </c>
      <c r="AF13" s="208"/>
    </row>
    <row r="14" spans="1:32" s="136" customFormat="1" ht="13.5" customHeight="1" x14ac:dyDescent="0.15">
      <c r="A14" s="119" t="s">
        <v>11</v>
      </c>
      <c r="B14" s="120" t="s">
        <v>344</v>
      </c>
      <c r="C14" s="119" t="s">
        <v>345</v>
      </c>
      <c r="D14" s="121">
        <f>SUM(E14,+L14)</f>
        <v>1668299</v>
      </c>
      <c r="E14" s="121">
        <f>+SUM(F14:I14,K14)</f>
        <v>2061</v>
      </c>
      <c r="F14" s="121">
        <v>0</v>
      </c>
      <c r="G14" s="121">
        <v>0</v>
      </c>
      <c r="H14" s="121">
        <v>0</v>
      </c>
      <c r="I14" s="121">
        <v>2061</v>
      </c>
      <c r="J14" s="121"/>
      <c r="K14" s="121">
        <v>0</v>
      </c>
      <c r="L14" s="121">
        <v>1666238</v>
      </c>
      <c r="M14" s="121">
        <f>SUM(N14,+U14)</f>
        <v>197518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197518</v>
      </c>
      <c r="V14" s="121">
        <f>+SUM(D14,M14)</f>
        <v>1865817</v>
      </c>
      <c r="W14" s="121">
        <f>+SUM(E14,N14)</f>
        <v>2061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2061</v>
      </c>
      <c r="AB14" s="121">
        <f>+SUM(J14,S14)</f>
        <v>0</v>
      </c>
      <c r="AC14" s="121">
        <f>+SUM(K14,T14)</f>
        <v>0</v>
      </c>
      <c r="AD14" s="121">
        <f>+SUM(L14,U14)</f>
        <v>1863756</v>
      </c>
      <c r="AE14" s="209" t="s">
        <v>346</v>
      </c>
      <c r="AF14" s="208"/>
    </row>
    <row r="15" spans="1:32" s="136" customFormat="1" ht="13.5" customHeight="1" x14ac:dyDescent="0.15">
      <c r="A15" s="119" t="s">
        <v>11</v>
      </c>
      <c r="B15" s="120" t="s">
        <v>349</v>
      </c>
      <c r="C15" s="119" t="s">
        <v>350</v>
      </c>
      <c r="D15" s="121">
        <f>SUM(E15,+L15)</f>
        <v>949845</v>
      </c>
      <c r="E15" s="121">
        <f>+SUM(F15:I15,K15)</f>
        <v>137544</v>
      </c>
      <c r="F15" s="121">
        <v>0</v>
      </c>
      <c r="G15" s="121">
        <v>1800</v>
      </c>
      <c r="H15" s="121">
        <v>0</v>
      </c>
      <c r="I15" s="121">
        <v>130555</v>
      </c>
      <c r="J15" s="121"/>
      <c r="K15" s="121">
        <v>5189</v>
      </c>
      <c r="L15" s="121">
        <v>812301</v>
      </c>
      <c r="M15" s="121">
        <f>SUM(N15,+U15)</f>
        <v>68946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68946</v>
      </c>
      <c r="V15" s="121">
        <f>+SUM(D15,M15)</f>
        <v>1018791</v>
      </c>
      <c r="W15" s="121">
        <f>+SUM(E15,N15)</f>
        <v>137544</v>
      </c>
      <c r="X15" s="121">
        <f>+SUM(F15,O15)</f>
        <v>0</v>
      </c>
      <c r="Y15" s="121">
        <f>+SUM(G15,P15)</f>
        <v>1800</v>
      </c>
      <c r="Z15" s="121">
        <f>+SUM(H15,Q15)</f>
        <v>0</v>
      </c>
      <c r="AA15" s="121">
        <f>+SUM(I15,R15)</f>
        <v>130555</v>
      </c>
      <c r="AB15" s="121">
        <f>+SUM(J15,S15)</f>
        <v>0</v>
      </c>
      <c r="AC15" s="121">
        <f>+SUM(K15,T15)</f>
        <v>5189</v>
      </c>
      <c r="AD15" s="121">
        <f>+SUM(L15,U15)</f>
        <v>881247</v>
      </c>
      <c r="AE15" s="209" t="s">
        <v>351</v>
      </c>
      <c r="AF15" s="208"/>
    </row>
    <row r="16" spans="1:32" s="136" customFormat="1" ht="13.5" customHeight="1" x14ac:dyDescent="0.15">
      <c r="A16" s="119" t="s">
        <v>11</v>
      </c>
      <c r="B16" s="120" t="s">
        <v>354</v>
      </c>
      <c r="C16" s="119" t="s">
        <v>355</v>
      </c>
      <c r="D16" s="121">
        <f>SUM(E16,+L16)</f>
        <v>648917</v>
      </c>
      <c r="E16" s="121">
        <f>+SUM(F16:I16,K16)</f>
        <v>18193</v>
      </c>
      <c r="F16" s="121">
        <v>0</v>
      </c>
      <c r="G16" s="121">
        <v>0</v>
      </c>
      <c r="H16" s="121">
        <v>0</v>
      </c>
      <c r="I16" s="121">
        <v>707</v>
      </c>
      <c r="J16" s="121"/>
      <c r="K16" s="121">
        <v>17486</v>
      </c>
      <c r="L16" s="121">
        <v>630724</v>
      </c>
      <c r="M16" s="121">
        <f>SUM(N16,+U16)</f>
        <v>96047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96047</v>
      </c>
      <c r="V16" s="121">
        <f>+SUM(D16,M16)</f>
        <v>744964</v>
      </c>
      <c r="W16" s="121">
        <f>+SUM(E16,N16)</f>
        <v>18193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707</v>
      </c>
      <c r="AB16" s="121">
        <f>+SUM(J16,S16)</f>
        <v>0</v>
      </c>
      <c r="AC16" s="121">
        <f>+SUM(K16,T16)</f>
        <v>17486</v>
      </c>
      <c r="AD16" s="121">
        <f>+SUM(L16,U16)</f>
        <v>726771</v>
      </c>
      <c r="AE16" s="209" t="s">
        <v>356</v>
      </c>
      <c r="AF16" s="208"/>
    </row>
    <row r="17" spans="1:32" s="136" customFormat="1" ht="13.5" customHeight="1" x14ac:dyDescent="0.15">
      <c r="A17" s="119" t="s">
        <v>11</v>
      </c>
      <c r="B17" s="120" t="s">
        <v>359</v>
      </c>
      <c r="C17" s="119" t="s">
        <v>360</v>
      </c>
      <c r="D17" s="121">
        <f>SUM(E17,+L17)</f>
        <v>259094</v>
      </c>
      <c r="E17" s="121">
        <f>+SUM(F17:I17,K17)</f>
        <v>54214</v>
      </c>
      <c r="F17" s="121">
        <v>2905</v>
      </c>
      <c r="G17" s="121">
        <v>0</v>
      </c>
      <c r="H17" s="121">
        <v>0</v>
      </c>
      <c r="I17" s="121">
        <v>51309</v>
      </c>
      <c r="J17" s="121"/>
      <c r="K17" s="121">
        <v>0</v>
      </c>
      <c r="L17" s="121">
        <v>204880</v>
      </c>
      <c r="M17" s="121">
        <f>SUM(N17,+U17)</f>
        <v>44338</v>
      </c>
      <c r="N17" s="121">
        <f>+SUM(O17:R17,T17)</f>
        <v>20</v>
      </c>
      <c r="O17" s="121">
        <v>0</v>
      </c>
      <c r="P17" s="121">
        <v>0</v>
      </c>
      <c r="Q17" s="121">
        <v>0</v>
      </c>
      <c r="R17" s="121">
        <v>20</v>
      </c>
      <c r="S17" s="121"/>
      <c r="T17" s="121">
        <v>0</v>
      </c>
      <c r="U17" s="121">
        <v>44318</v>
      </c>
      <c r="V17" s="121">
        <f>+SUM(D17,M17)</f>
        <v>303432</v>
      </c>
      <c r="W17" s="121">
        <f>+SUM(E17,N17)</f>
        <v>54234</v>
      </c>
      <c r="X17" s="121">
        <f>+SUM(F17,O17)</f>
        <v>2905</v>
      </c>
      <c r="Y17" s="121">
        <f>+SUM(G17,P17)</f>
        <v>0</v>
      </c>
      <c r="Z17" s="121">
        <f>+SUM(H17,Q17)</f>
        <v>0</v>
      </c>
      <c r="AA17" s="121">
        <f>+SUM(I17,R17)</f>
        <v>51329</v>
      </c>
      <c r="AB17" s="121">
        <f>+SUM(J17,S17)</f>
        <v>0</v>
      </c>
      <c r="AC17" s="121">
        <f>+SUM(K17,T17)</f>
        <v>0</v>
      </c>
      <c r="AD17" s="121">
        <f>+SUM(L17,U17)</f>
        <v>249198</v>
      </c>
      <c r="AE17" s="209" t="s">
        <v>361</v>
      </c>
      <c r="AF17" s="208"/>
    </row>
    <row r="18" spans="1:32" s="136" customFormat="1" ht="13.5" customHeight="1" x14ac:dyDescent="0.15">
      <c r="A18" s="119" t="s">
        <v>11</v>
      </c>
      <c r="B18" s="120" t="s">
        <v>364</v>
      </c>
      <c r="C18" s="119" t="s">
        <v>365</v>
      </c>
      <c r="D18" s="121">
        <f>SUM(E18,+L18)</f>
        <v>1143911</v>
      </c>
      <c r="E18" s="121">
        <f>+SUM(F18:I18,K18)</f>
        <v>555324</v>
      </c>
      <c r="F18" s="121">
        <v>28826</v>
      </c>
      <c r="G18" s="121">
        <v>0</v>
      </c>
      <c r="H18" s="121">
        <v>0</v>
      </c>
      <c r="I18" s="121">
        <v>370875</v>
      </c>
      <c r="J18" s="121"/>
      <c r="K18" s="121">
        <v>155623</v>
      </c>
      <c r="L18" s="121">
        <v>588587</v>
      </c>
      <c r="M18" s="121">
        <f>SUM(N18,+U18)</f>
        <v>132420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132420</v>
      </c>
      <c r="V18" s="121">
        <f>+SUM(D18,M18)</f>
        <v>1276331</v>
      </c>
      <c r="W18" s="121">
        <f>+SUM(E18,N18)</f>
        <v>555324</v>
      </c>
      <c r="X18" s="121">
        <f>+SUM(F18,O18)</f>
        <v>28826</v>
      </c>
      <c r="Y18" s="121">
        <f>+SUM(G18,P18)</f>
        <v>0</v>
      </c>
      <c r="Z18" s="121">
        <f>+SUM(H18,Q18)</f>
        <v>0</v>
      </c>
      <c r="AA18" s="121">
        <f>+SUM(I18,R18)</f>
        <v>370875</v>
      </c>
      <c r="AB18" s="121">
        <f>+SUM(J18,S18)</f>
        <v>0</v>
      </c>
      <c r="AC18" s="121">
        <f>+SUM(K18,T18)</f>
        <v>155623</v>
      </c>
      <c r="AD18" s="121">
        <f>+SUM(L18,U18)</f>
        <v>721007</v>
      </c>
      <c r="AE18" s="209" t="s">
        <v>366</v>
      </c>
      <c r="AF18" s="208"/>
    </row>
    <row r="19" spans="1:32" s="136" customFormat="1" ht="13.5" customHeight="1" x14ac:dyDescent="0.15">
      <c r="A19" s="119" t="s">
        <v>11</v>
      </c>
      <c r="B19" s="120" t="s">
        <v>367</v>
      </c>
      <c r="C19" s="119" t="s">
        <v>368</v>
      </c>
      <c r="D19" s="121">
        <f>SUM(E19,+L19)</f>
        <v>415139</v>
      </c>
      <c r="E19" s="121">
        <f>+SUM(F19:I19,K19)</f>
        <v>81697</v>
      </c>
      <c r="F19" s="121">
        <v>0</v>
      </c>
      <c r="G19" s="121">
        <v>0</v>
      </c>
      <c r="H19" s="121">
        <v>0</v>
      </c>
      <c r="I19" s="121">
        <v>74439</v>
      </c>
      <c r="J19" s="121"/>
      <c r="K19" s="121">
        <v>7258</v>
      </c>
      <c r="L19" s="121">
        <v>333442</v>
      </c>
      <c r="M19" s="121">
        <f>SUM(N19,+U19)</f>
        <v>54569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54569</v>
      </c>
      <c r="V19" s="121">
        <f>+SUM(D19,M19)</f>
        <v>469708</v>
      </c>
      <c r="W19" s="121">
        <f>+SUM(E19,N19)</f>
        <v>81697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74439</v>
      </c>
      <c r="AB19" s="121">
        <f>+SUM(J19,S19)</f>
        <v>0</v>
      </c>
      <c r="AC19" s="121">
        <f>+SUM(K19,T19)</f>
        <v>7258</v>
      </c>
      <c r="AD19" s="121">
        <f>+SUM(L19,U19)</f>
        <v>388011</v>
      </c>
      <c r="AE19" s="209" t="s">
        <v>369</v>
      </c>
      <c r="AF19" s="208"/>
    </row>
    <row r="20" spans="1:32" s="136" customFormat="1" ht="13.5" customHeight="1" x14ac:dyDescent="0.15">
      <c r="A20" s="119" t="s">
        <v>11</v>
      </c>
      <c r="B20" s="120" t="s">
        <v>370</v>
      </c>
      <c r="C20" s="119" t="s">
        <v>371</v>
      </c>
      <c r="D20" s="121">
        <f>SUM(E20,+L20)</f>
        <v>263010</v>
      </c>
      <c r="E20" s="121">
        <f>+SUM(F20:I20,K20)</f>
        <v>16253</v>
      </c>
      <c r="F20" s="121">
        <v>0</v>
      </c>
      <c r="G20" s="121">
        <v>0</v>
      </c>
      <c r="H20" s="121">
        <v>0</v>
      </c>
      <c r="I20" s="121">
        <v>172</v>
      </c>
      <c r="J20" s="121"/>
      <c r="K20" s="121">
        <v>16081</v>
      </c>
      <c r="L20" s="121">
        <v>246757</v>
      </c>
      <c r="M20" s="121">
        <f>SUM(N20,+U20)</f>
        <v>102112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102112</v>
      </c>
      <c r="V20" s="121">
        <f>+SUM(D20,M20)</f>
        <v>365122</v>
      </c>
      <c r="W20" s="121">
        <f>+SUM(E20,N20)</f>
        <v>16253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172</v>
      </c>
      <c r="AB20" s="121">
        <f>+SUM(J20,S20)</f>
        <v>0</v>
      </c>
      <c r="AC20" s="121">
        <f>+SUM(K20,T20)</f>
        <v>16081</v>
      </c>
      <c r="AD20" s="121">
        <f>+SUM(L20,U20)</f>
        <v>348869</v>
      </c>
      <c r="AE20" s="209" t="s">
        <v>372</v>
      </c>
      <c r="AF20" s="208"/>
    </row>
    <row r="21" spans="1:32" s="136" customFormat="1" ht="13.5" customHeight="1" x14ac:dyDescent="0.15">
      <c r="A21" s="119" t="s">
        <v>11</v>
      </c>
      <c r="B21" s="120" t="s">
        <v>375</v>
      </c>
      <c r="C21" s="119" t="s">
        <v>376</v>
      </c>
      <c r="D21" s="121">
        <f>SUM(E21,+L21)</f>
        <v>529988</v>
      </c>
      <c r="E21" s="121">
        <f>+SUM(F21:I21,K21)</f>
        <v>252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252</v>
      </c>
      <c r="L21" s="121">
        <v>529736</v>
      </c>
      <c r="M21" s="121">
        <f>SUM(N21,+U21)</f>
        <v>63410</v>
      </c>
      <c r="N21" s="121">
        <f>+SUM(O21:R21,T21)</f>
        <v>32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32</v>
      </c>
      <c r="U21" s="121">
        <v>63378</v>
      </c>
      <c r="V21" s="121">
        <f>+SUM(D21,M21)</f>
        <v>593398</v>
      </c>
      <c r="W21" s="121">
        <f>+SUM(E21,N21)</f>
        <v>284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284</v>
      </c>
      <c r="AD21" s="121">
        <f>+SUM(L21,U21)</f>
        <v>593114</v>
      </c>
      <c r="AE21" s="209" t="s">
        <v>377</v>
      </c>
      <c r="AF21" s="208"/>
    </row>
    <row r="22" spans="1:32" s="136" customFormat="1" ht="13.5" customHeight="1" x14ac:dyDescent="0.15">
      <c r="A22" s="119" t="s">
        <v>11</v>
      </c>
      <c r="B22" s="120" t="s">
        <v>378</v>
      </c>
      <c r="C22" s="119" t="s">
        <v>379</v>
      </c>
      <c r="D22" s="121">
        <f>SUM(E22,+L22)</f>
        <v>185015</v>
      </c>
      <c r="E22" s="121">
        <f>+SUM(F22:I22,K22)</f>
        <v>1015</v>
      </c>
      <c r="F22" s="121">
        <v>0</v>
      </c>
      <c r="G22" s="121">
        <v>450</v>
      </c>
      <c r="H22" s="121">
        <v>0</v>
      </c>
      <c r="I22" s="121">
        <v>217</v>
      </c>
      <c r="J22" s="121"/>
      <c r="K22" s="121">
        <v>348</v>
      </c>
      <c r="L22" s="121">
        <v>184000</v>
      </c>
      <c r="M22" s="121">
        <f>SUM(N22,+U22)</f>
        <v>51664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51664</v>
      </c>
      <c r="V22" s="121">
        <f>+SUM(D22,M22)</f>
        <v>236679</v>
      </c>
      <c r="W22" s="121">
        <f>+SUM(E22,N22)</f>
        <v>1015</v>
      </c>
      <c r="X22" s="121">
        <f>+SUM(F22,O22)</f>
        <v>0</v>
      </c>
      <c r="Y22" s="121">
        <f>+SUM(G22,P22)</f>
        <v>450</v>
      </c>
      <c r="Z22" s="121">
        <f>+SUM(H22,Q22)</f>
        <v>0</v>
      </c>
      <c r="AA22" s="121">
        <f>+SUM(I22,R22)</f>
        <v>217</v>
      </c>
      <c r="AB22" s="121">
        <f>+SUM(J22,S22)</f>
        <v>0</v>
      </c>
      <c r="AC22" s="121">
        <f>+SUM(K22,T22)</f>
        <v>348</v>
      </c>
      <c r="AD22" s="121">
        <f>+SUM(L22,U22)</f>
        <v>235664</v>
      </c>
      <c r="AE22" s="209" t="s">
        <v>380</v>
      </c>
      <c r="AF22" s="208"/>
    </row>
    <row r="23" spans="1:32" s="136" customFormat="1" ht="13.5" customHeight="1" x14ac:dyDescent="0.15">
      <c r="A23" s="119" t="s">
        <v>11</v>
      </c>
      <c r="B23" s="120" t="s">
        <v>382</v>
      </c>
      <c r="C23" s="119" t="s">
        <v>383</v>
      </c>
      <c r="D23" s="121">
        <f>SUM(E23,+L23)</f>
        <v>120466</v>
      </c>
      <c r="E23" s="121">
        <f>+SUM(F23:I23,K23)</f>
        <v>3362</v>
      </c>
      <c r="F23" s="121">
        <v>0</v>
      </c>
      <c r="G23" s="121">
        <v>0</v>
      </c>
      <c r="H23" s="121">
        <v>0</v>
      </c>
      <c r="I23" s="121">
        <v>3362</v>
      </c>
      <c r="J23" s="121"/>
      <c r="K23" s="121">
        <v>0</v>
      </c>
      <c r="L23" s="121">
        <v>117104</v>
      </c>
      <c r="M23" s="121">
        <f>SUM(N23,+U23)</f>
        <v>37830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37830</v>
      </c>
      <c r="V23" s="121">
        <f>+SUM(D23,M23)</f>
        <v>158296</v>
      </c>
      <c r="W23" s="121">
        <f>+SUM(E23,N23)</f>
        <v>3362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3362</v>
      </c>
      <c r="AB23" s="121">
        <f>+SUM(J23,S23)</f>
        <v>0</v>
      </c>
      <c r="AC23" s="121">
        <f>+SUM(K23,T23)</f>
        <v>0</v>
      </c>
      <c r="AD23" s="121">
        <f>+SUM(L23,U23)</f>
        <v>154934</v>
      </c>
      <c r="AE23" s="209" t="s">
        <v>384</v>
      </c>
      <c r="AF23" s="208"/>
    </row>
    <row r="24" spans="1:32" s="136" customFormat="1" ht="13.5" customHeight="1" x14ac:dyDescent="0.15">
      <c r="A24" s="119" t="s">
        <v>11</v>
      </c>
      <c r="B24" s="120" t="s">
        <v>387</v>
      </c>
      <c r="C24" s="119" t="s">
        <v>388</v>
      </c>
      <c r="D24" s="121">
        <f>SUM(E24,+L24)</f>
        <v>57016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57016</v>
      </c>
      <c r="M24" s="121">
        <f>SUM(N24,+U24)</f>
        <v>21900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21900</v>
      </c>
      <c r="V24" s="121">
        <f>+SUM(D24,M24)</f>
        <v>78916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78916</v>
      </c>
      <c r="AE24" s="209" t="s">
        <v>389</v>
      </c>
      <c r="AF24" s="208"/>
    </row>
    <row r="25" spans="1:32" s="136" customFormat="1" ht="13.5" customHeight="1" x14ac:dyDescent="0.15">
      <c r="A25" s="119" t="s">
        <v>11</v>
      </c>
      <c r="B25" s="120" t="s">
        <v>391</v>
      </c>
      <c r="C25" s="119" t="s">
        <v>392</v>
      </c>
      <c r="D25" s="121">
        <f>SUM(E25,+L25)</f>
        <v>51758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51758</v>
      </c>
      <c r="M25" s="121">
        <f>SUM(N25,+U25)</f>
        <v>22549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22549</v>
      </c>
      <c r="V25" s="121">
        <f>+SUM(D25,M25)</f>
        <v>74307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74307</v>
      </c>
      <c r="AE25" s="209" t="s">
        <v>393</v>
      </c>
      <c r="AF25" s="208"/>
    </row>
    <row r="26" spans="1:32" s="136" customFormat="1" ht="13.5" customHeight="1" x14ac:dyDescent="0.15">
      <c r="A26" s="119" t="s">
        <v>11</v>
      </c>
      <c r="B26" s="120" t="s">
        <v>395</v>
      </c>
      <c r="C26" s="119" t="s">
        <v>396</v>
      </c>
      <c r="D26" s="121">
        <f>SUM(E26,+L26)</f>
        <v>64612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64612</v>
      </c>
      <c r="M26" s="121">
        <f>SUM(N26,+U26)</f>
        <v>30620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30620</v>
      </c>
      <c r="V26" s="121">
        <f>+SUM(D26,M26)</f>
        <v>95232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95232</v>
      </c>
      <c r="AE26" s="209" t="s">
        <v>397</v>
      </c>
      <c r="AF26" s="208"/>
    </row>
    <row r="27" spans="1:32" s="136" customFormat="1" ht="13.5" customHeight="1" x14ac:dyDescent="0.15">
      <c r="A27" s="119" t="s">
        <v>11</v>
      </c>
      <c r="B27" s="120" t="s">
        <v>399</v>
      </c>
      <c r="C27" s="119" t="s">
        <v>400</v>
      </c>
      <c r="D27" s="121">
        <f>SUM(E27,+L27)</f>
        <v>544550</v>
      </c>
      <c r="E27" s="121">
        <f>+SUM(F27:I27,K27)</f>
        <v>123154</v>
      </c>
      <c r="F27" s="121">
        <v>0</v>
      </c>
      <c r="G27" s="121">
        <v>0</v>
      </c>
      <c r="H27" s="121">
        <v>31800</v>
      </c>
      <c r="I27" s="121">
        <v>63430</v>
      </c>
      <c r="J27" s="121"/>
      <c r="K27" s="121">
        <v>27924</v>
      </c>
      <c r="L27" s="121">
        <v>421396</v>
      </c>
      <c r="M27" s="121">
        <f>SUM(N27,+U27)</f>
        <v>65845</v>
      </c>
      <c r="N27" s="121">
        <f>+SUM(O27:R27,T27)</f>
        <v>1086</v>
      </c>
      <c r="O27" s="121">
        <v>0</v>
      </c>
      <c r="P27" s="121">
        <v>0</v>
      </c>
      <c r="Q27" s="121">
        <v>0</v>
      </c>
      <c r="R27" s="121">
        <v>1047</v>
      </c>
      <c r="S27" s="121"/>
      <c r="T27" s="121">
        <v>39</v>
      </c>
      <c r="U27" s="121">
        <v>64759</v>
      </c>
      <c r="V27" s="121">
        <f>+SUM(D27,M27)</f>
        <v>610395</v>
      </c>
      <c r="W27" s="121">
        <f>+SUM(E27,N27)</f>
        <v>124240</v>
      </c>
      <c r="X27" s="121">
        <f>+SUM(F27,O27)</f>
        <v>0</v>
      </c>
      <c r="Y27" s="121">
        <f>+SUM(G27,P27)</f>
        <v>0</v>
      </c>
      <c r="Z27" s="121">
        <f>+SUM(H27,Q27)</f>
        <v>31800</v>
      </c>
      <c r="AA27" s="121">
        <f>+SUM(I27,R27)</f>
        <v>64477</v>
      </c>
      <c r="AB27" s="121">
        <f>+SUM(J27,S27)</f>
        <v>0</v>
      </c>
      <c r="AC27" s="121">
        <f>+SUM(K27,T27)</f>
        <v>27963</v>
      </c>
      <c r="AD27" s="121">
        <f>+SUM(L27,U27)</f>
        <v>486155</v>
      </c>
      <c r="AE27" s="209" t="s">
        <v>401</v>
      </c>
      <c r="AF27" s="208"/>
    </row>
    <row r="28" spans="1:32" s="136" customFormat="1" ht="13.5" customHeight="1" x14ac:dyDescent="0.15">
      <c r="A28" s="119" t="s">
        <v>11</v>
      </c>
      <c r="B28" s="120" t="s">
        <v>402</v>
      </c>
      <c r="C28" s="119" t="s">
        <v>403</v>
      </c>
      <c r="D28" s="121">
        <f>SUM(E28,+L28)</f>
        <v>177790</v>
      </c>
      <c r="E28" s="121">
        <f>+SUM(F28:I28,K28)</f>
        <v>96</v>
      </c>
      <c r="F28" s="121">
        <v>0</v>
      </c>
      <c r="G28" s="121">
        <v>0</v>
      </c>
      <c r="H28" s="121">
        <v>0</v>
      </c>
      <c r="I28" s="121">
        <v>96</v>
      </c>
      <c r="J28" s="121"/>
      <c r="K28" s="121">
        <v>0</v>
      </c>
      <c r="L28" s="121">
        <v>177694</v>
      </c>
      <c r="M28" s="121">
        <f>SUM(N28,+U28)</f>
        <v>31659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31659</v>
      </c>
      <c r="V28" s="121">
        <f>+SUM(D28,M28)</f>
        <v>209449</v>
      </c>
      <c r="W28" s="121">
        <f>+SUM(E28,N28)</f>
        <v>96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96</v>
      </c>
      <c r="AB28" s="121">
        <f>+SUM(J28,S28)</f>
        <v>0</v>
      </c>
      <c r="AC28" s="121">
        <f>+SUM(K28,T28)</f>
        <v>0</v>
      </c>
      <c r="AD28" s="121">
        <f>+SUM(L28,U28)</f>
        <v>209353</v>
      </c>
      <c r="AE28" s="209" t="s">
        <v>404</v>
      </c>
      <c r="AF28" s="208"/>
    </row>
    <row r="29" spans="1:32" s="136" customFormat="1" ht="13.5" customHeight="1" x14ac:dyDescent="0.15">
      <c r="A29" s="119" t="s">
        <v>11</v>
      </c>
      <c r="B29" s="120" t="s">
        <v>405</v>
      </c>
      <c r="C29" s="119" t="s">
        <v>406</v>
      </c>
      <c r="D29" s="121">
        <f>SUM(E29,+L29)</f>
        <v>96615</v>
      </c>
      <c r="E29" s="121">
        <f>+SUM(F29:I29,K29)</f>
        <v>11015</v>
      </c>
      <c r="F29" s="121">
        <v>0</v>
      </c>
      <c r="G29" s="121">
        <v>1800</v>
      </c>
      <c r="H29" s="121">
        <v>0</v>
      </c>
      <c r="I29" s="121">
        <v>9165</v>
      </c>
      <c r="J29" s="121"/>
      <c r="K29" s="121">
        <v>50</v>
      </c>
      <c r="L29" s="121">
        <v>85600</v>
      </c>
      <c r="M29" s="121">
        <f>SUM(N29,+U29)</f>
        <v>30695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30695</v>
      </c>
      <c r="V29" s="121">
        <f>+SUM(D29,M29)</f>
        <v>127310</v>
      </c>
      <c r="W29" s="121">
        <f>+SUM(E29,N29)</f>
        <v>11015</v>
      </c>
      <c r="X29" s="121">
        <f>+SUM(F29,O29)</f>
        <v>0</v>
      </c>
      <c r="Y29" s="121">
        <f>+SUM(G29,P29)</f>
        <v>1800</v>
      </c>
      <c r="Z29" s="121">
        <f>+SUM(H29,Q29)</f>
        <v>0</v>
      </c>
      <c r="AA29" s="121">
        <f>+SUM(I29,R29)</f>
        <v>9165</v>
      </c>
      <c r="AB29" s="121">
        <f>+SUM(J29,S29)</f>
        <v>0</v>
      </c>
      <c r="AC29" s="121">
        <f>+SUM(K29,T29)</f>
        <v>50</v>
      </c>
      <c r="AD29" s="121">
        <f>+SUM(L29,U29)</f>
        <v>116295</v>
      </c>
      <c r="AE29" s="209" t="s">
        <v>407</v>
      </c>
      <c r="AF29" s="208"/>
    </row>
    <row r="30" spans="1:32" s="136" customFormat="1" ht="13.5" customHeight="1" x14ac:dyDescent="0.15">
      <c r="A30" s="119" t="s">
        <v>11</v>
      </c>
      <c r="B30" s="120" t="s">
        <v>408</v>
      </c>
      <c r="C30" s="119" t="s">
        <v>409</v>
      </c>
      <c r="D30" s="121">
        <f>SUM(E30,+L30)</f>
        <v>318906</v>
      </c>
      <c r="E30" s="121">
        <f>+SUM(F30:I30,K30)</f>
        <v>52089</v>
      </c>
      <c r="F30" s="121">
        <v>0</v>
      </c>
      <c r="G30" s="121">
        <v>0</v>
      </c>
      <c r="H30" s="121">
        <v>0</v>
      </c>
      <c r="I30" s="121">
        <v>41741</v>
      </c>
      <c r="J30" s="121"/>
      <c r="K30" s="121">
        <v>10348</v>
      </c>
      <c r="L30" s="121">
        <v>266817</v>
      </c>
      <c r="M30" s="121">
        <f>SUM(N30,+U30)</f>
        <v>40927</v>
      </c>
      <c r="N30" s="121">
        <f>+SUM(O30:R30,T30)</f>
        <v>1168</v>
      </c>
      <c r="O30" s="121">
        <v>0</v>
      </c>
      <c r="P30" s="121">
        <v>0</v>
      </c>
      <c r="Q30" s="121">
        <v>0</v>
      </c>
      <c r="R30" s="121">
        <v>1168</v>
      </c>
      <c r="S30" s="121"/>
      <c r="T30" s="121">
        <v>0</v>
      </c>
      <c r="U30" s="121">
        <v>39759</v>
      </c>
      <c r="V30" s="121">
        <f>+SUM(D30,M30)</f>
        <v>359833</v>
      </c>
      <c r="W30" s="121">
        <f>+SUM(E30,N30)</f>
        <v>53257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42909</v>
      </c>
      <c r="AB30" s="121">
        <f>+SUM(J30,S30)</f>
        <v>0</v>
      </c>
      <c r="AC30" s="121">
        <f>+SUM(K30,T30)</f>
        <v>10348</v>
      </c>
      <c r="AD30" s="121">
        <f>+SUM(L30,U30)</f>
        <v>306576</v>
      </c>
      <c r="AE30" s="209" t="s">
        <v>410</v>
      </c>
      <c r="AF30" s="208"/>
    </row>
    <row r="31" spans="1:32" s="136" customFormat="1" ht="13.5" customHeight="1" x14ac:dyDescent="0.15">
      <c r="A31" s="119" t="s">
        <v>11</v>
      </c>
      <c r="B31" s="120" t="s">
        <v>411</v>
      </c>
      <c r="C31" s="119" t="s">
        <v>412</v>
      </c>
      <c r="D31" s="121">
        <f>SUM(E31,+L31)</f>
        <v>405410</v>
      </c>
      <c r="E31" s="121">
        <f>+SUM(F31:I31,K31)</f>
        <v>77187</v>
      </c>
      <c r="F31" s="121">
        <v>0</v>
      </c>
      <c r="G31" s="121">
        <v>0</v>
      </c>
      <c r="H31" s="121">
        <v>0</v>
      </c>
      <c r="I31" s="121">
        <v>65691</v>
      </c>
      <c r="J31" s="121"/>
      <c r="K31" s="121">
        <v>11496</v>
      </c>
      <c r="L31" s="121">
        <v>328223</v>
      </c>
      <c r="M31" s="121">
        <f>SUM(N31,+U31)</f>
        <v>75508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75508</v>
      </c>
      <c r="V31" s="121">
        <f>+SUM(D31,M31)</f>
        <v>480918</v>
      </c>
      <c r="W31" s="121">
        <f>+SUM(E31,N31)</f>
        <v>77187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65691</v>
      </c>
      <c r="AB31" s="121">
        <f>+SUM(J31,S31)</f>
        <v>0</v>
      </c>
      <c r="AC31" s="121">
        <f>+SUM(K31,T31)</f>
        <v>11496</v>
      </c>
      <c r="AD31" s="121">
        <f>+SUM(L31,U31)</f>
        <v>403731</v>
      </c>
      <c r="AE31" s="209" t="s">
        <v>413</v>
      </c>
      <c r="AF31" s="208"/>
    </row>
    <row r="32" spans="1:32" s="136" customFormat="1" ht="13.5" customHeight="1" x14ac:dyDescent="0.15">
      <c r="A32" s="119" t="s">
        <v>11</v>
      </c>
      <c r="B32" s="120" t="s">
        <v>414</v>
      </c>
      <c r="C32" s="119" t="s">
        <v>415</v>
      </c>
      <c r="D32" s="121">
        <f>SUM(E32,+L32)</f>
        <v>176957</v>
      </c>
      <c r="E32" s="121">
        <f>+SUM(F32:I32,K32)</f>
        <v>176957</v>
      </c>
      <c r="F32" s="121">
        <v>0</v>
      </c>
      <c r="G32" s="121">
        <v>0</v>
      </c>
      <c r="H32" s="121">
        <v>0</v>
      </c>
      <c r="I32" s="121">
        <v>162</v>
      </c>
      <c r="J32" s="121"/>
      <c r="K32" s="121">
        <v>176795</v>
      </c>
      <c r="L32" s="121">
        <v>0</v>
      </c>
      <c r="M32" s="121">
        <f>SUM(N32,+U32)</f>
        <v>66139</v>
      </c>
      <c r="N32" s="121">
        <f>+SUM(O32:R32,T32)</f>
        <v>66139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66139</v>
      </c>
      <c r="U32" s="121">
        <v>0</v>
      </c>
      <c r="V32" s="121">
        <f>+SUM(D32,M32)</f>
        <v>243096</v>
      </c>
      <c r="W32" s="121">
        <f>+SUM(E32,N32)</f>
        <v>243096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162</v>
      </c>
      <c r="AB32" s="121">
        <f>+SUM(J32,S32)</f>
        <v>0</v>
      </c>
      <c r="AC32" s="121">
        <f>+SUM(K32,T32)</f>
        <v>242934</v>
      </c>
      <c r="AD32" s="121">
        <f>+SUM(L32,U32)</f>
        <v>0</v>
      </c>
      <c r="AE32" s="209" t="s">
        <v>416</v>
      </c>
      <c r="AF32" s="208"/>
    </row>
    <row r="33" spans="1:32" s="136" customFormat="1" ht="13.5" customHeight="1" x14ac:dyDescent="0.15">
      <c r="A33" s="119" t="s">
        <v>11</v>
      </c>
      <c r="B33" s="120" t="s">
        <v>357</v>
      </c>
      <c r="C33" s="119" t="s">
        <v>358</v>
      </c>
      <c r="D33" s="121">
        <f>SUM(E33,+L33)</f>
        <v>123682</v>
      </c>
      <c r="E33" s="121">
        <f>+SUM(F33:I33,K33)</f>
        <v>123682</v>
      </c>
      <c r="F33" s="121">
        <v>1636</v>
      </c>
      <c r="G33" s="121">
        <v>0</v>
      </c>
      <c r="H33" s="121">
        <v>0</v>
      </c>
      <c r="I33" s="121">
        <v>72234</v>
      </c>
      <c r="J33" s="121">
        <v>686777</v>
      </c>
      <c r="K33" s="121">
        <v>49812</v>
      </c>
      <c r="L33" s="121">
        <v>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303975</v>
      </c>
      <c r="T33" s="121">
        <v>0</v>
      </c>
      <c r="U33" s="121">
        <v>0</v>
      </c>
      <c r="V33" s="121">
        <f>+SUM(D33,M33)</f>
        <v>123682</v>
      </c>
      <c r="W33" s="121">
        <f>+SUM(E33,N33)</f>
        <v>123682</v>
      </c>
      <c r="X33" s="121">
        <f>+SUM(F33,O33)</f>
        <v>1636</v>
      </c>
      <c r="Y33" s="121">
        <f>+SUM(G33,P33)</f>
        <v>0</v>
      </c>
      <c r="Z33" s="121">
        <f>+SUM(H33,Q33)</f>
        <v>0</v>
      </c>
      <c r="AA33" s="121">
        <f>+SUM(I33,R33)</f>
        <v>72234</v>
      </c>
      <c r="AB33" s="121">
        <f>+SUM(J33,S33)</f>
        <v>990752</v>
      </c>
      <c r="AC33" s="121">
        <f>+SUM(K33,T33)</f>
        <v>49812</v>
      </c>
      <c r="AD33" s="121">
        <f>+SUM(L33,U33)</f>
        <v>0</v>
      </c>
      <c r="AE33" s="209" t="s">
        <v>417</v>
      </c>
      <c r="AF33" s="208"/>
    </row>
    <row r="34" spans="1:32" s="136" customFormat="1" ht="13.5" customHeight="1" x14ac:dyDescent="0.15">
      <c r="A34" s="119" t="s">
        <v>11</v>
      </c>
      <c r="B34" s="120" t="s">
        <v>333</v>
      </c>
      <c r="C34" s="119" t="s">
        <v>334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255870</v>
      </c>
      <c r="T34" s="121">
        <v>0</v>
      </c>
      <c r="U34" s="121">
        <v>0</v>
      </c>
      <c r="V34" s="121">
        <f>+SUM(D34,M34)</f>
        <v>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255870</v>
      </c>
      <c r="AC34" s="121">
        <f>+SUM(K34,T34)</f>
        <v>0</v>
      </c>
      <c r="AD34" s="121">
        <f>+SUM(L34,U34)</f>
        <v>0</v>
      </c>
      <c r="AE34" s="209" t="s">
        <v>418</v>
      </c>
      <c r="AF34" s="208"/>
    </row>
    <row r="35" spans="1:32" s="136" customFormat="1" ht="13.5" customHeight="1" x14ac:dyDescent="0.15">
      <c r="A35" s="119" t="s">
        <v>11</v>
      </c>
      <c r="B35" s="120" t="s">
        <v>385</v>
      </c>
      <c r="C35" s="119" t="s">
        <v>386</v>
      </c>
      <c r="D35" s="121">
        <f>SUM(E35,+L35)</f>
        <v>99175</v>
      </c>
      <c r="E35" s="121">
        <f>+SUM(F35:I35,K35)</f>
        <v>583</v>
      </c>
      <c r="F35" s="121">
        <v>583</v>
      </c>
      <c r="G35" s="121">
        <v>0</v>
      </c>
      <c r="H35" s="121">
        <v>0</v>
      </c>
      <c r="I35" s="121">
        <v>0</v>
      </c>
      <c r="J35" s="121">
        <v>122953</v>
      </c>
      <c r="K35" s="121">
        <v>0</v>
      </c>
      <c r="L35" s="121">
        <v>98592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99175</v>
      </c>
      <c r="W35" s="121">
        <f>+SUM(E35,N35)</f>
        <v>583</v>
      </c>
      <c r="X35" s="121">
        <f>+SUM(F35,O35)</f>
        <v>583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122953</v>
      </c>
      <c r="AC35" s="121">
        <f>+SUM(K35,T35)</f>
        <v>0</v>
      </c>
      <c r="AD35" s="121">
        <f>+SUM(L35,U35)</f>
        <v>98592</v>
      </c>
      <c r="AE35" s="209" t="s">
        <v>419</v>
      </c>
      <c r="AF35" s="208"/>
    </row>
    <row r="36" spans="1:32" s="136" customFormat="1" ht="13.5" customHeight="1" x14ac:dyDescent="0.15">
      <c r="A36" s="119" t="s">
        <v>11</v>
      </c>
      <c r="B36" s="120" t="s">
        <v>352</v>
      </c>
      <c r="C36" s="119" t="s">
        <v>353</v>
      </c>
      <c r="D36" s="121">
        <f>SUM(E36,+L36)</f>
        <v>357801</v>
      </c>
      <c r="E36" s="121">
        <f>+SUM(F36:I36,K36)</f>
        <v>311921</v>
      </c>
      <c r="F36" s="121">
        <v>1305</v>
      </c>
      <c r="G36" s="121">
        <v>0</v>
      </c>
      <c r="H36" s="121">
        <v>0</v>
      </c>
      <c r="I36" s="121">
        <v>193188</v>
      </c>
      <c r="J36" s="121">
        <v>418010</v>
      </c>
      <c r="K36" s="121">
        <v>117428</v>
      </c>
      <c r="L36" s="121">
        <v>45880</v>
      </c>
      <c r="M36" s="121">
        <f>SUM(N36,+U36)</f>
        <v>305653</v>
      </c>
      <c r="N36" s="121">
        <f>+SUM(O36:R36,T36)</f>
        <v>305653</v>
      </c>
      <c r="O36" s="121">
        <v>0</v>
      </c>
      <c r="P36" s="121">
        <v>0</v>
      </c>
      <c r="Q36" s="121">
        <v>0</v>
      </c>
      <c r="R36" s="121">
        <v>305653</v>
      </c>
      <c r="S36" s="121">
        <v>181845</v>
      </c>
      <c r="T36" s="121">
        <v>0</v>
      </c>
      <c r="U36" s="121">
        <v>0</v>
      </c>
      <c r="V36" s="121">
        <f>+SUM(D36,M36)</f>
        <v>663454</v>
      </c>
      <c r="W36" s="121">
        <f>+SUM(E36,N36)</f>
        <v>617574</v>
      </c>
      <c r="X36" s="121">
        <f>+SUM(F36,O36)</f>
        <v>1305</v>
      </c>
      <c r="Y36" s="121">
        <f>+SUM(G36,P36)</f>
        <v>0</v>
      </c>
      <c r="Z36" s="121">
        <f>+SUM(H36,Q36)</f>
        <v>0</v>
      </c>
      <c r="AA36" s="121">
        <f>+SUM(I36,R36)</f>
        <v>498841</v>
      </c>
      <c r="AB36" s="121">
        <f>+SUM(J36,S36)</f>
        <v>599855</v>
      </c>
      <c r="AC36" s="121">
        <f>+SUM(K36,T36)</f>
        <v>117428</v>
      </c>
      <c r="AD36" s="121">
        <f>+SUM(L36,U36)</f>
        <v>45880</v>
      </c>
      <c r="AE36" s="209" t="s">
        <v>420</v>
      </c>
      <c r="AF36" s="208"/>
    </row>
    <row r="37" spans="1:32" s="136" customFormat="1" ht="13.5" customHeight="1" x14ac:dyDescent="0.15">
      <c r="A37" s="119" t="s">
        <v>11</v>
      </c>
      <c r="B37" s="120" t="s">
        <v>373</v>
      </c>
      <c r="C37" s="119" t="s">
        <v>374</v>
      </c>
      <c r="D37" s="121">
        <f>SUM(E37,+L37)</f>
        <v>23290</v>
      </c>
      <c r="E37" s="121">
        <f>+SUM(F37:I37,K37)</f>
        <v>16462</v>
      </c>
      <c r="F37" s="121">
        <v>0</v>
      </c>
      <c r="G37" s="121">
        <v>0</v>
      </c>
      <c r="H37" s="121">
        <v>0</v>
      </c>
      <c r="I37" s="121">
        <v>16430</v>
      </c>
      <c r="J37" s="121">
        <v>336715</v>
      </c>
      <c r="K37" s="121">
        <v>32</v>
      </c>
      <c r="L37" s="121">
        <v>6828</v>
      </c>
      <c r="M37" s="121">
        <f>SUM(N37,+U37)</f>
        <v>1483</v>
      </c>
      <c r="N37" s="121">
        <f>+SUM(O37:R37,T37)</f>
        <v>1442</v>
      </c>
      <c r="O37" s="121">
        <v>0</v>
      </c>
      <c r="P37" s="121">
        <v>0</v>
      </c>
      <c r="Q37" s="121">
        <v>0</v>
      </c>
      <c r="R37" s="121">
        <v>1411</v>
      </c>
      <c r="S37" s="121">
        <v>168251</v>
      </c>
      <c r="T37" s="121">
        <v>31</v>
      </c>
      <c r="U37" s="121">
        <v>41</v>
      </c>
      <c r="V37" s="121">
        <f>+SUM(D37,M37)</f>
        <v>24773</v>
      </c>
      <c r="W37" s="121">
        <f>+SUM(E37,N37)</f>
        <v>17904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17841</v>
      </c>
      <c r="AB37" s="121">
        <f>+SUM(J37,S37)</f>
        <v>504966</v>
      </c>
      <c r="AC37" s="121">
        <f>+SUM(K37,T37)</f>
        <v>63</v>
      </c>
      <c r="AD37" s="121">
        <f>+SUM(L37,U37)</f>
        <v>6869</v>
      </c>
      <c r="AE37" s="209" t="s">
        <v>421</v>
      </c>
      <c r="AF37" s="208"/>
    </row>
    <row r="38" spans="1:32" s="136" customFormat="1" ht="13.5" customHeight="1" x14ac:dyDescent="0.15">
      <c r="A38" s="119" t="s">
        <v>11</v>
      </c>
      <c r="B38" s="120" t="s">
        <v>362</v>
      </c>
      <c r="C38" s="119" t="s">
        <v>363</v>
      </c>
      <c r="D38" s="121">
        <f>SUM(E38,+L38)</f>
        <v>150663</v>
      </c>
      <c r="E38" s="121">
        <f>+SUM(F38:I38,K38)</f>
        <v>150663</v>
      </c>
      <c r="F38" s="121">
        <v>21140</v>
      </c>
      <c r="G38" s="121">
        <v>0</v>
      </c>
      <c r="H38" s="121">
        <v>0</v>
      </c>
      <c r="I38" s="121">
        <v>129523</v>
      </c>
      <c r="J38" s="121">
        <v>680663</v>
      </c>
      <c r="K38" s="121">
        <v>0</v>
      </c>
      <c r="L38" s="121">
        <v>0</v>
      </c>
      <c r="M38" s="121">
        <f>SUM(N38,+U38)</f>
        <v>9639</v>
      </c>
      <c r="N38" s="121">
        <f>+SUM(O38:R38,T38)</f>
        <v>9639</v>
      </c>
      <c r="O38" s="121">
        <v>2033</v>
      </c>
      <c r="P38" s="121">
        <v>0</v>
      </c>
      <c r="Q38" s="121">
        <v>0</v>
      </c>
      <c r="R38" s="121">
        <v>7606</v>
      </c>
      <c r="S38" s="121">
        <v>170529</v>
      </c>
      <c r="T38" s="121">
        <v>0</v>
      </c>
      <c r="U38" s="121">
        <v>0</v>
      </c>
      <c r="V38" s="121">
        <f>+SUM(D38,M38)</f>
        <v>160302</v>
      </c>
      <c r="W38" s="121">
        <f>+SUM(E38,N38)</f>
        <v>160302</v>
      </c>
      <c r="X38" s="121">
        <f>+SUM(F38,O38)</f>
        <v>23173</v>
      </c>
      <c r="Y38" s="121">
        <f>+SUM(G38,P38)</f>
        <v>0</v>
      </c>
      <c r="Z38" s="121">
        <f>+SUM(H38,Q38)</f>
        <v>0</v>
      </c>
      <c r="AA38" s="121">
        <f>+SUM(I38,R38)</f>
        <v>137129</v>
      </c>
      <c r="AB38" s="121">
        <f>+SUM(J38,S38)</f>
        <v>851192</v>
      </c>
      <c r="AC38" s="121">
        <f>+SUM(K38,T38)</f>
        <v>0</v>
      </c>
      <c r="AD38" s="121">
        <f>+SUM(L38,U38)</f>
        <v>0</v>
      </c>
      <c r="AE38" s="209" t="s">
        <v>422</v>
      </c>
      <c r="AF38" s="208"/>
    </row>
    <row r="39" spans="1:32" s="136" customFormat="1" ht="13.5" customHeight="1" x14ac:dyDescent="0.15">
      <c r="A39" s="119" t="s">
        <v>11</v>
      </c>
      <c r="B39" s="120" t="s">
        <v>347</v>
      </c>
      <c r="C39" s="119" t="s">
        <v>348</v>
      </c>
      <c r="D39" s="121">
        <f>SUM(E39,+L39)</f>
        <v>1062928</v>
      </c>
      <c r="E39" s="121">
        <f>+SUM(F39:I39,K39)</f>
        <v>1062928</v>
      </c>
      <c r="F39" s="121">
        <v>110941</v>
      </c>
      <c r="G39" s="121">
        <v>0</v>
      </c>
      <c r="H39" s="121">
        <v>400100</v>
      </c>
      <c r="I39" s="121">
        <v>393617</v>
      </c>
      <c r="J39" s="121">
        <v>1551951</v>
      </c>
      <c r="K39" s="121">
        <v>158270</v>
      </c>
      <c r="L39" s="121">
        <v>0</v>
      </c>
      <c r="M39" s="121">
        <f>SUM(N39,+U39)</f>
        <v>4616</v>
      </c>
      <c r="N39" s="121">
        <f>+SUM(O39:R39,T39)</f>
        <v>4616</v>
      </c>
      <c r="O39" s="121">
        <v>0</v>
      </c>
      <c r="P39" s="121">
        <v>0</v>
      </c>
      <c r="Q39" s="121">
        <v>0</v>
      </c>
      <c r="R39" s="121">
        <v>2564</v>
      </c>
      <c r="S39" s="121">
        <v>342251</v>
      </c>
      <c r="T39" s="121">
        <v>2052</v>
      </c>
      <c r="U39" s="121">
        <v>0</v>
      </c>
      <c r="V39" s="121">
        <f>+SUM(D39,M39)</f>
        <v>1067544</v>
      </c>
      <c r="W39" s="121">
        <f>+SUM(E39,N39)</f>
        <v>1067544</v>
      </c>
      <c r="X39" s="121">
        <f>+SUM(F39,O39)</f>
        <v>110941</v>
      </c>
      <c r="Y39" s="121">
        <f>+SUM(G39,P39)</f>
        <v>0</v>
      </c>
      <c r="Z39" s="121">
        <f>+SUM(H39,Q39)</f>
        <v>400100</v>
      </c>
      <c r="AA39" s="121">
        <f>+SUM(I39,R39)</f>
        <v>396181</v>
      </c>
      <c r="AB39" s="121">
        <f>+SUM(J39,S39)</f>
        <v>1894202</v>
      </c>
      <c r="AC39" s="121">
        <f>+SUM(K39,T39)</f>
        <v>160322</v>
      </c>
      <c r="AD39" s="121">
        <f>+SUM(L39,U39)</f>
        <v>0</v>
      </c>
      <c r="AE39" s="209" t="s">
        <v>423</v>
      </c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9">
    <sortCondition ref="A8:A39"/>
    <sortCondition ref="B8:B39"/>
    <sortCondition ref="C8:C3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8" man="1"/>
    <brk id="21" min="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275</v>
      </c>
      <c r="D7" s="140">
        <f>+SUM(E7,J7)</f>
        <v>4093686</v>
      </c>
      <c r="E7" s="140">
        <f>+SUM(F7:I7)</f>
        <v>3959294</v>
      </c>
      <c r="F7" s="140">
        <f t="shared" ref="F7:K7" si="0">SUM(F$8:F$257)</f>
        <v>809361</v>
      </c>
      <c r="G7" s="140">
        <f t="shared" si="0"/>
        <v>2247753</v>
      </c>
      <c r="H7" s="140">
        <f t="shared" si="0"/>
        <v>868180</v>
      </c>
      <c r="I7" s="140">
        <f t="shared" si="0"/>
        <v>34000</v>
      </c>
      <c r="J7" s="140">
        <f t="shared" si="0"/>
        <v>134392</v>
      </c>
      <c r="K7" s="140">
        <f t="shared" si="0"/>
        <v>565791</v>
      </c>
      <c r="L7" s="140">
        <f>+SUM(M7,R7,V7,W7,AC7)</f>
        <v>20320638</v>
      </c>
      <c r="M7" s="140">
        <f>+SUM(N7:Q7)</f>
        <v>2589231</v>
      </c>
      <c r="N7" s="140">
        <f>SUM(N$8:N$257)</f>
        <v>1467783</v>
      </c>
      <c r="O7" s="140">
        <f>SUM(O$8:O$257)</f>
        <v>368422</v>
      </c>
      <c r="P7" s="140">
        <f>SUM(P$8:P$257)</f>
        <v>700605</v>
      </c>
      <c r="Q7" s="140">
        <f>SUM(Q$8:Q$257)</f>
        <v>52421</v>
      </c>
      <c r="R7" s="140">
        <f>+SUM(S7:U7)</f>
        <v>4296770</v>
      </c>
      <c r="S7" s="140">
        <f>SUM(S$8:S$257)</f>
        <v>184117</v>
      </c>
      <c r="T7" s="140">
        <f>SUM(T$8:T$257)</f>
        <v>3775947</v>
      </c>
      <c r="U7" s="140">
        <f>SUM(U$8:U$257)</f>
        <v>336706</v>
      </c>
      <c r="V7" s="140">
        <f>SUM(V$8:V$257)</f>
        <v>14414</v>
      </c>
      <c r="W7" s="140">
        <f>+SUM(X7:AA7)</f>
        <v>13365190</v>
      </c>
      <c r="X7" s="140">
        <f t="shared" ref="X7:AD7" si="1">SUM(X$8:X$257)</f>
        <v>5238366</v>
      </c>
      <c r="Y7" s="140">
        <f t="shared" si="1"/>
        <v>6935971</v>
      </c>
      <c r="Z7" s="140">
        <f t="shared" si="1"/>
        <v>979946</v>
      </c>
      <c r="AA7" s="140">
        <f t="shared" si="1"/>
        <v>210907</v>
      </c>
      <c r="AB7" s="140">
        <f t="shared" si="1"/>
        <v>3231278</v>
      </c>
      <c r="AC7" s="140">
        <f t="shared" si="1"/>
        <v>55033</v>
      </c>
      <c r="AD7" s="140">
        <f t="shared" si="1"/>
        <v>528141</v>
      </c>
      <c r="AE7" s="140">
        <f>+SUM(D7,L7,AD7)</f>
        <v>24942465</v>
      </c>
      <c r="AF7" s="140">
        <f>+SUM(AG7,AL7)</f>
        <v>119971</v>
      </c>
      <c r="AG7" s="140">
        <f>+SUM(AH7:AK7)</f>
        <v>111578</v>
      </c>
      <c r="AH7" s="140">
        <f t="shared" ref="AH7:AM7" si="2">SUM(AH$8:AH$257)</f>
        <v>6815</v>
      </c>
      <c r="AI7" s="140">
        <f t="shared" si="2"/>
        <v>104763</v>
      </c>
      <c r="AJ7" s="140">
        <f t="shared" si="2"/>
        <v>0</v>
      </c>
      <c r="AK7" s="140">
        <f t="shared" si="2"/>
        <v>0</v>
      </c>
      <c r="AL7" s="140">
        <f t="shared" si="2"/>
        <v>8393</v>
      </c>
      <c r="AM7" s="140">
        <f t="shared" si="2"/>
        <v>24776</v>
      </c>
      <c r="AN7" s="140">
        <f>+SUM(AO7,AT7,AX7,AY7,BE7)</f>
        <v>3138189</v>
      </c>
      <c r="AO7" s="140">
        <f>+SUM(AP7:AS7)</f>
        <v>763301</v>
      </c>
      <c r="AP7" s="140">
        <f>SUM(AP$8:AP$257)</f>
        <v>311740</v>
      </c>
      <c r="AQ7" s="140">
        <f>SUM(AQ$8:AQ$257)</f>
        <v>307926</v>
      </c>
      <c r="AR7" s="140">
        <f>SUM(AR$8:AR$257)</f>
        <v>143635</v>
      </c>
      <c r="AS7" s="140">
        <f>SUM(AS$8:AS$257)</f>
        <v>0</v>
      </c>
      <c r="AT7" s="140">
        <f>+SUM(AU7:AW7)</f>
        <v>1028896</v>
      </c>
      <c r="AU7" s="140">
        <f>SUM(AU$8:AU$257)</f>
        <v>40559</v>
      </c>
      <c r="AV7" s="140">
        <f>SUM(AV$8:AV$257)</f>
        <v>988335</v>
      </c>
      <c r="AW7" s="140">
        <f>SUM(AW$8:AW$257)</f>
        <v>2</v>
      </c>
      <c r="AX7" s="140">
        <f>SUM(AX$8:AX$257)</f>
        <v>13979</v>
      </c>
      <c r="AY7" s="140">
        <f>+SUM(AZ7:BC7)</f>
        <v>1331016</v>
      </c>
      <c r="AZ7" s="140">
        <f t="shared" ref="AZ7:BF7" si="3">SUM(AZ$8:AZ$257)</f>
        <v>142207</v>
      </c>
      <c r="BA7" s="140">
        <f t="shared" si="3"/>
        <v>1118537</v>
      </c>
      <c r="BB7" s="140">
        <f t="shared" si="3"/>
        <v>33463</v>
      </c>
      <c r="BC7" s="140">
        <f t="shared" si="3"/>
        <v>36809</v>
      </c>
      <c r="BD7" s="140">
        <f t="shared" si="3"/>
        <v>1397945</v>
      </c>
      <c r="BE7" s="140">
        <f t="shared" si="3"/>
        <v>997</v>
      </c>
      <c r="BF7" s="140">
        <f t="shared" si="3"/>
        <v>64763</v>
      </c>
      <c r="BG7" s="140">
        <f>+SUM(BF7,AN7,AF7)</f>
        <v>3322923</v>
      </c>
      <c r="BH7" s="140">
        <f t="shared" ref="BH7:CI7" si="4">SUM(D7,AF7)</f>
        <v>4213657</v>
      </c>
      <c r="BI7" s="140">
        <f t="shared" si="4"/>
        <v>4070872</v>
      </c>
      <c r="BJ7" s="140">
        <f t="shared" si="4"/>
        <v>816176</v>
      </c>
      <c r="BK7" s="140">
        <f t="shared" si="4"/>
        <v>2352516</v>
      </c>
      <c r="BL7" s="140">
        <f t="shared" si="4"/>
        <v>868180</v>
      </c>
      <c r="BM7" s="140">
        <f t="shared" si="4"/>
        <v>34000</v>
      </c>
      <c r="BN7" s="140">
        <f t="shared" si="4"/>
        <v>142785</v>
      </c>
      <c r="BO7" s="140">
        <f t="shared" si="4"/>
        <v>590567</v>
      </c>
      <c r="BP7" s="140">
        <f t="shared" si="4"/>
        <v>23458827</v>
      </c>
      <c r="BQ7" s="140">
        <f t="shared" si="4"/>
        <v>3352532</v>
      </c>
      <c r="BR7" s="140">
        <f t="shared" si="4"/>
        <v>1779523</v>
      </c>
      <c r="BS7" s="140">
        <f t="shared" si="4"/>
        <v>676348</v>
      </c>
      <c r="BT7" s="140">
        <f t="shared" si="4"/>
        <v>844240</v>
      </c>
      <c r="BU7" s="140">
        <f t="shared" si="4"/>
        <v>52421</v>
      </c>
      <c r="BV7" s="140">
        <f t="shared" si="4"/>
        <v>5325666</v>
      </c>
      <c r="BW7" s="140">
        <f t="shared" si="4"/>
        <v>224676</v>
      </c>
      <c r="BX7" s="140">
        <f t="shared" si="4"/>
        <v>4764282</v>
      </c>
      <c r="BY7" s="140">
        <f t="shared" si="4"/>
        <v>336708</v>
      </c>
      <c r="BZ7" s="140">
        <f t="shared" si="4"/>
        <v>28393</v>
      </c>
      <c r="CA7" s="140">
        <f t="shared" si="4"/>
        <v>14696206</v>
      </c>
      <c r="CB7" s="140">
        <f t="shared" si="4"/>
        <v>5380573</v>
      </c>
      <c r="CC7" s="140">
        <f t="shared" si="4"/>
        <v>8054508</v>
      </c>
      <c r="CD7" s="140">
        <f t="shared" si="4"/>
        <v>1013409</v>
      </c>
      <c r="CE7" s="140">
        <f t="shared" si="4"/>
        <v>247716</v>
      </c>
      <c r="CF7" s="140">
        <f t="shared" si="4"/>
        <v>4629223</v>
      </c>
      <c r="CG7" s="140">
        <f t="shared" si="4"/>
        <v>56030</v>
      </c>
      <c r="CH7" s="140">
        <f t="shared" si="4"/>
        <v>592904</v>
      </c>
      <c r="CI7" s="140">
        <f t="shared" si="4"/>
        <v>28265388</v>
      </c>
    </row>
    <row r="8" spans="1:8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+SUM(E8,J8)</f>
        <v>2135416</v>
      </c>
      <c r="E8" s="121">
        <f>+SUM(F8:I8)</f>
        <v>2070143</v>
      </c>
      <c r="F8" s="121">
        <v>0</v>
      </c>
      <c r="G8" s="121">
        <v>1231236</v>
      </c>
      <c r="H8" s="121">
        <v>838907</v>
      </c>
      <c r="I8" s="121">
        <v>0</v>
      </c>
      <c r="J8" s="121">
        <v>65273</v>
      </c>
      <c r="K8" s="121">
        <v>0</v>
      </c>
      <c r="L8" s="121">
        <f>+SUM(M8,R8,V8,W8,AC8)</f>
        <v>4464251</v>
      </c>
      <c r="M8" s="121">
        <f>+SUM(N8:Q8)</f>
        <v>664337</v>
      </c>
      <c r="N8" s="121">
        <v>508368</v>
      </c>
      <c r="O8" s="121">
        <v>144279</v>
      </c>
      <c r="P8" s="121">
        <v>8696</v>
      </c>
      <c r="Q8" s="121">
        <v>2994</v>
      </c>
      <c r="R8" s="121">
        <f>+SUM(S8:U8)</f>
        <v>1069074</v>
      </c>
      <c r="S8" s="121">
        <v>0</v>
      </c>
      <c r="T8" s="121">
        <v>984145</v>
      </c>
      <c r="U8" s="121">
        <v>84929</v>
      </c>
      <c r="V8" s="121">
        <v>7207</v>
      </c>
      <c r="W8" s="121">
        <f>+SUM(X8:AA8)</f>
        <v>2677158</v>
      </c>
      <c r="X8" s="121">
        <v>1375998</v>
      </c>
      <c r="Y8" s="121">
        <v>1222157</v>
      </c>
      <c r="Z8" s="121">
        <v>79003</v>
      </c>
      <c r="AA8" s="121">
        <v>0</v>
      </c>
      <c r="AB8" s="121">
        <v>0</v>
      </c>
      <c r="AC8" s="121">
        <v>46475</v>
      </c>
      <c r="AD8" s="121">
        <v>2291</v>
      </c>
      <c r="AE8" s="121">
        <f>+SUM(D8,L8,AD8)</f>
        <v>6601958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366599</v>
      </c>
      <c r="AO8" s="121">
        <f>+SUM(AP8:AS8)</f>
        <v>157768</v>
      </c>
      <c r="AP8" s="121">
        <v>73708</v>
      </c>
      <c r="AQ8" s="121">
        <v>0</v>
      </c>
      <c r="AR8" s="121">
        <v>84060</v>
      </c>
      <c r="AS8" s="121">
        <v>0</v>
      </c>
      <c r="AT8" s="121">
        <f>+SUM(AU8:AW8)</f>
        <v>172989</v>
      </c>
      <c r="AU8" s="121">
        <v>0</v>
      </c>
      <c r="AV8" s="121">
        <v>172989</v>
      </c>
      <c r="AW8" s="121">
        <v>0</v>
      </c>
      <c r="AX8" s="121">
        <v>0</v>
      </c>
      <c r="AY8" s="121">
        <f>+SUM(AZ8:BC8)</f>
        <v>34929</v>
      </c>
      <c r="AZ8" s="121">
        <v>5130</v>
      </c>
      <c r="BA8" s="121">
        <v>29799</v>
      </c>
      <c r="BB8" s="121">
        <v>0</v>
      </c>
      <c r="BC8" s="121">
        <v>0</v>
      </c>
      <c r="BD8" s="121">
        <v>0</v>
      </c>
      <c r="BE8" s="121">
        <v>913</v>
      </c>
      <c r="BF8" s="121">
        <v>202</v>
      </c>
      <c r="BG8" s="121">
        <f>+SUM(BF8,AN8,AF8)</f>
        <v>366801</v>
      </c>
      <c r="BH8" s="121">
        <f>SUM(D8,AF8)</f>
        <v>2135416</v>
      </c>
      <c r="BI8" s="121">
        <f>SUM(E8,AG8)</f>
        <v>2070143</v>
      </c>
      <c r="BJ8" s="121">
        <f>SUM(F8,AH8)</f>
        <v>0</v>
      </c>
      <c r="BK8" s="121">
        <f>SUM(G8,AI8)</f>
        <v>1231236</v>
      </c>
      <c r="BL8" s="121">
        <f>SUM(H8,AJ8)</f>
        <v>838907</v>
      </c>
      <c r="BM8" s="121">
        <f>SUM(I8,AK8)</f>
        <v>0</v>
      </c>
      <c r="BN8" s="121">
        <f>SUM(J8,AL8)</f>
        <v>65273</v>
      </c>
      <c r="BO8" s="121">
        <f>SUM(K8,AM8)</f>
        <v>0</v>
      </c>
      <c r="BP8" s="121">
        <f>SUM(L8,AN8)</f>
        <v>4830850</v>
      </c>
      <c r="BQ8" s="121">
        <f>SUM(M8,AO8)</f>
        <v>822105</v>
      </c>
      <c r="BR8" s="121">
        <f>SUM(N8,AP8)</f>
        <v>582076</v>
      </c>
      <c r="BS8" s="121">
        <f>SUM(O8,AQ8)</f>
        <v>144279</v>
      </c>
      <c r="BT8" s="121">
        <f>SUM(P8,AR8)</f>
        <v>92756</v>
      </c>
      <c r="BU8" s="121">
        <f>SUM(Q8,AS8)</f>
        <v>2994</v>
      </c>
      <c r="BV8" s="121">
        <f>SUM(R8,AT8)</f>
        <v>1242063</v>
      </c>
      <c r="BW8" s="121">
        <f>SUM(S8,AU8)</f>
        <v>0</v>
      </c>
      <c r="BX8" s="121">
        <f>SUM(T8,AV8)</f>
        <v>1157134</v>
      </c>
      <c r="BY8" s="121">
        <f>SUM(U8,AW8)</f>
        <v>84929</v>
      </c>
      <c r="BZ8" s="121">
        <f>SUM(V8,AX8)</f>
        <v>7207</v>
      </c>
      <c r="CA8" s="121">
        <f>SUM(W8,AY8)</f>
        <v>2712087</v>
      </c>
      <c r="CB8" s="121">
        <f>SUM(X8,AZ8)</f>
        <v>1381128</v>
      </c>
      <c r="CC8" s="121">
        <f>SUM(Y8,BA8)</f>
        <v>1251956</v>
      </c>
      <c r="CD8" s="121">
        <f>SUM(Z8,BB8)</f>
        <v>79003</v>
      </c>
      <c r="CE8" s="121">
        <f>SUM(AA8,BC8)</f>
        <v>0</v>
      </c>
      <c r="CF8" s="121">
        <f>SUM(AB8,BD8)</f>
        <v>0</v>
      </c>
      <c r="CG8" s="121">
        <f>SUM(AC8,BE8)</f>
        <v>47388</v>
      </c>
      <c r="CH8" s="121">
        <f>SUM(AD8,BF8)</f>
        <v>2493</v>
      </c>
      <c r="CI8" s="121">
        <f>SUM(AE8,BG8)</f>
        <v>6968759</v>
      </c>
    </row>
    <row r="9" spans="1:8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1551135</v>
      </c>
      <c r="M9" s="121">
        <f>+SUM(N9:Q9)</f>
        <v>231470</v>
      </c>
      <c r="N9" s="121">
        <v>50522</v>
      </c>
      <c r="O9" s="121">
        <v>2591</v>
      </c>
      <c r="P9" s="121">
        <v>161198</v>
      </c>
      <c r="Q9" s="121">
        <v>17159</v>
      </c>
      <c r="R9" s="121">
        <f>+SUM(S9:U9)</f>
        <v>442324</v>
      </c>
      <c r="S9" s="121">
        <v>550</v>
      </c>
      <c r="T9" s="121">
        <v>390766</v>
      </c>
      <c r="U9" s="121">
        <v>51008</v>
      </c>
      <c r="V9" s="121">
        <v>0</v>
      </c>
      <c r="W9" s="121">
        <f>+SUM(X9:AA9)</f>
        <v>877341</v>
      </c>
      <c r="X9" s="121">
        <v>459131</v>
      </c>
      <c r="Y9" s="121">
        <v>178870</v>
      </c>
      <c r="Z9" s="121">
        <v>239340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1551135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400208</v>
      </c>
      <c r="AO9" s="121">
        <f>+SUM(AP9:AS9)</f>
        <v>183702</v>
      </c>
      <c r="AP9" s="121">
        <v>12174</v>
      </c>
      <c r="AQ9" s="121">
        <v>150808</v>
      </c>
      <c r="AR9" s="121">
        <v>20720</v>
      </c>
      <c r="AS9" s="121">
        <v>0</v>
      </c>
      <c r="AT9" s="121">
        <f>+SUM(AU9:AW9)</f>
        <v>170991</v>
      </c>
      <c r="AU9" s="121">
        <v>13860</v>
      </c>
      <c r="AV9" s="121">
        <v>157131</v>
      </c>
      <c r="AW9" s="121">
        <v>0</v>
      </c>
      <c r="AX9" s="121">
        <v>7067</v>
      </c>
      <c r="AY9" s="121">
        <f>+SUM(AZ9:BC9)</f>
        <v>38448</v>
      </c>
      <c r="AZ9" s="121">
        <v>0</v>
      </c>
      <c r="BA9" s="121">
        <v>38448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400208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1951343</v>
      </c>
      <c r="BQ9" s="121">
        <f>SUM(M9,AO9)</f>
        <v>415172</v>
      </c>
      <c r="BR9" s="121">
        <f>SUM(N9,AP9)</f>
        <v>62696</v>
      </c>
      <c r="BS9" s="121">
        <f>SUM(O9,AQ9)</f>
        <v>153399</v>
      </c>
      <c r="BT9" s="121">
        <f>SUM(P9,AR9)</f>
        <v>181918</v>
      </c>
      <c r="BU9" s="121">
        <f>SUM(Q9,AS9)</f>
        <v>17159</v>
      </c>
      <c r="BV9" s="121">
        <f>SUM(R9,AT9)</f>
        <v>613315</v>
      </c>
      <c r="BW9" s="121">
        <f>SUM(S9,AU9)</f>
        <v>14410</v>
      </c>
      <c r="BX9" s="121">
        <f>SUM(T9,AV9)</f>
        <v>547897</v>
      </c>
      <c r="BY9" s="121">
        <f>SUM(U9,AW9)</f>
        <v>51008</v>
      </c>
      <c r="BZ9" s="121">
        <f>SUM(V9,AX9)</f>
        <v>7067</v>
      </c>
      <c r="CA9" s="121">
        <f>SUM(W9,AY9)</f>
        <v>915789</v>
      </c>
      <c r="CB9" s="121">
        <f>SUM(X9,AZ9)</f>
        <v>459131</v>
      </c>
      <c r="CC9" s="121">
        <f>SUM(Y9,BA9)</f>
        <v>217318</v>
      </c>
      <c r="CD9" s="121">
        <f>SUM(Z9,BB9)</f>
        <v>239340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1951343</v>
      </c>
    </row>
    <row r="10" spans="1:87" s="136" customFormat="1" ht="13.5" customHeight="1" x14ac:dyDescent="0.15">
      <c r="A10" s="119" t="s">
        <v>11</v>
      </c>
      <c r="B10" s="120" t="s">
        <v>330</v>
      </c>
      <c r="C10" s="119" t="s">
        <v>331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2031533</v>
      </c>
      <c r="M10" s="121">
        <f>+SUM(N10:Q10)</f>
        <v>132710</v>
      </c>
      <c r="N10" s="121">
        <v>126378</v>
      </c>
      <c r="O10" s="121">
        <v>0</v>
      </c>
      <c r="P10" s="121">
        <v>6332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1893008</v>
      </c>
      <c r="X10" s="121">
        <v>572261</v>
      </c>
      <c r="Y10" s="121">
        <v>1225891</v>
      </c>
      <c r="Z10" s="121">
        <v>94856</v>
      </c>
      <c r="AA10" s="121">
        <v>0</v>
      </c>
      <c r="AB10" s="121">
        <v>0</v>
      </c>
      <c r="AC10" s="121">
        <v>5815</v>
      </c>
      <c r="AD10" s="121">
        <v>12063</v>
      </c>
      <c r="AE10" s="121">
        <f>+SUM(D10,L10,AD10)</f>
        <v>2043596</v>
      </c>
      <c r="AF10" s="121">
        <f>+SUM(AG10,AL10)</f>
        <v>90504</v>
      </c>
      <c r="AG10" s="121">
        <f>+SUM(AH10:AK10)</f>
        <v>90504</v>
      </c>
      <c r="AH10" s="121">
        <v>0</v>
      </c>
      <c r="AI10" s="121">
        <v>90504</v>
      </c>
      <c r="AJ10" s="121">
        <v>0</v>
      </c>
      <c r="AK10" s="121">
        <v>0</v>
      </c>
      <c r="AL10" s="121">
        <v>0</v>
      </c>
      <c r="AM10" s="121">
        <v>3749</v>
      </c>
      <c r="AN10" s="121">
        <f>+SUM(AO10,AT10,AX10,AY10,BE10)</f>
        <v>225041</v>
      </c>
      <c r="AO10" s="121">
        <f>+SUM(AP10:AS10)</f>
        <v>17570</v>
      </c>
      <c r="AP10" s="121">
        <v>17570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207387</v>
      </c>
      <c r="AZ10" s="121">
        <v>0</v>
      </c>
      <c r="BA10" s="121">
        <v>207349</v>
      </c>
      <c r="BB10" s="121">
        <v>0</v>
      </c>
      <c r="BC10" s="121">
        <v>38</v>
      </c>
      <c r="BD10" s="121">
        <v>72580</v>
      </c>
      <c r="BE10" s="121">
        <v>84</v>
      </c>
      <c r="BF10" s="121">
        <v>252</v>
      </c>
      <c r="BG10" s="121">
        <f>+SUM(BF10,AN10,AF10)</f>
        <v>315797</v>
      </c>
      <c r="BH10" s="121">
        <f>SUM(D10,AF10)</f>
        <v>90504</v>
      </c>
      <c r="BI10" s="121">
        <f>SUM(E10,AG10)</f>
        <v>90504</v>
      </c>
      <c r="BJ10" s="121">
        <f>SUM(F10,AH10)</f>
        <v>0</v>
      </c>
      <c r="BK10" s="121">
        <f>SUM(G10,AI10)</f>
        <v>90504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3749</v>
      </c>
      <c r="BP10" s="121">
        <f>SUM(L10,AN10)</f>
        <v>2256574</v>
      </c>
      <c r="BQ10" s="121">
        <f>SUM(M10,AO10)</f>
        <v>150280</v>
      </c>
      <c r="BR10" s="121">
        <f>SUM(N10,AP10)</f>
        <v>143948</v>
      </c>
      <c r="BS10" s="121">
        <f>SUM(O10,AQ10)</f>
        <v>0</v>
      </c>
      <c r="BT10" s="121">
        <f>SUM(P10,AR10)</f>
        <v>6332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2100395</v>
      </c>
      <c r="CB10" s="121">
        <f>SUM(X10,AZ10)</f>
        <v>572261</v>
      </c>
      <c r="CC10" s="121">
        <f>SUM(Y10,BA10)</f>
        <v>1433240</v>
      </c>
      <c r="CD10" s="121">
        <f>SUM(Z10,BB10)</f>
        <v>94856</v>
      </c>
      <c r="CE10" s="121">
        <f>SUM(AA10,BC10)</f>
        <v>38</v>
      </c>
      <c r="CF10" s="121">
        <f>SUM(AB10,BD10)</f>
        <v>72580</v>
      </c>
      <c r="CG10" s="121">
        <f>SUM(AC10,BE10)</f>
        <v>5899</v>
      </c>
      <c r="CH10" s="121">
        <f>SUM(AD10,BF10)</f>
        <v>12315</v>
      </c>
      <c r="CI10" s="121">
        <f>SUM(AE10,BG10)</f>
        <v>2359393</v>
      </c>
    </row>
    <row r="11" spans="1:87" s="136" customFormat="1" ht="13.5" customHeight="1" x14ac:dyDescent="0.15">
      <c r="A11" s="119" t="s">
        <v>11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1655299</v>
      </c>
      <c r="M11" s="121">
        <f>+SUM(N11:Q11)</f>
        <v>371993</v>
      </c>
      <c r="N11" s="121">
        <v>170348</v>
      </c>
      <c r="O11" s="121">
        <v>73197</v>
      </c>
      <c r="P11" s="121">
        <v>128448</v>
      </c>
      <c r="Q11" s="121">
        <v>0</v>
      </c>
      <c r="R11" s="121">
        <f>+SUM(S11:U11)</f>
        <v>191707</v>
      </c>
      <c r="S11" s="121">
        <v>23758</v>
      </c>
      <c r="T11" s="121">
        <v>167731</v>
      </c>
      <c r="U11" s="121">
        <v>218</v>
      </c>
      <c r="V11" s="121">
        <v>7207</v>
      </c>
      <c r="W11" s="121">
        <f>+SUM(X11:AA11)</f>
        <v>1084392</v>
      </c>
      <c r="X11" s="121">
        <v>145171</v>
      </c>
      <c r="Y11" s="121">
        <v>847347</v>
      </c>
      <c r="Z11" s="121">
        <v>87512</v>
      </c>
      <c r="AA11" s="121">
        <v>4362</v>
      </c>
      <c r="AB11" s="121">
        <v>0</v>
      </c>
      <c r="AC11" s="121">
        <v>0</v>
      </c>
      <c r="AD11" s="121">
        <v>42855</v>
      </c>
      <c r="AE11" s="121">
        <f>+SUM(D11,L11,AD11)</f>
        <v>1698154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10086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169455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10086</v>
      </c>
      <c r="BP11" s="121">
        <f>SUM(L11,AN11)</f>
        <v>1655299</v>
      </c>
      <c r="BQ11" s="121">
        <f>SUM(M11,AO11)</f>
        <v>371993</v>
      </c>
      <c r="BR11" s="121">
        <f>SUM(N11,AP11)</f>
        <v>170348</v>
      </c>
      <c r="BS11" s="121">
        <f>SUM(O11,AQ11)</f>
        <v>73197</v>
      </c>
      <c r="BT11" s="121">
        <f>SUM(P11,AR11)</f>
        <v>128448</v>
      </c>
      <c r="BU11" s="121">
        <f>SUM(Q11,AS11)</f>
        <v>0</v>
      </c>
      <c r="BV11" s="121">
        <f>SUM(R11,AT11)</f>
        <v>191707</v>
      </c>
      <c r="BW11" s="121">
        <f>SUM(S11,AU11)</f>
        <v>23758</v>
      </c>
      <c r="BX11" s="121">
        <f>SUM(T11,AV11)</f>
        <v>167731</v>
      </c>
      <c r="BY11" s="121">
        <f>SUM(U11,AW11)</f>
        <v>218</v>
      </c>
      <c r="BZ11" s="121">
        <f>SUM(V11,AX11)</f>
        <v>7207</v>
      </c>
      <c r="CA11" s="121">
        <f>SUM(W11,AY11)</f>
        <v>1084392</v>
      </c>
      <c r="CB11" s="121">
        <f>SUM(X11,AZ11)</f>
        <v>145171</v>
      </c>
      <c r="CC11" s="121">
        <f>SUM(Y11,BA11)</f>
        <v>847347</v>
      </c>
      <c r="CD11" s="121">
        <f>SUM(Z11,BB11)</f>
        <v>87512</v>
      </c>
      <c r="CE11" s="121">
        <f>SUM(AA11,BC11)</f>
        <v>4362</v>
      </c>
      <c r="CF11" s="121">
        <f>SUM(AB11,BD11)</f>
        <v>169455</v>
      </c>
      <c r="CG11" s="121">
        <f>SUM(AC11,BE11)</f>
        <v>0</v>
      </c>
      <c r="CH11" s="121">
        <f>SUM(AD11,BF11)</f>
        <v>42855</v>
      </c>
      <c r="CI11" s="121">
        <f>SUM(AE11,BG11)</f>
        <v>1698154</v>
      </c>
    </row>
    <row r="12" spans="1:87" s="136" customFormat="1" ht="13.5" customHeight="1" x14ac:dyDescent="0.15">
      <c r="A12" s="119" t="s">
        <v>11</v>
      </c>
      <c r="B12" s="120" t="s">
        <v>338</v>
      </c>
      <c r="C12" s="119" t="s">
        <v>339</v>
      </c>
      <c r="D12" s="121">
        <f>+SUM(E12,J12)</f>
        <v>48589</v>
      </c>
      <c r="E12" s="121">
        <f>+SUM(F12:I12)</f>
        <v>48589</v>
      </c>
      <c r="F12" s="121">
        <v>0</v>
      </c>
      <c r="G12" s="121">
        <v>48589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1123021</v>
      </c>
      <c r="M12" s="121">
        <f>+SUM(N12:Q12)</f>
        <v>324695</v>
      </c>
      <c r="N12" s="121">
        <v>48208</v>
      </c>
      <c r="O12" s="121">
        <v>36093</v>
      </c>
      <c r="P12" s="121">
        <v>240394</v>
      </c>
      <c r="Q12" s="121">
        <v>0</v>
      </c>
      <c r="R12" s="121">
        <f>+SUM(S12:U12)</f>
        <v>197059</v>
      </c>
      <c r="S12" s="121">
        <v>26372</v>
      </c>
      <c r="T12" s="121">
        <v>165701</v>
      </c>
      <c r="U12" s="121">
        <v>4986</v>
      </c>
      <c r="V12" s="121">
        <v>0</v>
      </c>
      <c r="W12" s="121">
        <f>+SUM(X12:AA12)</f>
        <v>601267</v>
      </c>
      <c r="X12" s="121">
        <v>327626</v>
      </c>
      <c r="Y12" s="121">
        <v>252181</v>
      </c>
      <c r="Z12" s="121">
        <v>17416</v>
      </c>
      <c r="AA12" s="121">
        <v>4044</v>
      </c>
      <c r="AB12" s="121">
        <v>0</v>
      </c>
      <c r="AC12" s="121">
        <v>0</v>
      </c>
      <c r="AD12" s="121">
        <v>341126</v>
      </c>
      <c r="AE12" s="121">
        <f>+SUM(D12,L12,AD12)</f>
        <v>1512736</v>
      </c>
      <c r="AF12" s="121">
        <f>+SUM(AG12,AL12)</f>
        <v>2700</v>
      </c>
      <c r="AG12" s="121">
        <f>+SUM(AH12:AK12)</f>
        <v>2700</v>
      </c>
      <c r="AH12" s="121">
        <v>0</v>
      </c>
      <c r="AI12" s="121">
        <v>2700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227797</v>
      </c>
      <c r="AO12" s="121">
        <f>+SUM(AP12:AS12)</f>
        <v>131714</v>
      </c>
      <c r="AP12" s="121">
        <v>46849</v>
      </c>
      <c r="AQ12" s="121">
        <v>46010</v>
      </c>
      <c r="AR12" s="121">
        <v>38855</v>
      </c>
      <c r="AS12" s="121">
        <v>0</v>
      </c>
      <c r="AT12" s="121">
        <f>+SUM(AU12:AW12)</f>
        <v>54388</v>
      </c>
      <c r="AU12" s="121">
        <v>13592</v>
      </c>
      <c r="AV12" s="121">
        <v>40796</v>
      </c>
      <c r="AW12" s="121">
        <v>0</v>
      </c>
      <c r="AX12" s="121">
        <v>0</v>
      </c>
      <c r="AY12" s="121">
        <f>+SUM(AZ12:BC12)</f>
        <v>41695</v>
      </c>
      <c r="AZ12" s="121">
        <v>6864</v>
      </c>
      <c r="BA12" s="121">
        <v>34121</v>
      </c>
      <c r="BB12" s="121">
        <v>0</v>
      </c>
      <c r="BC12" s="121">
        <v>710</v>
      </c>
      <c r="BD12" s="121">
        <v>0</v>
      </c>
      <c r="BE12" s="121">
        <v>0</v>
      </c>
      <c r="BF12" s="121">
        <v>37211</v>
      </c>
      <c r="BG12" s="121">
        <f>+SUM(BF12,AN12,AF12)</f>
        <v>267708</v>
      </c>
      <c r="BH12" s="121">
        <f>SUM(D12,AF12)</f>
        <v>51289</v>
      </c>
      <c r="BI12" s="121">
        <f>SUM(E12,AG12)</f>
        <v>51289</v>
      </c>
      <c r="BJ12" s="121">
        <f>SUM(F12,AH12)</f>
        <v>0</v>
      </c>
      <c r="BK12" s="121">
        <f>SUM(G12,AI12)</f>
        <v>51289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1350818</v>
      </c>
      <c r="BQ12" s="121">
        <f>SUM(M12,AO12)</f>
        <v>456409</v>
      </c>
      <c r="BR12" s="121">
        <f>SUM(N12,AP12)</f>
        <v>95057</v>
      </c>
      <c r="BS12" s="121">
        <f>SUM(O12,AQ12)</f>
        <v>82103</v>
      </c>
      <c r="BT12" s="121">
        <f>SUM(P12,AR12)</f>
        <v>279249</v>
      </c>
      <c r="BU12" s="121">
        <f>SUM(Q12,AS12)</f>
        <v>0</v>
      </c>
      <c r="BV12" s="121">
        <f>SUM(R12,AT12)</f>
        <v>251447</v>
      </c>
      <c r="BW12" s="121">
        <f>SUM(S12,AU12)</f>
        <v>39964</v>
      </c>
      <c r="BX12" s="121">
        <f>SUM(T12,AV12)</f>
        <v>206497</v>
      </c>
      <c r="BY12" s="121">
        <f>SUM(U12,AW12)</f>
        <v>4986</v>
      </c>
      <c r="BZ12" s="121">
        <f>SUM(V12,AX12)</f>
        <v>0</v>
      </c>
      <c r="CA12" s="121">
        <f>SUM(W12,AY12)</f>
        <v>642962</v>
      </c>
      <c r="CB12" s="121">
        <f>SUM(X12,AZ12)</f>
        <v>334490</v>
      </c>
      <c r="CC12" s="121">
        <f>SUM(Y12,BA12)</f>
        <v>286302</v>
      </c>
      <c r="CD12" s="121">
        <f>SUM(Z12,BB12)</f>
        <v>17416</v>
      </c>
      <c r="CE12" s="121">
        <f>SUM(AA12,BC12)</f>
        <v>4754</v>
      </c>
      <c r="CF12" s="121">
        <f>SUM(AB12,BD12)</f>
        <v>0</v>
      </c>
      <c r="CG12" s="121">
        <f>SUM(AC12,BE12)</f>
        <v>0</v>
      </c>
      <c r="CH12" s="121">
        <f>SUM(AD12,BF12)</f>
        <v>378337</v>
      </c>
      <c r="CI12" s="121">
        <f>SUM(AE12,BG12)</f>
        <v>1780444</v>
      </c>
    </row>
    <row r="13" spans="1:87" s="136" customFormat="1" ht="13.5" customHeight="1" x14ac:dyDescent="0.15">
      <c r="A13" s="119" t="s">
        <v>11</v>
      </c>
      <c r="B13" s="120" t="s">
        <v>341</v>
      </c>
      <c r="C13" s="119" t="s">
        <v>342</v>
      </c>
      <c r="D13" s="121">
        <f>+SUM(E13,J13)</f>
        <v>204462</v>
      </c>
      <c r="E13" s="121">
        <f>+SUM(F13:I13)</f>
        <v>204462</v>
      </c>
      <c r="F13" s="121">
        <v>2905</v>
      </c>
      <c r="G13" s="121">
        <v>201557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1434429</v>
      </c>
      <c r="M13" s="121">
        <f>+SUM(N13:Q13)</f>
        <v>166075</v>
      </c>
      <c r="N13" s="121">
        <v>79427</v>
      </c>
      <c r="O13" s="121">
        <v>0</v>
      </c>
      <c r="P13" s="121">
        <v>79427</v>
      </c>
      <c r="Q13" s="121">
        <v>7221</v>
      </c>
      <c r="R13" s="121">
        <f>+SUM(S13:U13)</f>
        <v>661394</v>
      </c>
      <c r="S13" s="121">
        <v>11266</v>
      </c>
      <c r="T13" s="121">
        <v>645613</v>
      </c>
      <c r="U13" s="121">
        <v>4515</v>
      </c>
      <c r="V13" s="121">
        <v>0</v>
      </c>
      <c r="W13" s="121">
        <f>+SUM(X13:AA13)</f>
        <v>604627</v>
      </c>
      <c r="X13" s="121">
        <v>368534</v>
      </c>
      <c r="Y13" s="121">
        <v>161457</v>
      </c>
      <c r="Z13" s="121">
        <v>60252</v>
      </c>
      <c r="AA13" s="121">
        <v>14384</v>
      </c>
      <c r="AB13" s="121">
        <v>0</v>
      </c>
      <c r="AC13" s="121">
        <v>2333</v>
      </c>
      <c r="AD13" s="121">
        <v>1158</v>
      </c>
      <c r="AE13" s="121">
        <f>+SUM(D13,L13,AD13)</f>
        <v>1640049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160389</v>
      </c>
      <c r="AO13" s="121">
        <f>+SUM(AP13:AS13)</f>
        <v>14441</v>
      </c>
      <c r="AP13" s="121">
        <v>14441</v>
      </c>
      <c r="AQ13" s="121">
        <v>0</v>
      </c>
      <c r="AR13" s="121">
        <v>0</v>
      </c>
      <c r="AS13" s="121">
        <v>0</v>
      </c>
      <c r="AT13" s="121">
        <f>+SUM(AU13:AW13)</f>
        <v>50359</v>
      </c>
      <c r="AU13" s="121">
        <v>0</v>
      </c>
      <c r="AV13" s="121">
        <v>50357</v>
      </c>
      <c r="AW13" s="121">
        <v>2</v>
      </c>
      <c r="AX13" s="121">
        <v>0</v>
      </c>
      <c r="AY13" s="121">
        <f>+SUM(AZ13:BC13)</f>
        <v>95589</v>
      </c>
      <c r="AZ13" s="121">
        <v>33090</v>
      </c>
      <c r="BA13" s="121">
        <v>62499</v>
      </c>
      <c r="BB13" s="121">
        <v>0</v>
      </c>
      <c r="BC13" s="121">
        <v>0</v>
      </c>
      <c r="BD13" s="121">
        <v>0</v>
      </c>
      <c r="BE13" s="121">
        <v>0</v>
      </c>
      <c r="BF13" s="121">
        <v>63</v>
      </c>
      <c r="BG13" s="121">
        <f>+SUM(BF13,AN13,AF13)</f>
        <v>160452</v>
      </c>
      <c r="BH13" s="121">
        <f>SUM(D13,AF13)</f>
        <v>204462</v>
      </c>
      <c r="BI13" s="121">
        <f>SUM(E13,AG13)</f>
        <v>204462</v>
      </c>
      <c r="BJ13" s="121">
        <f>SUM(F13,AH13)</f>
        <v>2905</v>
      </c>
      <c r="BK13" s="121">
        <f>SUM(G13,AI13)</f>
        <v>201557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1594818</v>
      </c>
      <c r="BQ13" s="121">
        <f>SUM(M13,AO13)</f>
        <v>180516</v>
      </c>
      <c r="BR13" s="121">
        <f>SUM(N13,AP13)</f>
        <v>93868</v>
      </c>
      <c r="BS13" s="121">
        <f>SUM(O13,AQ13)</f>
        <v>0</v>
      </c>
      <c r="BT13" s="121">
        <f>SUM(P13,AR13)</f>
        <v>79427</v>
      </c>
      <c r="BU13" s="121">
        <f>SUM(Q13,AS13)</f>
        <v>7221</v>
      </c>
      <c r="BV13" s="121">
        <f>SUM(R13,AT13)</f>
        <v>711753</v>
      </c>
      <c r="BW13" s="121">
        <f>SUM(S13,AU13)</f>
        <v>11266</v>
      </c>
      <c r="BX13" s="121">
        <f>SUM(T13,AV13)</f>
        <v>695970</v>
      </c>
      <c r="BY13" s="121">
        <f>SUM(U13,AW13)</f>
        <v>4517</v>
      </c>
      <c r="BZ13" s="121">
        <f>SUM(V13,AX13)</f>
        <v>0</v>
      </c>
      <c r="CA13" s="121">
        <f>SUM(W13,AY13)</f>
        <v>700216</v>
      </c>
      <c r="CB13" s="121">
        <f>SUM(X13,AZ13)</f>
        <v>401624</v>
      </c>
      <c r="CC13" s="121">
        <f>SUM(Y13,BA13)</f>
        <v>223956</v>
      </c>
      <c r="CD13" s="121">
        <f>SUM(Z13,BB13)</f>
        <v>60252</v>
      </c>
      <c r="CE13" s="121">
        <f>SUM(AA13,BC13)</f>
        <v>14384</v>
      </c>
      <c r="CF13" s="121">
        <f>SUM(AB13,BD13)</f>
        <v>0</v>
      </c>
      <c r="CG13" s="121">
        <f>SUM(AC13,BE13)</f>
        <v>2333</v>
      </c>
      <c r="CH13" s="121">
        <f>SUM(AD13,BF13)</f>
        <v>1221</v>
      </c>
      <c r="CI13" s="121">
        <f>SUM(AE13,BG13)</f>
        <v>1800501</v>
      </c>
    </row>
    <row r="14" spans="1:87" s="136" customFormat="1" ht="13.5" customHeight="1" x14ac:dyDescent="0.15">
      <c r="A14" s="119" t="s">
        <v>11</v>
      </c>
      <c r="B14" s="120" t="s">
        <v>344</v>
      </c>
      <c r="C14" s="119" t="s">
        <v>345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234878</v>
      </c>
      <c r="L14" s="121">
        <f>+SUM(M14,R14,V14,W14,AC14)</f>
        <v>562850</v>
      </c>
      <c r="M14" s="121">
        <f>+SUM(N14:Q14)</f>
        <v>48640</v>
      </c>
      <c r="N14" s="121">
        <v>35937</v>
      </c>
      <c r="O14" s="121">
        <v>12703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514210</v>
      </c>
      <c r="X14" s="121">
        <v>514210</v>
      </c>
      <c r="Y14" s="121">
        <v>0</v>
      </c>
      <c r="Z14" s="121">
        <v>0</v>
      </c>
      <c r="AA14" s="121">
        <v>0</v>
      </c>
      <c r="AB14" s="121">
        <v>870571</v>
      </c>
      <c r="AC14" s="121">
        <v>0</v>
      </c>
      <c r="AD14" s="121">
        <v>0</v>
      </c>
      <c r="AE14" s="121">
        <f>+SUM(D14,L14,AD14)</f>
        <v>562850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197518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234878</v>
      </c>
      <c r="BP14" s="121">
        <f>SUM(L14,AN14)</f>
        <v>562850</v>
      </c>
      <c r="BQ14" s="121">
        <f>SUM(M14,AO14)</f>
        <v>48640</v>
      </c>
      <c r="BR14" s="121">
        <f>SUM(N14,AP14)</f>
        <v>35937</v>
      </c>
      <c r="BS14" s="121">
        <f>SUM(O14,AQ14)</f>
        <v>12703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514210</v>
      </c>
      <c r="CB14" s="121">
        <f>SUM(X14,AZ14)</f>
        <v>514210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1068089</v>
      </c>
      <c r="CG14" s="121">
        <f>SUM(AC14,BE14)</f>
        <v>0</v>
      </c>
      <c r="CH14" s="121">
        <f>SUM(AD14,BF14)</f>
        <v>0</v>
      </c>
      <c r="CI14" s="121">
        <f>SUM(AE14,BG14)</f>
        <v>562850</v>
      </c>
    </row>
    <row r="15" spans="1:87" s="136" customFormat="1" ht="13.5" customHeight="1" x14ac:dyDescent="0.15">
      <c r="A15" s="119" t="s">
        <v>11</v>
      </c>
      <c r="B15" s="120" t="s">
        <v>349</v>
      </c>
      <c r="C15" s="119" t="s">
        <v>350</v>
      </c>
      <c r="D15" s="121">
        <f>+SUM(E15,J15)</f>
        <v>338982</v>
      </c>
      <c r="E15" s="121">
        <f>+SUM(F15:I15)</f>
        <v>325201</v>
      </c>
      <c r="F15" s="121">
        <v>0</v>
      </c>
      <c r="G15" s="121">
        <v>325201</v>
      </c>
      <c r="H15" s="121">
        <v>0</v>
      </c>
      <c r="I15" s="121">
        <v>0</v>
      </c>
      <c r="J15" s="121">
        <v>13781</v>
      </c>
      <c r="K15" s="121">
        <v>0</v>
      </c>
      <c r="L15" s="121">
        <f>+SUM(M15,R15,V15,W15,AC15)</f>
        <v>307072</v>
      </c>
      <c r="M15" s="121">
        <f>+SUM(N15:Q15)</f>
        <v>73370</v>
      </c>
      <c r="N15" s="121">
        <v>48323</v>
      </c>
      <c r="O15" s="121">
        <v>0</v>
      </c>
      <c r="P15" s="121">
        <v>0</v>
      </c>
      <c r="Q15" s="121">
        <v>25047</v>
      </c>
      <c r="R15" s="121">
        <f>+SUM(S15:U15)</f>
        <v>44633</v>
      </c>
      <c r="S15" s="121">
        <v>22440</v>
      </c>
      <c r="T15" s="121">
        <v>1546</v>
      </c>
      <c r="U15" s="121">
        <v>20647</v>
      </c>
      <c r="V15" s="121">
        <v>0</v>
      </c>
      <c r="W15" s="121">
        <f>+SUM(X15:AA15)</f>
        <v>189069</v>
      </c>
      <c r="X15" s="121">
        <v>186243</v>
      </c>
      <c r="Y15" s="121">
        <v>471</v>
      </c>
      <c r="Z15" s="121">
        <v>2284</v>
      </c>
      <c r="AA15" s="121">
        <v>71</v>
      </c>
      <c r="AB15" s="121">
        <v>266183</v>
      </c>
      <c r="AC15" s="121">
        <v>0</v>
      </c>
      <c r="AD15" s="121">
        <v>37608</v>
      </c>
      <c r="AE15" s="121">
        <f>+SUM(D15,L15,AD15)</f>
        <v>683662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68946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338982</v>
      </c>
      <c r="BI15" s="121">
        <f>SUM(E15,AG15)</f>
        <v>325201</v>
      </c>
      <c r="BJ15" s="121">
        <f>SUM(F15,AH15)</f>
        <v>0</v>
      </c>
      <c r="BK15" s="121">
        <f>SUM(G15,AI15)</f>
        <v>325201</v>
      </c>
      <c r="BL15" s="121">
        <f>SUM(H15,AJ15)</f>
        <v>0</v>
      </c>
      <c r="BM15" s="121">
        <f>SUM(I15,AK15)</f>
        <v>0</v>
      </c>
      <c r="BN15" s="121">
        <f>SUM(J15,AL15)</f>
        <v>13781</v>
      </c>
      <c r="BO15" s="121">
        <f>SUM(K15,AM15)</f>
        <v>0</v>
      </c>
      <c r="BP15" s="121">
        <f>SUM(L15,AN15)</f>
        <v>307072</v>
      </c>
      <c r="BQ15" s="121">
        <f>SUM(M15,AO15)</f>
        <v>73370</v>
      </c>
      <c r="BR15" s="121">
        <f>SUM(N15,AP15)</f>
        <v>48323</v>
      </c>
      <c r="BS15" s="121">
        <f>SUM(O15,AQ15)</f>
        <v>0</v>
      </c>
      <c r="BT15" s="121">
        <f>SUM(P15,AR15)</f>
        <v>0</v>
      </c>
      <c r="BU15" s="121">
        <f>SUM(Q15,AS15)</f>
        <v>25047</v>
      </c>
      <c r="BV15" s="121">
        <f>SUM(R15,AT15)</f>
        <v>44633</v>
      </c>
      <c r="BW15" s="121">
        <f>SUM(S15,AU15)</f>
        <v>22440</v>
      </c>
      <c r="BX15" s="121">
        <f>SUM(T15,AV15)</f>
        <v>1546</v>
      </c>
      <c r="BY15" s="121">
        <f>SUM(U15,AW15)</f>
        <v>20647</v>
      </c>
      <c r="BZ15" s="121">
        <f>SUM(V15,AX15)</f>
        <v>0</v>
      </c>
      <c r="CA15" s="121">
        <f>SUM(W15,AY15)</f>
        <v>189069</v>
      </c>
      <c r="CB15" s="121">
        <f>SUM(X15,AZ15)</f>
        <v>186243</v>
      </c>
      <c r="CC15" s="121">
        <f>SUM(Y15,BA15)</f>
        <v>471</v>
      </c>
      <c r="CD15" s="121">
        <f>SUM(Z15,BB15)</f>
        <v>2284</v>
      </c>
      <c r="CE15" s="121">
        <f>SUM(AA15,BC15)</f>
        <v>71</v>
      </c>
      <c r="CF15" s="121">
        <f>SUM(AB15,BD15)</f>
        <v>335129</v>
      </c>
      <c r="CG15" s="121">
        <f>SUM(AC15,BE15)</f>
        <v>0</v>
      </c>
      <c r="CH15" s="121">
        <f>SUM(AD15,BF15)</f>
        <v>37608</v>
      </c>
      <c r="CI15" s="121">
        <f>SUM(AE15,BG15)</f>
        <v>683662</v>
      </c>
    </row>
    <row r="16" spans="1:87" s="136" customFormat="1" ht="13.5" customHeight="1" x14ac:dyDescent="0.15">
      <c r="A16" s="119" t="s">
        <v>11</v>
      </c>
      <c r="B16" s="120" t="s">
        <v>354</v>
      </c>
      <c r="C16" s="119" t="s">
        <v>355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217439</v>
      </c>
      <c r="M16" s="121">
        <f>+SUM(N16:Q16)</f>
        <v>17022</v>
      </c>
      <c r="N16" s="121">
        <v>11215</v>
      </c>
      <c r="O16" s="121">
        <v>5807</v>
      </c>
      <c r="P16" s="121">
        <v>0</v>
      </c>
      <c r="Q16" s="121">
        <v>0</v>
      </c>
      <c r="R16" s="121">
        <f>+SUM(S16:U16)</f>
        <v>950</v>
      </c>
      <c r="S16" s="121">
        <v>747</v>
      </c>
      <c r="T16" s="121">
        <v>203</v>
      </c>
      <c r="U16" s="121">
        <v>0</v>
      </c>
      <c r="V16" s="121">
        <v>0</v>
      </c>
      <c r="W16" s="121">
        <f>+SUM(X16:AA16)</f>
        <v>199467</v>
      </c>
      <c r="X16" s="121">
        <v>196369</v>
      </c>
      <c r="Y16" s="121">
        <v>3098</v>
      </c>
      <c r="Z16" s="121">
        <v>0</v>
      </c>
      <c r="AA16" s="121">
        <v>0</v>
      </c>
      <c r="AB16" s="121">
        <v>431478</v>
      </c>
      <c r="AC16" s="121">
        <v>0</v>
      </c>
      <c r="AD16" s="121">
        <v>0</v>
      </c>
      <c r="AE16" s="121">
        <f>+SUM(D16,L16,AD16)</f>
        <v>217439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96047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217439</v>
      </c>
      <c r="BQ16" s="121">
        <f>SUM(M16,AO16)</f>
        <v>17022</v>
      </c>
      <c r="BR16" s="121">
        <f>SUM(N16,AP16)</f>
        <v>11215</v>
      </c>
      <c r="BS16" s="121">
        <f>SUM(O16,AQ16)</f>
        <v>5807</v>
      </c>
      <c r="BT16" s="121">
        <f>SUM(P16,AR16)</f>
        <v>0</v>
      </c>
      <c r="BU16" s="121">
        <f>SUM(Q16,AS16)</f>
        <v>0</v>
      </c>
      <c r="BV16" s="121">
        <f>SUM(R16,AT16)</f>
        <v>950</v>
      </c>
      <c r="BW16" s="121">
        <f>SUM(S16,AU16)</f>
        <v>747</v>
      </c>
      <c r="BX16" s="121">
        <f>SUM(T16,AV16)</f>
        <v>203</v>
      </c>
      <c r="BY16" s="121">
        <f>SUM(U16,AW16)</f>
        <v>0</v>
      </c>
      <c r="BZ16" s="121">
        <f>SUM(V16,AX16)</f>
        <v>0</v>
      </c>
      <c r="CA16" s="121">
        <f>SUM(W16,AY16)</f>
        <v>199467</v>
      </c>
      <c r="CB16" s="121">
        <f>SUM(X16,AZ16)</f>
        <v>196369</v>
      </c>
      <c r="CC16" s="121">
        <f>SUM(Y16,BA16)</f>
        <v>3098</v>
      </c>
      <c r="CD16" s="121">
        <f>SUM(Z16,BB16)</f>
        <v>0</v>
      </c>
      <c r="CE16" s="121">
        <f>SUM(AA16,BC16)</f>
        <v>0</v>
      </c>
      <c r="CF16" s="121">
        <f>SUM(AB16,BD16)</f>
        <v>527525</v>
      </c>
      <c r="CG16" s="121">
        <f>SUM(AC16,BE16)</f>
        <v>0</v>
      </c>
      <c r="CH16" s="121">
        <f>SUM(AD16,BF16)</f>
        <v>0</v>
      </c>
      <c r="CI16" s="121">
        <f>SUM(AE16,BG16)</f>
        <v>217439</v>
      </c>
    </row>
    <row r="17" spans="1:87" s="136" customFormat="1" ht="13.5" customHeight="1" x14ac:dyDescent="0.15">
      <c r="A17" s="119" t="s">
        <v>11</v>
      </c>
      <c r="B17" s="120" t="s">
        <v>359</v>
      </c>
      <c r="C17" s="119" t="s">
        <v>360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71642</v>
      </c>
      <c r="L17" s="121">
        <f>+SUM(M17,R17,V17,W17,AC17)</f>
        <v>51492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51492</v>
      </c>
      <c r="X17" s="121">
        <v>51492</v>
      </c>
      <c r="Y17" s="121">
        <v>0</v>
      </c>
      <c r="Z17" s="121">
        <v>0</v>
      </c>
      <c r="AA17" s="121">
        <v>0</v>
      </c>
      <c r="AB17" s="121">
        <v>135960</v>
      </c>
      <c r="AC17" s="121">
        <v>0</v>
      </c>
      <c r="AD17" s="121">
        <v>0</v>
      </c>
      <c r="AE17" s="121">
        <f>+SUM(D17,L17,AD17)</f>
        <v>51492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2845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41493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74487</v>
      </c>
      <c r="BP17" s="121">
        <f>SUM(L17,AN17)</f>
        <v>51492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51492</v>
      </c>
      <c r="CB17" s="121">
        <f>SUM(X17,AZ17)</f>
        <v>51492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177453</v>
      </c>
      <c r="CG17" s="121">
        <f>SUM(AC17,BE17)</f>
        <v>0</v>
      </c>
      <c r="CH17" s="121">
        <f>SUM(AD17,BF17)</f>
        <v>0</v>
      </c>
      <c r="CI17" s="121">
        <f>SUM(AE17,BG17)</f>
        <v>51492</v>
      </c>
    </row>
    <row r="18" spans="1:87" s="136" customFormat="1" ht="13.5" customHeight="1" x14ac:dyDescent="0.15">
      <c r="A18" s="119" t="s">
        <v>11</v>
      </c>
      <c r="B18" s="120" t="s">
        <v>364</v>
      </c>
      <c r="C18" s="119" t="s">
        <v>365</v>
      </c>
      <c r="D18" s="121">
        <f>+SUM(E18,J18)</f>
        <v>52479</v>
      </c>
      <c r="E18" s="121">
        <f>+SUM(F18:I18)</f>
        <v>34000</v>
      </c>
      <c r="F18" s="121">
        <v>0</v>
      </c>
      <c r="G18" s="121">
        <v>0</v>
      </c>
      <c r="H18" s="121">
        <v>0</v>
      </c>
      <c r="I18" s="121">
        <v>34000</v>
      </c>
      <c r="J18" s="121">
        <v>18479</v>
      </c>
      <c r="K18" s="121">
        <v>0</v>
      </c>
      <c r="L18" s="121">
        <f>+SUM(M18,R18,V18,W18,AC18)</f>
        <v>1052171</v>
      </c>
      <c r="M18" s="121">
        <f>+SUM(N18:Q18)</f>
        <v>106903</v>
      </c>
      <c r="N18" s="121">
        <v>80460</v>
      </c>
      <c r="O18" s="121">
        <v>26443</v>
      </c>
      <c r="P18" s="121">
        <v>0</v>
      </c>
      <c r="Q18" s="121">
        <v>0</v>
      </c>
      <c r="R18" s="121">
        <f>+SUM(S18:U18)</f>
        <v>45579</v>
      </c>
      <c r="S18" s="121">
        <v>1157</v>
      </c>
      <c r="T18" s="121">
        <v>34322</v>
      </c>
      <c r="U18" s="121">
        <v>10100</v>
      </c>
      <c r="V18" s="121">
        <v>0</v>
      </c>
      <c r="W18" s="121">
        <f>+SUM(X18:AA18)</f>
        <v>899279</v>
      </c>
      <c r="X18" s="121">
        <v>178518</v>
      </c>
      <c r="Y18" s="121">
        <v>614284</v>
      </c>
      <c r="Z18" s="121">
        <v>21168</v>
      </c>
      <c r="AA18" s="121">
        <v>85309</v>
      </c>
      <c r="AB18" s="121">
        <v>16230</v>
      </c>
      <c r="AC18" s="121">
        <v>410</v>
      </c>
      <c r="AD18" s="121">
        <v>23031</v>
      </c>
      <c r="AE18" s="121">
        <f>+SUM(D18,L18,AD18)</f>
        <v>1127681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132420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52479</v>
      </c>
      <c r="BI18" s="121">
        <f>SUM(E18,AG18)</f>
        <v>34000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34000</v>
      </c>
      <c r="BN18" s="121">
        <f>SUM(J18,AL18)</f>
        <v>18479</v>
      </c>
      <c r="BO18" s="121">
        <f>SUM(K18,AM18)</f>
        <v>0</v>
      </c>
      <c r="BP18" s="121">
        <f>SUM(L18,AN18)</f>
        <v>1052171</v>
      </c>
      <c r="BQ18" s="121">
        <f>SUM(M18,AO18)</f>
        <v>106903</v>
      </c>
      <c r="BR18" s="121">
        <f>SUM(N18,AP18)</f>
        <v>80460</v>
      </c>
      <c r="BS18" s="121">
        <f>SUM(O18,AQ18)</f>
        <v>26443</v>
      </c>
      <c r="BT18" s="121">
        <f>SUM(P18,AR18)</f>
        <v>0</v>
      </c>
      <c r="BU18" s="121">
        <f>SUM(Q18,AS18)</f>
        <v>0</v>
      </c>
      <c r="BV18" s="121">
        <f>SUM(R18,AT18)</f>
        <v>45579</v>
      </c>
      <c r="BW18" s="121">
        <f>SUM(S18,AU18)</f>
        <v>1157</v>
      </c>
      <c r="BX18" s="121">
        <f>SUM(T18,AV18)</f>
        <v>34322</v>
      </c>
      <c r="BY18" s="121">
        <f>SUM(U18,AW18)</f>
        <v>10100</v>
      </c>
      <c r="BZ18" s="121">
        <f>SUM(V18,AX18)</f>
        <v>0</v>
      </c>
      <c r="CA18" s="121">
        <f>SUM(W18,AY18)</f>
        <v>899279</v>
      </c>
      <c r="CB18" s="121">
        <f>SUM(X18,AZ18)</f>
        <v>178518</v>
      </c>
      <c r="CC18" s="121">
        <f>SUM(Y18,BA18)</f>
        <v>614284</v>
      </c>
      <c r="CD18" s="121">
        <f>SUM(Z18,BB18)</f>
        <v>21168</v>
      </c>
      <c r="CE18" s="121">
        <f>SUM(AA18,BC18)</f>
        <v>85309</v>
      </c>
      <c r="CF18" s="121">
        <f>SUM(AB18,BD18)</f>
        <v>148650</v>
      </c>
      <c r="CG18" s="121">
        <f>SUM(AC18,BE18)</f>
        <v>410</v>
      </c>
      <c r="CH18" s="121">
        <f>SUM(AD18,BF18)</f>
        <v>23031</v>
      </c>
      <c r="CI18" s="121">
        <f>SUM(AE18,BG18)</f>
        <v>1127681</v>
      </c>
    </row>
    <row r="19" spans="1:87" s="136" customFormat="1" ht="13.5" customHeight="1" x14ac:dyDescent="0.15">
      <c r="A19" s="119" t="s">
        <v>11</v>
      </c>
      <c r="B19" s="120" t="s">
        <v>367</v>
      </c>
      <c r="C19" s="119" t="s">
        <v>368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89258</v>
      </c>
      <c r="L19" s="121">
        <f>+SUM(M19,R19,V19,W19,AC19)</f>
        <v>156487</v>
      </c>
      <c r="M19" s="121">
        <f>+SUM(N19:Q19)</f>
        <v>66131</v>
      </c>
      <c r="N19" s="121">
        <v>58510</v>
      </c>
      <c r="O19" s="121">
        <v>7621</v>
      </c>
      <c r="P19" s="121">
        <v>0</v>
      </c>
      <c r="Q19" s="121">
        <v>0</v>
      </c>
      <c r="R19" s="121">
        <f>+SUM(S19:U19)</f>
        <v>720</v>
      </c>
      <c r="S19" s="121">
        <v>720</v>
      </c>
      <c r="T19" s="121">
        <v>0</v>
      </c>
      <c r="U19" s="121">
        <v>0</v>
      </c>
      <c r="V19" s="121">
        <v>0</v>
      </c>
      <c r="W19" s="121">
        <f>+SUM(X19:AA19)</f>
        <v>89636</v>
      </c>
      <c r="X19" s="121">
        <v>83239</v>
      </c>
      <c r="Y19" s="121">
        <v>0</v>
      </c>
      <c r="Z19" s="121">
        <v>0</v>
      </c>
      <c r="AA19" s="121">
        <v>6397</v>
      </c>
      <c r="AB19" s="121">
        <v>169394</v>
      </c>
      <c r="AC19" s="121">
        <v>0</v>
      </c>
      <c r="AD19" s="121">
        <v>0</v>
      </c>
      <c r="AE19" s="121">
        <f>+SUM(D19,L19,AD19)</f>
        <v>156487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3501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51068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92759</v>
      </c>
      <c r="BP19" s="121">
        <f>SUM(L19,AN19)</f>
        <v>156487</v>
      </c>
      <c r="BQ19" s="121">
        <f>SUM(M19,AO19)</f>
        <v>66131</v>
      </c>
      <c r="BR19" s="121">
        <f>SUM(N19,AP19)</f>
        <v>58510</v>
      </c>
      <c r="BS19" s="121">
        <f>SUM(O19,AQ19)</f>
        <v>7621</v>
      </c>
      <c r="BT19" s="121">
        <f>SUM(P19,AR19)</f>
        <v>0</v>
      </c>
      <c r="BU19" s="121">
        <f>SUM(Q19,AS19)</f>
        <v>0</v>
      </c>
      <c r="BV19" s="121">
        <f>SUM(R19,AT19)</f>
        <v>720</v>
      </c>
      <c r="BW19" s="121">
        <f>SUM(S19,AU19)</f>
        <v>720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89636</v>
      </c>
      <c r="CB19" s="121">
        <f>SUM(X19,AZ19)</f>
        <v>83239</v>
      </c>
      <c r="CC19" s="121">
        <f>SUM(Y19,BA19)</f>
        <v>0</v>
      </c>
      <c r="CD19" s="121">
        <f>SUM(Z19,BB19)</f>
        <v>0</v>
      </c>
      <c r="CE19" s="121">
        <f>SUM(AA19,BC19)</f>
        <v>6397</v>
      </c>
      <c r="CF19" s="121">
        <f>SUM(AB19,BD19)</f>
        <v>220462</v>
      </c>
      <c r="CG19" s="121">
        <f>SUM(AC19,BE19)</f>
        <v>0</v>
      </c>
      <c r="CH19" s="121">
        <f>SUM(AD19,BF19)</f>
        <v>0</v>
      </c>
      <c r="CI19" s="121">
        <f>SUM(AE19,BG19)</f>
        <v>156487</v>
      </c>
    </row>
    <row r="20" spans="1:87" s="136" customFormat="1" ht="13.5" customHeight="1" x14ac:dyDescent="0.15">
      <c r="A20" s="119" t="s">
        <v>11</v>
      </c>
      <c r="B20" s="120" t="s">
        <v>370</v>
      </c>
      <c r="C20" s="119" t="s">
        <v>371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61823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61823</v>
      </c>
      <c r="S20" s="121">
        <v>61823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201187</v>
      </c>
      <c r="AC20" s="121">
        <v>0</v>
      </c>
      <c r="AD20" s="121">
        <v>0</v>
      </c>
      <c r="AE20" s="121">
        <f>+SUM(D20,L20,AD20)</f>
        <v>61823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102112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61823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61823</v>
      </c>
      <c r="BW20" s="121">
        <f>SUM(S20,AU20)</f>
        <v>61823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303299</v>
      </c>
      <c r="CG20" s="121">
        <f>SUM(AC20,BE20)</f>
        <v>0</v>
      </c>
      <c r="CH20" s="121">
        <f>SUM(AD20,BF20)</f>
        <v>0</v>
      </c>
      <c r="CI20" s="121">
        <f>SUM(AE20,BG20)</f>
        <v>61823</v>
      </c>
    </row>
    <row r="21" spans="1:87" s="136" customFormat="1" ht="13.5" customHeight="1" x14ac:dyDescent="0.15">
      <c r="A21" s="119" t="s">
        <v>11</v>
      </c>
      <c r="B21" s="120" t="s">
        <v>375</v>
      </c>
      <c r="C21" s="119" t="s">
        <v>376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61472</v>
      </c>
      <c r="L21" s="121">
        <f>+SUM(M21,R21,V21,W21,AC21)</f>
        <v>261180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261180</v>
      </c>
      <c r="X21" s="121">
        <v>226542</v>
      </c>
      <c r="Y21" s="121">
        <v>0</v>
      </c>
      <c r="Z21" s="121">
        <v>0</v>
      </c>
      <c r="AA21" s="121">
        <v>34638</v>
      </c>
      <c r="AB21" s="121">
        <v>207336</v>
      </c>
      <c r="AC21" s="121">
        <v>0</v>
      </c>
      <c r="AD21" s="121">
        <v>0</v>
      </c>
      <c r="AE21" s="121">
        <f>+SUM(D21,L21,AD21)</f>
        <v>261180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63410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61472</v>
      </c>
      <c r="BP21" s="121">
        <f>SUM(L21,AN21)</f>
        <v>261180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261180</v>
      </c>
      <c r="CB21" s="121">
        <f>SUM(X21,AZ21)</f>
        <v>226542</v>
      </c>
      <c r="CC21" s="121">
        <f>SUM(Y21,BA21)</f>
        <v>0</v>
      </c>
      <c r="CD21" s="121">
        <f>SUM(Z21,BB21)</f>
        <v>0</v>
      </c>
      <c r="CE21" s="121">
        <f>SUM(AA21,BC21)</f>
        <v>34638</v>
      </c>
      <c r="CF21" s="121">
        <f>SUM(AB21,BD21)</f>
        <v>270746</v>
      </c>
      <c r="CG21" s="121">
        <f>SUM(AC21,BE21)</f>
        <v>0</v>
      </c>
      <c r="CH21" s="121">
        <f>SUM(AD21,BF21)</f>
        <v>0</v>
      </c>
      <c r="CI21" s="121">
        <f>SUM(AE21,BG21)</f>
        <v>261180</v>
      </c>
    </row>
    <row r="22" spans="1:87" s="136" customFormat="1" ht="13.5" customHeight="1" x14ac:dyDescent="0.15">
      <c r="A22" s="119" t="s">
        <v>11</v>
      </c>
      <c r="B22" s="120" t="s">
        <v>378</v>
      </c>
      <c r="C22" s="119" t="s">
        <v>379</v>
      </c>
      <c r="D22" s="121">
        <f>+SUM(E22,J22)</f>
        <v>34383</v>
      </c>
      <c r="E22" s="121">
        <f>+SUM(F22:I22)</f>
        <v>34383</v>
      </c>
      <c r="F22" s="121">
        <v>0</v>
      </c>
      <c r="G22" s="121">
        <v>15208</v>
      </c>
      <c r="H22" s="121">
        <v>19175</v>
      </c>
      <c r="I22" s="121">
        <v>0</v>
      </c>
      <c r="J22" s="121">
        <v>0</v>
      </c>
      <c r="K22" s="121">
        <v>0</v>
      </c>
      <c r="L22" s="121">
        <f>+SUM(M22,R22,V22,W22,AC22)</f>
        <v>150632</v>
      </c>
      <c r="M22" s="121">
        <f>+SUM(N22:Q22)</f>
        <v>22126</v>
      </c>
      <c r="N22" s="121">
        <v>1860</v>
      </c>
      <c r="O22" s="121">
        <v>20266</v>
      </c>
      <c r="P22" s="121">
        <v>0</v>
      </c>
      <c r="Q22" s="121">
        <v>0</v>
      </c>
      <c r="R22" s="121">
        <f>+SUM(S22:U22)</f>
        <v>2754</v>
      </c>
      <c r="S22" s="121">
        <v>2754</v>
      </c>
      <c r="T22" s="121">
        <v>0</v>
      </c>
      <c r="U22" s="121">
        <v>0</v>
      </c>
      <c r="V22" s="121">
        <v>0</v>
      </c>
      <c r="W22" s="121">
        <f>+SUM(X22:AA22)</f>
        <v>125752</v>
      </c>
      <c r="X22" s="121">
        <v>54637</v>
      </c>
      <c r="Y22" s="121">
        <v>54795</v>
      </c>
      <c r="Z22" s="121">
        <v>5164</v>
      </c>
      <c r="AA22" s="121">
        <v>11156</v>
      </c>
      <c r="AB22" s="121">
        <v>0</v>
      </c>
      <c r="AC22" s="121">
        <v>0</v>
      </c>
      <c r="AD22" s="121">
        <v>0</v>
      </c>
      <c r="AE22" s="121">
        <f>+SUM(D22,L22,AD22)</f>
        <v>185015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2000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2000</v>
      </c>
      <c r="AU22" s="121">
        <v>2000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49664</v>
      </c>
      <c r="BE22" s="121">
        <v>0</v>
      </c>
      <c r="BF22" s="121">
        <v>0</v>
      </c>
      <c r="BG22" s="121">
        <f>+SUM(BF22,AN22,AF22)</f>
        <v>2000</v>
      </c>
      <c r="BH22" s="121">
        <f>SUM(D22,AF22)</f>
        <v>34383</v>
      </c>
      <c r="BI22" s="121">
        <f>SUM(E22,AG22)</f>
        <v>34383</v>
      </c>
      <c r="BJ22" s="121">
        <f>SUM(F22,AH22)</f>
        <v>0</v>
      </c>
      <c r="BK22" s="121">
        <f>SUM(G22,AI22)</f>
        <v>15208</v>
      </c>
      <c r="BL22" s="121">
        <f>SUM(H22,AJ22)</f>
        <v>19175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152632</v>
      </c>
      <c r="BQ22" s="121">
        <f>SUM(M22,AO22)</f>
        <v>22126</v>
      </c>
      <c r="BR22" s="121">
        <f>SUM(N22,AP22)</f>
        <v>1860</v>
      </c>
      <c r="BS22" s="121">
        <f>SUM(O22,AQ22)</f>
        <v>20266</v>
      </c>
      <c r="BT22" s="121">
        <f>SUM(P22,AR22)</f>
        <v>0</v>
      </c>
      <c r="BU22" s="121">
        <f>SUM(Q22,AS22)</f>
        <v>0</v>
      </c>
      <c r="BV22" s="121">
        <f>SUM(R22,AT22)</f>
        <v>4754</v>
      </c>
      <c r="BW22" s="121">
        <f>SUM(S22,AU22)</f>
        <v>4754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125752</v>
      </c>
      <c r="CB22" s="121">
        <f>SUM(X22,AZ22)</f>
        <v>54637</v>
      </c>
      <c r="CC22" s="121">
        <f>SUM(Y22,BA22)</f>
        <v>54795</v>
      </c>
      <c r="CD22" s="121">
        <f>SUM(Z22,BB22)</f>
        <v>5164</v>
      </c>
      <c r="CE22" s="121">
        <f>SUM(AA22,BC22)</f>
        <v>11156</v>
      </c>
      <c r="CF22" s="121">
        <f>SUM(AB22,BD22)</f>
        <v>49664</v>
      </c>
      <c r="CG22" s="121">
        <f>SUM(AC22,BE22)</f>
        <v>0</v>
      </c>
      <c r="CH22" s="121">
        <f>SUM(AD22,BF22)</f>
        <v>0</v>
      </c>
      <c r="CI22" s="121">
        <f>SUM(AE22,BG22)</f>
        <v>187015</v>
      </c>
    </row>
    <row r="23" spans="1:87" s="136" customFormat="1" ht="13.5" customHeight="1" x14ac:dyDescent="0.15">
      <c r="A23" s="119" t="s">
        <v>11</v>
      </c>
      <c r="B23" s="120" t="s">
        <v>382</v>
      </c>
      <c r="C23" s="119" t="s">
        <v>383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19072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19072</v>
      </c>
      <c r="X23" s="121">
        <v>7224</v>
      </c>
      <c r="Y23" s="121">
        <v>11773</v>
      </c>
      <c r="Z23" s="121">
        <v>0</v>
      </c>
      <c r="AA23" s="121">
        <v>75</v>
      </c>
      <c r="AB23" s="121">
        <v>101394</v>
      </c>
      <c r="AC23" s="121">
        <v>0</v>
      </c>
      <c r="AD23" s="121">
        <v>0</v>
      </c>
      <c r="AE23" s="121">
        <f>+SUM(D23,L23,AD23)</f>
        <v>19072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37830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19072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19072</v>
      </c>
      <c r="CB23" s="121">
        <f>SUM(X23,AZ23)</f>
        <v>7224</v>
      </c>
      <c r="CC23" s="121">
        <f>SUM(Y23,BA23)</f>
        <v>11773</v>
      </c>
      <c r="CD23" s="121">
        <f>SUM(Z23,BB23)</f>
        <v>0</v>
      </c>
      <c r="CE23" s="121">
        <f>SUM(AA23,BC23)</f>
        <v>75</v>
      </c>
      <c r="CF23" s="121">
        <f>SUM(AB23,BD23)</f>
        <v>139224</v>
      </c>
      <c r="CG23" s="121">
        <f>SUM(AC23,BE23)</f>
        <v>0</v>
      </c>
      <c r="CH23" s="121">
        <f>SUM(AD23,BF23)</f>
        <v>0</v>
      </c>
      <c r="CI23" s="121">
        <f>SUM(AE23,BG23)</f>
        <v>19072</v>
      </c>
    </row>
    <row r="24" spans="1:87" s="136" customFormat="1" ht="13.5" customHeight="1" x14ac:dyDescent="0.15">
      <c r="A24" s="119" t="s">
        <v>11</v>
      </c>
      <c r="B24" s="120" t="s">
        <v>387</v>
      </c>
      <c r="C24" s="119" t="s">
        <v>388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57016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21900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78916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11</v>
      </c>
      <c r="B25" s="120" t="s">
        <v>391</v>
      </c>
      <c r="C25" s="119" t="s">
        <v>392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51758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22549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74307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11</v>
      </c>
      <c r="B26" s="120" t="s">
        <v>395</v>
      </c>
      <c r="C26" s="119" t="s">
        <v>396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64612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30620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95232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11</v>
      </c>
      <c r="B27" s="120" t="s">
        <v>399</v>
      </c>
      <c r="C27" s="119" t="s">
        <v>400</v>
      </c>
      <c r="D27" s="121">
        <f>+SUM(E27,J27)</f>
        <v>149177</v>
      </c>
      <c r="E27" s="121">
        <f>+SUM(F27:I27)</f>
        <v>149177</v>
      </c>
      <c r="F27" s="121">
        <v>0</v>
      </c>
      <c r="G27" s="121">
        <v>139079</v>
      </c>
      <c r="H27" s="121">
        <v>10098</v>
      </c>
      <c r="I27" s="121">
        <v>0</v>
      </c>
      <c r="J27" s="121">
        <v>0</v>
      </c>
      <c r="K27" s="121">
        <v>0</v>
      </c>
      <c r="L27" s="121">
        <f>+SUM(M27,R27,V27,W27,AC27)</f>
        <v>395373</v>
      </c>
      <c r="M27" s="121">
        <f>+SUM(N27:Q27)</f>
        <v>30243</v>
      </c>
      <c r="N27" s="121">
        <v>20377</v>
      </c>
      <c r="O27" s="121">
        <v>3245</v>
      </c>
      <c r="P27" s="121">
        <v>6621</v>
      </c>
      <c r="Q27" s="121">
        <v>0</v>
      </c>
      <c r="R27" s="121">
        <f>+SUM(S27:U27)</f>
        <v>193281</v>
      </c>
      <c r="S27" s="121">
        <v>7063</v>
      </c>
      <c r="T27" s="121">
        <v>179810</v>
      </c>
      <c r="U27" s="121">
        <v>6408</v>
      </c>
      <c r="V27" s="121">
        <v>0</v>
      </c>
      <c r="W27" s="121">
        <f>+SUM(X27:AA27)</f>
        <v>171849</v>
      </c>
      <c r="X27" s="121">
        <v>91572</v>
      </c>
      <c r="Y27" s="121">
        <v>74450</v>
      </c>
      <c r="Z27" s="121">
        <v>5827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544550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65845</v>
      </c>
      <c r="AO27" s="121">
        <f>+SUM(AP27:AS27)</f>
        <v>10663</v>
      </c>
      <c r="AP27" s="121">
        <v>10663</v>
      </c>
      <c r="AQ27" s="121">
        <v>0</v>
      </c>
      <c r="AR27" s="121">
        <v>0</v>
      </c>
      <c r="AS27" s="121">
        <v>0</v>
      </c>
      <c r="AT27" s="121">
        <f>+SUM(AU27:AW27)</f>
        <v>24823</v>
      </c>
      <c r="AU27" s="121">
        <v>0</v>
      </c>
      <c r="AV27" s="121">
        <v>24823</v>
      </c>
      <c r="AW27" s="121">
        <v>0</v>
      </c>
      <c r="AX27" s="121">
        <v>0</v>
      </c>
      <c r="AY27" s="121">
        <f>+SUM(AZ27:BC27)</f>
        <v>30359</v>
      </c>
      <c r="AZ27" s="121">
        <v>0</v>
      </c>
      <c r="BA27" s="121">
        <v>22032</v>
      </c>
      <c r="BB27" s="121">
        <v>0</v>
      </c>
      <c r="BC27" s="121">
        <v>8327</v>
      </c>
      <c r="BD27" s="121">
        <v>0</v>
      </c>
      <c r="BE27" s="121">
        <v>0</v>
      </c>
      <c r="BF27" s="121">
        <v>0</v>
      </c>
      <c r="BG27" s="121">
        <f>+SUM(BF27,AN27,AF27)</f>
        <v>65845</v>
      </c>
      <c r="BH27" s="121">
        <f>SUM(D27,AF27)</f>
        <v>149177</v>
      </c>
      <c r="BI27" s="121">
        <f>SUM(E27,AG27)</f>
        <v>149177</v>
      </c>
      <c r="BJ27" s="121">
        <f>SUM(F27,AH27)</f>
        <v>0</v>
      </c>
      <c r="BK27" s="121">
        <f>SUM(G27,AI27)</f>
        <v>139079</v>
      </c>
      <c r="BL27" s="121">
        <f>SUM(H27,AJ27)</f>
        <v>10098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461218</v>
      </c>
      <c r="BQ27" s="121">
        <f>SUM(M27,AO27)</f>
        <v>40906</v>
      </c>
      <c r="BR27" s="121">
        <f>SUM(N27,AP27)</f>
        <v>31040</v>
      </c>
      <c r="BS27" s="121">
        <f>SUM(O27,AQ27)</f>
        <v>3245</v>
      </c>
      <c r="BT27" s="121">
        <f>SUM(P27,AR27)</f>
        <v>6621</v>
      </c>
      <c r="BU27" s="121">
        <f>SUM(Q27,AS27)</f>
        <v>0</v>
      </c>
      <c r="BV27" s="121">
        <f>SUM(R27,AT27)</f>
        <v>218104</v>
      </c>
      <c r="BW27" s="121">
        <f>SUM(S27,AU27)</f>
        <v>7063</v>
      </c>
      <c r="BX27" s="121">
        <f>SUM(T27,AV27)</f>
        <v>204633</v>
      </c>
      <c r="BY27" s="121">
        <f>SUM(U27,AW27)</f>
        <v>6408</v>
      </c>
      <c r="BZ27" s="121">
        <f>SUM(V27,AX27)</f>
        <v>0</v>
      </c>
      <c r="CA27" s="121">
        <f>SUM(W27,AY27)</f>
        <v>202208</v>
      </c>
      <c r="CB27" s="121">
        <f>SUM(X27,AZ27)</f>
        <v>91572</v>
      </c>
      <c r="CC27" s="121">
        <f>SUM(Y27,BA27)</f>
        <v>96482</v>
      </c>
      <c r="CD27" s="121">
        <f>SUM(Z27,BB27)</f>
        <v>5827</v>
      </c>
      <c r="CE27" s="121">
        <f>SUM(AA27,BC27)</f>
        <v>8327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610395</v>
      </c>
    </row>
    <row r="28" spans="1:87" s="136" customFormat="1" ht="13.5" customHeight="1" x14ac:dyDescent="0.15">
      <c r="A28" s="119" t="s">
        <v>11</v>
      </c>
      <c r="B28" s="120" t="s">
        <v>402</v>
      </c>
      <c r="C28" s="119" t="s">
        <v>403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34550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143144</v>
      </c>
      <c r="AC28" s="121">
        <v>0</v>
      </c>
      <c r="AD28" s="121">
        <v>96</v>
      </c>
      <c r="AE28" s="121">
        <f>+SUM(D28,L28,AD28)</f>
        <v>96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31659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34550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174803</v>
      </c>
      <c r="CG28" s="121">
        <f>SUM(AC28,BE28)</f>
        <v>0</v>
      </c>
      <c r="CH28" s="121">
        <f>SUM(AD28,BF28)</f>
        <v>96</v>
      </c>
      <c r="CI28" s="121">
        <f>SUM(AE28,BG28)</f>
        <v>96</v>
      </c>
    </row>
    <row r="29" spans="1:87" s="136" customFormat="1" ht="13.5" customHeight="1" x14ac:dyDescent="0.15">
      <c r="A29" s="119" t="s">
        <v>11</v>
      </c>
      <c r="B29" s="120" t="s">
        <v>405</v>
      </c>
      <c r="C29" s="119" t="s">
        <v>406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23489</v>
      </c>
      <c r="L29" s="121">
        <f>+SUM(M29,R29,V29,W29,AC29)</f>
        <v>28549</v>
      </c>
      <c r="M29" s="121">
        <f>+SUM(N29:Q29)</f>
        <v>4630</v>
      </c>
      <c r="N29" s="121">
        <v>4630</v>
      </c>
      <c r="O29" s="121">
        <v>0</v>
      </c>
      <c r="P29" s="121">
        <v>0</v>
      </c>
      <c r="Q29" s="121">
        <v>0</v>
      </c>
      <c r="R29" s="121">
        <f>+SUM(S29:U29)</f>
        <v>6835</v>
      </c>
      <c r="S29" s="121">
        <v>6835</v>
      </c>
      <c r="T29" s="121">
        <v>0</v>
      </c>
      <c r="U29" s="121">
        <v>0</v>
      </c>
      <c r="V29" s="121">
        <v>0</v>
      </c>
      <c r="W29" s="121">
        <f>+SUM(X29:AA29)</f>
        <v>17084</v>
      </c>
      <c r="X29" s="121">
        <v>16138</v>
      </c>
      <c r="Y29" s="121">
        <v>154</v>
      </c>
      <c r="Z29" s="121">
        <v>0</v>
      </c>
      <c r="AA29" s="121">
        <v>792</v>
      </c>
      <c r="AB29" s="121">
        <v>44577</v>
      </c>
      <c r="AC29" s="121">
        <v>0</v>
      </c>
      <c r="AD29" s="121">
        <v>0</v>
      </c>
      <c r="AE29" s="121">
        <f>+SUM(D29,L29,AD29)</f>
        <v>28549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1969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28726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25458</v>
      </c>
      <c r="BP29" s="121">
        <f>SUM(L29,AN29)</f>
        <v>28549</v>
      </c>
      <c r="BQ29" s="121">
        <f>SUM(M29,AO29)</f>
        <v>4630</v>
      </c>
      <c r="BR29" s="121">
        <f>SUM(N29,AP29)</f>
        <v>4630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6835</v>
      </c>
      <c r="BW29" s="121">
        <f>SUM(S29,AU29)</f>
        <v>6835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17084</v>
      </c>
      <c r="CB29" s="121">
        <f>SUM(X29,AZ29)</f>
        <v>16138</v>
      </c>
      <c r="CC29" s="121">
        <f>SUM(Y29,BA29)</f>
        <v>154</v>
      </c>
      <c r="CD29" s="121">
        <f>SUM(Z29,BB29)</f>
        <v>0</v>
      </c>
      <c r="CE29" s="121">
        <f>SUM(AA29,BC29)</f>
        <v>792</v>
      </c>
      <c r="CF29" s="121">
        <f>SUM(AB29,BD29)</f>
        <v>73303</v>
      </c>
      <c r="CG29" s="121">
        <f>SUM(AC29,BE29)</f>
        <v>0</v>
      </c>
      <c r="CH29" s="121">
        <f>SUM(AD29,BF29)</f>
        <v>0</v>
      </c>
      <c r="CI29" s="121">
        <f>SUM(AE29,BG29)</f>
        <v>28549</v>
      </c>
    </row>
    <row r="30" spans="1:87" s="136" customFormat="1" ht="13.5" customHeight="1" x14ac:dyDescent="0.15">
      <c r="A30" s="119" t="s">
        <v>11</v>
      </c>
      <c r="B30" s="120" t="s">
        <v>408</v>
      </c>
      <c r="C30" s="119" t="s">
        <v>409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50502</v>
      </c>
      <c r="L30" s="121">
        <f>+SUM(M30,R30,V30,W30,AC30)</f>
        <v>172563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172563</v>
      </c>
      <c r="X30" s="121">
        <v>123889</v>
      </c>
      <c r="Y30" s="121">
        <v>393</v>
      </c>
      <c r="Z30" s="121">
        <v>44563</v>
      </c>
      <c r="AA30" s="121">
        <v>3718</v>
      </c>
      <c r="AB30" s="121">
        <v>95841</v>
      </c>
      <c r="AC30" s="121">
        <v>0</v>
      </c>
      <c r="AD30" s="121">
        <v>0</v>
      </c>
      <c r="AE30" s="121">
        <f>+SUM(D30,L30,AD30)</f>
        <v>172563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2626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38301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53128</v>
      </c>
      <c r="BP30" s="121">
        <f>SUM(L30,AN30)</f>
        <v>172563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172563</v>
      </c>
      <c r="CB30" s="121">
        <f>SUM(X30,AZ30)</f>
        <v>123889</v>
      </c>
      <c r="CC30" s="121">
        <f>SUM(Y30,BA30)</f>
        <v>393</v>
      </c>
      <c r="CD30" s="121">
        <f>SUM(Z30,BB30)</f>
        <v>44563</v>
      </c>
      <c r="CE30" s="121">
        <f>SUM(AA30,BC30)</f>
        <v>3718</v>
      </c>
      <c r="CF30" s="121">
        <f>SUM(AB30,BD30)</f>
        <v>134142</v>
      </c>
      <c r="CG30" s="121">
        <f>SUM(AC30,BE30)</f>
        <v>0</v>
      </c>
      <c r="CH30" s="121">
        <f>SUM(AD30,BF30)</f>
        <v>0</v>
      </c>
      <c r="CI30" s="121">
        <f>SUM(AE30,BG30)</f>
        <v>172563</v>
      </c>
    </row>
    <row r="31" spans="1:87" s="136" customFormat="1" ht="13.5" customHeight="1" x14ac:dyDescent="0.15">
      <c r="A31" s="119" t="s">
        <v>11</v>
      </c>
      <c r="B31" s="120" t="s">
        <v>411</v>
      </c>
      <c r="C31" s="119" t="s">
        <v>412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166138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20635</v>
      </c>
      <c r="S31" s="121">
        <v>18632</v>
      </c>
      <c r="T31" s="121">
        <v>2003</v>
      </c>
      <c r="U31" s="121">
        <v>0</v>
      </c>
      <c r="V31" s="121">
        <v>0</v>
      </c>
      <c r="W31" s="121">
        <f>+SUM(X31:AA31)</f>
        <v>145503</v>
      </c>
      <c r="X31" s="121">
        <v>92871</v>
      </c>
      <c r="Y31" s="121">
        <v>20523</v>
      </c>
      <c r="Z31" s="121">
        <v>0</v>
      </c>
      <c r="AA31" s="121">
        <v>32109</v>
      </c>
      <c r="AB31" s="121">
        <v>239069</v>
      </c>
      <c r="AC31" s="121">
        <v>0</v>
      </c>
      <c r="AD31" s="121">
        <v>203</v>
      </c>
      <c r="AE31" s="121">
        <f>+SUM(D31,L31,AD31)</f>
        <v>166341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75508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166138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20635</v>
      </c>
      <c r="BW31" s="121">
        <f>SUM(S31,AU31)</f>
        <v>18632</v>
      </c>
      <c r="BX31" s="121">
        <f>SUM(T31,AV31)</f>
        <v>2003</v>
      </c>
      <c r="BY31" s="121">
        <f>SUM(U31,AW31)</f>
        <v>0</v>
      </c>
      <c r="BZ31" s="121">
        <f>SUM(V31,AX31)</f>
        <v>0</v>
      </c>
      <c r="CA31" s="121">
        <f>SUM(W31,AY31)</f>
        <v>145503</v>
      </c>
      <c r="CB31" s="121">
        <f>SUM(X31,AZ31)</f>
        <v>92871</v>
      </c>
      <c r="CC31" s="121">
        <f>SUM(Y31,BA31)</f>
        <v>20523</v>
      </c>
      <c r="CD31" s="121">
        <f>SUM(Z31,BB31)</f>
        <v>0</v>
      </c>
      <c r="CE31" s="121">
        <f>SUM(AA31,BC31)</f>
        <v>32109</v>
      </c>
      <c r="CF31" s="121">
        <f>SUM(AB31,BD31)</f>
        <v>314577</v>
      </c>
      <c r="CG31" s="121">
        <f>SUM(AC31,BE31)</f>
        <v>0</v>
      </c>
      <c r="CH31" s="121">
        <f>SUM(AD31,BF31)</f>
        <v>203</v>
      </c>
      <c r="CI31" s="121">
        <f>SUM(AE31,BG31)</f>
        <v>166341</v>
      </c>
    </row>
    <row r="32" spans="1:87" s="136" customFormat="1" ht="13.5" customHeight="1" x14ac:dyDescent="0.15">
      <c r="A32" s="119" t="s">
        <v>11</v>
      </c>
      <c r="B32" s="120" t="s">
        <v>414</v>
      </c>
      <c r="C32" s="119" t="s">
        <v>415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41429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41429</v>
      </c>
      <c r="X32" s="121">
        <v>41429</v>
      </c>
      <c r="Y32" s="121">
        <v>0</v>
      </c>
      <c r="Z32" s="121">
        <v>0</v>
      </c>
      <c r="AA32" s="121">
        <v>0</v>
      </c>
      <c r="AB32" s="121">
        <v>135528</v>
      </c>
      <c r="AC32" s="121">
        <v>0</v>
      </c>
      <c r="AD32" s="121">
        <v>0</v>
      </c>
      <c r="AE32" s="121">
        <f>+SUM(D32,L32,AD32)</f>
        <v>41429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66139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41429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41429</v>
      </c>
      <c r="CB32" s="121">
        <f>SUM(X32,AZ32)</f>
        <v>41429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201667</v>
      </c>
      <c r="CG32" s="121">
        <f>SUM(AC32,BE32)</f>
        <v>0</v>
      </c>
      <c r="CH32" s="121">
        <f>SUM(AD32,BF32)</f>
        <v>0</v>
      </c>
      <c r="CI32" s="121">
        <f>SUM(AE32,BG32)</f>
        <v>41429</v>
      </c>
    </row>
    <row r="33" spans="1:87" s="136" customFormat="1" ht="13.5" customHeight="1" x14ac:dyDescent="0.15">
      <c r="A33" s="119" t="s">
        <v>11</v>
      </c>
      <c r="B33" s="120" t="s">
        <v>357</v>
      </c>
      <c r="C33" s="119" t="s">
        <v>358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805991</v>
      </c>
      <c r="M33" s="121">
        <f>+SUM(N33:Q33)</f>
        <v>35702</v>
      </c>
      <c r="N33" s="121">
        <v>35702</v>
      </c>
      <c r="O33" s="121">
        <v>0</v>
      </c>
      <c r="P33" s="121">
        <v>0</v>
      </c>
      <c r="Q33" s="121">
        <v>0</v>
      </c>
      <c r="R33" s="121">
        <f>+SUM(S33:U33)</f>
        <v>452372</v>
      </c>
      <c r="S33" s="121">
        <v>0</v>
      </c>
      <c r="T33" s="121">
        <v>429825</v>
      </c>
      <c r="U33" s="121">
        <v>22547</v>
      </c>
      <c r="V33" s="121">
        <v>0</v>
      </c>
      <c r="W33" s="121">
        <f>+SUM(X33:AA33)</f>
        <v>317917</v>
      </c>
      <c r="X33" s="121">
        <v>0</v>
      </c>
      <c r="Y33" s="121">
        <v>296199</v>
      </c>
      <c r="Z33" s="121">
        <v>21718</v>
      </c>
      <c r="AA33" s="121">
        <v>0</v>
      </c>
      <c r="AB33" s="121">
        <v>0</v>
      </c>
      <c r="AC33" s="121">
        <v>0</v>
      </c>
      <c r="AD33" s="121">
        <v>4468</v>
      </c>
      <c r="AE33" s="121">
        <f>+SUM(D33,L33,AD33)</f>
        <v>810459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298500</v>
      </c>
      <c r="AO33" s="121">
        <f>+SUM(AP33:AS33)</f>
        <v>15881</v>
      </c>
      <c r="AP33" s="121">
        <v>15881</v>
      </c>
      <c r="AQ33" s="121">
        <v>0</v>
      </c>
      <c r="AR33" s="121">
        <v>0</v>
      </c>
      <c r="AS33" s="121">
        <v>0</v>
      </c>
      <c r="AT33" s="121">
        <f>+SUM(AU33:AW33)</f>
        <v>149083</v>
      </c>
      <c r="AU33" s="121">
        <v>0</v>
      </c>
      <c r="AV33" s="121">
        <v>149083</v>
      </c>
      <c r="AW33" s="121">
        <v>0</v>
      </c>
      <c r="AX33" s="121">
        <v>0</v>
      </c>
      <c r="AY33" s="121">
        <f>+SUM(AZ33:BC33)</f>
        <v>133536</v>
      </c>
      <c r="AZ33" s="121">
        <v>0</v>
      </c>
      <c r="BA33" s="121">
        <v>107553</v>
      </c>
      <c r="BB33" s="121">
        <v>25983</v>
      </c>
      <c r="BC33" s="121">
        <v>0</v>
      </c>
      <c r="BD33" s="121">
        <v>0</v>
      </c>
      <c r="BE33" s="121">
        <v>0</v>
      </c>
      <c r="BF33" s="121">
        <v>5475</v>
      </c>
      <c r="BG33" s="121">
        <f>+SUM(BF33,AN33,AF33)</f>
        <v>303975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1104491</v>
      </c>
      <c r="BQ33" s="121">
        <f>SUM(M33,AO33)</f>
        <v>51583</v>
      </c>
      <c r="BR33" s="121">
        <f>SUM(N33,AP33)</f>
        <v>51583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601455</v>
      </c>
      <c r="BW33" s="121">
        <f>SUM(S33,AU33)</f>
        <v>0</v>
      </c>
      <c r="BX33" s="121">
        <f>SUM(T33,AV33)</f>
        <v>578908</v>
      </c>
      <c r="BY33" s="121">
        <f>SUM(U33,AW33)</f>
        <v>22547</v>
      </c>
      <c r="BZ33" s="121">
        <f>SUM(V33,AX33)</f>
        <v>0</v>
      </c>
      <c r="CA33" s="121">
        <f>SUM(W33,AY33)</f>
        <v>451453</v>
      </c>
      <c r="CB33" s="121">
        <f>SUM(X33,AZ33)</f>
        <v>0</v>
      </c>
      <c r="CC33" s="121">
        <f>SUM(Y33,BA33)</f>
        <v>403752</v>
      </c>
      <c r="CD33" s="121">
        <f>SUM(Z33,BB33)</f>
        <v>47701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9943</v>
      </c>
      <c r="CI33" s="121">
        <f>SUM(AE33,BG33)</f>
        <v>1114434</v>
      </c>
    </row>
    <row r="34" spans="1:87" s="136" customFormat="1" ht="13.5" customHeight="1" x14ac:dyDescent="0.15">
      <c r="A34" s="119" t="s">
        <v>11</v>
      </c>
      <c r="B34" s="120" t="s">
        <v>333</v>
      </c>
      <c r="C34" s="119" t="s">
        <v>334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13835</v>
      </c>
      <c r="AG34" s="121">
        <f>+SUM(AH34:AK34)</f>
        <v>6815</v>
      </c>
      <c r="AH34" s="121">
        <v>6815</v>
      </c>
      <c r="AI34" s="121">
        <v>0</v>
      </c>
      <c r="AJ34" s="121">
        <v>0</v>
      </c>
      <c r="AK34" s="121">
        <v>0</v>
      </c>
      <c r="AL34" s="121">
        <v>7020</v>
      </c>
      <c r="AM34" s="121">
        <v>0</v>
      </c>
      <c r="AN34" s="121">
        <f>+SUM(AO34,AT34,AX34,AY34,BE34)</f>
        <v>242035</v>
      </c>
      <c r="AO34" s="121">
        <f>+SUM(AP34:AS34)</f>
        <v>52821</v>
      </c>
      <c r="AP34" s="121">
        <v>52821</v>
      </c>
      <c r="AQ34" s="121">
        <v>0</v>
      </c>
      <c r="AR34" s="121">
        <v>0</v>
      </c>
      <c r="AS34" s="121">
        <v>0</v>
      </c>
      <c r="AT34" s="121">
        <f>+SUM(AU34:AW34)</f>
        <v>111002</v>
      </c>
      <c r="AU34" s="121">
        <v>0</v>
      </c>
      <c r="AV34" s="121">
        <v>111002</v>
      </c>
      <c r="AW34" s="121">
        <v>0</v>
      </c>
      <c r="AX34" s="121">
        <v>0</v>
      </c>
      <c r="AY34" s="121">
        <f>+SUM(AZ34:BC34)</f>
        <v>78212</v>
      </c>
      <c r="AZ34" s="121">
        <v>0</v>
      </c>
      <c r="BA34" s="121">
        <v>50220</v>
      </c>
      <c r="BB34" s="121">
        <v>2722</v>
      </c>
      <c r="BC34" s="121">
        <v>25270</v>
      </c>
      <c r="BD34" s="121">
        <v>0</v>
      </c>
      <c r="BE34" s="121">
        <v>0</v>
      </c>
      <c r="BF34" s="121">
        <v>0</v>
      </c>
      <c r="BG34" s="121">
        <f>+SUM(BF34,AN34,AF34)</f>
        <v>255870</v>
      </c>
      <c r="BH34" s="121">
        <f>SUM(D34,AF34)</f>
        <v>13835</v>
      </c>
      <c r="BI34" s="121">
        <f>SUM(E34,AG34)</f>
        <v>6815</v>
      </c>
      <c r="BJ34" s="121">
        <f>SUM(F34,AH34)</f>
        <v>6815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7020</v>
      </c>
      <c r="BO34" s="121">
        <f>SUM(K34,AM34)</f>
        <v>0</v>
      </c>
      <c r="BP34" s="121">
        <f>SUM(L34,AN34)</f>
        <v>242035</v>
      </c>
      <c r="BQ34" s="121">
        <f>SUM(M34,AO34)</f>
        <v>52821</v>
      </c>
      <c r="BR34" s="121">
        <f>SUM(N34,AP34)</f>
        <v>52821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111002</v>
      </c>
      <c r="BW34" s="121">
        <f>SUM(S34,AU34)</f>
        <v>0</v>
      </c>
      <c r="BX34" s="121">
        <f>SUM(T34,AV34)</f>
        <v>111002</v>
      </c>
      <c r="BY34" s="121">
        <f>SUM(U34,AW34)</f>
        <v>0</v>
      </c>
      <c r="BZ34" s="121">
        <f>SUM(V34,AX34)</f>
        <v>0</v>
      </c>
      <c r="CA34" s="121">
        <f>SUM(W34,AY34)</f>
        <v>78212</v>
      </c>
      <c r="CB34" s="121">
        <f>SUM(X34,AZ34)</f>
        <v>0</v>
      </c>
      <c r="CC34" s="121">
        <f>SUM(Y34,BA34)</f>
        <v>50220</v>
      </c>
      <c r="CD34" s="121">
        <f>SUM(Z34,BB34)</f>
        <v>2722</v>
      </c>
      <c r="CE34" s="121">
        <f>SUM(AA34,BC34)</f>
        <v>25270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255870</v>
      </c>
    </row>
    <row r="35" spans="1:87" s="136" customFormat="1" ht="13.5" customHeight="1" x14ac:dyDescent="0.15">
      <c r="A35" s="119" t="s">
        <v>11</v>
      </c>
      <c r="B35" s="120" t="s">
        <v>385</v>
      </c>
      <c r="C35" s="119" t="s">
        <v>386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172639</v>
      </c>
      <c r="M35" s="121">
        <f>+SUM(N35:Q35)</f>
        <v>39185</v>
      </c>
      <c r="N35" s="121">
        <v>3008</v>
      </c>
      <c r="O35" s="121">
        <v>36177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133454</v>
      </c>
      <c r="X35" s="121">
        <v>125272</v>
      </c>
      <c r="Y35" s="121">
        <v>0</v>
      </c>
      <c r="Z35" s="121">
        <v>8182</v>
      </c>
      <c r="AA35" s="121">
        <v>0</v>
      </c>
      <c r="AB35" s="121">
        <v>0</v>
      </c>
      <c r="AC35" s="121">
        <v>0</v>
      </c>
      <c r="AD35" s="121">
        <v>49489</v>
      </c>
      <c r="AE35" s="121">
        <f>+SUM(D35,L35,AD35)</f>
        <v>222128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172639</v>
      </c>
      <c r="BQ35" s="121">
        <f>SUM(M35,AO35)</f>
        <v>39185</v>
      </c>
      <c r="BR35" s="121">
        <f>SUM(N35,AP35)</f>
        <v>3008</v>
      </c>
      <c r="BS35" s="121">
        <f>SUM(O35,AQ35)</f>
        <v>36177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133454</v>
      </c>
      <c r="CB35" s="121">
        <f>SUM(X35,AZ35)</f>
        <v>125272</v>
      </c>
      <c r="CC35" s="121">
        <f>SUM(Y35,BA35)</f>
        <v>0</v>
      </c>
      <c r="CD35" s="121">
        <f>SUM(Z35,BB35)</f>
        <v>8182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49489</v>
      </c>
      <c r="CI35" s="121">
        <f>SUM(AE35,BG35)</f>
        <v>222128</v>
      </c>
    </row>
    <row r="36" spans="1:87" s="136" customFormat="1" ht="13.5" customHeight="1" x14ac:dyDescent="0.15">
      <c r="A36" s="119" t="s">
        <v>11</v>
      </c>
      <c r="B36" s="120" t="s">
        <v>352</v>
      </c>
      <c r="C36" s="119" t="s">
        <v>353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775811</v>
      </c>
      <c r="M36" s="121">
        <f>+SUM(N36:Q36)</f>
        <v>44685</v>
      </c>
      <c r="N36" s="121">
        <v>29789</v>
      </c>
      <c r="O36" s="121">
        <v>0</v>
      </c>
      <c r="P36" s="121">
        <v>14896</v>
      </c>
      <c r="Q36" s="121">
        <v>0</v>
      </c>
      <c r="R36" s="121">
        <f>+SUM(S36:U36)</f>
        <v>164107</v>
      </c>
      <c r="S36" s="121">
        <v>0</v>
      </c>
      <c r="T36" s="121">
        <v>32759</v>
      </c>
      <c r="U36" s="121">
        <v>131348</v>
      </c>
      <c r="V36" s="121">
        <v>0</v>
      </c>
      <c r="W36" s="121">
        <f>+SUM(X36:AA36)</f>
        <v>567019</v>
      </c>
      <c r="X36" s="121">
        <v>0</v>
      </c>
      <c r="Y36" s="121">
        <v>555838</v>
      </c>
      <c r="Z36" s="121">
        <v>11181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775811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480265</v>
      </c>
      <c r="AO36" s="121">
        <f>+SUM(AP36:AS36)</f>
        <v>142918</v>
      </c>
      <c r="AP36" s="121">
        <v>31810</v>
      </c>
      <c r="AQ36" s="121">
        <v>111108</v>
      </c>
      <c r="AR36" s="121">
        <v>0</v>
      </c>
      <c r="AS36" s="121">
        <v>0</v>
      </c>
      <c r="AT36" s="121">
        <f>+SUM(AU36:AW36)</f>
        <v>133529</v>
      </c>
      <c r="AU36" s="121">
        <v>11107</v>
      </c>
      <c r="AV36" s="121">
        <v>122422</v>
      </c>
      <c r="AW36" s="121">
        <v>0</v>
      </c>
      <c r="AX36" s="121">
        <v>6912</v>
      </c>
      <c r="AY36" s="121">
        <f>+SUM(AZ36:BC36)</f>
        <v>196906</v>
      </c>
      <c r="AZ36" s="121">
        <v>97123</v>
      </c>
      <c r="BA36" s="121">
        <v>97708</v>
      </c>
      <c r="BB36" s="121">
        <v>0</v>
      </c>
      <c r="BC36" s="121">
        <v>2075</v>
      </c>
      <c r="BD36" s="121">
        <v>0</v>
      </c>
      <c r="BE36" s="121">
        <v>0</v>
      </c>
      <c r="BF36" s="121">
        <v>7233</v>
      </c>
      <c r="BG36" s="121">
        <f>+SUM(BF36,AN36,AF36)</f>
        <v>487498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1256076</v>
      </c>
      <c r="BQ36" s="121">
        <f>SUM(M36,AO36)</f>
        <v>187603</v>
      </c>
      <c r="BR36" s="121">
        <f>SUM(N36,AP36)</f>
        <v>61599</v>
      </c>
      <c r="BS36" s="121">
        <f>SUM(O36,AQ36)</f>
        <v>111108</v>
      </c>
      <c r="BT36" s="121">
        <f>SUM(P36,AR36)</f>
        <v>14896</v>
      </c>
      <c r="BU36" s="121">
        <f>SUM(Q36,AS36)</f>
        <v>0</v>
      </c>
      <c r="BV36" s="121">
        <f>SUM(R36,AT36)</f>
        <v>297636</v>
      </c>
      <c r="BW36" s="121">
        <f>SUM(S36,AU36)</f>
        <v>11107</v>
      </c>
      <c r="BX36" s="121">
        <f>SUM(T36,AV36)</f>
        <v>155181</v>
      </c>
      <c r="BY36" s="121">
        <f>SUM(U36,AW36)</f>
        <v>131348</v>
      </c>
      <c r="BZ36" s="121">
        <f>SUM(V36,AX36)</f>
        <v>6912</v>
      </c>
      <c r="CA36" s="121">
        <f>SUM(W36,AY36)</f>
        <v>763925</v>
      </c>
      <c r="CB36" s="121">
        <f>SUM(X36,AZ36)</f>
        <v>97123</v>
      </c>
      <c r="CC36" s="121">
        <f>SUM(Y36,BA36)</f>
        <v>653546</v>
      </c>
      <c r="CD36" s="121">
        <f>SUM(Z36,BB36)</f>
        <v>11181</v>
      </c>
      <c r="CE36" s="121">
        <f>SUM(AA36,BC36)</f>
        <v>2075</v>
      </c>
      <c r="CF36" s="121">
        <f>SUM(AB36,BD36)</f>
        <v>0</v>
      </c>
      <c r="CG36" s="121">
        <f>SUM(AC36,BE36)</f>
        <v>0</v>
      </c>
      <c r="CH36" s="121">
        <f>SUM(AD36,BF36)</f>
        <v>7233</v>
      </c>
      <c r="CI36" s="121">
        <f>SUM(AE36,BG36)</f>
        <v>1263309</v>
      </c>
    </row>
    <row r="37" spans="1:87" s="136" customFormat="1" ht="13.5" customHeight="1" x14ac:dyDescent="0.15">
      <c r="A37" s="119" t="s">
        <v>11</v>
      </c>
      <c r="B37" s="120" t="s">
        <v>373</v>
      </c>
      <c r="C37" s="119" t="s">
        <v>374</v>
      </c>
      <c r="D37" s="121">
        <f>+SUM(E37,J37)</f>
        <v>1374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1374</v>
      </c>
      <c r="K37" s="121">
        <v>0</v>
      </c>
      <c r="L37" s="121">
        <f>+SUM(M37,R37,V37,W37,AC37)</f>
        <v>344878</v>
      </c>
      <c r="M37" s="121">
        <f>+SUM(N37:Q37)</f>
        <v>85364</v>
      </c>
      <c r="N37" s="121">
        <v>85364</v>
      </c>
      <c r="O37" s="121">
        <v>0</v>
      </c>
      <c r="P37" s="121">
        <v>0</v>
      </c>
      <c r="Q37" s="121">
        <v>0</v>
      </c>
      <c r="R37" s="121">
        <f>+SUM(S37:U37)</f>
        <v>175387</v>
      </c>
      <c r="S37" s="121">
        <v>0</v>
      </c>
      <c r="T37" s="121">
        <v>175387</v>
      </c>
      <c r="U37" s="121">
        <v>0</v>
      </c>
      <c r="V37" s="121">
        <v>0</v>
      </c>
      <c r="W37" s="121">
        <f>+SUM(X37:AA37)</f>
        <v>84127</v>
      </c>
      <c r="X37" s="121">
        <v>0</v>
      </c>
      <c r="Y37" s="121">
        <v>41948</v>
      </c>
      <c r="Z37" s="121">
        <v>41812</v>
      </c>
      <c r="AA37" s="121">
        <v>367</v>
      </c>
      <c r="AB37" s="121">
        <v>0</v>
      </c>
      <c r="AC37" s="121">
        <v>0</v>
      </c>
      <c r="AD37" s="121">
        <v>13753</v>
      </c>
      <c r="AE37" s="121">
        <f>+SUM(D37,L37,AD37)</f>
        <v>360005</v>
      </c>
      <c r="AF37" s="121">
        <f>+SUM(AG37,AL37)</f>
        <v>1373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1373</v>
      </c>
      <c r="AM37" s="121">
        <v>0</v>
      </c>
      <c r="AN37" s="121">
        <f>+SUM(AO37,AT37,AX37,AY37,BE37)</f>
        <v>154574</v>
      </c>
      <c r="AO37" s="121">
        <f>+SUM(AP37:AS37)</f>
        <v>25822</v>
      </c>
      <c r="AP37" s="121">
        <v>25822</v>
      </c>
      <c r="AQ37" s="121">
        <v>0</v>
      </c>
      <c r="AR37" s="121">
        <v>0</v>
      </c>
      <c r="AS37" s="121">
        <v>0</v>
      </c>
      <c r="AT37" s="121">
        <f>+SUM(AU37:AW37)</f>
        <v>93807</v>
      </c>
      <c r="AU37" s="121">
        <v>0</v>
      </c>
      <c r="AV37" s="121">
        <v>93807</v>
      </c>
      <c r="AW37" s="121">
        <v>0</v>
      </c>
      <c r="AX37" s="121">
        <v>0</v>
      </c>
      <c r="AY37" s="121">
        <f>+SUM(AZ37:BC37)</f>
        <v>34945</v>
      </c>
      <c r="AZ37" s="121">
        <v>0</v>
      </c>
      <c r="BA37" s="121">
        <v>32133</v>
      </c>
      <c r="BB37" s="121">
        <v>2423</v>
      </c>
      <c r="BC37" s="121">
        <v>389</v>
      </c>
      <c r="BD37" s="121">
        <v>0</v>
      </c>
      <c r="BE37" s="121">
        <v>0</v>
      </c>
      <c r="BF37" s="121">
        <v>13787</v>
      </c>
      <c r="BG37" s="121">
        <f>+SUM(BF37,AN37,AF37)</f>
        <v>169734</v>
      </c>
      <c r="BH37" s="121">
        <f>SUM(D37,AF37)</f>
        <v>2747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2747</v>
      </c>
      <c r="BO37" s="121">
        <f>SUM(K37,AM37)</f>
        <v>0</v>
      </c>
      <c r="BP37" s="121">
        <f>SUM(L37,AN37)</f>
        <v>499452</v>
      </c>
      <c r="BQ37" s="121">
        <f>SUM(M37,AO37)</f>
        <v>111186</v>
      </c>
      <c r="BR37" s="121">
        <f>SUM(N37,AP37)</f>
        <v>111186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269194</v>
      </c>
      <c r="BW37" s="121">
        <f>SUM(S37,AU37)</f>
        <v>0</v>
      </c>
      <c r="BX37" s="121">
        <f>SUM(T37,AV37)</f>
        <v>269194</v>
      </c>
      <c r="BY37" s="121">
        <f>SUM(U37,AW37)</f>
        <v>0</v>
      </c>
      <c r="BZ37" s="121">
        <f>SUM(V37,AX37)</f>
        <v>0</v>
      </c>
      <c r="CA37" s="121">
        <f>SUM(W37,AY37)</f>
        <v>119072</v>
      </c>
      <c r="CB37" s="121">
        <f>SUM(X37,AZ37)</f>
        <v>0</v>
      </c>
      <c r="CC37" s="121">
        <f>SUM(Y37,BA37)</f>
        <v>74081</v>
      </c>
      <c r="CD37" s="121">
        <f>SUM(Z37,BB37)</f>
        <v>44235</v>
      </c>
      <c r="CE37" s="121">
        <f>SUM(AA37,BC37)</f>
        <v>756</v>
      </c>
      <c r="CF37" s="121">
        <f>SUM(AB37,BD37)</f>
        <v>0</v>
      </c>
      <c r="CG37" s="121">
        <f>SUM(AC37,BE37)</f>
        <v>0</v>
      </c>
      <c r="CH37" s="121">
        <f>SUM(AD37,BF37)</f>
        <v>27540</v>
      </c>
      <c r="CI37" s="121">
        <f>SUM(AE37,BG37)</f>
        <v>529739</v>
      </c>
    </row>
    <row r="38" spans="1:87" s="136" customFormat="1" ht="13.5" customHeight="1" x14ac:dyDescent="0.15">
      <c r="A38" s="119" t="s">
        <v>11</v>
      </c>
      <c r="B38" s="120" t="s">
        <v>362</v>
      </c>
      <c r="C38" s="119" t="s">
        <v>363</v>
      </c>
      <c r="D38" s="121">
        <f>+SUM(E38,J38)</f>
        <v>286883</v>
      </c>
      <c r="E38" s="121">
        <f>+SUM(F38:I38)</f>
        <v>286883</v>
      </c>
      <c r="F38" s="121">
        <v>0</v>
      </c>
      <c r="G38" s="121">
        <v>286883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544443</v>
      </c>
      <c r="M38" s="121">
        <f>+SUM(N38:Q38)</f>
        <v>64389</v>
      </c>
      <c r="N38" s="121">
        <v>14859</v>
      </c>
      <c r="O38" s="121">
        <v>0</v>
      </c>
      <c r="P38" s="121">
        <v>49530</v>
      </c>
      <c r="Q38" s="121">
        <v>0</v>
      </c>
      <c r="R38" s="121">
        <f>+SUM(S38:U38)</f>
        <v>151070</v>
      </c>
      <c r="S38" s="121">
        <v>0</v>
      </c>
      <c r="T38" s="121">
        <v>151070</v>
      </c>
      <c r="U38" s="121">
        <v>0</v>
      </c>
      <c r="V38" s="121">
        <v>0</v>
      </c>
      <c r="W38" s="121">
        <f>+SUM(X38:AA38)</f>
        <v>328984</v>
      </c>
      <c r="X38" s="121">
        <v>0</v>
      </c>
      <c r="Y38" s="121">
        <v>234182</v>
      </c>
      <c r="Z38" s="121">
        <v>94802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831326</v>
      </c>
      <c r="AF38" s="121">
        <f>+SUM(AG38,AL38)</f>
        <v>11559</v>
      </c>
      <c r="AG38" s="121">
        <f>+SUM(AH38:AK38)</f>
        <v>11559</v>
      </c>
      <c r="AH38" s="121">
        <v>0</v>
      </c>
      <c r="AI38" s="121">
        <v>11559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168609</v>
      </c>
      <c r="AO38" s="121">
        <f>+SUM(AP38:AS38)</f>
        <v>6702</v>
      </c>
      <c r="AP38" s="121">
        <v>6702</v>
      </c>
      <c r="AQ38" s="121">
        <v>0</v>
      </c>
      <c r="AR38" s="121">
        <v>0</v>
      </c>
      <c r="AS38" s="121">
        <v>0</v>
      </c>
      <c r="AT38" s="121">
        <f>+SUM(AU38:AW38)</f>
        <v>65910</v>
      </c>
      <c r="AU38" s="121">
        <v>0</v>
      </c>
      <c r="AV38" s="121">
        <v>65910</v>
      </c>
      <c r="AW38" s="121">
        <v>0</v>
      </c>
      <c r="AX38" s="121">
        <v>0</v>
      </c>
      <c r="AY38" s="121">
        <f>+SUM(AZ38:BC38)</f>
        <v>95997</v>
      </c>
      <c r="AZ38" s="121">
        <v>0</v>
      </c>
      <c r="BA38" s="121">
        <v>93662</v>
      </c>
      <c r="BB38" s="121">
        <v>2335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180168</v>
      </c>
      <c r="BH38" s="121">
        <f>SUM(D38,AF38)</f>
        <v>298442</v>
      </c>
      <c r="BI38" s="121">
        <f>SUM(E38,AG38)</f>
        <v>298442</v>
      </c>
      <c r="BJ38" s="121">
        <f>SUM(F38,AH38)</f>
        <v>0</v>
      </c>
      <c r="BK38" s="121">
        <f>SUM(G38,AI38)</f>
        <v>298442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713052</v>
      </c>
      <c r="BQ38" s="121">
        <f>SUM(M38,AO38)</f>
        <v>71091</v>
      </c>
      <c r="BR38" s="121">
        <f>SUM(N38,AP38)</f>
        <v>21561</v>
      </c>
      <c r="BS38" s="121">
        <f>SUM(O38,AQ38)</f>
        <v>0</v>
      </c>
      <c r="BT38" s="121">
        <f>SUM(P38,AR38)</f>
        <v>49530</v>
      </c>
      <c r="BU38" s="121">
        <f>SUM(Q38,AS38)</f>
        <v>0</v>
      </c>
      <c r="BV38" s="121">
        <f>SUM(R38,AT38)</f>
        <v>216980</v>
      </c>
      <c r="BW38" s="121">
        <f>SUM(S38,AU38)</f>
        <v>0</v>
      </c>
      <c r="BX38" s="121">
        <f>SUM(T38,AV38)</f>
        <v>216980</v>
      </c>
      <c r="BY38" s="121">
        <f>SUM(U38,AW38)</f>
        <v>0</v>
      </c>
      <c r="BZ38" s="121">
        <f>SUM(V38,AX38)</f>
        <v>0</v>
      </c>
      <c r="CA38" s="121">
        <f>SUM(W38,AY38)</f>
        <v>424981</v>
      </c>
      <c r="CB38" s="121">
        <f>SUM(X38,AZ38)</f>
        <v>0</v>
      </c>
      <c r="CC38" s="121">
        <f>SUM(Y38,BA38)</f>
        <v>327844</v>
      </c>
      <c r="CD38" s="121">
        <f>SUM(Z38,BB38)</f>
        <v>97137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1011494</v>
      </c>
    </row>
    <row r="39" spans="1:87" s="136" customFormat="1" ht="13.5" customHeight="1" x14ac:dyDescent="0.15">
      <c r="A39" s="119" t="s">
        <v>11</v>
      </c>
      <c r="B39" s="120" t="s">
        <v>347</v>
      </c>
      <c r="C39" s="119" t="s">
        <v>348</v>
      </c>
      <c r="D39" s="121">
        <f>+SUM(E39,J39)</f>
        <v>841941</v>
      </c>
      <c r="E39" s="121">
        <f>+SUM(F39:I39)</f>
        <v>806456</v>
      </c>
      <c r="F39" s="121">
        <v>806456</v>
      </c>
      <c r="G39" s="121">
        <v>0</v>
      </c>
      <c r="H39" s="121">
        <v>0</v>
      </c>
      <c r="I39" s="121">
        <v>0</v>
      </c>
      <c r="J39" s="121">
        <v>35485</v>
      </c>
      <c r="K39" s="121">
        <v>0</v>
      </c>
      <c r="L39" s="121">
        <f>+SUM(M39,R39,V39,W39,AC39)</f>
        <v>1772938</v>
      </c>
      <c r="M39" s="121">
        <f>+SUM(N39:Q39)</f>
        <v>59561</v>
      </c>
      <c r="N39" s="121">
        <v>54498</v>
      </c>
      <c r="O39" s="121">
        <v>0</v>
      </c>
      <c r="P39" s="121">
        <v>5063</v>
      </c>
      <c r="Q39" s="121">
        <v>0</v>
      </c>
      <c r="R39" s="121">
        <f>+SUM(S39:U39)</f>
        <v>415066</v>
      </c>
      <c r="S39" s="121">
        <v>0</v>
      </c>
      <c r="T39" s="121">
        <v>415066</v>
      </c>
      <c r="U39" s="121">
        <v>0</v>
      </c>
      <c r="V39" s="121">
        <v>0</v>
      </c>
      <c r="W39" s="121">
        <f>+SUM(X39:AA39)</f>
        <v>1298311</v>
      </c>
      <c r="X39" s="121">
        <v>0</v>
      </c>
      <c r="Y39" s="121">
        <v>1139960</v>
      </c>
      <c r="Z39" s="121">
        <v>144866</v>
      </c>
      <c r="AA39" s="121">
        <v>13485</v>
      </c>
      <c r="AB39" s="121">
        <v>0</v>
      </c>
      <c r="AC39" s="121">
        <v>0</v>
      </c>
      <c r="AD39" s="121">
        <v>0</v>
      </c>
      <c r="AE39" s="121">
        <f>+SUM(D39,L39,AD39)</f>
        <v>2614879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346327</v>
      </c>
      <c r="AO39" s="121">
        <f>+SUM(AP39:AS39)</f>
        <v>3299</v>
      </c>
      <c r="AP39" s="121">
        <v>3299</v>
      </c>
      <c r="AQ39" s="121">
        <v>0</v>
      </c>
      <c r="AR39" s="121">
        <v>0</v>
      </c>
      <c r="AS39" s="121">
        <v>0</v>
      </c>
      <c r="AT39" s="121">
        <f>+SUM(AU39:AW39)</f>
        <v>15</v>
      </c>
      <c r="AU39" s="121">
        <v>0</v>
      </c>
      <c r="AV39" s="121">
        <v>15</v>
      </c>
      <c r="AW39" s="121">
        <v>0</v>
      </c>
      <c r="AX39" s="121">
        <v>0</v>
      </c>
      <c r="AY39" s="121">
        <f>+SUM(AZ39:BC39)</f>
        <v>343013</v>
      </c>
      <c r="AZ39" s="121">
        <v>0</v>
      </c>
      <c r="BA39" s="121">
        <v>343013</v>
      </c>
      <c r="BB39" s="121">
        <v>0</v>
      </c>
      <c r="BC39" s="121">
        <v>0</v>
      </c>
      <c r="BD39" s="121">
        <v>0</v>
      </c>
      <c r="BE39" s="121">
        <v>0</v>
      </c>
      <c r="BF39" s="121">
        <v>540</v>
      </c>
      <c r="BG39" s="121">
        <f>+SUM(BF39,AN39,AF39)</f>
        <v>346867</v>
      </c>
      <c r="BH39" s="121">
        <f>SUM(D39,AF39)</f>
        <v>841941</v>
      </c>
      <c r="BI39" s="121">
        <f>SUM(E39,AG39)</f>
        <v>806456</v>
      </c>
      <c r="BJ39" s="121">
        <f>SUM(F39,AH39)</f>
        <v>806456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35485</v>
      </c>
      <c r="BO39" s="121">
        <f>SUM(K39,AM39)</f>
        <v>0</v>
      </c>
      <c r="BP39" s="121">
        <f>SUM(L39,AN39)</f>
        <v>2119265</v>
      </c>
      <c r="BQ39" s="121">
        <f>SUM(M39,AO39)</f>
        <v>62860</v>
      </c>
      <c r="BR39" s="121">
        <f>SUM(N39,AP39)</f>
        <v>57797</v>
      </c>
      <c r="BS39" s="121">
        <f>SUM(O39,AQ39)</f>
        <v>0</v>
      </c>
      <c r="BT39" s="121">
        <f>SUM(P39,AR39)</f>
        <v>5063</v>
      </c>
      <c r="BU39" s="121">
        <f>SUM(Q39,AS39)</f>
        <v>0</v>
      </c>
      <c r="BV39" s="121">
        <f>SUM(R39,AT39)</f>
        <v>415081</v>
      </c>
      <c r="BW39" s="121">
        <f>SUM(S39,AU39)</f>
        <v>0</v>
      </c>
      <c r="BX39" s="121">
        <f>SUM(T39,AV39)</f>
        <v>415081</v>
      </c>
      <c r="BY39" s="121">
        <f>SUM(U39,AW39)</f>
        <v>0</v>
      </c>
      <c r="BZ39" s="121">
        <f>SUM(V39,AX39)</f>
        <v>0</v>
      </c>
      <c r="CA39" s="121">
        <f>SUM(W39,AY39)</f>
        <v>1641324</v>
      </c>
      <c r="CB39" s="121">
        <f>SUM(X39,AZ39)</f>
        <v>0</v>
      </c>
      <c r="CC39" s="121">
        <f>SUM(Y39,BA39)</f>
        <v>1482973</v>
      </c>
      <c r="CD39" s="121">
        <f>SUM(Z39,BB39)</f>
        <v>144866</v>
      </c>
      <c r="CE39" s="121">
        <f>SUM(AA39,BC39)</f>
        <v>13485</v>
      </c>
      <c r="CF39" s="121">
        <f>SUM(AB39,BD39)</f>
        <v>0</v>
      </c>
      <c r="CG39" s="121">
        <f>SUM(AC39,BE39)</f>
        <v>0</v>
      </c>
      <c r="CH39" s="121">
        <f>SUM(AD39,BF39)</f>
        <v>540</v>
      </c>
      <c r="CI39" s="121">
        <f>SUM(AE39,BG39)</f>
        <v>2961746</v>
      </c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9">
    <sortCondition ref="A8:A39"/>
    <sortCondition ref="B8:B39"/>
    <sortCondition ref="C8:C3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8" man="1"/>
    <brk id="67" min="1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279</v>
      </c>
      <c r="D7" s="140">
        <f>SUM(L7,T7,AB7,AJ7,AR7,AZ7)</f>
        <v>565791</v>
      </c>
      <c r="E7" s="140">
        <f>SUM(M7,U7,AC7,AK7,AS7,BA7)</f>
        <v>3231278</v>
      </c>
      <c r="F7" s="140">
        <f>SUM(D7:E7)</f>
        <v>3797069</v>
      </c>
      <c r="G7" s="140">
        <f>SUM(O7,W7,AE7,AM7,AU7,BC7)</f>
        <v>24776</v>
      </c>
      <c r="H7" s="140">
        <f>SUM(P7,X7,AF7,AN7,AV7,BD7)</f>
        <v>1397945</v>
      </c>
      <c r="I7" s="140">
        <f>SUM(G7:H7)</f>
        <v>1422721</v>
      </c>
      <c r="J7" s="141">
        <f>COUNTIF(J$8:J$207,"&lt;&gt;")</f>
        <v>20</v>
      </c>
      <c r="K7" s="141">
        <f>COUNTIF(K$8:K$207,"&lt;&gt;")</f>
        <v>20</v>
      </c>
      <c r="L7" s="140">
        <f>SUM(L$8:L$207)</f>
        <v>565791</v>
      </c>
      <c r="M7" s="140">
        <f>SUM(M$8:M$207)</f>
        <v>3083827</v>
      </c>
      <c r="N7" s="140">
        <f>IF(AND(L7&lt;&gt;"",M7&lt;&gt;""),SUM(L7:M7),"")</f>
        <v>3649618</v>
      </c>
      <c r="O7" s="140">
        <f>SUM(O$8:O$207)</f>
        <v>24776</v>
      </c>
      <c r="P7" s="140">
        <f>SUM(P$8:P$207)</f>
        <v>1307595</v>
      </c>
      <c r="Q7" s="140">
        <f>IF(AND(O7&lt;&gt;"",P7&lt;&gt;""),SUM(O7:P7),"")</f>
        <v>1332371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147451</v>
      </c>
      <c r="V7" s="140">
        <f>IF(AND(T7&lt;&gt;"",U7&lt;&gt;""),SUM(T7:U7),"")</f>
        <v>147451</v>
      </c>
      <c r="W7" s="140">
        <f>SUM(W$8:W$207)</f>
        <v>0</v>
      </c>
      <c r="X7" s="140">
        <f>SUM(X$8:X$207)</f>
        <v>90350</v>
      </c>
      <c r="Y7" s="140">
        <f>IF(AND(W7&lt;&gt;"",X7&lt;&gt;""),SUM(W7:X7),"")</f>
        <v>90350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11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3749</v>
      </c>
      <c r="H10" s="121">
        <f>SUM(P10,X10,AF10,AN10,AV10,BD10)</f>
        <v>72580</v>
      </c>
      <c r="I10" s="121">
        <f>SUM(G10:H10)</f>
        <v>76329</v>
      </c>
      <c r="J10" s="120" t="s">
        <v>333</v>
      </c>
      <c r="K10" s="119" t="s">
        <v>334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3749</v>
      </c>
      <c r="P10" s="121">
        <v>72580</v>
      </c>
      <c r="Q10" s="121">
        <f>IF(AND(O10&lt;&gt;"",P10&lt;&gt;""),SUM(O10:P10),"")</f>
        <v>76329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11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10086</v>
      </c>
      <c r="H11" s="121">
        <f>SUM(P11,X11,AF11,AN11,AV11,BD11)</f>
        <v>169455</v>
      </c>
      <c r="I11" s="121">
        <f>SUM(G11:H11)</f>
        <v>179541</v>
      </c>
      <c r="J11" s="120" t="s">
        <v>333</v>
      </c>
      <c r="K11" s="119" t="s">
        <v>334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10086</v>
      </c>
      <c r="P11" s="121">
        <v>169455</v>
      </c>
      <c r="Q11" s="121">
        <f>IF(AND(O11&lt;&gt;"",P11&lt;&gt;""),SUM(O11:P11),"")</f>
        <v>179541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11</v>
      </c>
      <c r="B12" s="120" t="s">
        <v>338</v>
      </c>
      <c r="C12" s="119" t="s">
        <v>339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11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11</v>
      </c>
      <c r="B14" s="120" t="s">
        <v>344</v>
      </c>
      <c r="C14" s="119" t="s">
        <v>345</v>
      </c>
      <c r="D14" s="121">
        <f>SUM(L14,T14,AB14,AJ14,AR14,AZ14)</f>
        <v>234878</v>
      </c>
      <c r="E14" s="121">
        <f>SUM(M14,U14,AC14,AK14,AS14,BA14)</f>
        <v>870571</v>
      </c>
      <c r="F14" s="121">
        <f>SUM(D14:E14)</f>
        <v>1105449</v>
      </c>
      <c r="G14" s="121">
        <f>SUM(O14,W14,AE14,AM14,AU14,BC14)</f>
        <v>0</v>
      </c>
      <c r="H14" s="121">
        <f>SUM(P14,X14,AF14,AN14,AV14,BD14)</f>
        <v>197518</v>
      </c>
      <c r="I14" s="121">
        <f>SUM(G14:H14)</f>
        <v>197518</v>
      </c>
      <c r="J14" s="120" t="s">
        <v>347</v>
      </c>
      <c r="K14" s="119" t="s">
        <v>348</v>
      </c>
      <c r="L14" s="121">
        <v>234878</v>
      </c>
      <c r="M14" s="121">
        <v>870571</v>
      </c>
      <c r="N14" s="121">
        <f>IF(AND(L14&lt;&gt;"",M14&lt;&gt;""),SUM(L14:M14),"")</f>
        <v>1105449</v>
      </c>
      <c r="O14" s="121">
        <v>0</v>
      </c>
      <c r="P14" s="121">
        <v>197518</v>
      </c>
      <c r="Q14" s="121">
        <f>IF(AND(O14&lt;&gt;"",P14&lt;&gt;""),SUM(O14:P14),"")</f>
        <v>197518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11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266183</v>
      </c>
      <c r="F15" s="121">
        <f>SUM(D15:E15)</f>
        <v>266183</v>
      </c>
      <c r="G15" s="121">
        <f>SUM(O15,W15,AE15,AM15,AU15,BC15)</f>
        <v>0</v>
      </c>
      <c r="H15" s="121">
        <f>SUM(P15,X15,AF15,AN15,AV15,BD15)</f>
        <v>68946</v>
      </c>
      <c r="I15" s="121">
        <f>SUM(G15:H15)</f>
        <v>68946</v>
      </c>
      <c r="J15" s="120" t="s">
        <v>352</v>
      </c>
      <c r="K15" s="119" t="s">
        <v>353</v>
      </c>
      <c r="L15" s="121">
        <v>0</v>
      </c>
      <c r="M15" s="121">
        <v>266183</v>
      </c>
      <c r="N15" s="121">
        <f>IF(AND(L15&lt;&gt;"",M15&lt;&gt;""),SUM(L15:M15),"")</f>
        <v>266183</v>
      </c>
      <c r="O15" s="121">
        <v>0</v>
      </c>
      <c r="P15" s="121">
        <v>68946</v>
      </c>
      <c r="Q15" s="121">
        <f>IF(AND(O15&lt;&gt;"",P15&lt;&gt;""),SUM(O15:P15),"")</f>
        <v>68946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11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431478</v>
      </c>
      <c r="F16" s="121">
        <f>SUM(D16:E16)</f>
        <v>431478</v>
      </c>
      <c r="G16" s="121">
        <f>SUM(O16,W16,AE16,AM16,AU16,BC16)</f>
        <v>0</v>
      </c>
      <c r="H16" s="121">
        <f>SUM(P16,X16,AF16,AN16,AV16,BD16)</f>
        <v>96047</v>
      </c>
      <c r="I16" s="121">
        <f>SUM(G16:H16)</f>
        <v>96047</v>
      </c>
      <c r="J16" s="120" t="s">
        <v>357</v>
      </c>
      <c r="K16" s="119" t="s">
        <v>358</v>
      </c>
      <c r="L16" s="121">
        <v>0</v>
      </c>
      <c r="M16" s="121">
        <v>431478</v>
      </c>
      <c r="N16" s="121">
        <f>IF(AND(L16&lt;&gt;"",M16&lt;&gt;""),SUM(L16:M16),"")</f>
        <v>431478</v>
      </c>
      <c r="O16" s="121">
        <v>0</v>
      </c>
      <c r="P16" s="121">
        <v>96047</v>
      </c>
      <c r="Q16" s="121">
        <f>IF(AND(O16&lt;&gt;"",P16&lt;&gt;""),SUM(O16:P16),"")</f>
        <v>96047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11</v>
      </c>
      <c r="B17" s="120" t="s">
        <v>359</v>
      </c>
      <c r="C17" s="119" t="s">
        <v>360</v>
      </c>
      <c r="D17" s="121">
        <f>SUM(L17,T17,AB17,AJ17,AR17,AZ17)</f>
        <v>71642</v>
      </c>
      <c r="E17" s="121">
        <f>SUM(M17,U17,AC17,AK17,AS17,BA17)</f>
        <v>135960</v>
      </c>
      <c r="F17" s="121">
        <f>SUM(D17:E17)</f>
        <v>207602</v>
      </c>
      <c r="G17" s="121">
        <f>SUM(O17,W17,AE17,AM17,AU17,BC17)</f>
        <v>2845</v>
      </c>
      <c r="H17" s="121">
        <f>SUM(P17,X17,AF17,AN17,AV17,BD17)</f>
        <v>41493</v>
      </c>
      <c r="I17" s="121">
        <f>SUM(G17:H17)</f>
        <v>44338</v>
      </c>
      <c r="J17" s="120" t="s">
        <v>362</v>
      </c>
      <c r="K17" s="119" t="s">
        <v>363</v>
      </c>
      <c r="L17" s="121">
        <v>71642</v>
      </c>
      <c r="M17" s="121">
        <v>135960</v>
      </c>
      <c r="N17" s="121">
        <f>IF(AND(L17&lt;&gt;"",M17&lt;&gt;""),SUM(L17:M17),"")</f>
        <v>207602</v>
      </c>
      <c r="O17" s="121">
        <v>2845</v>
      </c>
      <c r="P17" s="121">
        <v>41493</v>
      </c>
      <c r="Q17" s="121">
        <f>IF(AND(O17&lt;&gt;"",P17&lt;&gt;""),SUM(O17:P17),"")</f>
        <v>44338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11</v>
      </c>
      <c r="B18" s="120" t="s">
        <v>364</v>
      </c>
      <c r="C18" s="119" t="s">
        <v>365</v>
      </c>
      <c r="D18" s="121">
        <f>SUM(L18,T18,AB18,AJ18,AR18,AZ18)</f>
        <v>0</v>
      </c>
      <c r="E18" s="121">
        <f>SUM(M18,U18,AC18,AK18,AS18,BA18)</f>
        <v>16230</v>
      </c>
      <c r="F18" s="121">
        <f>SUM(D18:E18)</f>
        <v>16230</v>
      </c>
      <c r="G18" s="121">
        <f>SUM(O18,W18,AE18,AM18,AU18,BC18)</f>
        <v>0</v>
      </c>
      <c r="H18" s="121">
        <f>SUM(P18,X18,AF18,AN18,AV18,BD18)</f>
        <v>132420</v>
      </c>
      <c r="I18" s="121">
        <f>SUM(G18:H18)</f>
        <v>132420</v>
      </c>
      <c r="J18" s="120" t="s">
        <v>357</v>
      </c>
      <c r="K18" s="119" t="s">
        <v>358</v>
      </c>
      <c r="L18" s="121">
        <v>0</v>
      </c>
      <c r="M18" s="121">
        <v>16230</v>
      </c>
      <c r="N18" s="121">
        <f>IF(AND(L18&lt;&gt;"",M18&lt;&gt;""),SUM(L18:M18),"")</f>
        <v>16230</v>
      </c>
      <c r="O18" s="121">
        <v>0</v>
      </c>
      <c r="P18" s="121">
        <v>132420</v>
      </c>
      <c r="Q18" s="121">
        <f>IF(AND(O18&lt;&gt;"",P18&lt;&gt;""),SUM(O18:P18),"")</f>
        <v>132420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11</v>
      </c>
      <c r="B19" s="120" t="s">
        <v>367</v>
      </c>
      <c r="C19" s="119" t="s">
        <v>368</v>
      </c>
      <c r="D19" s="121">
        <f>SUM(L19,T19,AB19,AJ19,AR19,AZ19)</f>
        <v>89258</v>
      </c>
      <c r="E19" s="121">
        <f>SUM(M19,U19,AC19,AK19,AS19,BA19)</f>
        <v>169394</v>
      </c>
      <c r="F19" s="121">
        <f>SUM(D19:E19)</f>
        <v>258652</v>
      </c>
      <c r="G19" s="121">
        <f>SUM(O19,W19,AE19,AM19,AU19,BC19)</f>
        <v>3501</v>
      </c>
      <c r="H19" s="121">
        <f>SUM(P19,X19,AF19,AN19,AV19,BD19)</f>
        <v>51068</v>
      </c>
      <c r="I19" s="121">
        <f>SUM(G19:H19)</f>
        <v>54569</v>
      </c>
      <c r="J19" s="120" t="s">
        <v>362</v>
      </c>
      <c r="K19" s="119" t="s">
        <v>363</v>
      </c>
      <c r="L19" s="121">
        <v>89258</v>
      </c>
      <c r="M19" s="121">
        <v>169394</v>
      </c>
      <c r="N19" s="121">
        <f>IF(AND(L19&lt;&gt;"",M19&lt;&gt;""),SUM(L19:M19),"")</f>
        <v>258652</v>
      </c>
      <c r="O19" s="121">
        <v>3501</v>
      </c>
      <c r="P19" s="121">
        <v>51068</v>
      </c>
      <c r="Q19" s="121">
        <f>IF(AND(O19&lt;&gt;"",P19&lt;&gt;""),SUM(O19:P19),"")</f>
        <v>54569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11</v>
      </c>
      <c r="B20" s="120" t="s">
        <v>370</v>
      </c>
      <c r="C20" s="119" t="s">
        <v>371</v>
      </c>
      <c r="D20" s="121">
        <f>SUM(L20,T20,AB20,AJ20,AR20,AZ20)</f>
        <v>0</v>
      </c>
      <c r="E20" s="121">
        <f>SUM(M20,U20,AC20,AK20,AS20,BA20)</f>
        <v>201187</v>
      </c>
      <c r="F20" s="121">
        <f>SUM(D20:E20)</f>
        <v>201187</v>
      </c>
      <c r="G20" s="121">
        <f>SUM(O20,W20,AE20,AM20,AU20,BC20)</f>
        <v>0</v>
      </c>
      <c r="H20" s="121">
        <f>SUM(P20,X20,AF20,AN20,AV20,BD20)</f>
        <v>102112</v>
      </c>
      <c r="I20" s="121">
        <f>SUM(G20:H20)</f>
        <v>102112</v>
      </c>
      <c r="J20" s="120" t="s">
        <v>373</v>
      </c>
      <c r="K20" s="119" t="s">
        <v>374</v>
      </c>
      <c r="L20" s="121">
        <v>0</v>
      </c>
      <c r="M20" s="121">
        <v>201187</v>
      </c>
      <c r="N20" s="121">
        <f>IF(AND(L20&lt;&gt;"",M20&lt;&gt;""),SUM(L20:M20),"")</f>
        <v>201187</v>
      </c>
      <c r="O20" s="121">
        <v>0</v>
      </c>
      <c r="P20" s="121">
        <v>102112</v>
      </c>
      <c r="Q20" s="121">
        <f>IF(AND(O20&lt;&gt;"",P20&lt;&gt;""),SUM(O20:P20),"")</f>
        <v>102112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11</v>
      </c>
      <c r="B21" s="120" t="s">
        <v>375</v>
      </c>
      <c r="C21" s="119" t="s">
        <v>376</v>
      </c>
      <c r="D21" s="121">
        <f>SUM(L21,T21,AB21,AJ21,AR21,AZ21)</f>
        <v>61472</v>
      </c>
      <c r="E21" s="121">
        <f>SUM(M21,U21,AC21,AK21,AS21,BA21)</f>
        <v>207336</v>
      </c>
      <c r="F21" s="121">
        <f>SUM(D21:E21)</f>
        <v>268808</v>
      </c>
      <c r="G21" s="121">
        <f>SUM(O21,W21,AE21,AM21,AU21,BC21)</f>
        <v>0</v>
      </c>
      <c r="H21" s="121">
        <f>SUM(P21,X21,AF21,AN21,AV21,BD21)</f>
        <v>63410</v>
      </c>
      <c r="I21" s="121">
        <f>SUM(G21:H21)</f>
        <v>63410</v>
      </c>
      <c r="J21" s="120" t="s">
        <v>347</v>
      </c>
      <c r="K21" s="119" t="s">
        <v>348</v>
      </c>
      <c r="L21" s="121">
        <v>61472</v>
      </c>
      <c r="M21" s="121">
        <v>207336</v>
      </c>
      <c r="N21" s="121">
        <f>IF(AND(L21&lt;&gt;"",M21&lt;&gt;""),SUM(L21:M21),"")</f>
        <v>268808</v>
      </c>
      <c r="O21" s="121">
        <v>0</v>
      </c>
      <c r="P21" s="121">
        <v>63410</v>
      </c>
      <c r="Q21" s="121">
        <f>IF(AND(O21&lt;&gt;"",P21&lt;&gt;""),SUM(O21:P21),"")</f>
        <v>63410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11</v>
      </c>
      <c r="B22" s="120" t="s">
        <v>378</v>
      </c>
      <c r="C22" s="119" t="s">
        <v>379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49664</v>
      </c>
      <c r="I22" s="121">
        <f>SUM(G22:H22)</f>
        <v>49664</v>
      </c>
      <c r="J22" s="120" t="s">
        <v>347</v>
      </c>
      <c r="K22" s="119" t="s">
        <v>381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49664</v>
      </c>
      <c r="Q22" s="121">
        <f>IF(AND(O22&lt;&gt;"",P22&lt;&gt;""),SUM(O22:P22),"")</f>
        <v>49664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11</v>
      </c>
      <c r="B23" s="120" t="s">
        <v>382</v>
      </c>
      <c r="C23" s="119" t="s">
        <v>383</v>
      </c>
      <c r="D23" s="121">
        <f>SUM(L23,T23,AB23,AJ23,AR23,AZ23)</f>
        <v>0</v>
      </c>
      <c r="E23" s="121">
        <f>SUM(M23,U23,AC23,AK23,AS23,BA23)</f>
        <v>101394</v>
      </c>
      <c r="F23" s="121">
        <f>SUM(D23:E23)</f>
        <v>101394</v>
      </c>
      <c r="G23" s="121">
        <f>SUM(O23,W23,AE23,AM23,AU23,BC23)</f>
        <v>0</v>
      </c>
      <c r="H23" s="121">
        <f>SUM(P23,X23,AF23,AN23,AV23,BD23)</f>
        <v>37830</v>
      </c>
      <c r="I23" s="121">
        <f>SUM(G23:H23)</f>
        <v>37830</v>
      </c>
      <c r="J23" s="120" t="s">
        <v>385</v>
      </c>
      <c r="K23" s="119" t="s">
        <v>386</v>
      </c>
      <c r="L23" s="121">
        <v>0</v>
      </c>
      <c r="M23" s="121">
        <v>44358</v>
      </c>
      <c r="N23" s="121">
        <f>IF(AND(L23&lt;&gt;"",M23&lt;&gt;""),SUM(L23:M23),"")</f>
        <v>44358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352</v>
      </c>
      <c r="S23" s="119" t="s">
        <v>353</v>
      </c>
      <c r="T23" s="121">
        <v>0</v>
      </c>
      <c r="U23" s="121">
        <v>57036</v>
      </c>
      <c r="V23" s="121">
        <f>IF(AND(T23&lt;&gt;"",U23&lt;&gt;""),SUM(T23:U23),"")</f>
        <v>57036</v>
      </c>
      <c r="W23" s="121">
        <v>0</v>
      </c>
      <c r="X23" s="121">
        <v>37830</v>
      </c>
      <c r="Y23" s="121">
        <f>IF(AND(W23&lt;&gt;"",X23&lt;&gt;""),SUM(W23:X23),"")</f>
        <v>37830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11</v>
      </c>
      <c r="B24" s="120" t="s">
        <v>387</v>
      </c>
      <c r="C24" s="119" t="s">
        <v>388</v>
      </c>
      <c r="D24" s="121">
        <f>SUM(L24,T24,AB24,AJ24,AR24,AZ24)</f>
        <v>0</v>
      </c>
      <c r="E24" s="121">
        <f>SUM(M24,U24,AC24,AK24,AS24,BA24)</f>
        <v>57016</v>
      </c>
      <c r="F24" s="121">
        <f>SUM(D24:E24)</f>
        <v>57016</v>
      </c>
      <c r="G24" s="121">
        <f>SUM(O24,W24,AE24,AM24,AU24,BC24)</f>
        <v>0</v>
      </c>
      <c r="H24" s="121">
        <f>SUM(P24,X24,AF24,AN24,AV24,BD24)</f>
        <v>21900</v>
      </c>
      <c r="I24" s="121">
        <f>SUM(G24:H24)</f>
        <v>21900</v>
      </c>
      <c r="J24" s="120" t="s">
        <v>385</v>
      </c>
      <c r="K24" s="119" t="s">
        <v>390</v>
      </c>
      <c r="L24" s="121">
        <v>0</v>
      </c>
      <c r="M24" s="121">
        <v>25995</v>
      </c>
      <c r="N24" s="121">
        <f>IF(AND(L24&lt;&gt;"",M24&lt;&gt;""),SUM(L24:M24),"")</f>
        <v>25995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352</v>
      </c>
      <c r="S24" s="119" t="s">
        <v>353</v>
      </c>
      <c r="T24" s="121">
        <v>0</v>
      </c>
      <c r="U24" s="121">
        <v>31021</v>
      </c>
      <c r="V24" s="121">
        <f>IF(AND(T24&lt;&gt;"",U24&lt;&gt;""),SUM(T24:U24),"")</f>
        <v>31021</v>
      </c>
      <c r="W24" s="121">
        <v>0</v>
      </c>
      <c r="X24" s="121">
        <v>21900</v>
      </c>
      <c r="Y24" s="121">
        <f>IF(AND(W24&lt;&gt;"",X24&lt;&gt;""),SUM(W24:X24),"")</f>
        <v>21900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11</v>
      </c>
      <c r="B25" s="120" t="s">
        <v>391</v>
      </c>
      <c r="C25" s="119" t="s">
        <v>392</v>
      </c>
      <c r="D25" s="121">
        <f>SUM(L25,T25,AB25,AJ25,AR25,AZ25)</f>
        <v>0</v>
      </c>
      <c r="E25" s="121">
        <f>SUM(M25,U25,AC25,AK25,AS25,BA25)</f>
        <v>51758</v>
      </c>
      <c r="F25" s="121">
        <f>SUM(D25:E25)</f>
        <v>51758</v>
      </c>
      <c r="G25" s="121">
        <f>SUM(O25,W25,AE25,AM25,AU25,BC25)</f>
        <v>0</v>
      </c>
      <c r="H25" s="121">
        <f>SUM(P25,X25,AF25,AN25,AV25,BD25)</f>
        <v>22549</v>
      </c>
      <c r="I25" s="121">
        <f>SUM(G25:H25)</f>
        <v>22549</v>
      </c>
      <c r="J25" s="120" t="s">
        <v>352</v>
      </c>
      <c r="K25" s="119" t="s">
        <v>394</v>
      </c>
      <c r="L25" s="121">
        <v>0</v>
      </c>
      <c r="M25" s="121">
        <v>28067</v>
      </c>
      <c r="N25" s="121">
        <f>IF(AND(L25&lt;&gt;"",M25&lt;&gt;""),SUM(L25:M25),"")</f>
        <v>28067</v>
      </c>
      <c r="O25" s="121">
        <v>0</v>
      </c>
      <c r="P25" s="121">
        <v>22549</v>
      </c>
      <c r="Q25" s="121">
        <f>IF(AND(O25&lt;&gt;"",P25&lt;&gt;""),SUM(O25:P25),"")</f>
        <v>22549</v>
      </c>
      <c r="R25" s="120" t="s">
        <v>385</v>
      </c>
      <c r="S25" s="119" t="s">
        <v>386</v>
      </c>
      <c r="T25" s="121">
        <v>0</v>
      </c>
      <c r="U25" s="121">
        <v>23691</v>
      </c>
      <c r="V25" s="121">
        <f>IF(AND(T25&lt;&gt;"",U25&lt;&gt;""),SUM(T25:U25),"")</f>
        <v>23691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11</v>
      </c>
      <c r="B26" s="120" t="s">
        <v>395</v>
      </c>
      <c r="C26" s="119" t="s">
        <v>396</v>
      </c>
      <c r="D26" s="121">
        <f>SUM(L26,T26,AB26,AJ26,AR26,AZ26)</f>
        <v>0</v>
      </c>
      <c r="E26" s="121">
        <f>SUM(M26,U26,AC26,AK26,AS26,BA26)</f>
        <v>64612</v>
      </c>
      <c r="F26" s="121">
        <f>SUM(D26:E26)</f>
        <v>64612</v>
      </c>
      <c r="G26" s="121">
        <f>SUM(O26,W26,AE26,AM26,AU26,BC26)</f>
        <v>0</v>
      </c>
      <c r="H26" s="121">
        <f>SUM(P26,X26,AF26,AN26,AV26,BD26)</f>
        <v>30620</v>
      </c>
      <c r="I26" s="121">
        <f>SUM(G26:H26)</f>
        <v>30620</v>
      </c>
      <c r="J26" s="120" t="s">
        <v>385</v>
      </c>
      <c r="K26" s="119" t="s">
        <v>398</v>
      </c>
      <c r="L26" s="121">
        <v>0</v>
      </c>
      <c r="M26" s="121">
        <v>28909</v>
      </c>
      <c r="N26" s="121">
        <f>IF(AND(L26&lt;&gt;"",M26&lt;&gt;""),SUM(L26:M26),"")</f>
        <v>28909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352</v>
      </c>
      <c r="S26" s="119" t="s">
        <v>353</v>
      </c>
      <c r="T26" s="121">
        <v>0</v>
      </c>
      <c r="U26" s="121">
        <v>35703</v>
      </c>
      <c r="V26" s="121">
        <f>IF(AND(T26&lt;&gt;"",U26&lt;&gt;""),SUM(T26:U26),"")</f>
        <v>35703</v>
      </c>
      <c r="W26" s="121">
        <v>0</v>
      </c>
      <c r="X26" s="121">
        <v>30620</v>
      </c>
      <c r="Y26" s="121">
        <f>IF(AND(W26&lt;&gt;"",X26&lt;&gt;""),SUM(W26:X26),"")</f>
        <v>30620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11</v>
      </c>
      <c r="B27" s="120" t="s">
        <v>399</v>
      </c>
      <c r="C27" s="119" t="s">
        <v>400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11</v>
      </c>
      <c r="B28" s="120" t="s">
        <v>402</v>
      </c>
      <c r="C28" s="119" t="s">
        <v>403</v>
      </c>
      <c r="D28" s="121">
        <f>SUM(L28,T28,AB28,AJ28,AR28,AZ28)</f>
        <v>34550</v>
      </c>
      <c r="E28" s="121">
        <f>SUM(M28,U28,AC28,AK28,AS28,BA28)</f>
        <v>143144</v>
      </c>
      <c r="F28" s="121">
        <f>SUM(D28:E28)</f>
        <v>177694</v>
      </c>
      <c r="G28" s="121">
        <f>SUM(O28,W28,AE28,AM28,AU28,BC28)</f>
        <v>0</v>
      </c>
      <c r="H28" s="121">
        <f>SUM(P28,X28,AF28,AN28,AV28,BD28)</f>
        <v>31659</v>
      </c>
      <c r="I28" s="121">
        <f>SUM(G28:H28)</f>
        <v>31659</v>
      </c>
      <c r="J28" s="120" t="s">
        <v>347</v>
      </c>
      <c r="K28" s="119" t="s">
        <v>348</v>
      </c>
      <c r="L28" s="121">
        <v>34550</v>
      </c>
      <c r="M28" s="121">
        <v>143144</v>
      </c>
      <c r="N28" s="121">
        <f>IF(AND(L28&lt;&gt;"",M28&lt;&gt;""),SUM(L28:M28),"")</f>
        <v>177694</v>
      </c>
      <c r="O28" s="121">
        <v>0</v>
      </c>
      <c r="P28" s="121">
        <v>31659</v>
      </c>
      <c r="Q28" s="121">
        <f>IF(AND(O28&lt;&gt;"",P28&lt;&gt;""),SUM(O28:P28),"")</f>
        <v>31659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11</v>
      </c>
      <c r="B29" s="120" t="s">
        <v>405</v>
      </c>
      <c r="C29" s="119" t="s">
        <v>406</v>
      </c>
      <c r="D29" s="121">
        <f>SUM(L29,T29,AB29,AJ29,AR29,AZ29)</f>
        <v>23489</v>
      </c>
      <c r="E29" s="121">
        <f>SUM(M29,U29,AC29,AK29,AS29,BA29)</f>
        <v>44577</v>
      </c>
      <c r="F29" s="121">
        <f>SUM(D29:E29)</f>
        <v>68066</v>
      </c>
      <c r="G29" s="121">
        <f>SUM(O29,W29,AE29,AM29,AU29,BC29)</f>
        <v>1969</v>
      </c>
      <c r="H29" s="121">
        <f>SUM(P29,X29,AF29,AN29,AV29,BD29)</f>
        <v>28726</v>
      </c>
      <c r="I29" s="121">
        <f>SUM(G29:H29)</f>
        <v>30695</v>
      </c>
      <c r="J29" s="120" t="s">
        <v>362</v>
      </c>
      <c r="K29" s="119" t="s">
        <v>363</v>
      </c>
      <c r="L29" s="121">
        <v>23489</v>
      </c>
      <c r="M29" s="121">
        <v>44577</v>
      </c>
      <c r="N29" s="121">
        <f>IF(AND(L29&lt;&gt;"",M29&lt;&gt;""),SUM(L29:M29),"")</f>
        <v>68066</v>
      </c>
      <c r="O29" s="121">
        <v>1969</v>
      </c>
      <c r="P29" s="121">
        <v>28726</v>
      </c>
      <c r="Q29" s="121">
        <f>IF(AND(O29&lt;&gt;"",P29&lt;&gt;""),SUM(O29:P29),"")</f>
        <v>30695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11</v>
      </c>
      <c r="B30" s="120" t="s">
        <v>408</v>
      </c>
      <c r="C30" s="119" t="s">
        <v>409</v>
      </c>
      <c r="D30" s="121">
        <f>SUM(L30,T30,AB30,AJ30,AR30,AZ30)</f>
        <v>50502</v>
      </c>
      <c r="E30" s="121">
        <f>SUM(M30,U30,AC30,AK30,AS30,BA30)</f>
        <v>95841</v>
      </c>
      <c r="F30" s="121">
        <f>SUM(D30:E30)</f>
        <v>146343</v>
      </c>
      <c r="G30" s="121">
        <f>SUM(O30,W30,AE30,AM30,AU30,BC30)</f>
        <v>2626</v>
      </c>
      <c r="H30" s="121">
        <f>SUM(P30,X30,AF30,AN30,AV30,BD30)</f>
        <v>38301</v>
      </c>
      <c r="I30" s="121">
        <f>SUM(G30:H30)</f>
        <v>40927</v>
      </c>
      <c r="J30" s="120" t="s">
        <v>362</v>
      </c>
      <c r="K30" s="119" t="s">
        <v>363</v>
      </c>
      <c r="L30" s="121">
        <v>50502</v>
      </c>
      <c r="M30" s="121">
        <v>95841</v>
      </c>
      <c r="N30" s="121">
        <f>IF(AND(L30&lt;&gt;"",M30&lt;&gt;""),SUM(L30:M30),"")</f>
        <v>146343</v>
      </c>
      <c r="O30" s="121">
        <v>2626</v>
      </c>
      <c r="P30" s="121">
        <v>38301</v>
      </c>
      <c r="Q30" s="121">
        <f>IF(AND(O30&lt;&gt;"",P30&lt;&gt;""),SUM(O30:P30),"")</f>
        <v>40927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11</v>
      </c>
      <c r="B31" s="120" t="s">
        <v>411</v>
      </c>
      <c r="C31" s="119" t="s">
        <v>412</v>
      </c>
      <c r="D31" s="121">
        <f>SUM(L31,T31,AB31,AJ31,AR31,AZ31)</f>
        <v>0</v>
      </c>
      <c r="E31" s="121">
        <f>SUM(M31,U31,AC31,AK31,AS31,BA31)</f>
        <v>239069</v>
      </c>
      <c r="F31" s="121">
        <f>SUM(D31:E31)</f>
        <v>239069</v>
      </c>
      <c r="G31" s="121">
        <f>SUM(O31,W31,AE31,AM31,AU31,BC31)</f>
        <v>0</v>
      </c>
      <c r="H31" s="121">
        <f>SUM(P31,X31,AF31,AN31,AV31,BD31)</f>
        <v>75508</v>
      </c>
      <c r="I31" s="121">
        <f>SUM(G31:H31)</f>
        <v>75508</v>
      </c>
      <c r="J31" s="120" t="s">
        <v>357</v>
      </c>
      <c r="K31" s="119" t="s">
        <v>358</v>
      </c>
      <c r="L31" s="121">
        <v>0</v>
      </c>
      <c r="M31" s="121">
        <v>239069</v>
      </c>
      <c r="N31" s="121">
        <f>IF(AND(L31&lt;&gt;"",M31&lt;&gt;""),SUM(L31:M31),"")</f>
        <v>239069</v>
      </c>
      <c r="O31" s="121">
        <v>0</v>
      </c>
      <c r="P31" s="121">
        <v>75508</v>
      </c>
      <c r="Q31" s="121">
        <f>IF(AND(O31&lt;&gt;"",P31&lt;&gt;""),SUM(O31:P31),"")</f>
        <v>75508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11</v>
      </c>
      <c r="B32" s="120" t="s">
        <v>414</v>
      </c>
      <c r="C32" s="119" t="s">
        <v>415</v>
      </c>
      <c r="D32" s="121">
        <f>SUM(L32,T32,AB32,AJ32,AR32,AZ32)</f>
        <v>0</v>
      </c>
      <c r="E32" s="121">
        <f>SUM(M32,U32,AC32,AK32,AS32,BA32)</f>
        <v>135528</v>
      </c>
      <c r="F32" s="121">
        <f>SUM(D32:E32)</f>
        <v>135528</v>
      </c>
      <c r="G32" s="121">
        <f>SUM(O32,W32,AE32,AM32,AU32,BC32)</f>
        <v>0</v>
      </c>
      <c r="H32" s="121">
        <f>SUM(P32,X32,AF32,AN32,AV32,BD32)</f>
        <v>66139</v>
      </c>
      <c r="I32" s="121">
        <f>SUM(G32:H32)</f>
        <v>66139</v>
      </c>
      <c r="J32" s="120" t="s">
        <v>373</v>
      </c>
      <c r="K32" s="119" t="s">
        <v>374</v>
      </c>
      <c r="L32" s="121">
        <v>0</v>
      </c>
      <c r="M32" s="121">
        <v>135528</v>
      </c>
      <c r="N32" s="121">
        <f>IF(AND(L32&lt;&gt;"",M32&lt;&gt;""),SUM(L32:M32),"")</f>
        <v>135528</v>
      </c>
      <c r="O32" s="121">
        <v>0</v>
      </c>
      <c r="P32" s="121">
        <v>66139</v>
      </c>
      <c r="Q32" s="121">
        <f>IF(AND(O32&lt;&gt;"",P32&lt;&gt;""),SUM(O32:P32),"")</f>
        <v>66139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2">
    <sortCondition ref="A8:A32"/>
    <sortCondition ref="B8:B32"/>
    <sortCondition ref="C8:C3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31" man="1"/>
    <brk id="17" min="1" max="31" man="1"/>
    <brk id="25" min="1" max="31" man="1"/>
    <brk id="33" min="1" max="31" man="1"/>
    <brk id="41" min="1" max="31" man="1"/>
    <brk id="49" min="1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栃木県</v>
      </c>
      <c r="B7" s="139" t="str">
        <f>'廃棄物事業経費（市町村）'!B7</f>
        <v>09000</v>
      </c>
      <c r="C7" s="138" t="s">
        <v>33</v>
      </c>
      <c r="D7" s="140">
        <f>SUM(H7,L7,P7,T7,X7,AB7,AF7,AJ7,AN7,AR7,AV7,AZ7,BD7,BH7,BL7,BP7,BT7,BX7,CB7,CF7,CJ7,CN7,CR7,CV7,CZ7,DD7,DH7,DL7,DP7,DT7)</f>
        <v>3797069</v>
      </c>
      <c r="E7" s="140">
        <f>SUM(I7,M7,Q7,U7,Y7,AC7,AG7,AK7,AO7,AS7,AW7,BA7,BE7,BI7,BM7,BQ7,BU7,BY7,CC7,CG7,CK7,CO7,CS7,CW7,DA7,DE7,DI7,DM7,DQ7,DU7)</f>
        <v>1422721</v>
      </c>
      <c r="F7" s="141">
        <f>COUNTIF(F$8:F$57,"&lt;&gt;")</f>
        <v>7</v>
      </c>
      <c r="G7" s="141">
        <f>COUNTIF(G$8:G$57,"&lt;&gt;")</f>
        <v>7</v>
      </c>
      <c r="H7" s="140">
        <f>SUM(H$8:H$57)</f>
        <v>2256257</v>
      </c>
      <c r="I7" s="140">
        <f>SUM(I$8:I$57)</f>
        <v>688502</v>
      </c>
      <c r="J7" s="141">
        <f>COUNTIF(J$8:J$57,"&lt;&gt;")</f>
        <v>7</v>
      </c>
      <c r="K7" s="141">
        <f>COUNTIF(K$8:K$57,"&lt;&gt;")</f>
        <v>7</v>
      </c>
      <c r="L7" s="140">
        <f>SUM(L$8:L$57)</f>
        <v>762249</v>
      </c>
      <c r="M7" s="140">
        <f>SUM(M$8:M$57)</f>
        <v>430697</v>
      </c>
      <c r="N7" s="141">
        <f>COUNTIF(N$8:N$57,"&lt;&gt;")</f>
        <v>5</v>
      </c>
      <c r="O7" s="141">
        <f>COUNTIF(O$8:O$57,"&lt;&gt;")</f>
        <v>5</v>
      </c>
      <c r="P7" s="140">
        <f>SUM(P$8:P$57)</f>
        <v>361847</v>
      </c>
      <c r="Q7" s="140">
        <f>SUM(Q$8:Q$57)</f>
        <v>177767</v>
      </c>
      <c r="R7" s="141">
        <f>COUNTIF(R$8:R$57,"&lt;&gt;")</f>
        <v>4</v>
      </c>
      <c r="S7" s="141">
        <f>COUNTIF(S$8:S$57,"&lt;&gt;")</f>
        <v>4</v>
      </c>
      <c r="T7" s="140">
        <f>SUM(T$8:T$57)</f>
        <v>381013</v>
      </c>
      <c r="U7" s="140">
        <f>SUM(U$8:U$57)</f>
        <v>95135</v>
      </c>
      <c r="V7" s="141">
        <f>COUNTIF(V$8:V$57,"&lt;&gt;")</f>
        <v>1</v>
      </c>
      <c r="W7" s="141">
        <f>COUNTIF(W$8:W$57,"&lt;&gt;")</f>
        <v>1</v>
      </c>
      <c r="X7" s="140">
        <f>SUM(X$8:X$57)</f>
        <v>35703</v>
      </c>
      <c r="Y7" s="140">
        <f>SUM(Y$8:Y$57)</f>
        <v>30620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11</v>
      </c>
      <c r="B8" s="120" t="s">
        <v>357</v>
      </c>
      <c r="C8" s="119" t="s">
        <v>358</v>
      </c>
      <c r="D8" s="121">
        <f>SUM(H8,L8,P8,T8,X8,AB8,AF8,AJ8,AN8,AR8,AV8,AZ8,BD8,BH8,BL8,BP8,BT8,BX8,CB8,CF8,CJ8,CN8,CR8,CV8,CZ8,DD8,DH8,DL8,DP8,DT8)</f>
        <v>686777</v>
      </c>
      <c r="E8" s="121">
        <f>SUM(I8,M8,Q8,U8,Y8,AC8,AG8,AK8,AO8,AS8,AW8,BA8,BE8,BI8,BM8,BQ8,BU8,BY8,CC8,CG8,CK8,CO8,CS8,CW8,DA8,DE8,DI8,DM8,DQ8,DU8)</f>
        <v>303975</v>
      </c>
      <c r="F8" s="120" t="s">
        <v>354</v>
      </c>
      <c r="G8" s="119" t="s">
        <v>355</v>
      </c>
      <c r="H8" s="121">
        <v>431478</v>
      </c>
      <c r="I8" s="121">
        <v>96047</v>
      </c>
      <c r="J8" s="120" t="s">
        <v>364</v>
      </c>
      <c r="K8" s="119" t="s">
        <v>365</v>
      </c>
      <c r="L8" s="121">
        <v>16230</v>
      </c>
      <c r="M8" s="121">
        <v>132420</v>
      </c>
      <c r="N8" s="120" t="s">
        <v>411</v>
      </c>
      <c r="O8" s="119" t="s">
        <v>412</v>
      </c>
      <c r="P8" s="121">
        <v>239069</v>
      </c>
      <c r="Q8" s="121">
        <v>75508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11</v>
      </c>
      <c r="B9" s="120" t="s">
        <v>333</v>
      </c>
      <c r="C9" s="119" t="s">
        <v>334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255870</v>
      </c>
      <c r="F9" s="120" t="s">
        <v>335</v>
      </c>
      <c r="G9" s="119" t="s">
        <v>336</v>
      </c>
      <c r="H9" s="121">
        <v>0</v>
      </c>
      <c r="I9" s="121">
        <v>179541</v>
      </c>
      <c r="J9" s="120" t="s">
        <v>330</v>
      </c>
      <c r="K9" s="119" t="s">
        <v>331</v>
      </c>
      <c r="L9" s="121">
        <v>0</v>
      </c>
      <c r="M9" s="121">
        <v>76329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11</v>
      </c>
      <c r="B10" s="120" t="s">
        <v>385</v>
      </c>
      <c r="C10" s="119" t="s">
        <v>386</v>
      </c>
      <c r="D10" s="121">
        <f>SUM(H10,L10,P10,T10,X10,AB10,AF10,AJ10,AN10,AR10,AV10,AZ10,BD10,BH10,BL10,BP10,BT10,BX10,CB10,CF10,CJ10,CN10,CR10,CV10,CZ10,DD10,DH10,DL10,DP10,DT10)</f>
        <v>122953</v>
      </c>
      <c r="E10" s="121">
        <f>SUM(I10,M10,Q10,U10,Y10,AC10,AG10,AK10,AO10,AS10,AW10,BA10,BE10,BI10,BM10,BQ10,BU10,BY10,CC10,CG10,CK10,CO10,CS10,CW10,DA10,DE10,DI10,DM10,DQ10,DU10)</f>
        <v>0</v>
      </c>
      <c r="F10" s="120" t="s">
        <v>382</v>
      </c>
      <c r="G10" s="119" t="s">
        <v>383</v>
      </c>
      <c r="H10" s="121">
        <v>44358</v>
      </c>
      <c r="I10" s="121">
        <v>0</v>
      </c>
      <c r="J10" s="120" t="s">
        <v>387</v>
      </c>
      <c r="K10" s="119" t="s">
        <v>388</v>
      </c>
      <c r="L10" s="121">
        <v>25995</v>
      </c>
      <c r="M10" s="121">
        <v>0</v>
      </c>
      <c r="N10" s="120" t="s">
        <v>391</v>
      </c>
      <c r="O10" s="119" t="s">
        <v>392</v>
      </c>
      <c r="P10" s="121">
        <v>23691</v>
      </c>
      <c r="Q10" s="121">
        <v>0</v>
      </c>
      <c r="R10" s="120" t="s">
        <v>395</v>
      </c>
      <c r="S10" s="119" t="s">
        <v>396</v>
      </c>
      <c r="T10" s="121">
        <v>28909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11</v>
      </c>
      <c r="B11" s="120" t="s">
        <v>352</v>
      </c>
      <c r="C11" s="119" t="s">
        <v>353</v>
      </c>
      <c r="D11" s="121">
        <f>SUM(H11,L11,P11,T11,X11,AB11,AF11,AJ11,AN11,AR11,AV11,AZ11,BD11,BH11,BL11,BP11,BT11,BX11,CB11,CF11,CJ11,CN11,CR11,CV11,CZ11,DD11,DH11,DL11,DP11,DT11)</f>
        <v>418010</v>
      </c>
      <c r="E11" s="121">
        <f>SUM(I11,M11,Q11,U11,Y11,AC11,AG11,AK11,AO11,AS11,AW11,BA11,BE11,BI11,BM11,BQ11,BU11,BY11,CC11,CG11,CK11,CO11,CS11,CW11,DA11,DE11,DI11,DM11,DQ11,DU11)</f>
        <v>181845</v>
      </c>
      <c r="F11" s="120" t="s">
        <v>349</v>
      </c>
      <c r="G11" s="119" t="s">
        <v>350</v>
      </c>
      <c r="H11" s="121">
        <v>266183</v>
      </c>
      <c r="I11" s="121">
        <v>68946</v>
      </c>
      <c r="J11" s="120" t="s">
        <v>382</v>
      </c>
      <c r="K11" s="119" t="s">
        <v>383</v>
      </c>
      <c r="L11" s="121">
        <v>57036</v>
      </c>
      <c r="M11" s="121">
        <v>37830</v>
      </c>
      <c r="N11" s="120" t="s">
        <v>387</v>
      </c>
      <c r="O11" s="119" t="s">
        <v>388</v>
      </c>
      <c r="P11" s="121">
        <v>31021</v>
      </c>
      <c r="Q11" s="121">
        <v>21900</v>
      </c>
      <c r="R11" s="120" t="s">
        <v>391</v>
      </c>
      <c r="S11" s="119" t="s">
        <v>392</v>
      </c>
      <c r="T11" s="121">
        <v>28067</v>
      </c>
      <c r="U11" s="121">
        <v>22549</v>
      </c>
      <c r="V11" s="120" t="s">
        <v>395</v>
      </c>
      <c r="W11" s="119" t="s">
        <v>396</v>
      </c>
      <c r="X11" s="121">
        <v>35703</v>
      </c>
      <c r="Y11" s="121">
        <v>30620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11</v>
      </c>
      <c r="B12" s="120" t="s">
        <v>373</v>
      </c>
      <c r="C12" s="119" t="s">
        <v>374</v>
      </c>
      <c r="D12" s="121">
        <f>SUM(H12,L12,P12,T12,X12,AB12,AF12,AJ12,AN12,AR12,AV12,AZ12,BD12,BH12,BL12,BP12,BT12,BX12,CB12,CF12,CJ12,CN12,CR12,CV12,CZ12,DD12,DH12,DL12,DP12,DT12)</f>
        <v>336715</v>
      </c>
      <c r="E12" s="121">
        <f>SUM(I12,M12,Q12,U12,Y12,AC12,AG12,AK12,AO12,AS12,AW12,BA12,BE12,BI12,BM12,BQ12,BU12,BY12,CC12,CG12,CK12,CO12,CS12,CW12,DA12,DE12,DI12,DM12,DQ12,DU12)</f>
        <v>168251</v>
      </c>
      <c r="F12" s="120" t="s">
        <v>370</v>
      </c>
      <c r="G12" s="119" t="s">
        <v>371</v>
      </c>
      <c r="H12" s="121">
        <v>201187</v>
      </c>
      <c r="I12" s="121">
        <v>102112</v>
      </c>
      <c r="J12" s="120" t="s">
        <v>414</v>
      </c>
      <c r="K12" s="119" t="s">
        <v>415</v>
      </c>
      <c r="L12" s="121">
        <v>135528</v>
      </c>
      <c r="M12" s="121">
        <v>66139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11</v>
      </c>
      <c r="B13" s="120" t="s">
        <v>362</v>
      </c>
      <c r="C13" s="119" t="s">
        <v>363</v>
      </c>
      <c r="D13" s="121">
        <f>SUM(H13,L13,P13,T13,X13,AB13,AF13,AJ13,AN13,AR13,AV13,AZ13,BD13,BH13,BL13,BP13,BT13,BX13,CB13,CF13,CJ13,CN13,CR13,CV13,CZ13,DD13,DH13,DL13,DP13,DT13)</f>
        <v>680663</v>
      </c>
      <c r="E13" s="121">
        <f>SUM(I13,M13,Q13,U13,Y13,AC13,AG13,AK13,AO13,AS13,AW13,BA13,BE13,BI13,BM13,BQ13,BU13,BY13,CC13,CG13,CK13,CO13,CS13,CW13,DA13,DE13,DI13,DM13,DQ13,DU13)</f>
        <v>170529</v>
      </c>
      <c r="F13" s="120" t="s">
        <v>359</v>
      </c>
      <c r="G13" s="119" t="s">
        <v>360</v>
      </c>
      <c r="H13" s="121">
        <v>207602</v>
      </c>
      <c r="I13" s="121">
        <v>44338</v>
      </c>
      <c r="J13" s="120" t="s">
        <v>367</v>
      </c>
      <c r="K13" s="119" t="s">
        <v>368</v>
      </c>
      <c r="L13" s="121">
        <v>258652</v>
      </c>
      <c r="M13" s="121">
        <v>54569</v>
      </c>
      <c r="N13" s="120" t="s">
        <v>405</v>
      </c>
      <c r="O13" s="119" t="s">
        <v>406</v>
      </c>
      <c r="P13" s="121">
        <v>68066</v>
      </c>
      <c r="Q13" s="121">
        <v>30695</v>
      </c>
      <c r="R13" s="120" t="s">
        <v>408</v>
      </c>
      <c r="S13" s="119" t="s">
        <v>409</v>
      </c>
      <c r="T13" s="121">
        <v>146343</v>
      </c>
      <c r="U13" s="121">
        <v>40927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11</v>
      </c>
      <c r="B14" s="120" t="s">
        <v>347</v>
      </c>
      <c r="C14" s="119" t="s">
        <v>348</v>
      </c>
      <c r="D14" s="121">
        <f>SUM(H14,L14,P14,T14,X14,AB14,AF14,AJ14,AN14,AR14,AV14,AZ14,BD14,BH14,BL14,BP14,BT14,BX14,CB14,CF14,CJ14,CN14,CR14,CV14,CZ14,DD14,DH14,DL14,DP14,DT14)</f>
        <v>1551951</v>
      </c>
      <c r="E14" s="121">
        <f>SUM(I14,M14,Q14,U14,Y14,AC14,AG14,AK14,AO14,AS14,AW14,BA14,BE14,BI14,BM14,BQ14,BU14,BY14,CC14,CG14,CK14,CO14,CS14,CW14,DA14,DE14,DI14,DM14,DQ14,DU14)</f>
        <v>342251</v>
      </c>
      <c r="F14" s="120" t="s">
        <v>344</v>
      </c>
      <c r="G14" s="119" t="s">
        <v>345</v>
      </c>
      <c r="H14" s="121">
        <v>1105449</v>
      </c>
      <c r="I14" s="121">
        <v>197518</v>
      </c>
      <c r="J14" s="120" t="s">
        <v>375</v>
      </c>
      <c r="K14" s="119" t="s">
        <v>376</v>
      </c>
      <c r="L14" s="121">
        <v>268808</v>
      </c>
      <c r="M14" s="121">
        <v>63410</v>
      </c>
      <c r="N14" s="120" t="s">
        <v>378</v>
      </c>
      <c r="O14" s="119" t="s">
        <v>379</v>
      </c>
      <c r="P14" s="121">
        <v>0</v>
      </c>
      <c r="Q14" s="121">
        <v>49664</v>
      </c>
      <c r="R14" s="120" t="s">
        <v>402</v>
      </c>
      <c r="S14" s="119" t="s">
        <v>403</v>
      </c>
      <c r="T14" s="121">
        <v>177694</v>
      </c>
      <c r="U14" s="121">
        <v>31659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09213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09214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09215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09216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09301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09342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09343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09344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09345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09361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09364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09384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09386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09407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09411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09806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09808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09821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09833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09841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09850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09852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2015-10-13T05:25:08Z</cp:lastPrinted>
  <dcterms:created xsi:type="dcterms:W3CDTF">2008-01-24T06:28:57Z</dcterms:created>
  <dcterms:modified xsi:type="dcterms:W3CDTF">2019-03-04T11:31:24Z</dcterms:modified>
</cp:coreProperties>
</file>