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09栃木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N9" i="2" s="1"/>
  <c r="AC10" i="2"/>
  <c r="AC11" i="2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AC24" i="2"/>
  <c r="AC25" i="2"/>
  <c r="N25" i="2" s="1"/>
  <c r="AC26" i="2"/>
  <c r="AC27" i="2"/>
  <c r="AC28" i="2"/>
  <c r="AC29" i="2"/>
  <c r="AC30" i="2"/>
  <c r="AC31" i="2"/>
  <c r="AC32" i="2"/>
  <c r="V8" i="2"/>
  <c r="N8" i="2" s="1"/>
  <c r="V9" i="2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N26" i="2" s="1"/>
  <c r="V27" i="2"/>
  <c r="V28" i="2"/>
  <c r="V29" i="2"/>
  <c r="V30" i="2"/>
  <c r="V31" i="2"/>
  <c r="N31" i="2" s="1"/>
  <c r="V32" i="2"/>
  <c r="N3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11" i="2"/>
  <c r="N12" i="2"/>
  <c r="N13" i="2"/>
  <c r="N14" i="2"/>
  <c r="N19" i="2"/>
  <c r="N20" i="2"/>
  <c r="N21" i="2"/>
  <c r="N22" i="2"/>
  <c r="N27" i="2"/>
  <c r="N28" i="2"/>
  <c r="N29" i="2"/>
  <c r="N30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K28" i="2"/>
  <c r="K29" i="2"/>
  <c r="D29" i="2" s="1"/>
  <c r="K30" i="2"/>
  <c r="K31" i="2"/>
  <c r="K32" i="2"/>
  <c r="H8" i="2"/>
  <c r="H9" i="2"/>
  <c r="H10" i="2"/>
  <c r="H11" i="2"/>
  <c r="D11" i="2" s="1"/>
  <c r="H12" i="2"/>
  <c r="D12" i="2" s="1"/>
  <c r="H13" i="2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D22" i="2" s="1"/>
  <c r="H23" i="2"/>
  <c r="H24" i="2"/>
  <c r="H25" i="2"/>
  <c r="H26" i="2"/>
  <c r="H27" i="2"/>
  <c r="D27" i="2" s="1"/>
  <c r="H28" i="2"/>
  <c r="D28" i="2" s="1"/>
  <c r="H29" i="2"/>
  <c r="H30" i="2"/>
  <c r="D30" i="2" s="1"/>
  <c r="H31" i="2"/>
  <c r="H3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8" i="2"/>
  <c r="D9" i="2"/>
  <c r="D10" i="2"/>
  <c r="D15" i="2"/>
  <c r="D16" i="2"/>
  <c r="D17" i="2"/>
  <c r="D18" i="2"/>
  <c r="D23" i="2"/>
  <c r="D24" i="2"/>
  <c r="D25" i="2"/>
  <c r="D26" i="2"/>
  <c r="D31" i="2"/>
  <c r="D32" i="2"/>
  <c r="Q8" i="1"/>
  <c r="Q9" i="1"/>
  <c r="Q14" i="1"/>
  <c r="Q15" i="1"/>
  <c r="Q16" i="1"/>
  <c r="Q17" i="1"/>
  <c r="Q22" i="1"/>
  <c r="Q23" i="1"/>
  <c r="Q24" i="1"/>
  <c r="Q25" i="1"/>
  <c r="Q30" i="1"/>
  <c r="Q31" i="1"/>
  <c r="Q32" i="1"/>
  <c r="N8" i="1"/>
  <c r="N14" i="1"/>
  <c r="N15" i="1"/>
  <c r="N16" i="1"/>
  <c r="N22" i="1"/>
  <c r="N23" i="1"/>
  <c r="N24" i="1"/>
  <c r="N30" i="1"/>
  <c r="N31" i="1"/>
  <c r="N32" i="1"/>
  <c r="L14" i="1"/>
  <c r="L15" i="1"/>
  <c r="L22" i="1"/>
  <c r="L23" i="1"/>
  <c r="L30" i="1"/>
  <c r="L31" i="1"/>
  <c r="J14" i="1"/>
  <c r="J22" i="1"/>
  <c r="J30" i="1"/>
  <c r="I8" i="1"/>
  <c r="I9" i="1"/>
  <c r="I10" i="1"/>
  <c r="I11" i="1"/>
  <c r="D11" i="1" s="1"/>
  <c r="I12" i="1"/>
  <c r="D12" i="1" s="1"/>
  <c r="I13" i="1"/>
  <c r="D13" i="1" s="1"/>
  <c r="I14" i="1"/>
  <c r="I15" i="1"/>
  <c r="I16" i="1"/>
  <c r="I17" i="1"/>
  <c r="I18" i="1"/>
  <c r="I19" i="1"/>
  <c r="D19" i="1" s="1"/>
  <c r="I20" i="1"/>
  <c r="D20" i="1" s="1"/>
  <c r="I21" i="1"/>
  <c r="D21" i="1" s="1"/>
  <c r="I22" i="1"/>
  <c r="I23" i="1"/>
  <c r="I24" i="1"/>
  <c r="I25" i="1"/>
  <c r="I26" i="1"/>
  <c r="I27" i="1"/>
  <c r="D27" i="1" s="1"/>
  <c r="I28" i="1"/>
  <c r="D28" i="1" s="1"/>
  <c r="I29" i="1"/>
  <c r="D29" i="1" s="1"/>
  <c r="I30" i="1"/>
  <c r="I31" i="1"/>
  <c r="I32" i="1"/>
  <c r="F14" i="1"/>
  <c r="F22" i="1"/>
  <c r="F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D8" i="1"/>
  <c r="F8" i="1" s="1"/>
  <c r="D9" i="1"/>
  <c r="J9" i="1" s="1"/>
  <c r="D10" i="1"/>
  <c r="L10" i="1" s="1"/>
  <c r="D14" i="1"/>
  <c r="D15" i="1"/>
  <c r="F15" i="1" s="1"/>
  <c r="D16" i="1"/>
  <c r="F16" i="1" s="1"/>
  <c r="D17" i="1"/>
  <c r="J17" i="1" s="1"/>
  <c r="D18" i="1"/>
  <c r="L18" i="1" s="1"/>
  <c r="D22" i="1"/>
  <c r="D23" i="1"/>
  <c r="F23" i="1" s="1"/>
  <c r="D24" i="1"/>
  <c r="F24" i="1" s="1"/>
  <c r="D25" i="1"/>
  <c r="J25" i="1" s="1"/>
  <c r="D26" i="1"/>
  <c r="L26" i="1" s="1"/>
  <c r="D30" i="1"/>
  <c r="D31" i="1"/>
  <c r="F31" i="1" s="1"/>
  <c r="D32" i="1"/>
  <c r="F32" i="1" s="1"/>
  <c r="Q28" i="1" l="1"/>
  <c r="N28" i="1"/>
  <c r="L28" i="1"/>
  <c r="J28" i="1"/>
  <c r="F28" i="1"/>
  <c r="Q12" i="1"/>
  <c r="N12" i="1"/>
  <c r="L12" i="1"/>
  <c r="J12" i="1"/>
  <c r="F12" i="1"/>
  <c r="N27" i="1"/>
  <c r="L27" i="1"/>
  <c r="J27" i="1"/>
  <c r="Q27" i="1"/>
  <c r="F27" i="1"/>
  <c r="N19" i="1"/>
  <c r="J19" i="1"/>
  <c r="L19" i="1"/>
  <c r="F19" i="1"/>
  <c r="Q19" i="1"/>
  <c r="N11" i="1"/>
  <c r="F11" i="1"/>
  <c r="L11" i="1"/>
  <c r="J11" i="1"/>
  <c r="Q11" i="1"/>
  <c r="Q20" i="1"/>
  <c r="L20" i="1"/>
  <c r="J20" i="1"/>
  <c r="F20" i="1"/>
  <c r="N20" i="1"/>
  <c r="N29" i="1"/>
  <c r="Q29" i="1"/>
  <c r="L29" i="1"/>
  <c r="F29" i="1"/>
  <c r="J29" i="1"/>
  <c r="Q21" i="1"/>
  <c r="N21" i="1"/>
  <c r="J21" i="1"/>
  <c r="F21" i="1"/>
  <c r="L21" i="1"/>
  <c r="N13" i="1"/>
  <c r="J13" i="1"/>
  <c r="Q13" i="1"/>
  <c r="F13" i="1"/>
  <c r="L13" i="1"/>
  <c r="F10" i="1"/>
  <c r="J32" i="1"/>
  <c r="J24" i="1"/>
  <c r="J16" i="1"/>
  <c r="J8" i="1"/>
  <c r="L25" i="1"/>
  <c r="L17" i="1"/>
  <c r="L9" i="1"/>
  <c r="N26" i="1"/>
  <c r="N18" i="1"/>
  <c r="N10" i="1"/>
  <c r="J31" i="1"/>
  <c r="J23" i="1"/>
  <c r="J15" i="1"/>
  <c r="L32" i="1"/>
  <c r="L24" i="1"/>
  <c r="L16" i="1"/>
  <c r="L8" i="1"/>
  <c r="N25" i="1"/>
  <c r="N17" i="1"/>
  <c r="N9" i="1"/>
  <c r="Q26" i="1"/>
  <c r="Q18" i="1"/>
  <c r="Q10" i="1"/>
  <c r="F26" i="1"/>
  <c r="F25" i="1"/>
  <c r="F17" i="1"/>
  <c r="F9" i="1"/>
  <c r="J26" i="1"/>
  <c r="J18" i="1"/>
  <c r="J10" i="1"/>
  <c r="F1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<sst xmlns="http://schemas.openxmlformats.org/spreadsheetml/2006/main" count="709" uniqueCount="330">
  <si>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</si>
  <si>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</si>
  <si>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</si>
  <si>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</si>
  <si>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</si>
  <si>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</si>
  <si>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</si>
  <si>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</si>
  <si>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</si>
  <si>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</si>
  <si>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</si>
  <si>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</si>
  <si>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</si>
  <si>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</si>
  <si>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</si>
  <si>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</si>
  <si>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</si>
  <si>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</si>
  <si>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</si>
  <si>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</si>
  <si>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</si>
  <si>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</si>
  <si>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</si>
  <si>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</si>
  <si>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</si>
  <si>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</si>
  <si>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</si>
  <si>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</si>
  <si>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</si>
  <si>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</si>
  <si>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</si>
  <si>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</si>
  <si>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</si>
  <si>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</si>
  <si>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</si>
  <si>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</si>
  <si>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</si>
  <si>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</si>
  <si>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</si>
  <si>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</si>
  <si>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</si>
  <si>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</si>
  <si>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</si>
  <si>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</si>
  <si>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</si>
  <si>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</si>
  <si>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</si>
  <si>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</si>
  <si>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</si>
  <si>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</si>
  <si>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</si>
  <si>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</si>
  <si>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</si>
  <si>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</si>
  <si>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</si>
  <si>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</si>
  <si>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</si>
  <si>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</si>
  <si>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</si>
  <si>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</si>
  <si>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</si>
  <si>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</si>
  <si>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</si>
  <si>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</si>
  <si>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</si>
  <si>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</si>
  <si>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</si>
  <si>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</si>
  <si>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</si>
  <si>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</si>
  <si>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</si>
  <si>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</si>
  <si>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</si>
  <si>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</si>
  <si>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</si>
  <si>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</si>
  <si>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</si>
  <si>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</si>
  <si>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</si>
  <si>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</si>
  <si>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</si>
  <si>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</si>
  <si>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</si>
  <si>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</si>
  <si>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</si>
  <si>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</si>
  <si>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</si>
  <si>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</si>
  <si>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</si>
  <si>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</si>
  <si>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</si>
  <si>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</si>
  <si>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</si>
  <si>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</si>
  <si>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</si>
  <si>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</si>
  <si>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</si>
  <si>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</si>
  <si>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</si>
  <si>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</si>
  <si>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</si>
  <si>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</si>
  <si>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</si>
  <si>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</si>
  <si>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</si>
  <si>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</si>
  <si>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</si>
  <si>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</si>
  <si>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</si>
  <si>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</si>
  <si>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</si>
  <si>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</si>
  <si>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</si>
  <si>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</si>
  <si>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</si>
  <si>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</si>
  <si>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</si>
  <si>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</si>
  <si>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</si>
  <si>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</si>
  <si>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</si>
  <si>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</si>
  <si>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</si>
  <si>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</si>
  <si>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</si>
  <si>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</si>
  <si>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</si>
  <si>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</si>
  <si>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</si>
  <si>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</si>
  <si>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</si>
  <si>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</si>
  <si>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</si>
  <si>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</si>
  <si>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</si>
  <si>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</si>
  <si>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</si>
  <si>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</si>
  <si>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</si>
  <si>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</si>
  <si>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</si>
  <si>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</si>
  <si>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</si>
  <si>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</si>
  <si>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</si>
  <si>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</si>
  <si>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</si>
  <si>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</si>
  <si>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</si>
  <si>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</si>
  <si>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</si>
  <si>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</si>
  <si>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</si>
  <si>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</si>
  <si>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</si>
  <si>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</si>
  <si>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</si>
  <si>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</si>
  <si>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</si>
  <si>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</si>
  <si>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</si>
  <si>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</si>
  <si>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</si>
  <si>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</si>
  <si>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</si>
  <si>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</si>
  <si>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</si>
  <si>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</si>
  <si>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</si>
  <si>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</si>
  <si>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</si>
  <si>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</si>
  <si>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</si>
  <si>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</si>
  <si>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</si>
  <si>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</si>
  <si>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</si>
  <si>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</si>
  <si>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</si>
  <si>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</si>
  <si>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</si>
  <si>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</si>
  <si>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</si>
  <si>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</si>
  <si>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</si>
  <si>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</si>
  <si>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</si>
  <si>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</si>
  <si>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</si>
  <si>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</si>
  <si>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</si>
  <si>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</si>
  <si>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</si>
  <si>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</si>
  <si>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</si>
  <si>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</si>
  <si>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</si>
  <si>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</si>
  <si>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</si>
  <si>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</si>
  <si>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</si>
  <si>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</si>
  <si>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</si>
  <si>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</si>
  <si>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</si>
  <si>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</si>
  <si>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</si>
  <si>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</si>
  <si>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</si>
  <si>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</si>
  <si>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</si>
  <si>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</si>
  <si>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</si>
  <si>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</si>
  <si>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</si>
  <si>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</si>
  <si>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</si>
  <si>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</si>
  <si>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</si>
  <si>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</si>
  <si>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</si>
  <si>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</si>
  <si>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</si>
  <si>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</si>
  <si>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</si>
  <si>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</si>
  <si>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</si>
  <si>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</si>
  <si>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</si>
  <si>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</si>
  <si>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</si>
  <si>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</si>
  <si>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</si>
  <si>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</si>
  <si>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</si>
  <si>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</si>
  <si>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</si>
  <si>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</si>
  <si>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</si>
  <si>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</si>
  <si>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</si>
  <si>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</si>
  <si>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</si>
  <si>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</si>
  <si>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</si>
  <si>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</si>
  <si>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</si>
  <si>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</si>
  <si>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</si>
  <si>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</si>
  <si>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</si>
  <si>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09000</t>
  </si>
  <si>
    <t>水洗化人口等（平成29年度実績）</t>
    <phoneticPr fontId="3"/>
  </si>
  <si>
    <t>し尿処理の状況（平成29年度実績）</t>
    <phoneticPr fontId="3"/>
  </si>
  <si>
    <t>09201</t>
  </si>
  <si>
    <t>宇都宮市</t>
  </si>
  <si>
    <t>○</t>
  </si>
  <si>
    <t>091043</t>
    <phoneticPr fontId="3"/>
  </si>
  <si>
    <t>09202</t>
  </si>
  <si>
    <t>足利市</t>
  </si>
  <si>
    <t>091064</t>
    <phoneticPr fontId="3"/>
  </si>
  <si>
    <t>09203</t>
  </si>
  <si>
    <t>栃木市</t>
  </si>
  <si>
    <t>091045</t>
    <phoneticPr fontId="3"/>
  </si>
  <si>
    <t>09204</t>
  </si>
  <si>
    <t>佐野市</t>
  </si>
  <si>
    <t>091046</t>
    <phoneticPr fontId="3"/>
  </si>
  <si>
    <t>09205</t>
  </si>
  <si>
    <t>鹿沼市</t>
  </si>
  <si>
    <t>091047</t>
    <phoneticPr fontId="3"/>
  </si>
  <si>
    <t>09206</t>
  </si>
  <si>
    <t>日光市</t>
  </si>
  <si>
    <t>091048</t>
    <phoneticPr fontId="3"/>
  </si>
  <si>
    <t>09208</t>
  </si>
  <si>
    <t>小山市</t>
  </si>
  <si>
    <t>091119</t>
    <phoneticPr fontId="3"/>
  </si>
  <si>
    <t>09209</t>
  </si>
  <si>
    <t>真岡市</t>
  </si>
  <si>
    <t>091103</t>
    <phoneticPr fontId="3"/>
  </si>
  <si>
    <t>09210</t>
  </si>
  <si>
    <t>大田原市</t>
  </si>
  <si>
    <t>091079</t>
    <phoneticPr fontId="3"/>
  </si>
  <si>
    <t>09211</t>
  </si>
  <si>
    <t>矢板市</t>
  </si>
  <si>
    <t>091067</t>
    <phoneticPr fontId="3"/>
  </si>
  <si>
    <t>09213</t>
  </si>
  <si>
    <t>那須塩原市</t>
  </si>
  <si>
    <t>091052</t>
    <phoneticPr fontId="3"/>
  </si>
  <si>
    <t>09214</t>
  </si>
  <si>
    <t>さくら市</t>
  </si>
  <si>
    <t>091120</t>
    <phoneticPr fontId="3"/>
  </si>
  <si>
    <t>09215</t>
  </si>
  <si>
    <t>那須烏山市</t>
  </si>
  <si>
    <t>091118</t>
    <phoneticPr fontId="3"/>
  </si>
  <si>
    <t>09216</t>
  </si>
  <si>
    <t>下野市</t>
  </si>
  <si>
    <t>091117</t>
    <phoneticPr fontId="3"/>
  </si>
  <si>
    <t>09301</t>
  </si>
  <si>
    <t>上三川町</t>
  </si>
  <si>
    <t>091115</t>
    <phoneticPr fontId="3"/>
  </si>
  <si>
    <t>09342</t>
  </si>
  <si>
    <t>益子町</t>
  </si>
  <si>
    <t>091112</t>
    <phoneticPr fontId="3"/>
  </si>
  <si>
    <t>09343</t>
  </si>
  <si>
    <t>茂木町</t>
  </si>
  <si>
    <t>091084</t>
    <phoneticPr fontId="3"/>
  </si>
  <si>
    <t>09344</t>
  </si>
  <si>
    <t>市貝町</t>
  </si>
  <si>
    <t>091108</t>
    <phoneticPr fontId="3"/>
  </si>
  <si>
    <t>09345</t>
  </si>
  <si>
    <t>芳賀町</t>
  </si>
  <si>
    <t>091102</t>
    <phoneticPr fontId="3"/>
  </si>
  <si>
    <t>09361</t>
  </si>
  <si>
    <t>壬生町</t>
  </si>
  <si>
    <t>091060</t>
    <phoneticPr fontId="3"/>
  </si>
  <si>
    <t>09364</t>
  </si>
  <si>
    <t>野木町</t>
  </si>
  <si>
    <t>091121</t>
    <phoneticPr fontId="3"/>
  </si>
  <si>
    <t>09384</t>
  </si>
  <si>
    <t>塩谷町</t>
  </si>
  <si>
    <t>091122</t>
    <phoneticPr fontId="3"/>
  </si>
  <si>
    <t>09386</t>
  </si>
  <si>
    <t>高根沢町</t>
  </si>
  <si>
    <t>091087</t>
    <phoneticPr fontId="3"/>
  </si>
  <si>
    <t>09407</t>
  </si>
  <si>
    <t>那須町</t>
  </si>
  <si>
    <t>091088</t>
    <phoneticPr fontId="3"/>
  </si>
  <si>
    <t>09411</t>
  </si>
  <si>
    <t>那珂川町</t>
  </si>
  <si>
    <t>091077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</si>
</sst>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45</v>
      </c>
      <c r="B7" s="116" t="s">
        <v>251</v>
      </c>
      <c r="C7" s="109" t="s">
        <v>200</v>
      </c>
      <c r="D7" s="110">
        <f>+SUM(E7,+I7)</f>
        <v>1986652</v>
      </c>
      <c r="E7" s="110">
        <f>+SUM(G7,+H7)</f>
        <v>123466</v>
      </c>
      <c r="F7" s="111">
        <f>IF(D7&gt;0,E7/D7*100,"-")</f>
        <v>6.2147774245313219</v>
      </c>
      <c r="G7" s="108">
        <f>SUM(G$8:G$207)</f>
        <v>123466</v>
      </c>
      <c r="H7" s="108">
        <f>SUM(H$8:H$207)</f>
        <v>0</v>
      </c>
      <c r="I7" s="110">
        <f>+SUM(K7,+M7,+O7)</f>
        <v>1863186</v>
      </c>
      <c r="J7" s="111">
        <f>IF(D7&gt;0,I7/D7*100,"-")</f>
        <v>93.78522257546868</v>
      </c>
      <c r="K7" s="108">
        <f>SUM(K$8:K$207)</f>
        <v>1239330</v>
      </c>
      <c r="L7" s="111">
        <f>IF(D7&gt;0,K7/D7*100,"-")</f>
        <v>62.382843094814802</v>
      </c>
      <c r="M7" s="108">
        <f>SUM(M$8:M$207)</f>
        <v>967</v>
      </c>
      <c r="N7" s="111">
        <f>IF(D7&gt;0,M7/D7*100,"-")</f>
        <v>4.8674855988869718E-2</v>
      </c>
      <c r="O7" s="108">
        <f>SUM(O$8:O$207)</f>
        <v>622889</v>
      </c>
      <c r="P7" s="108">
        <f>SUM(P$8:P$207)</f>
        <v>385540</v>
      </c>
      <c r="Q7" s="111">
        <f>IF(D7&gt;0,O7/D7*100,"-")</f>
        <v>31.353704624665014</v>
      </c>
      <c r="R7" s="108">
        <f>SUM(R$8:R$207)</f>
        <v>38004</v>
      </c>
      <c r="S7" s="112">
        <f t="shared" ref="S7:Z7" si="0">COUNTIF(S$8:S$207,"○")</f>
        <v>20</v>
      </c>
      <c r="T7" s="112">
        <f t="shared" si="0"/>
        <v>2</v>
      </c>
      <c r="U7" s="112">
        <f t="shared" si="0"/>
        <v>0</v>
      </c>
      <c r="V7" s="112">
        <f t="shared" si="0"/>
        <v>3</v>
      </c>
      <c r="W7" s="112">
        <f t="shared" si="0"/>
        <v>17</v>
      </c>
      <c r="X7" s="112">
        <f t="shared" si="0"/>
        <v>1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45</v>
      </c>
      <c r="B8" s="102" t="s">
        <v>254</v>
      </c>
      <c r="C8" s="101" t="s">
        <v>255</v>
      </c>
      <c r="D8" s="103">
        <f>+SUM(E8,+I8)</f>
        <v>520197</v>
      </c>
      <c r="E8" s="103">
        <f>+SUM(G8,+H8)</f>
        <v>11867</v>
      </c>
      <c r="F8" s="104">
        <f>IF(D8&gt;0,E8/D8*100,"-")</f>
        <v>2.28125114139451</v>
      </c>
      <c r="G8" s="103">
        <v>11867</v>
      </c>
      <c r="H8" s="103">
        <v>0</v>
      </c>
      <c r="I8" s="103">
        <f>+SUM(K8,+M8,+O8)</f>
        <v>508330</v>
      </c>
      <c r="J8" s="104">
        <f>IF(D8&gt;0,I8/D8*100,"-")</f>
        <v>97.71874885860548</v>
      </c>
      <c r="K8" s="103">
        <v>434342</v>
      </c>
      <c r="L8" s="104">
        <f>IF(D8&gt;0,K8/D8*100,"-")</f>
        <v>83.495675676714782</v>
      </c>
      <c r="M8" s="103">
        <v>0</v>
      </c>
      <c r="N8" s="104">
        <f>IF(D8&gt;0,M8/D8*100,"-")</f>
        <v>0</v>
      </c>
      <c r="O8" s="103">
        <v>73988</v>
      </c>
      <c r="P8" s="103">
        <v>61005</v>
      </c>
      <c r="Q8" s="104">
        <f>IF(D8&gt;0,O8/D8*100,"-")</f>
        <v>14.223073181890708</v>
      </c>
      <c r="R8" s="103">
        <v>8912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45</v>
      </c>
      <c r="B9" s="102" t="s">
        <v>258</v>
      </c>
      <c r="C9" s="101" t="s">
        <v>259</v>
      </c>
      <c r="D9" s="103">
        <f>+SUM(E9,+I9)</f>
        <v>150623</v>
      </c>
      <c r="E9" s="103">
        <f>+SUM(G9,+H9)</f>
        <v>11844</v>
      </c>
      <c r="F9" s="104">
        <f>IF(D9&gt;0,E9/D9*100,"-")</f>
        <v>7.8633409240288668</v>
      </c>
      <c r="G9" s="103">
        <v>11844</v>
      </c>
      <c r="H9" s="103">
        <v>0</v>
      </c>
      <c r="I9" s="103">
        <f>+SUM(K9,+M9,+O9)</f>
        <v>138779</v>
      </c>
      <c r="J9" s="104">
        <f>IF(D9&gt;0,I9/D9*100,"-")</f>
        <v>92.136659075971124</v>
      </c>
      <c r="K9" s="103">
        <v>88946</v>
      </c>
      <c r="L9" s="104">
        <f>IF(D9&gt;0,K9/D9*100,"-")</f>
        <v>59.052070400934788</v>
      </c>
      <c r="M9" s="103">
        <v>967</v>
      </c>
      <c r="N9" s="104">
        <f>IF(D9&gt;0,M9/D9*100,"-")</f>
        <v>0.64200022572913829</v>
      </c>
      <c r="O9" s="103">
        <v>48866</v>
      </c>
      <c r="P9" s="103">
        <v>17569</v>
      </c>
      <c r="Q9" s="104">
        <f>IF(D9&gt;0,O9/D9*100,"-")</f>
        <v>32.442588449307209</v>
      </c>
      <c r="R9" s="103">
        <v>4265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45</v>
      </c>
      <c r="B10" s="102" t="s">
        <v>261</v>
      </c>
      <c r="C10" s="101" t="s">
        <v>262</v>
      </c>
      <c r="D10" s="103">
        <f>+SUM(E10,+I10)</f>
        <v>162191</v>
      </c>
      <c r="E10" s="103">
        <f>+SUM(G10,+H10)</f>
        <v>9113</v>
      </c>
      <c r="F10" s="104">
        <f>IF(D10&gt;0,E10/D10*100,"-")</f>
        <v>5.6186841440030584</v>
      </c>
      <c r="G10" s="103">
        <v>9113</v>
      </c>
      <c r="H10" s="103">
        <v>0</v>
      </c>
      <c r="I10" s="103">
        <f>+SUM(K10,+M10,+O10)</f>
        <v>153078</v>
      </c>
      <c r="J10" s="104">
        <f>IF(D10&gt;0,I10/D10*100,"-")</f>
        <v>94.381315855996945</v>
      </c>
      <c r="K10" s="103">
        <v>89098</v>
      </c>
      <c r="L10" s="104">
        <f>IF(D10&gt;0,K10/D10*100,"-")</f>
        <v>54.933997570765335</v>
      </c>
      <c r="M10" s="103">
        <v>0</v>
      </c>
      <c r="N10" s="104">
        <f>IF(D10&gt;0,M10/D10*100,"-")</f>
        <v>0</v>
      </c>
      <c r="O10" s="103">
        <v>63980</v>
      </c>
      <c r="P10" s="103">
        <v>30514</v>
      </c>
      <c r="Q10" s="104">
        <f>IF(D10&gt;0,O10/D10*100,"-")</f>
        <v>39.44731828523161</v>
      </c>
      <c r="R10" s="103">
        <v>3990</v>
      </c>
      <c r="S10" s="101"/>
      <c r="T10" s="101" t="s">
        <v>256</v>
      </c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45</v>
      </c>
      <c r="B11" s="102" t="s">
        <v>264</v>
      </c>
      <c r="C11" s="101" t="s">
        <v>265</v>
      </c>
      <c r="D11" s="103">
        <f>+SUM(E11,+I11)</f>
        <v>119911</v>
      </c>
      <c r="E11" s="103">
        <f>+SUM(G11,+H11)</f>
        <v>3447</v>
      </c>
      <c r="F11" s="104">
        <f>IF(D11&gt;0,E11/D11*100,"-")</f>
        <v>2.8746320187472376</v>
      </c>
      <c r="G11" s="103">
        <v>3447</v>
      </c>
      <c r="H11" s="103">
        <v>0</v>
      </c>
      <c r="I11" s="103">
        <f>+SUM(K11,+M11,+O11)</f>
        <v>116464</v>
      </c>
      <c r="J11" s="104">
        <f>IF(D11&gt;0,I11/D11*100,"-")</f>
        <v>97.125367981252765</v>
      </c>
      <c r="K11" s="103">
        <v>77348</v>
      </c>
      <c r="L11" s="104">
        <f>IF(D11&gt;0,K11/D11*100,"-")</f>
        <v>64.504507509736385</v>
      </c>
      <c r="M11" s="103">
        <v>0</v>
      </c>
      <c r="N11" s="104">
        <f>IF(D11&gt;0,M11/D11*100,"-")</f>
        <v>0</v>
      </c>
      <c r="O11" s="103">
        <v>39116</v>
      </c>
      <c r="P11" s="103">
        <v>13462</v>
      </c>
      <c r="Q11" s="104">
        <f>IF(D11&gt;0,O11/D11*100,"-")</f>
        <v>32.620860471516373</v>
      </c>
      <c r="R11" s="103">
        <v>2503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45</v>
      </c>
      <c r="B12" s="102" t="s">
        <v>267</v>
      </c>
      <c r="C12" s="101" t="s">
        <v>268</v>
      </c>
      <c r="D12" s="103">
        <f>+SUM(E12,+I12)</f>
        <v>98822</v>
      </c>
      <c r="E12" s="103">
        <f>+SUM(G12,+H12)</f>
        <v>3315</v>
      </c>
      <c r="F12" s="104">
        <f>IF(D12&gt;0,E12/D12*100,"-")</f>
        <v>3.3545162008459655</v>
      </c>
      <c r="G12" s="103">
        <v>3315</v>
      </c>
      <c r="H12" s="103">
        <v>0</v>
      </c>
      <c r="I12" s="103">
        <f>+SUM(K12,+M12,+O12)</f>
        <v>95507</v>
      </c>
      <c r="J12" s="104">
        <f>IF(D12&gt;0,I12/D12*100,"-")</f>
        <v>96.645483799154036</v>
      </c>
      <c r="K12" s="103">
        <v>62554</v>
      </c>
      <c r="L12" s="104">
        <f>IF(D12&gt;0,K12/D12*100,"-")</f>
        <v>63.299670113942241</v>
      </c>
      <c r="M12" s="103">
        <v>0</v>
      </c>
      <c r="N12" s="104">
        <f>IF(D12&gt;0,M12/D12*100,"-")</f>
        <v>0</v>
      </c>
      <c r="O12" s="103">
        <v>32953</v>
      </c>
      <c r="P12" s="103">
        <v>22339</v>
      </c>
      <c r="Q12" s="104">
        <f>IF(D12&gt;0,O12/D12*100,"-")</f>
        <v>33.345813685211795</v>
      </c>
      <c r="R12" s="103">
        <v>1126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45</v>
      </c>
      <c r="B13" s="102" t="s">
        <v>270</v>
      </c>
      <c r="C13" s="101" t="s">
        <v>271</v>
      </c>
      <c r="D13" s="103">
        <f>+SUM(E13,+I13)</f>
        <v>84043</v>
      </c>
      <c r="E13" s="103">
        <f>+SUM(G13,+H13)</f>
        <v>15597</v>
      </c>
      <c r="F13" s="104">
        <f>IF(D13&gt;0,E13/D13*100,"-")</f>
        <v>18.558357031519577</v>
      </c>
      <c r="G13" s="103">
        <v>15597</v>
      </c>
      <c r="H13" s="103">
        <v>0</v>
      </c>
      <c r="I13" s="103">
        <f>+SUM(K13,+M13,+O13)</f>
        <v>68446</v>
      </c>
      <c r="J13" s="104">
        <f>IF(D13&gt;0,I13/D13*100,"-")</f>
        <v>81.441642968480423</v>
      </c>
      <c r="K13" s="103">
        <v>53864</v>
      </c>
      <c r="L13" s="104">
        <f>IF(D13&gt;0,K13/D13*100,"-")</f>
        <v>64.091001035184377</v>
      </c>
      <c r="M13" s="103">
        <v>0</v>
      </c>
      <c r="N13" s="104">
        <f>IF(D13&gt;0,M13/D13*100,"-")</f>
        <v>0</v>
      </c>
      <c r="O13" s="103">
        <v>14582</v>
      </c>
      <c r="P13" s="103">
        <v>14582</v>
      </c>
      <c r="Q13" s="104">
        <f>IF(D13&gt;0,O13/D13*100,"-")</f>
        <v>17.350641933296053</v>
      </c>
      <c r="R13" s="103">
        <v>796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45</v>
      </c>
      <c r="B14" s="102" t="s">
        <v>273</v>
      </c>
      <c r="C14" s="101" t="s">
        <v>274</v>
      </c>
      <c r="D14" s="103">
        <f>+SUM(E14,+I14)</f>
        <v>166990</v>
      </c>
      <c r="E14" s="103">
        <f>+SUM(G14,+H14)</f>
        <v>3238</v>
      </c>
      <c r="F14" s="104">
        <f>IF(D14&gt;0,E14/D14*100,"-")</f>
        <v>1.939038265764417</v>
      </c>
      <c r="G14" s="103">
        <v>3238</v>
      </c>
      <c r="H14" s="103">
        <v>0</v>
      </c>
      <c r="I14" s="103">
        <f>+SUM(K14,+M14,+O14)</f>
        <v>163752</v>
      </c>
      <c r="J14" s="104">
        <f>IF(D14&gt;0,I14/D14*100,"-")</f>
        <v>98.06096173423559</v>
      </c>
      <c r="K14" s="103">
        <v>105790</v>
      </c>
      <c r="L14" s="104">
        <f>IF(D14&gt;0,K14/D14*100,"-")</f>
        <v>63.351098868195699</v>
      </c>
      <c r="M14" s="103">
        <v>0</v>
      </c>
      <c r="N14" s="104">
        <f>IF(D14&gt;0,M14/D14*100,"-")</f>
        <v>0</v>
      </c>
      <c r="O14" s="103">
        <v>57962</v>
      </c>
      <c r="P14" s="103">
        <v>30103</v>
      </c>
      <c r="Q14" s="104">
        <f>IF(D14&gt;0,O14/D14*100,"-")</f>
        <v>34.709862866039884</v>
      </c>
      <c r="R14" s="103">
        <v>6246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45</v>
      </c>
      <c r="B15" s="102" t="s">
        <v>276</v>
      </c>
      <c r="C15" s="101" t="s">
        <v>277</v>
      </c>
      <c r="D15" s="103">
        <f>+SUM(E15,+I15)</f>
        <v>80919</v>
      </c>
      <c r="E15" s="103">
        <f>+SUM(G15,+H15)</f>
        <v>2120</v>
      </c>
      <c r="F15" s="104">
        <f>IF(D15&gt;0,E15/D15*100,"-")</f>
        <v>2.6199038544717554</v>
      </c>
      <c r="G15" s="103">
        <v>2120</v>
      </c>
      <c r="H15" s="103">
        <v>0</v>
      </c>
      <c r="I15" s="103">
        <f>+SUM(K15,+M15,+O15)</f>
        <v>78799</v>
      </c>
      <c r="J15" s="104">
        <f>IF(D15&gt;0,I15/D15*100,"-")</f>
        <v>97.380096145528242</v>
      </c>
      <c r="K15" s="103">
        <v>47183</v>
      </c>
      <c r="L15" s="104">
        <f>IF(D15&gt;0,K15/D15*100,"-")</f>
        <v>58.308926210160784</v>
      </c>
      <c r="M15" s="103">
        <v>0</v>
      </c>
      <c r="N15" s="104">
        <f>IF(D15&gt;0,M15/D15*100,"-")</f>
        <v>0</v>
      </c>
      <c r="O15" s="103">
        <v>31616</v>
      </c>
      <c r="P15" s="103">
        <v>18899</v>
      </c>
      <c r="Q15" s="104">
        <f>IF(D15&gt;0,O15/D15*100,"-")</f>
        <v>39.071169935367465</v>
      </c>
      <c r="R15" s="103">
        <v>3246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45</v>
      </c>
      <c r="B16" s="102" t="s">
        <v>279</v>
      </c>
      <c r="C16" s="101" t="s">
        <v>280</v>
      </c>
      <c r="D16" s="103">
        <f>+SUM(E16,+I16)</f>
        <v>74593</v>
      </c>
      <c r="E16" s="103">
        <f>+SUM(G16,+H16)</f>
        <v>5937</v>
      </c>
      <c r="F16" s="104">
        <f>IF(D16&gt;0,E16/D16*100,"-")</f>
        <v>7.9591918812757232</v>
      </c>
      <c r="G16" s="103">
        <v>5937</v>
      </c>
      <c r="H16" s="103">
        <v>0</v>
      </c>
      <c r="I16" s="103">
        <f>+SUM(K16,+M16,+O16)</f>
        <v>68656</v>
      </c>
      <c r="J16" s="104">
        <f>IF(D16&gt;0,I16/D16*100,"-")</f>
        <v>92.040808118724286</v>
      </c>
      <c r="K16" s="103">
        <v>39728</v>
      </c>
      <c r="L16" s="104">
        <f>IF(D16&gt;0,K16/D16*100,"-")</f>
        <v>53.25968924698028</v>
      </c>
      <c r="M16" s="103">
        <v>0</v>
      </c>
      <c r="N16" s="104">
        <f>IF(D16&gt;0,M16/D16*100,"-")</f>
        <v>0</v>
      </c>
      <c r="O16" s="103">
        <v>28928</v>
      </c>
      <c r="P16" s="103">
        <v>18924</v>
      </c>
      <c r="Q16" s="104">
        <f>IF(D16&gt;0,O16/D16*100,"-")</f>
        <v>38.781118871743999</v>
      </c>
      <c r="R16" s="103">
        <v>965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45</v>
      </c>
      <c r="B17" s="102" t="s">
        <v>282</v>
      </c>
      <c r="C17" s="101" t="s">
        <v>283</v>
      </c>
      <c r="D17" s="103">
        <f>+SUM(E17,+I17)</f>
        <v>33200</v>
      </c>
      <c r="E17" s="103">
        <f>+SUM(G17,+H17)</f>
        <v>9651</v>
      </c>
      <c r="F17" s="104">
        <f>IF(D17&gt;0,E17/D17*100,"-")</f>
        <v>29.069277108433734</v>
      </c>
      <c r="G17" s="103">
        <v>9651</v>
      </c>
      <c r="H17" s="103">
        <v>0</v>
      </c>
      <c r="I17" s="103">
        <f>+SUM(K17,+M17,+O17)</f>
        <v>23549</v>
      </c>
      <c r="J17" s="104">
        <f>IF(D17&gt;0,I17/D17*100,"-")</f>
        <v>70.930722891566262</v>
      </c>
      <c r="K17" s="103">
        <v>12391</v>
      </c>
      <c r="L17" s="104">
        <f>IF(D17&gt;0,K17/D17*100,"-")</f>
        <v>37.322289156626503</v>
      </c>
      <c r="M17" s="103">
        <v>0</v>
      </c>
      <c r="N17" s="104">
        <f>IF(D17&gt;0,M17/D17*100,"-")</f>
        <v>0</v>
      </c>
      <c r="O17" s="103">
        <v>11158</v>
      </c>
      <c r="P17" s="103">
        <v>10186</v>
      </c>
      <c r="Q17" s="104">
        <f>IF(D17&gt;0,O17/D17*100,"-")</f>
        <v>33.608433734939759</v>
      </c>
      <c r="R17" s="103">
        <v>284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45</v>
      </c>
      <c r="B18" s="102" t="s">
        <v>285</v>
      </c>
      <c r="C18" s="101" t="s">
        <v>286</v>
      </c>
      <c r="D18" s="103">
        <f>+SUM(E18,+I18)</f>
        <v>117955</v>
      </c>
      <c r="E18" s="103">
        <f>+SUM(G18,+H18)</f>
        <v>21877</v>
      </c>
      <c r="F18" s="104">
        <f>IF(D18&gt;0,E18/D18*100,"-")</f>
        <v>18.546903480140731</v>
      </c>
      <c r="G18" s="103">
        <v>21877</v>
      </c>
      <c r="H18" s="103">
        <v>0</v>
      </c>
      <c r="I18" s="103">
        <f>+SUM(K18,+M18,+O18)</f>
        <v>96078</v>
      </c>
      <c r="J18" s="104">
        <f>IF(D18&gt;0,I18/D18*100,"-")</f>
        <v>81.453096519859272</v>
      </c>
      <c r="K18" s="103">
        <v>59025</v>
      </c>
      <c r="L18" s="104">
        <f>IF(D18&gt;0,K18/D18*100,"-")</f>
        <v>50.040269594336827</v>
      </c>
      <c r="M18" s="103">
        <v>0</v>
      </c>
      <c r="N18" s="104">
        <f>IF(D18&gt;0,M18/D18*100,"-")</f>
        <v>0</v>
      </c>
      <c r="O18" s="103">
        <v>37053</v>
      </c>
      <c r="P18" s="103">
        <v>23521</v>
      </c>
      <c r="Q18" s="104">
        <f>IF(D18&gt;0,O18/D18*100,"-")</f>
        <v>31.412826925522445</v>
      </c>
      <c r="R18" s="103">
        <v>1887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45</v>
      </c>
      <c r="B19" s="102" t="s">
        <v>288</v>
      </c>
      <c r="C19" s="101" t="s">
        <v>289</v>
      </c>
      <c r="D19" s="103">
        <f>+SUM(E19,+I19)</f>
        <v>44442</v>
      </c>
      <c r="E19" s="103">
        <f>+SUM(G19,+H19)</f>
        <v>3015</v>
      </c>
      <c r="F19" s="104">
        <f>IF(D19&gt;0,E19/D19*100,"-")</f>
        <v>6.7841231267719726</v>
      </c>
      <c r="G19" s="103">
        <v>3015</v>
      </c>
      <c r="H19" s="103">
        <v>0</v>
      </c>
      <c r="I19" s="103">
        <f>+SUM(K19,+M19,+O19)</f>
        <v>41427</v>
      </c>
      <c r="J19" s="104">
        <f>IF(D19&gt;0,I19/D19*100,"-")</f>
        <v>93.215876873228027</v>
      </c>
      <c r="K19" s="103">
        <v>19350</v>
      </c>
      <c r="L19" s="104">
        <f>IF(D19&gt;0,K19/D19*100,"-")</f>
        <v>43.539894694208179</v>
      </c>
      <c r="M19" s="103">
        <v>0</v>
      </c>
      <c r="N19" s="104">
        <f>IF(D19&gt;0,M19/D19*100,"-")</f>
        <v>0</v>
      </c>
      <c r="O19" s="103">
        <v>22077</v>
      </c>
      <c r="P19" s="103">
        <v>13983</v>
      </c>
      <c r="Q19" s="104">
        <f>IF(D19&gt;0,O19/D19*100,"-")</f>
        <v>49.675982179019847</v>
      </c>
      <c r="R19" s="103">
        <v>302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45</v>
      </c>
      <c r="B20" s="102" t="s">
        <v>291</v>
      </c>
      <c r="C20" s="101" t="s">
        <v>292</v>
      </c>
      <c r="D20" s="103">
        <f>+SUM(E20,+I20)</f>
        <v>27261</v>
      </c>
      <c r="E20" s="103">
        <f>+SUM(G20,+H20)</f>
        <v>239</v>
      </c>
      <c r="F20" s="104">
        <f>IF(D20&gt;0,E20/D20*100,"-")</f>
        <v>0.87671031877040473</v>
      </c>
      <c r="G20" s="103">
        <v>239</v>
      </c>
      <c r="H20" s="103">
        <v>0</v>
      </c>
      <c r="I20" s="103">
        <f>+SUM(K20,+M20,+O20)</f>
        <v>27022</v>
      </c>
      <c r="J20" s="104">
        <f>IF(D20&gt;0,I20/D20*100,"-")</f>
        <v>99.123289681229593</v>
      </c>
      <c r="K20" s="103">
        <v>4642</v>
      </c>
      <c r="L20" s="104">
        <f>IF(D20&gt;0,K20/D20*100,"-")</f>
        <v>17.027988701808443</v>
      </c>
      <c r="M20" s="103">
        <v>0</v>
      </c>
      <c r="N20" s="104">
        <f>IF(D20&gt;0,M20/D20*100,"-")</f>
        <v>0</v>
      </c>
      <c r="O20" s="103">
        <v>22380</v>
      </c>
      <c r="P20" s="103">
        <v>11266</v>
      </c>
      <c r="Q20" s="104">
        <f>IF(D20&gt;0,O20/D20*100,"-")</f>
        <v>82.095300979421154</v>
      </c>
      <c r="R20" s="103">
        <v>274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45</v>
      </c>
      <c r="B21" s="102" t="s">
        <v>294</v>
      </c>
      <c r="C21" s="101" t="s">
        <v>295</v>
      </c>
      <c r="D21" s="103">
        <f>+SUM(E21,+I21)</f>
        <v>60084</v>
      </c>
      <c r="E21" s="103">
        <f>+SUM(G21,+H21)</f>
        <v>589</v>
      </c>
      <c r="F21" s="104">
        <f>IF(D21&gt;0,E21/D21*100,"-")</f>
        <v>0.98029425471007259</v>
      </c>
      <c r="G21" s="103">
        <v>589</v>
      </c>
      <c r="H21" s="103">
        <v>0</v>
      </c>
      <c r="I21" s="103">
        <f>+SUM(K21,+M21,+O21)</f>
        <v>59495</v>
      </c>
      <c r="J21" s="104">
        <f>IF(D21&gt;0,I21/D21*100,"-")</f>
        <v>99.019705745289926</v>
      </c>
      <c r="K21" s="103">
        <v>46166</v>
      </c>
      <c r="L21" s="104">
        <f>IF(D21&gt;0,K21/D21*100,"-")</f>
        <v>76.835763264762676</v>
      </c>
      <c r="M21" s="103">
        <v>0</v>
      </c>
      <c r="N21" s="104">
        <f>IF(D21&gt;0,M21/D21*100,"-")</f>
        <v>0</v>
      </c>
      <c r="O21" s="103">
        <v>13329</v>
      </c>
      <c r="P21" s="103">
        <v>11046</v>
      </c>
      <c r="Q21" s="104">
        <f>IF(D21&gt;0,O21/D21*100,"-")</f>
        <v>22.183942480527261</v>
      </c>
      <c r="R21" s="103">
        <v>628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45</v>
      </c>
      <c r="B22" s="102" t="s">
        <v>297</v>
      </c>
      <c r="C22" s="101" t="s">
        <v>298</v>
      </c>
      <c r="D22" s="103">
        <f>+SUM(E22,+I22)</f>
        <v>31348</v>
      </c>
      <c r="E22" s="103">
        <f>+SUM(G22,+H22)</f>
        <v>647</v>
      </c>
      <c r="F22" s="104">
        <f>IF(D22&gt;0,E22/D22*100,"-")</f>
        <v>2.063927523286972</v>
      </c>
      <c r="G22" s="103">
        <v>647</v>
      </c>
      <c r="H22" s="103">
        <v>0</v>
      </c>
      <c r="I22" s="103">
        <f>+SUM(K22,+M22,+O22)</f>
        <v>30701</v>
      </c>
      <c r="J22" s="104">
        <f>IF(D22&gt;0,I22/D22*100,"-")</f>
        <v>97.936072476713036</v>
      </c>
      <c r="K22" s="103">
        <v>21317</v>
      </c>
      <c r="L22" s="104">
        <f>IF(D22&gt;0,K22/D22*100,"-")</f>
        <v>68.001148398621922</v>
      </c>
      <c r="M22" s="103">
        <v>0</v>
      </c>
      <c r="N22" s="104">
        <f>IF(D22&gt;0,M22/D22*100,"-")</f>
        <v>0</v>
      </c>
      <c r="O22" s="103">
        <v>9384</v>
      </c>
      <c r="P22" s="103">
        <v>4640</v>
      </c>
      <c r="Q22" s="104">
        <f>IF(D22&gt;0,O22/D22*100,"-")</f>
        <v>29.934924078091107</v>
      </c>
      <c r="R22" s="103">
        <v>357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45</v>
      </c>
      <c r="B23" s="102" t="s">
        <v>300</v>
      </c>
      <c r="C23" s="101" t="s">
        <v>301</v>
      </c>
      <c r="D23" s="103">
        <f>+SUM(E23,+I23)</f>
        <v>23550</v>
      </c>
      <c r="E23" s="103">
        <f>+SUM(G23,+H23)</f>
        <v>1720</v>
      </c>
      <c r="F23" s="104">
        <f>IF(D23&gt;0,E23/D23*100,"-")</f>
        <v>7.3036093418259025</v>
      </c>
      <c r="G23" s="103">
        <v>1720</v>
      </c>
      <c r="H23" s="103">
        <v>0</v>
      </c>
      <c r="I23" s="103">
        <f>+SUM(K23,+M23,+O23)</f>
        <v>21830</v>
      </c>
      <c r="J23" s="104">
        <f>IF(D23&gt;0,I23/D23*100,"-")</f>
        <v>92.696390658174096</v>
      </c>
      <c r="K23" s="103">
        <v>4606</v>
      </c>
      <c r="L23" s="104">
        <f>IF(D23&gt;0,K23/D23*100,"-")</f>
        <v>19.558386411889597</v>
      </c>
      <c r="M23" s="103">
        <v>0</v>
      </c>
      <c r="N23" s="104">
        <f>IF(D23&gt;0,M23/D23*100,"-")</f>
        <v>0</v>
      </c>
      <c r="O23" s="103">
        <v>17224</v>
      </c>
      <c r="P23" s="103">
        <v>12032</v>
      </c>
      <c r="Q23" s="104">
        <f>IF(D23&gt;0,O23/D23*100,"-")</f>
        <v>73.13800424628451</v>
      </c>
      <c r="R23" s="103">
        <v>206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45</v>
      </c>
      <c r="B24" s="102" t="s">
        <v>303</v>
      </c>
      <c r="C24" s="101" t="s">
        <v>304</v>
      </c>
      <c r="D24" s="103">
        <f>+SUM(E24,+I24)</f>
        <v>13412</v>
      </c>
      <c r="E24" s="103">
        <f>+SUM(G24,+H24)</f>
        <v>599</v>
      </c>
      <c r="F24" s="104">
        <f>IF(D24&gt;0,E24/D24*100,"-")</f>
        <v>4.4661497166716373</v>
      </c>
      <c r="G24" s="103">
        <v>599</v>
      </c>
      <c r="H24" s="103">
        <v>0</v>
      </c>
      <c r="I24" s="103">
        <f>+SUM(K24,+M24,+O24)</f>
        <v>12813</v>
      </c>
      <c r="J24" s="104">
        <f>IF(D24&gt;0,I24/D24*100,"-")</f>
        <v>95.533850283328363</v>
      </c>
      <c r="K24" s="103">
        <v>2710</v>
      </c>
      <c r="L24" s="104">
        <f>IF(D24&gt;0,K24/D24*100,"-")</f>
        <v>20.205785863405907</v>
      </c>
      <c r="M24" s="103">
        <v>0</v>
      </c>
      <c r="N24" s="104">
        <f>IF(D24&gt;0,M24/D24*100,"-")</f>
        <v>0</v>
      </c>
      <c r="O24" s="103">
        <v>10103</v>
      </c>
      <c r="P24" s="103">
        <v>6292</v>
      </c>
      <c r="Q24" s="104">
        <f>IF(D24&gt;0,O24/D24*100,"-")</f>
        <v>75.328064419922455</v>
      </c>
      <c r="R24" s="103">
        <v>76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45</v>
      </c>
      <c r="B25" s="102" t="s">
        <v>306</v>
      </c>
      <c r="C25" s="101" t="s">
        <v>307</v>
      </c>
      <c r="D25" s="103">
        <f>+SUM(E25,+I25)</f>
        <v>11928</v>
      </c>
      <c r="E25" s="103">
        <f>+SUM(G25,+H25)</f>
        <v>751</v>
      </c>
      <c r="F25" s="104">
        <f>IF(D25&gt;0,E25/D25*100,"-")</f>
        <v>6.2961099932930917</v>
      </c>
      <c r="G25" s="103">
        <v>751</v>
      </c>
      <c r="H25" s="103">
        <v>0</v>
      </c>
      <c r="I25" s="103">
        <f>+SUM(K25,+M25,+O25)</f>
        <v>11177</v>
      </c>
      <c r="J25" s="104">
        <f>IF(D25&gt;0,I25/D25*100,"-")</f>
        <v>93.703890006706914</v>
      </c>
      <c r="K25" s="103">
        <v>2185</v>
      </c>
      <c r="L25" s="104">
        <f>IF(D25&gt;0,K25/D25*100,"-")</f>
        <v>18.318242790073779</v>
      </c>
      <c r="M25" s="103">
        <v>0</v>
      </c>
      <c r="N25" s="104">
        <f>IF(D25&gt;0,M25/D25*100,"-")</f>
        <v>0</v>
      </c>
      <c r="O25" s="103">
        <v>8992</v>
      </c>
      <c r="P25" s="103">
        <v>7465</v>
      </c>
      <c r="Q25" s="104">
        <f>IF(D25&gt;0,O25/D25*100,"-")</f>
        <v>75.385647216633132</v>
      </c>
      <c r="R25" s="103">
        <v>158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45</v>
      </c>
      <c r="B26" s="102" t="s">
        <v>309</v>
      </c>
      <c r="C26" s="101" t="s">
        <v>310</v>
      </c>
      <c r="D26" s="103">
        <f>+SUM(E26,+I26)</f>
        <v>15816</v>
      </c>
      <c r="E26" s="103">
        <f>+SUM(G26,+H26)</f>
        <v>702</v>
      </c>
      <c r="F26" s="104">
        <f>IF(D26&gt;0,E26/D26*100,"-")</f>
        <v>4.4385432473444615</v>
      </c>
      <c r="G26" s="103">
        <v>702</v>
      </c>
      <c r="H26" s="103">
        <v>0</v>
      </c>
      <c r="I26" s="103">
        <f>+SUM(K26,+M26,+O26)</f>
        <v>15114</v>
      </c>
      <c r="J26" s="104">
        <f>IF(D26&gt;0,I26/D26*100,"-")</f>
        <v>95.561456752655545</v>
      </c>
      <c r="K26" s="103">
        <v>3241</v>
      </c>
      <c r="L26" s="104">
        <f>IF(D26&gt;0,K26/D26*100,"-")</f>
        <v>20.491906929691453</v>
      </c>
      <c r="M26" s="103">
        <v>0</v>
      </c>
      <c r="N26" s="104">
        <f>IF(D26&gt;0,M26/D26*100,"-")</f>
        <v>0</v>
      </c>
      <c r="O26" s="103">
        <v>11873</v>
      </c>
      <c r="P26" s="103">
        <v>11181</v>
      </c>
      <c r="Q26" s="104">
        <f>IF(D26&gt;0,O26/D26*100,"-")</f>
        <v>75.069549822964092</v>
      </c>
      <c r="R26" s="103">
        <v>136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45</v>
      </c>
      <c r="B27" s="102" t="s">
        <v>312</v>
      </c>
      <c r="C27" s="101" t="s">
        <v>313</v>
      </c>
      <c r="D27" s="103">
        <f>+SUM(E27,+I27)</f>
        <v>39708</v>
      </c>
      <c r="E27" s="103">
        <f>+SUM(G27,+H27)</f>
        <v>4193</v>
      </c>
      <c r="F27" s="104">
        <f>IF(D27&gt;0,E27/D27*100,"-")</f>
        <v>10.559584970283066</v>
      </c>
      <c r="G27" s="103">
        <v>4193</v>
      </c>
      <c r="H27" s="103">
        <v>0</v>
      </c>
      <c r="I27" s="103">
        <f>+SUM(K27,+M27,+O27)</f>
        <v>35515</v>
      </c>
      <c r="J27" s="104">
        <f>IF(D27&gt;0,I27/D27*100,"-")</f>
        <v>89.440415029716931</v>
      </c>
      <c r="K27" s="103">
        <v>26875</v>
      </c>
      <c r="L27" s="104">
        <f>IF(D27&gt;0,K27/D27*100,"-")</f>
        <v>67.681575501158449</v>
      </c>
      <c r="M27" s="103">
        <v>0</v>
      </c>
      <c r="N27" s="104">
        <f>IF(D27&gt;0,M27/D27*100,"-")</f>
        <v>0</v>
      </c>
      <c r="O27" s="103">
        <v>8640</v>
      </c>
      <c r="P27" s="103">
        <v>7033</v>
      </c>
      <c r="Q27" s="104">
        <f>IF(D27&gt;0,O27/D27*100,"-")</f>
        <v>21.758839528558475</v>
      </c>
      <c r="R27" s="103">
        <v>492</v>
      </c>
      <c r="S27" s="101" t="s">
        <v>256</v>
      </c>
      <c r="T27" s="101"/>
      <c r="U27" s="101"/>
      <c r="V27" s="101"/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45</v>
      </c>
      <c r="B28" s="102" t="s">
        <v>315</v>
      </c>
      <c r="C28" s="101" t="s">
        <v>316</v>
      </c>
      <c r="D28" s="103">
        <f>+SUM(E28,+I28)</f>
        <v>25686</v>
      </c>
      <c r="E28" s="103">
        <f>+SUM(G28,+H28)</f>
        <v>535</v>
      </c>
      <c r="F28" s="104">
        <f>IF(D28&gt;0,E28/D28*100,"-")</f>
        <v>2.0828466869111577</v>
      </c>
      <c r="G28" s="103">
        <v>535</v>
      </c>
      <c r="H28" s="103">
        <v>0</v>
      </c>
      <c r="I28" s="103">
        <f>+SUM(K28,+M28,+O28)</f>
        <v>25151</v>
      </c>
      <c r="J28" s="104">
        <f>IF(D28&gt;0,I28/D28*100,"-")</f>
        <v>97.917153313088846</v>
      </c>
      <c r="K28" s="103">
        <v>18694</v>
      </c>
      <c r="L28" s="104">
        <f>IF(D28&gt;0,K28/D28*100,"-")</f>
        <v>72.778945729191008</v>
      </c>
      <c r="M28" s="103">
        <v>0</v>
      </c>
      <c r="N28" s="104">
        <f>IF(D28&gt;0,M28/D28*100,"-")</f>
        <v>0</v>
      </c>
      <c r="O28" s="103">
        <v>6457</v>
      </c>
      <c r="P28" s="103">
        <v>5369</v>
      </c>
      <c r="Q28" s="104">
        <f>IF(D28&gt;0,O28/D28*100,"-")</f>
        <v>25.138207583897842</v>
      </c>
      <c r="R28" s="103">
        <v>303</v>
      </c>
      <c r="S28" s="101" t="s">
        <v>256</v>
      </c>
      <c r="T28" s="101"/>
      <c r="U28" s="101"/>
      <c r="V28" s="101"/>
      <c r="W28" s="101"/>
      <c r="X28" s="101" t="s">
        <v>256</v>
      </c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45</v>
      </c>
      <c r="B29" s="102" t="s">
        <v>318</v>
      </c>
      <c r="C29" s="101" t="s">
        <v>319</v>
      </c>
      <c r="D29" s="103">
        <f>+SUM(E29,+I29)</f>
        <v>11596</v>
      </c>
      <c r="E29" s="103">
        <f>+SUM(G29,+H29)</f>
        <v>3751</v>
      </c>
      <c r="F29" s="104">
        <f>IF(D29&gt;0,E29/D29*100,"-")</f>
        <v>32.347361159020352</v>
      </c>
      <c r="G29" s="103">
        <v>3751</v>
      </c>
      <c r="H29" s="103">
        <v>0</v>
      </c>
      <c r="I29" s="103">
        <f>+SUM(K29,+M29,+O29)</f>
        <v>7845</v>
      </c>
      <c r="J29" s="104">
        <f>IF(D29&gt;0,I29/D29*100,"-")</f>
        <v>67.652638840979648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7845</v>
      </c>
      <c r="P29" s="103">
        <v>4170</v>
      </c>
      <c r="Q29" s="104">
        <f>IF(D29&gt;0,O29/D29*100,"-")</f>
        <v>67.652638840979648</v>
      </c>
      <c r="R29" s="103">
        <v>67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45</v>
      </c>
      <c r="B30" s="102" t="s">
        <v>321</v>
      </c>
      <c r="C30" s="101" t="s">
        <v>322</v>
      </c>
      <c r="D30" s="103">
        <f>+SUM(E30,+I30)</f>
        <v>29832</v>
      </c>
      <c r="E30" s="103">
        <f>+SUM(G30,+H30)</f>
        <v>932</v>
      </c>
      <c r="F30" s="104">
        <f>IF(D30&gt;0,E30/D30*100,"-")</f>
        <v>3.1241619737194961</v>
      </c>
      <c r="G30" s="103">
        <v>932</v>
      </c>
      <c r="H30" s="103">
        <v>0</v>
      </c>
      <c r="I30" s="103">
        <f>+SUM(K30,+M30,+O30)</f>
        <v>28900</v>
      </c>
      <c r="J30" s="104">
        <f>IF(D30&gt;0,I30/D30*100,"-")</f>
        <v>96.875838026280505</v>
      </c>
      <c r="K30" s="103">
        <v>12831</v>
      </c>
      <c r="L30" s="104">
        <f>IF(D30&gt;0,K30/D30*100,"-")</f>
        <v>43.010860820595333</v>
      </c>
      <c r="M30" s="103">
        <v>0</v>
      </c>
      <c r="N30" s="104">
        <f>IF(D30&gt;0,M30/D30*100,"-")</f>
        <v>0</v>
      </c>
      <c r="O30" s="103">
        <v>16069</v>
      </c>
      <c r="P30" s="103">
        <v>7677</v>
      </c>
      <c r="Q30" s="104">
        <f>IF(D30&gt;0,O30/D30*100,"-")</f>
        <v>53.864977205685172</v>
      </c>
      <c r="R30" s="103">
        <v>430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45</v>
      </c>
      <c r="B31" s="102" t="s">
        <v>324</v>
      </c>
      <c r="C31" s="101" t="s">
        <v>325</v>
      </c>
      <c r="D31" s="103">
        <f>+SUM(E31,+I31)</f>
        <v>25653</v>
      </c>
      <c r="E31" s="103">
        <f>+SUM(G31,+H31)</f>
        <v>2827</v>
      </c>
      <c r="F31" s="104">
        <f>IF(D31&gt;0,E31/D31*100,"-")</f>
        <v>11.020153588274276</v>
      </c>
      <c r="G31" s="103">
        <v>2827</v>
      </c>
      <c r="H31" s="103">
        <v>0</v>
      </c>
      <c r="I31" s="103">
        <f>+SUM(K31,+M31,+O31)</f>
        <v>22826</v>
      </c>
      <c r="J31" s="104">
        <f>IF(D31&gt;0,I31/D31*100,"-")</f>
        <v>88.979846411725731</v>
      </c>
      <c r="K31" s="103">
        <v>2108</v>
      </c>
      <c r="L31" s="104">
        <f>IF(D31&gt;0,K31/D31*100,"-")</f>
        <v>8.2173624917163686</v>
      </c>
      <c r="M31" s="103">
        <v>0</v>
      </c>
      <c r="N31" s="104">
        <f>IF(D31&gt;0,M31/D31*100,"-")</f>
        <v>0</v>
      </c>
      <c r="O31" s="103">
        <v>20718</v>
      </c>
      <c r="P31" s="103">
        <v>15412</v>
      </c>
      <c r="Q31" s="104">
        <f>IF(D31&gt;0,O31/D31*100,"-")</f>
        <v>80.762483920009359</v>
      </c>
      <c r="R31" s="103">
        <v>256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45</v>
      </c>
      <c r="B32" s="102" t="s">
        <v>327</v>
      </c>
      <c r="C32" s="101" t="s">
        <v>328</v>
      </c>
      <c r="D32" s="103">
        <f>+SUM(E32,+I32)</f>
        <v>16892</v>
      </c>
      <c r="E32" s="103">
        <f>+SUM(G32,+H32)</f>
        <v>4960</v>
      </c>
      <c r="F32" s="104">
        <f>IF(D32&gt;0,E32/D32*100,"-")</f>
        <v>29.363012076722711</v>
      </c>
      <c r="G32" s="103">
        <v>4960</v>
      </c>
      <c r="H32" s="103">
        <v>0</v>
      </c>
      <c r="I32" s="103">
        <f>+SUM(K32,+M32,+O32)</f>
        <v>11932</v>
      </c>
      <c r="J32" s="104">
        <f>IF(D32&gt;0,I32/D32*100,"-")</f>
        <v>70.636987923277289</v>
      </c>
      <c r="K32" s="103">
        <v>4336</v>
      </c>
      <c r="L32" s="104">
        <f>IF(D32&gt;0,K32/D32*100,"-")</f>
        <v>25.668955718683399</v>
      </c>
      <c r="M32" s="103">
        <v>0</v>
      </c>
      <c r="N32" s="104">
        <f>IF(D32&gt;0,M32/D32*100,"-")</f>
        <v>0</v>
      </c>
      <c r="O32" s="103">
        <v>7596</v>
      </c>
      <c r="P32" s="103">
        <v>6870</v>
      </c>
      <c r="Q32" s="104">
        <f>IF(D32&gt;0,O32/D32*100,"-")</f>
        <v>44.968032204593889</v>
      </c>
      <c r="R32" s="103">
        <v>99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2">
    <sortCondition ref="A8:A32"/>
    <sortCondition ref="B8:B32"/>
    <sortCondition ref="C8:C3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栃木県</v>
      </c>
      <c r="B7" s="107" t="str">
        <f>水洗化人口等!B7</f>
        <v>09000</v>
      </c>
      <c r="C7" s="106" t="s">
        <v>200</v>
      </c>
      <c r="D7" s="108">
        <f>SUM(E7,+H7,+K7)</f>
        <v>326855</v>
      </c>
      <c r="E7" s="108">
        <f>SUM(F7:G7)</f>
        <v>26036</v>
      </c>
      <c r="F7" s="108">
        <f>SUM(F$8:F$207)</f>
        <v>12834</v>
      </c>
      <c r="G7" s="108">
        <f>SUM(G$8:G$207)</f>
        <v>13202</v>
      </c>
      <c r="H7" s="108">
        <f>SUM(I7:J7)</f>
        <v>22005</v>
      </c>
      <c r="I7" s="108">
        <f>SUM(I$8:I$207)</f>
        <v>9496</v>
      </c>
      <c r="J7" s="108">
        <f>SUM(J$8:J$207)</f>
        <v>12509</v>
      </c>
      <c r="K7" s="108">
        <f>SUM(L7:M7)</f>
        <v>278814</v>
      </c>
      <c r="L7" s="108">
        <f>SUM(L$8:L$207)</f>
        <v>40329</v>
      </c>
      <c r="M7" s="108">
        <f>SUM(M$8:M$207)</f>
        <v>238485</v>
      </c>
      <c r="N7" s="108">
        <f>SUM(O7,+V7,+AC7)</f>
        <v>326855</v>
      </c>
      <c r="O7" s="108">
        <f>SUM(P7:U7)</f>
        <v>62659</v>
      </c>
      <c r="P7" s="108">
        <f t="shared" ref="P7:U7" si="0">SUM(P$8:P$207)</f>
        <v>62659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264196</v>
      </c>
      <c r="W7" s="108">
        <f t="shared" ref="W7:AB7" si="1">SUM(W$8:W$207)</f>
        <v>264196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6870</v>
      </c>
      <c r="AG7" s="108">
        <f>SUM(AG$8:AG$207)</f>
        <v>6870</v>
      </c>
      <c r="AH7" s="108">
        <f>SUM(AH$8:AH$207)</f>
        <v>0</v>
      </c>
      <c r="AI7" s="108">
        <f>SUM(AI$8:AI$207)</f>
        <v>0</v>
      </c>
      <c r="AJ7" s="108">
        <f>SUM(AK7:AS7)</f>
        <v>12968</v>
      </c>
      <c r="AK7" s="108">
        <f t="shared" ref="AK7:AS7" si="2">SUM(AK$8:AK$207)</f>
        <v>6488</v>
      </c>
      <c r="AL7" s="108">
        <f t="shared" si="2"/>
        <v>0</v>
      </c>
      <c r="AM7" s="108">
        <f t="shared" si="2"/>
        <v>3085</v>
      </c>
      <c r="AN7" s="108">
        <f t="shared" si="2"/>
        <v>0</v>
      </c>
      <c r="AO7" s="108">
        <f t="shared" si="2"/>
        <v>0</v>
      </c>
      <c r="AP7" s="108">
        <f t="shared" si="2"/>
        <v>464</v>
      </c>
      <c r="AQ7" s="108">
        <f t="shared" si="2"/>
        <v>1162</v>
      </c>
      <c r="AR7" s="108">
        <f t="shared" si="2"/>
        <v>79</v>
      </c>
      <c r="AS7" s="108">
        <f t="shared" si="2"/>
        <v>1690</v>
      </c>
      <c r="AT7" s="108">
        <f>SUM(AU7:AY7)</f>
        <v>500</v>
      </c>
      <c r="AU7" s="108">
        <f>SUM(AU$8:AU$207)</f>
        <v>390</v>
      </c>
      <c r="AV7" s="108">
        <f>SUM(AV$8:AV$207)</f>
        <v>0</v>
      </c>
      <c r="AW7" s="108">
        <f>SUM(AW$8:AW$207)</f>
        <v>110</v>
      </c>
      <c r="AX7" s="108">
        <f>SUM(AX$8:AX$207)</f>
        <v>0</v>
      </c>
      <c r="AY7" s="108">
        <f>SUM(AY$8:AY$207)</f>
        <v>0</v>
      </c>
      <c r="AZ7" s="108">
        <f>SUM(BA7:BC7)</f>
        <v>1149</v>
      </c>
      <c r="BA7" s="108">
        <f>SUM(BA$8:BA$207)</f>
        <v>1149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45</v>
      </c>
      <c r="B8" s="113" t="s">
        <v>254</v>
      </c>
      <c r="C8" s="101" t="s">
        <v>255</v>
      </c>
      <c r="D8" s="103">
        <f>SUM(E8,+H8,+K8)</f>
        <v>43724</v>
      </c>
      <c r="E8" s="103">
        <f>SUM(F8:G8)</f>
        <v>0</v>
      </c>
      <c r="F8" s="103">
        <v>0</v>
      </c>
      <c r="G8" s="103">
        <v>0</v>
      </c>
      <c r="H8" s="103">
        <f>SUM(I8:J8)</f>
        <v>5361</v>
      </c>
      <c r="I8" s="103">
        <v>5361</v>
      </c>
      <c r="J8" s="103">
        <v>0</v>
      </c>
      <c r="K8" s="103">
        <f>SUM(L8:M8)</f>
        <v>38363</v>
      </c>
      <c r="L8" s="103">
        <v>865</v>
      </c>
      <c r="M8" s="103">
        <v>37498</v>
      </c>
      <c r="N8" s="103">
        <f>SUM(O8,+V8,+AC8)</f>
        <v>43724</v>
      </c>
      <c r="O8" s="103">
        <f>SUM(P8:U8)</f>
        <v>6226</v>
      </c>
      <c r="P8" s="103">
        <v>6226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37498</v>
      </c>
      <c r="W8" s="103">
        <v>37498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664</v>
      </c>
      <c r="AG8" s="103">
        <v>664</v>
      </c>
      <c r="AH8" s="103">
        <v>0</v>
      </c>
      <c r="AI8" s="103">
        <v>0</v>
      </c>
      <c r="AJ8" s="103">
        <f>SUM(AK8:AS8)</f>
        <v>2096</v>
      </c>
      <c r="AK8" s="103">
        <v>1523</v>
      </c>
      <c r="AL8" s="103">
        <v>0</v>
      </c>
      <c r="AM8" s="103">
        <v>30</v>
      </c>
      <c r="AN8" s="103">
        <v>0</v>
      </c>
      <c r="AO8" s="103">
        <v>0</v>
      </c>
      <c r="AP8" s="103">
        <v>464</v>
      </c>
      <c r="AQ8" s="103">
        <v>0</v>
      </c>
      <c r="AR8" s="103">
        <v>79</v>
      </c>
      <c r="AS8" s="103">
        <v>0</v>
      </c>
      <c r="AT8" s="103">
        <f>SUM(AU8:AY8)</f>
        <v>91</v>
      </c>
      <c r="AU8" s="103">
        <v>91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45</v>
      </c>
      <c r="B9" s="113" t="s">
        <v>258</v>
      </c>
      <c r="C9" s="101" t="s">
        <v>259</v>
      </c>
      <c r="D9" s="103">
        <f>SUM(E9,+H9,+K9)</f>
        <v>27555</v>
      </c>
      <c r="E9" s="103">
        <f>SUM(F9:G9)</f>
        <v>5021</v>
      </c>
      <c r="F9" s="103">
        <v>5021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22534</v>
      </c>
      <c r="L9" s="103">
        <v>0</v>
      </c>
      <c r="M9" s="103">
        <v>22534</v>
      </c>
      <c r="N9" s="103">
        <f>SUM(O9,+V9,+AC9)</f>
        <v>27555</v>
      </c>
      <c r="O9" s="103">
        <f>SUM(P9:U9)</f>
        <v>5021</v>
      </c>
      <c r="P9" s="103">
        <v>5021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22534</v>
      </c>
      <c r="W9" s="103">
        <v>22534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703</v>
      </c>
      <c r="AG9" s="103">
        <v>703</v>
      </c>
      <c r="AH9" s="103">
        <v>0</v>
      </c>
      <c r="AI9" s="103">
        <v>0</v>
      </c>
      <c r="AJ9" s="103">
        <f>SUM(AK9:AS9)</f>
        <v>676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676</v>
      </c>
      <c r="AR9" s="103">
        <v>0</v>
      </c>
      <c r="AS9" s="103">
        <v>0</v>
      </c>
      <c r="AT9" s="103">
        <f>SUM(AU9:AY9)</f>
        <v>27</v>
      </c>
      <c r="AU9" s="103">
        <v>27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45</v>
      </c>
      <c r="B10" s="113" t="s">
        <v>261</v>
      </c>
      <c r="C10" s="101" t="s">
        <v>262</v>
      </c>
      <c r="D10" s="103">
        <f>SUM(E10,+H10,+K10)</f>
        <v>32478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32478</v>
      </c>
      <c r="L10" s="103">
        <v>5321</v>
      </c>
      <c r="M10" s="103">
        <v>27157</v>
      </c>
      <c r="N10" s="103">
        <f>SUM(O10,+V10,+AC10)</f>
        <v>32478</v>
      </c>
      <c r="O10" s="103">
        <f>SUM(P10:U10)</f>
        <v>5321</v>
      </c>
      <c r="P10" s="103">
        <v>5321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27157</v>
      </c>
      <c r="W10" s="103">
        <v>27157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1637</v>
      </c>
      <c r="AG10" s="103">
        <v>1637</v>
      </c>
      <c r="AH10" s="103">
        <v>0</v>
      </c>
      <c r="AI10" s="103">
        <v>0</v>
      </c>
      <c r="AJ10" s="103">
        <f>SUM(AK10:AS10)</f>
        <v>1921</v>
      </c>
      <c r="AK10" s="103">
        <v>302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6</v>
      </c>
      <c r="AR10" s="103">
        <v>0</v>
      </c>
      <c r="AS10" s="103">
        <v>1613</v>
      </c>
      <c r="AT10" s="103">
        <f>SUM(AU10:AY10)</f>
        <v>18</v>
      </c>
      <c r="AU10" s="103">
        <v>18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45</v>
      </c>
      <c r="B11" s="113" t="s">
        <v>264</v>
      </c>
      <c r="C11" s="101" t="s">
        <v>265</v>
      </c>
      <c r="D11" s="103">
        <f>SUM(E11,+H11,+K11)</f>
        <v>26368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26368</v>
      </c>
      <c r="L11" s="103">
        <v>7096</v>
      </c>
      <c r="M11" s="103">
        <v>19272</v>
      </c>
      <c r="N11" s="103">
        <f>SUM(O11,+V11,+AC11)</f>
        <v>26368</v>
      </c>
      <c r="O11" s="103">
        <f>SUM(P11:U11)</f>
        <v>7096</v>
      </c>
      <c r="P11" s="103">
        <v>7096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19272</v>
      </c>
      <c r="W11" s="103">
        <v>19272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160</v>
      </c>
      <c r="AG11" s="103">
        <v>160</v>
      </c>
      <c r="AH11" s="103">
        <v>0</v>
      </c>
      <c r="AI11" s="103">
        <v>0</v>
      </c>
      <c r="AJ11" s="103">
        <f>SUM(AK11:AS11)</f>
        <v>1133</v>
      </c>
      <c r="AK11" s="103">
        <v>1033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23</v>
      </c>
      <c r="AR11" s="103">
        <v>0</v>
      </c>
      <c r="AS11" s="103">
        <v>77</v>
      </c>
      <c r="AT11" s="103">
        <f>SUM(AU11:AY11)</f>
        <v>60</v>
      </c>
      <c r="AU11" s="103">
        <v>60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45</v>
      </c>
      <c r="B12" s="113" t="s">
        <v>267</v>
      </c>
      <c r="C12" s="101" t="s">
        <v>268</v>
      </c>
      <c r="D12" s="103">
        <f>SUM(E12,+H12,+K12)</f>
        <v>18038</v>
      </c>
      <c r="E12" s="103">
        <f>SUM(F12:G12)</f>
        <v>3576</v>
      </c>
      <c r="F12" s="103">
        <v>2698</v>
      </c>
      <c r="G12" s="103">
        <v>878</v>
      </c>
      <c r="H12" s="103">
        <f>SUM(I12:J12)</f>
        <v>672</v>
      </c>
      <c r="I12" s="103">
        <v>591</v>
      </c>
      <c r="J12" s="103">
        <v>81</v>
      </c>
      <c r="K12" s="103">
        <f>SUM(L12:M12)</f>
        <v>13790</v>
      </c>
      <c r="L12" s="103">
        <v>0</v>
      </c>
      <c r="M12" s="103">
        <v>13790</v>
      </c>
      <c r="N12" s="103">
        <f>SUM(O12,+V12,+AC12)</f>
        <v>18038</v>
      </c>
      <c r="O12" s="103">
        <f>SUM(P12:U12)</f>
        <v>3289</v>
      </c>
      <c r="P12" s="103">
        <v>3289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14749</v>
      </c>
      <c r="W12" s="103">
        <v>14749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548</v>
      </c>
      <c r="AG12" s="103">
        <v>548</v>
      </c>
      <c r="AH12" s="103">
        <v>0</v>
      </c>
      <c r="AI12" s="103">
        <v>0</v>
      </c>
      <c r="AJ12" s="103">
        <f>SUM(AK12:AS12)</f>
        <v>548</v>
      </c>
      <c r="AK12" s="103">
        <v>0</v>
      </c>
      <c r="AL12" s="103">
        <v>0</v>
      </c>
      <c r="AM12" s="103">
        <v>548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45</v>
      </c>
      <c r="B13" s="113" t="s">
        <v>270</v>
      </c>
      <c r="C13" s="101" t="s">
        <v>271</v>
      </c>
      <c r="D13" s="103">
        <f>SUM(E13,+H13,+K13)</f>
        <v>14291</v>
      </c>
      <c r="E13" s="103">
        <f>SUM(F13:G13)</f>
        <v>0</v>
      </c>
      <c r="F13" s="103">
        <v>0</v>
      </c>
      <c r="G13" s="103">
        <v>0</v>
      </c>
      <c r="H13" s="103">
        <f>SUM(I13:J13)</f>
        <v>3544</v>
      </c>
      <c r="I13" s="103">
        <v>3544</v>
      </c>
      <c r="J13" s="103">
        <v>0</v>
      </c>
      <c r="K13" s="103">
        <f>SUM(L13:M13)</f>
        <v>10747</v>
      </c>
      <c r="L13" s="103">
        <v>0</v>
      </c>
      <c r="M13" s="103">
        <v>10747</v>
      </c>
      <c r="N13" s="103">
        <f>SUM(O13,+V13,+AC13)</f>
        <v>14291</v>
      </c>
      <c r="O13" s="103">
        <f>SUM(P13:U13)</f>
        <v>3544</v>
      </c>
      <c r="P13" s="103">
        <v>3544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10747</v>
      </c>
      <c r="W13" s="103">
        <v>10747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724</v>
      </c>
      <c r="AG13" s="103">
        <v>724</v>
      </c>
      <c r="AH13" s="103">
        <v>0</v>
      </c>
      <c r="AI13" s="103">
        <v>0</v>
      </c>
      <c r="AJ13" s="103">
        <f>SUM(AK13:AS13)</f>
        <v>724</v>
      </c>
      <c r="AK13" s="103">
        <v>0</v>
      </c>
      <c r="AL13" s="103">
        <v>0</v>
      </c>
      <c r="AM13" s="103">
        <v>724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5</v>
      </c>
      <c r="AU13" s="103">
        <v>0</v>
      </c>
      <c r="AV13" s="103">
        <v>0</v>
      </c>
      <c r="AW13" s="103">
        <v>5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45</v>
      </c>
      <c r="B14" s="113" t="s">
        <v>273</v>
      </c>
      <c r="C14" s="101" t="s">
        <v>274</v>
      </c>
      <c r="D14" s="103">
        <f>SUM(E14,+H14,+K14)</f>
        <v>17251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17251</v>
      </c>
      <c r="L14" s="103">
        <v>6201</v>
      </c>
      <c r="M14" s="103">
        <v>11050</v>
      </c>
      <c r="N14" s="103">
        <f>SUM(O14,+V14,+AC14)</f>
        <v>17251</v>
      </c>
      <c r="O14" s="103">
        <f>SUM(P14:U14)</f>
        <v>6201</v>
      </c>
      <c r="P14" s="103">
        <v>6201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11050</v>
      </c>
      <c r="W14" s="103">
        <v>11050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53</v>
      </c>
      <c r="AG14" s="103">
        <v>53</v>
      </c>
      <c r="AH14" s="103">
        <v>0</v>
      </c>
      <c r="AI14" s="103">
        <v>0</v>
      </c>
      <c r="AJ14" s="103">
        <f>SUM(AK14:AS14)</f>
        <v>53</v>
      </c>
      <c r="AK14" s="103">
        <v>0</v>
      </c>
      <c r="AL14" s="103">
        <v>0</v>
      </c>
      <c r="AM14" s="103">
        <v>53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</v>
      </c>
      <c r="AU14" s="103">
        <v>0</v>
      </c>
      <c r="AV14" s="103">
        <v>0</v>
      </c>
      <c r="AW14" s="103">
        <v>5</v>
      </c>
      <c r="AX14" s="103">
        <v>0</v>
      </c>
      <c r="AY14" s="103">
        <v>0</v>
      </c>
      <c r="AZ14" s="103">
        <f>SUM(BA14:BC14)</f>
        <v>196</v>
      </c>
      <c r="BA14" s="103">
        <v>196</v>
      </c>
      <c r="BB14" s="103">
        <v>0</v>
      </c>
      <c r="BC14" s="103">
        <v>0</v>
      </c>
    </row>
    <row r="15" spans="1:55" s="105" customFormat="1" ht="13.5" customHeight="1">
      <c r="A15" s="115" t="s">
        <v>45</v>
      </c>
      <c r="B15" s="113" t="s">
        <v>276</v>
      </c>
      <c r="C15" s="101" t="s">
        <v>277</v>
      </c>
      <c r="D15" s="103">
        <f>SUM(E15,+H15,+K15)</f>
        <v>11414</v>
      </c>
      <c r="E15" s="103">
        <f>SUM(F15:G15)</f>
        <v>4741</v>
      </c>
      <c r="F15" s="103">
        <v>1896</v>
      </c>
      <c r="G15" s="103">
        <v>2845</v>
      </c>
      <c r="H15" s="103">
        <f>SUM(I15:J15)</f>
        <v>6673</v>
      </c>
      <c r="I15" s="103">
        <v>0</v>
      </c>
      <c r="J15" s="103">
        <v>6673</v>
      </c>
      <c r="K15" s="103">
        <f>SUM(L15:M15)</f>
        <v>0</v>
      </c>
      <c r="L15" s="103">
        <v>0</v>
      </c>
      <c r="M15" s="103">
        <v>0</v>
      </c>
      <c r="N15" s="103">
        <f>SUM(O15,+V15,+AC15)</f>
        <v>11414</v>
      </c>
      <c r="O15" s="103">
        <f>SUM(P15:U15)</f>
        <v>1896</v>
      </c>
      <c r="P15" s="103">
        <v>1896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9518</v>
      </c>
      <c r="W15" s="103">
        <v>9518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489</v>
      </c>
      <c r="AG15" s="103">
        <v>489</v>
      </c>
      <c r="AH15" s="103">
        <v>0</v>
      </c>
      <c r="AI15" s="103">
        <v>0</v>
      </c>
      <c r="AJ15" s="103">
        <f>SUM(AK15:AS15)</f>
        <v>489</v>
      </c>
      <c r="AK15" s="103">
        <v>0</v>
      </c>
      <c r="AL15" s="103">
        <v>0</v>
      </c>
      <c r="AM15" s="103">
        <v>489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89</v>
      </c>
      <c r="BA15" s="103">
        <v>89</v>
      </c>
      <c r="BB15" s="103">
        <v>0</v>
      </c>
      <c r="BC15" s="103">
        <v>0</v>
      </c>
    </row>
    <row r="16" spans="1:55" s="105" customFormat="1" ht="13.5" customHeight="1">
      <c r="A16" s="115" t="s">
        <v>45</v>
      </c>
      <c r="B16" s="113" t="s">
        <v>279</v>
      </c>
      <c r="C16" s="101" t="s">
        <v>280</v>
      </c>
      <c r="D16" s="103">
        <f>SUM(E16,+H16,+K16)</f>
        <v>15654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15654</v>
      </c>
      <c r="L16" s="103">
        <v>2881</v>
      </c>
      <c r="M16" s="103">
        <v>12773</v>
      </c>
      <c r="N16" s="103">
        <f>SUM(O16,+V16,+AC16)</f>
        <v>15654</v>
      </c>
      <c r="O16" s="103">
        <f>SUM(P16:U16)</f>
        <v>2881</v>
      </c>
      <c r="P16" s="103">
        <v>2881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12773</v>
      </c>
      <c r="W16" s="103">
        <v>12773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33</v>
      </c>
      <c r="AG16" s="103">
        <v>33</v>
      </c>
      <c r="AH16" s="103">
        <v>0</v>
      </c>
      <c r="AI16" s="103">
        <v>0</v>
      </c>
      <c r="AJ16" s="103">
        <f>SUM(AK16:AS16)</f>
        <v>1084</v>
      </c>
      <c r="AK16" s="103">
        <v>1084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33</v>
      </c>
      <c r="AU16" s="103">
        <v>33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45</v>
      </c>
      <c r="B17" s="113" t="s">
        <v>282</v>
      </c>
      <c r="C17" s="101" t="s">
        <v>283</v>
      </c>
      <c r="D17" s="103">
        <f>SUM(E17,+H17,+K17)</f>
        <v>7159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7159</v>
      </c>
      <c r="L17" s="103">
        <v>1831</v>
      </c>
      <c r="M17" s="103">
        <v>5328</v>
      </c>
      <c r="N17" s="103">
        <f>SUM(O17,+V17,+AC17)</f>
        <v>7159</v>
      </c>
      <c r="O17" s="103">
        <f>SUM(P17:U17)</f>
        <v>1831</v>
      </c>
      <c r="P17" s="103">
        <v>1831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5328</v>
      </c>
      <c r="W17" s="103">
        <v>5328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18</v>
      </c>
      <c r="AG17" s="103">
        <v>18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18</v>
      </c>
      <c r="AU17" s="103">
        <v>18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45</v>
      </c>
      <c r="B18" s="113" t="s">
        <v>285</v>
      </c>
      <c r="C18" s="101" t="s">
        <v>286</v>
      </c>
      <c r="D18" s="103">
        <f>SUM(E18,+H18,+K18)</f>
        <v>23633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23633</v>
      </c>
      <c r="L18" s="103">
        <v>6125</v>
      </c>
      <c r="M18" s="103">
        <v>17508</v>
      </c>
      <c r="N18" s="103">
        <f>SUM(O18,+V18,+AC18)</f>
        <v>23633</v>
      </c>
      <c r="O18" s="103">
        <f>SUM(P18:U18)</f>
        <v>6125</v>
      </c>
      <c r="P18" s="103">
        <v>6125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17508</v>
      </c>
      <c r="W18" s="103">
        <v>17508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50</v>
      </c>
      <c r="AG18" s="103">
        <v>50</v>
      </c>
      <c r="AH18" s="103">
        <v>0</v>
      </c>
      <c r="AI18" s="103">
        <v>0</v>
      </c>
      <c r="AJ18" s="103">
        <f>SUM(AK18:AS18)</f>
        <v>1635</v>
      </c>
      <c r="AK18" s="103">
        <v>1635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50</v>
      </c>
      <c r="AU18" s="103">
        <v>50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45</v>
      </c>
      <c r="B19" s="113" t="s">
        <v>288</v>
      </c>
      <c r="C19" s="101" t="s">
        <v>289</v>
      </c>
      <c r="D19" s="103">
        <f>SUM(E19,+H19,+K19)</f>
        <v>8626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8626</v>
      </c>
      <c r="L19" s="103">
        <v>1016</v>
      </c>
      <c r="M19" s="103">
        <v>7610</v>
      </c>
      <c r="N19" s="103">
        <f>SUM(O19,+V19,+AC19)</f>
        <v>8626</v>
      </c>
      <c r="O19" s="103">
        <f>SUM(P19:U19)</f>
        <v>1016</v>
      </c>
      <c r="P19" s="103">
        <v>1016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7610</v>
      </c>
      <c r="W19" s="103">
        <v>7610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22</v>
      </c>
      <c r="AG19" s="103">
        <v>22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22</v>
      </c>
      <c r="AU19" s="103">
        <v>22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45</v>
      </c>
      <c r="B20" s="113" t="s">
        <v>291</v>
      </c>
      <c r="C20" s="101" t="s">
        <v>292</v>
      </c>
      <c r="D20" s="103">
        <f>SUM(E20,+H20,+K20)</f>
        <v>9243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9243</v>
      </c>
      <c r="L20" s="103">
        <v>1422</v>
      </c>
      <c r="M20" s="103">
        <v>7821</v>
      </c>
      <c r="N20" s="103">
        <f>SUM(O20,+V20,+AC20)</f>
        <v>9243</v>
      </c>
      <c r="O20" s="103">
        <f>SUM(P20:U20)</f>
        <v>1422</v>
      </c>
      <c r="P20" s="103">
        <v>1422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7821</v>
      </c>
      <c r="W20" s="103">
        <v>7821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405</v>
      </c>
      <c r="AG20" s="103">
        <v>405</v>
      </c>
      <c r="AH20" s="103">
        <v>0</v>
      </c>
      <c r="AI20" s="103">
        <v>0</v>
      </c>
      <c r="AJ20" s="103">
        <f>SUM(AK20:AS20)</f>
        <v>405</v>
      </c>
      <c r="AK20" s="103">
        <v>0</v>
      </c>
      <c r="AL20" s="103">
        <v>0</v>
      </c>
      <c r="AM20" s="103">
        <v>405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385</v>
      </c>
      <c r="BA20" s="103">
        <v>385</v>
      </c>
      <c r="BB20" s="103">
        <v>0</v>
      </c>
      <c r="BC20" s="103">
        <v>0</v>
      </c>
    </row>
    <row r="21" spans="1:55" s="105" customFormat="1" ht="13.5" customHeight="1">
      <c r="A21" s="115" t="s">
        <v>45</v>
      </c>
      <c r="B21" s="113" t="s">
        <v>294</v>
      </c>
      <c r="C21" s="101" t="s">
        <v>295</v>
      </c>
      <c r="D21" s="103">
        <f>SUM(E21,+H21,+K21)</f>
        <v>6381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6381</v>
      </c>
      <c r="L21" s="103">
        <v>928</v>
      </c>
      <c r="M21" s="103">
        <v>5453</v>
      </c>
      <c r="N21" s="103">
        <f>SUM(O21,+V21,+AC21)</f>
        <v>6381</v>
      </c>
      <c r="O21" s="103">
        <f>SUM(P21:U21)</f>
        <v>928</v>
      </c>
      <c r="P21" s="103">
        <v>928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5453</v>
      </c>
      <c r="W21" s="103">
        <v>5453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15</v>
      </c>
      <c r="AG21" s="103">
        <v>15</v>
      </c>
      <c r="AH21" s="103">
        <v>0</v>
      </c>
      <c r="AI21" s="103">
        <v>0</v>
      </c>
      <c r="AJ21" s="103">
        <f>SUM(AK21:AS21)</f>
        <v>15</v>
      </c>
      <c r="AK21" s="103">
        <v>0</v>
      </c>
      <c r="AL21" s="103">
        <v>0</v>
      </c>
      <c r="AM21" s="103">
        <v>15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</v>
      </c>
      <c r="AU21" s="103">
        <v>0</v>
      </c>
      <c r="AV21" s="103">
        <v>0</v>
      </c>
      <c r="AW21" s="103">
        <v>2</v>
      </c>
      <c r="AX21" s="103">
        <v>0</v>
      </c>
      <c r="AY21" s="103">
        <v>0</v>
      </c>
      <c r="AZ21" s="103">
        <f>SUM(BA21:BC21)</f>
        <v>56</v>
      </c>
      <c r="BA21" s="103">
        <v>56</v>
      </c>
      <c r="BB21" s="103">
        <v>0</v>
      </c>
      <c r="BC21" s="103">
        <v>0</v>
      </c>
    </row>
    <row r="22" spans="1:55" s="105" customFormat="1" ht="13.5" customHeight="1">
      <c r="A22" s="115" t="s">
        <v>45</v>
      </c>
      <c r="B22" s="113" t="s">
        <v>297</v>
      </c>
      <c r="C22" s="101" t="s">
        <v>298</v>
      </c>
      <c r="D22" s="103">
        <f>SUM(E22,+H22,+K22)</f>
        <v>7051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7051</v>
      </c>
      <c r="L22" s="103">
        <v>571</v>
      </c>
      <c r="M22" s="103">
        <v>6480</v>
      </c>
      <c r="N22" s="103">
        <f>SUM(O22,+V22,+AC22)</f>
        <v>7051</v>
      </c>
      <c r="O22" s="103">
        <f>SUM(P22:U22)</f>
        <v>571</v>
      </c>
      <c r="P22" s="103">
        <v>571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6480</v>
      </c>
      <c r="W22" s="103">
        <v>6480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17</v>
      </c>
      <c r="AG22" s="103">
        <v>17</v>
      </c>
      <c r="AH22" s="103">
        <v>0</v>
      </c>
      <c r="AI22" s="103">
        <v>0</v>
      </c>
      <c r="AJ22" s="103">
        <f>SUM(AK22:AS22)</f>
        <v>17</v>
      </c>
      <c r="AK22" s="103">
        <v>0</v>
      </c>
      <c r="AL22" s="103">
        <v>0</v>
      </c>
      <c r="AM22" s="103">
        <v>17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</v>
      </c>
      <c r="AU22" s="103">
        <v>0</v>
      </c>
      <c r="AV22" s="103">
        <v>0</v>
      </c>
      <c r="AW22" s="103">
        <v>2</v>
      </c>
      <c r="AX22" s="103">
        <v>0</v>
      </c>
      <c r="AY22" s="103">
        <v>0</v>
      </c>
      <c r="AZ22" s="103">
        <f>SUM(BA22:BC22)</f>
        <v>63</v>
      </c>
      <c r="BA22" s="103">
        <v>63</v>
      </c>
      <c r="BB22" s="103">
        <v>0</v>
      </c>
      <c r="BC22" s="103">
        <v>0</v>
      </c>
    </row>
    <row r="23" spans="1:55" s="105" customFormat="1" ht="13.5" customHeight="1">
      <c r="A23" s="115" t="s">
        <v>45</v>
      </c>
      <c r="B23" s="113" t="s">
        <v>300</v>
      </c>
      <c r="C23" s="101" t="s">
        <v>301</v>
      </c>
      <c r="D23" s="103">
        <f>SUM(E23,+H23,+K23)</f>
        <v>6221</v>
      </c>
      <c r="E23" s="103">
        <f>SUM(F23:G23)</f>
        <v>6002</v>
      </c>
      <c r="F23" s="103">
        <v>1469</v>
      </c>
      <c r="G23" s="103">
        <v>4533</v>
      </c>
      <c r="H23" s="103">
        <f>SUM(I23:J23)</f>
        <v>219</v>
      </c>
      <c r="I23" s="103">
        <v>0</v>
      </c>
      <c r="J23" s="103">
        <v>219</v>
      </c>
      <c r="K23" s="103">
        <f>SUM(L23:M23)</f>
        <v>0</v>
      </c>
      <c r="L23" s="103">
        <v>0</v>
      </c>
      <c r="M23" s="103">
        <v>0</v>
      </c>
      <c r="N23" s="103">
        <f>SUM(O23,+V23,+AC23)</f>
        <v>6221</v>
      </c>
      <c r="O23" s="103">
        <f>SUM(P23:U23)</f>
        <v>1469</v>
      </c>
      <c r="P23" s="103">
        <v>1469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4752</v>
      </c>
      <c r="W23" s="103">
        <v>4752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316</v>
      </c>
      <c r="AG23" s="103">
        <v>316</v>
      </c>
      <c r="AH23" s="103">
        <v>0</v>
      </c>
      <c r="AI23" s="103">
        <v>0</v>
      </c>
      <c r="AJ23" s="103">
        <f>SUM(AK23:AS23)</f>
        <v>316</v>
      </c>
      <c r="AK23" s="103">
        <v>0</v>
      </c>
      <c r="AL23" s="103">
        <v>0</v>
      </c>
      <c r="AM23" s="103">
        <v>267</v>
      </c>
      <c r="AN23" s="103">
        <v>0</v>
      </c>
      <c r="AO23" s="103">
        <v>0</v>
      </c>
      <c r="AP23" s="103">
        <v>0</v>
      </c>
      <c r="AQ23" s="103">
        <v>49</v>
      </c>
      <c r="AR23" s="103">
        <v>0</v>
      </c>
      <c r="AS23" s="103">
        <v>0</v>
      </c>
      <c r="AT23" s="103">
        <f>SUM(AU23:AY23)</f>
        <v>40</v>
      </c>
      <c r="AU23" s="103">
        <v>0</v>
      </c>
      <c r="AV23" s="103">
        <v>0</v>
      </c>
      <c r="AW23" s="103">
        <v>40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45</v>
      </c>
      <c r="B24" s="113" t="s">
        <v>303</v>
      </c>
      <c r="C24" s="101" t="s">
        <v>304</v>
      </c>
      <c r="D24" s="103">
        <f>SUM(E24,+H24,+K24)</f>
        <v>3514</v>
      </c>
      <c r="E24" s="103">
        <f>SUM(F24:G24)</f>
        <v>1549</v>
      </c>
      <c r="F24" s="103">
        <v>536</v>
      </c>
      <c r="G24" s="103">
        <v>1013</v>
      </c>
      <c r="H24" s="103">
        <f>SUM(I24:J24)</f>
        <v>1965</v>
      </c>
      <c r="I24" s="103">
        <v>0</v>
      </c>
      <c r="J24" s="103">
        <v>1965</v>
      </c>
      <c r="K24" s="103">
        <f>SUM(L24:M24)</f>
        <v>0</v>
      </c>
      <c r="L24" s="103">
        <v>0</v>
      </c>
      <c r="M24" s="103">
        <v>0</v>
      </c>
      <c r="N24" s="103">
        <f>SUM(O24,+V24,+AC24)</f>
        <v>3514</v>
      </c>
      <c r="O24" s="103">
        <f>SUM(P24:U24)</f>
        <v>536</v>
      </c>
      <c r="P24" s="103">
        <v>536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2978</v>
      </c>
      <c r="W24" s="103">
        <v>2978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178</v>
      </c>
      <c r="AG24" s="103">
        <v>178</v>
      </c>
      <c r="AH24" s="103">
        <v>0</v>
      </c>
      <c r="AI24" s="103">
        <v>0</v>
      </c>
      <c r="AJ24" s="103">
        <f>SUM(AK24:AS24)</f>
        <v>178</v>
      </c>
      <c r="AK24" s="103">
        <v>0</v>
      </c>
      <c r="AL24" s="103">
        <v>0</v>
      </c>
      <c r="AM24" s="103">
        <v>150</v>
      </c>
      <c r="AN24" s="103">
        <v>0</v>
      </c>
      <c r="AO24" s="103">
        <v>0</v>
      </c>
      <c r="AP24" s="103">
        <v>0</v>
      </c>
      <c r="AQ24" s="103">
        <v>28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45</v>
      </c>
      <c r="B25" s="113" t="s">
        <v>306</v>
      </c>
      <c r="C25" s="101" t="s">
        <v>307</v>
      </c>
      <c r="D25" s="103">
        <f>SUM(E25,+H25,+K25)</f>
        <v>3779</v>
      </c>
      <c r="E25" s="103">
        <f>SUM(F25:G25)</f>
        <v>2920</v>
      </c>
      <c r="F25" s="103">
        <v>672</v>
      </c>
      <c r="G25" s="103">
        <v>2248</v>
      </c>
      <c r="H25" s="103">
        <f>SUM(I25:J25)</f>
        <v>859</v>
      </c>
      <c r="I25" s="103">
        <v>0</v>
      </c>
      <c r="J25" s="103">
        <v>859</v>
      </c>
      <c r="K25" s="103">
        <f>SUM(L25:M25)</f>
        <v>0</v>
      </c>
      <c r="L25" s="103">
        <v>0</v>
      </c>
      <c r="M25" s="103">
        <v>0</v>
      </c>
      <c r="N25" s="103">
        <f>SUM(O25,+V25,+AC25)</f>
        <v>3779</v>
      </c>
      <c r="O25" s="103">
        <f>SUM(P25:U25)</f>
        <v>672</v>
      </c>
      <c r="P25" s="103">
        <v>672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3107</v>
      </c>
      <c r="W25" s="103">
        <v>3107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192</v>
      </c>
      <c r="AG25" s="103">
        <v>192</v>
      </c>
      <c r="AH25" s="103">
        <v>0</v>
      </c>
      <c r="AI25" s="103">
        <v>0</v>
      </c>
      <c r="AJ25" s="103">
        <f>SUM(AK25:AS25)</f>
        <v>192</v>
      </c>
      <c r="AK25" s="103">
        <v>0</v>
      </c>
      <c r="AL25" s="103">
        <v>0</v>
      </c>
      <c r="AM25" s="103">
        <v>162</v>
      </c>
      <c r="AN25" s="103">
        <v>0</v>
      </c>
      <c r="AO25" s="103">
        <v>0</v>
      </c>
      <c r="AP25" s="103">
        <v>0</v>
      </c>
      <c r="AQ25" s="103">
        <v>30</v>
      </c>
      <c r="AR25" s="103">
        <v>0</v>
      </c>
      <c r="AS25" s="103">
        <v>0</v>
      </c>
      <c r="AT25" s="103">
        <f>SUM(AU25:AY25)</f>
        <v>24</v>
      </c>
      <c r="AU25" s="103">
        <v>0</v>
      </c>
      <c r="AV25" s="103">
        <v>0</v>
      </c>
      <c r="AW25" s="103">
        <v>24</v>
      </c>
      <c r="AX25" s="103">
        <v>0</v>
      </c>
      <c r="AY25" s="103">
        <v>0</v>
      </c>
      <c r="AZ25" s="103">
        <f>SUM(BA25:BC25)</f>
        <v>30</v>
      </c>
      <c r="BA25" s="103">
        <v>30</v>
      </c>
      <c r="BB25" s="103">
        <v>0</v>
      </c>
      <c r="BC25" s="103">
        <v>0</v>
      </c>
    </row>
    <row r="26" spans="1:55" s="105" customFormat="1" ht="13.5" customHeight="1">
      <c r="A26" s="115" t="s">
        <v>45</v>
      </c>
      <c r="B26" s="113" t="s">
        <v>309</v>
      </c>
      <c r="C26" s="101" t="s">
        <v>310</v>
      </c>
      <c r="D26" s="103">
        <f>SUM(E26,+H26,+K26)</f>
        <v>4939</v>
      </c>
      <c r="E26" s="103">
        <f>SUM(F26:G26)</f>
        <v>2227</v>
      </c>
      <c r="F26" s="103">
        <v>542</v>
      </c>
      <c r="G26" s="103">
        <v>1685</v>
      </c>
      <c r="H26" s="103">
        <f>SUM(I26:J26)</f>
        <v>2712</v>
      </c>
      <c r="I26" s="103">
        <v>0</v>
      </c>
      <c r="J26" s="103">
        <v>2712</v>
      </c>
      <c r="K26" s="103">
        <f>SUM(L26:M26)</f>
        <v>0</v>
      </c>
      <c r="L26" s="103">
        <v>0</v>
      </c>
      <c r="M26" s="103">
        <v>0</v>
      </c>
      <c r="N26" s="103">
        <f>SUM(O26,+V26,+AC26)</f>
        <v>4939</v>
      </c>
      <c r="O26" s="103">
        <f>SUM(P26:U26)</f>
        <v>542</v>
      </c>
      <c r="P26" s="103">
        <v>542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4397</v>
      </c>
      <c r="W26" s="103">
        <v>4397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212</v>
      </c>
      <c r="AG26" s="103">
        <v>212</v>
      </c>
      <c r="AH26" s="103">
        <v>0</v>
      </c>
      <c r="AI26" s="103">
        <v>0</v>
      </c>
      <c r="AJ26" s="103">
        <f>SUM(AK26:AS26)</f>
        <v>212</v>
      </c>
      <c r="AK26" s="103">
        <v>0</v>
      </c>
      <c r="AL26" s="103">
        <v>0</v>
      </c>
      <c r="AM26" s="103">
        <v>212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32</v>
      </c>
      <c r="AU26" s="103">
        <v>0</v>
      </c>
      <c r="AV26" s="103">
        <v>0</v>
      </c>
      <c r="AW26" s="103">
        <v>32</v>
      </c>
      <c r="AX26" s="103">
        <v>0</v>
      </c>
      <c r="AY26" s="103">
        <v>0</v>
      </c>
      <c r="AZ26" s="103">
        <f>SUM(BA26:BC26)</f>
        <v>39</v>
      </c>
      <c r="BA26" s="103">
        <v>39</v>
      </c>
      <c r="BB26" s="103">
        <v>0</v>
      </c>
      <c r="BC26" s="103">
        <v>0</v>
      </c>
    </row>
    <row r="27" spans="1:55" s="105" customFormat="1" ht="13.5" customHeight="1">
      <c r="A27" s="115" t="s">
        <v>45</v>
      </c>
      <c r="B27" s="113" t="s">
        <v>312</v>
      </c>
      <c r="C27" s="101" t="s">
        <v>313</v>
      </c>
      <c r="D27" s="103">
        <f>SUM(E27,+H27,+K27)</f>
        <v>5238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5238</v>
      </c>
      <c r="L27" s="103">
        <v>840</v>
      </c>
      <c r="M27" s="103">
        <v>4398</v>
      </c>
      <c r="N27" s="103">
        <f>SUM(O27,+V27,+AC27)</f>
        <v>5238</v>
      </c>
      <c r="O27" s="103">
        <f>SUM(P27:U27)</f>
        <v>840</v>
      </c>
      <c r="P27" s="103">
        <v>840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4398</v>
      </c>
      <c r="W27" s="103">
        <v>4398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352</v>
      </c>
      <c r="AG27" s="103">
        <v>352</v>
      </c>
      <c r="AH27" s="103">
        <v>0</v>
      </c>
      <c r="AI27" s="103">
        <v>0</v>
      </c>
      <c r="AJ27" s="103">
        <f>SUM(AK27:AS27)</f>
        <v>352</v>
      </c>
      <c r="AK27" s="103">
        <v>0</v>
      </c>
      <c r="AL27" s="103">
        <v>0</v>
      </c>
      <c r="AM27" s="103">
        <v>2</v>
      </c>
      <c r="AN27" s="103">
        <v>0</v>
      </c>
      <c r="AO27" s="103">
        <v>0</v>
      </c>
      <c r="AP27" s="103">
        <v>0</v>
      </c>
      <c r="AQ27" s="103">
        <v>350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45</v>
      </c>
      <c r="B28" s="113" t="s">
        <v>315</v>
      </c>
      <c r="C28" s="101" t="s">
        <v>316</v>
      </c>
      <c r="D28" s="103">
        <f>SUM(E28,+H28,+K28)</f>
        <v>3804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3804</v>
      </c>
      <c r="L28" s="103">
        <v>671</v>
      </c>
      <c r="M28" s="103">
        <v>3133</v>
      </c>
      <c r="N28" s="103">
        <f>SUM(O28,+V28,+AC28)</f>
        <v>3804</v>
      </c>
      <c r="O28" s="103">
        <f>SUM(P28:U28)</f>
        <v>671</v>
      </c>
      <c r="P28" s="103">
        <v>671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3133</v>
      </c>
      <c r="W28" s="103">
        <v>3133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11</v>
      </c>
      <c r="AG28" s="103">
        <v>11</v>
      </c>
      <c r="AH28" s="103">
        <v>0</v>
      </c>
      <c r="AI28" s="103">
        <v>0</v>
      </c>
      <c r="AJ28" s="103">
        <f>SUM(AK28:AS28)</f>
        <v>11</v>
      </c>
      <c r="AK28" s="103">
        <v>0</v>
      </c>
      <c r="AL28" s="103">
        <v>0</v>
      </c>
      <c r="AM28" s="103">
        <v>11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35</v>
      </c>
      <c r="BA28" s="103">
        <v>35</v>
      </c>
      <c r="BB28" s="103">
        <v>0</v>
      </c>
      <c r="BC28" s="103">
        <v>0</v>
      </c>
    </row>
    <row r="29" spans="1:55" s="105" customFormat="1" ht="13.5" customHeight="1">
      <c r="A29" s="115" t="s">
        <v>45</v>
      </c>
      <c r="B29" s="113" t="s">
        <v>318</v>
      </c>
      <c r="C29" s="101" t="s">
        <v>319</v>
      </c>
      <c r="D29" s="103">
        <f>SUM(E29,+H29,+K29)</f>
        <v>4958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4958</v>
      </c>
      <c r="L29" s="103">
        <v>805</v>
      </c>
      <c r="M29" s="103">
        <v>4153</v>
      </c>
      <c r="N29" s="103">
        <f>SUM(O29,+V29,+AC29)</f>
        <v>4958</v>
      </c>
      <c r="O29" s="103">
        <f>SUM(P29:U29)</f>
        <v>805</v>
      </c>
      <c r="P29" s="103">
        <v>805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4153</v>
      </c>
      <c r="W29" s="103">
        <v>4153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13</v>
      </c>
      <c r="AG29" s="103">
        <v>13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13</v>
      </c>
      <c r="AU29" s="103">
        <v>13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45</v>
      </c>
      <c r="B30" s="113" t="s">
        <v>321</v>
      </c>
      <c r="C30" s="101" t="s">
        <v>322</v>
      </c>
      <c r="D30" s="103">
        <f>SUM(E30,+H30,+K30)</f>
        <v>6619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6619</v>
      </c>
      <c r="L30" s="103">
        <v>616</v>
      </c>
      <c r="M30" s="103">
        <v>6003</v>
      </c>
      <c r="N30" s="103">
        <f>SUM(O30,+V30,+AC30)</f>
        <v>6619</v>
      </c>
      <c r="O30" s="103">
        <f>SUM(P30:U30)</f>
        <v>616</v>
      </c>
      <c r="P30" s="103">
        <v>616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6003</v>
      </c>
      <c r="W30" s="103">
        <v>6003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17</v>
      </c>
      <c r="AG30" s="103">
        <v>17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17</v>
      </c>
      <c r="AU30" s="103">
        <v>17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45</v>
      </c>
      <c r="B31" s="113" t="s">
        <v>324</v>
      </c>
      <c r="C31" s="101" t="s">
        <v>325</v>
      </c>
      <c r="D31" s="103">
        <f>SUM(E31,+H31,+K31)</f>
        <v>12990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12990</v>
      </c>
      <c r="L31" s="103">
        <v>1795</v>
      </c>
      <c r="M31" s="103">
        <v>11195</v>
      </c>
      <c r="N31" s="103">
        <f>SUM(O31,+V31,+AC31)</f>
        <v>12990</v>
      </c>
      <c r="O31" s="103">
        <f>SUM(P31:U31)</f>
        <v>1795</v>
      </c>
      <c r="P31" s="103">
        <v>1795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11195</v>
      </c>
      <c r="W31" s="103">
        <v>11195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28</v>
      </c>
      <c r="AG31" s="103">
        <v>28</v>
      </c>
      <c r="AH31" s="103">
        <v>0</v>
      </c>
      <c r="AI31" s="103">
        <v>0</v>
      </c>
      <c r="AJ31" s="103">
        <f>SUM(AK31:AS31)</f>
        <v>898</v>
      </c>
      <c r="AK31" s="103">
        <v>898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28</v>
      </c>
      <c r="AU31" s="103">
        <v>28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45</v>
      </c>
      <c r="B32" s="113" t="s">
        <v>327</v>
      </c>
      <c r="C32" s="101" t="s">
        <v>328</v>
      </c>
      <c r="D32" s="103">
        <f>SUM(E32,+H32,+K32)</f>
        <v>5927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5927</v>
      </c>
      <c r="L32" s="103">
        <v>1345</v>
      </c>
      <c r="M32" s="103">
        <v>4582</v>
      </c>
      <c r="N32" s="103">
        <f>SUM(O32,+V32,+AC32)</f>
        <v>5927</v>
      </c>
      <c r="O32" s="103">
        <f>SUM(P32:U32)</f>
        <v>1345</v>
      </c>
      <c r="P32" s="103">
        <v>1345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4582</v>
      </c>
      <c r="W32" s="103">
        <v>4582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13</v>
      </c>
      <c r="AG32" s="103">
        <v>13</v>
      </c>
      <c r="AH32" s="103">
        <v>0</v>
      </c>
      <c r="AI32" s="103">
        <v>0</v>
      </c>
      <c r="AJ32" s="103">
        <f>SUM(AK32:AS32)</f>
        <v>13</v>
      </c>
      <c r="AK32" s="103">
        <v>13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13</v>
      </c>
      <c r="AU32" s="103">
        <v>13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256</v>
      </c>
      <c r="BA32" s="103">
        <v>256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09213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09214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09215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09216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09301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09342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09343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09344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09345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09361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09364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09384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09386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09407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09411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2016-10-24T05:42:31Z</cp:lastPrinted>
  <dcterms:created xsi:type="dcterms:W3CDTF">2008-01-06T09:25:24Z</dcterms:created>
  <dcterms:modified xsi:type="dcterms:W3CDTF">2019-03-04T11:30:48Z</dcterms:modified>
</cp:coreProperties>
</file>