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08茨城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水洗化人口等!$A$6:$AA$50</definedName>
    <definedName name="_xlnm.Print_Area" localSheetId="2">し尿集計結果!$A$1:$M$36</definedName>
    <definedName name="_xlnm.Print_Area" localSheetId="1">し尿処理状況!$2:$51</definedName>
    <definedName name="_xlnm.Print_Area" localSheetId="0">水洗化人口等!$2:$51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D30" i="1" s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D8" i="1"/>
  <c r="F8" i="1" s="1"/>
  <c r="D9" i="1"/>
  <c r="D10" i="1"/>
  <c r="Q10" i="1" s="1"/>
  <c r="D11" i="1"/>
  <c r="D12" i="1"/>
  <c r="D13" i="1"/>
  <c r="D14" i="1"/>
  <c r="Q14" i="1" s="1"/>
  <c r="D15" i="1"/>
  <c r="D16" i="1"/>
  <c r="F16" i="1" s="1"/>
  <c r="D17" i="1"/>
  <c r="D18" i="1"/>
  <c r="Q18" i="1" s="1"/>
  <c r="D19" i="1"/>
  <c r="D20" i="1"/>
  <c r="D21" i="1"/>
  <c r="D22" i="1"/>
  <c r="Q22" i="1" s="1"/>
  <c r="D23" i="1"/>
  <c r="D24" i="1"/>
  <c r="F24" i="1" s="1"/>
  <c r="D25" i="1"/>
  <c r="D26" i="1"/>
  <c r="Q26" i="1" s="1"/>
  <c r="D27" i="1"/>
  <c r="D28" i="1"/>
  <c r="D29" i="1"/>
  <c r="D31" i="1"/>
  <c r="D32" i="1"/>
  <c r="F32" i="1" s="1"/>
  <c r="D33" i="1"/>
  <c r="D34" i="1"/>
  <c r="Q34" i="1" s="1"/>
  <c r="D35" i="1"/>
  <c r="D36" i="1"/>
  <c r="D37" i="1"/>
  <c r="D38" i="1"/>
  <c r="Q38" i="1" s="1"/>
  <c r="D39" i="1"/>
  <c r="D40" i="1"/>
  <c r="F40" i="1" s="1"/>
  <c r="D41" i="1"/>
  <c r="D42" i="1"/>
  <c r="Q42" i="1" s="1"/>
  <c r="D43" i="1"/>
  <c r="D44" i="1"/>
  <c r="F44" i="1" s="1"/>
  <c r="D45" i="1"/>
  <c r="D46" i="1"/>
  <c r="Q46" i="1" s="1"/>
  <c r="D47" i="1"/>
  <c r="D48" i="1"/>
  <c r="J48" i="1" s="1"/>
  <c r="D49" i="1"/>
  <c r="D50" i="1"/>
  <c r="Q50" i="1" s="1"/>
  <c r="D51" i="1"/>
  <c r="Q30" i="1" l="1"/>
  <c r="N30" i="1"/>
  <c r="J30" i="1"/>
  <c r="F30" i="1"/>
  <c r="L30" i="1"/>
  <c r="J42" i="1"/>
  <c r="J34" i="1"/>
  <c r="J26" i="1"/>
  <c r="J18" i="1"/>
  <c r="J10" i="1"/>
  <c r="L46" i="1"/>
  <c r="L38" i="1"/>
  <c r="L22" i="1"/>
  <c r="L14" i="1"/>
  <c r="N50" i="1"/>
  <c r="N42" i="1"/>
  <c r="N34" i="1"/>
  <c r="N26" i="1"/>
  <c r="N18" i="1"/>
  <c r="N10" i="1"/>
  <c r="Q48" i="1"/>
  <c r="N48" i="1"/>
  <c r="L48" i="1"/>
  <c r="Q44" i="1"/>
  <c r="N44" i="1"/>
  <c r="L44" i="1"/>
  <c r="J44" i="1"/>
  <c r="Q40" i="1"/>
  <c r="N40" i="1"/>
  <c r="L40" i="1"/>
  <c r="J40" i="1"/>
  <c r="Q36" i="1"/>
  <c r="N36" i="1"/>
  <c r="L36" i="1"/>
  <c r="J36" i="1"/>
  <c r="Q32" i="1"/>
  <c r="N32" i="1"/>
  <c r="L32" i="1"/>
  <c r="J32" i="1"/>
  <c r="Q28" i="1"/>
  <c r="N28" i="1"/>
  <c r="L28" i="1"/>
  <c r="J28" i="1"/>
  <c r="Q24" i="1"/>
  <c r="N24" i="1"/>
  <c r="L24" i="1"/>
  <c r="J24" i="1"/>
  <c r="Q20" i="1"/>
  <c r="N20" i="1"/>
  <c r="L20" i="1"/>
  <c r="J20" i="1"/>
  <c r="Q16" i="1"/>
  <c r="N16" i="1"/>
  <c r="L16" i="1"/>
  <c r="J16" i="1"/>
  <c r="Q12" i="1"/>
  <c r="N12" i="1"/>
  <c r="L12" i="1"/>
  <c r="J12" i="1"/>
  <c r="Q8" i="1"/>
  <c r="N8" i="1"/>
  <c r="L8" i="1"/>
  <c r="J8" i="1"/>
  <c r="F48" i="1"/>
  <c r="F36" i="1"/>
  <c r="F28" i="1"/>
  <c r="F20" i="1"/>
  <c r="F12" i="1"/>
  <c r="F50" i="1"/>
  <c r="F46" i="1"/>
  <c r="F42" i="1"/>
  <c r="F38" i="1"/>
  <c r="F34" i="1"/>
  <c r="F26" i="1"/>
  <c r="F22" i="1"/>
  <c r="F18" i="1"/>
  <c r="F14" i="1"/>
  <c r="F10" i="1"/>
  <c r="J50" i="1"/>
  <c r="J46" i="1"/>
  <c r="J38" i="1"/>
  <c r="J22" i="1"/>
  <c r="J14" i="1"/>
  <c r="L50" i="1"/>
  <c r="L42" i="1"/>
  <c r="L34" i="1"/>
  <c r="L26" i="1"/>
  <c r="L18" i="1"/>
  <c r="L10" i="1"/>
  <c r="N46" i="1"/>
  <c r="N38" i="1"/>
  <c r="N22" i="1"/>
  <c r="N14" i="1"/>
  <c r="Q51" i="1"/>
  <c r="N51" i="1"/>
  <c r="L51" i="1"/>
  <c r="Q49" i="1"/>
  <c r="N49" i="1"/>
  <c r="L49" i="1"/>
  <c r="Q47" i="1"/>
  <c r="N47" i="1"/>
  <c r="L47" i="1"/>
  <c r="Q45" i="1"/>
  <c r="N45" i="1"/>
  <c r="L45" i="1"/>
  <c r="J45" i="1"/>
  <c r="Q43" i="1"/>
  <c r="N43" i="1"/>
  <c r="L43" i="1"/>
  <c r="J43" i="1"/>
  <c r="Q41" i="1"/>
  <c r="N41" i="1"/>
  <c r="L41" i="1"/>
  <c r="J41" i="1"/>
  <c r="Q39" i="1"/>
  <c r="N39" i="1"/>
  <c r="L39" i="1"/>
  <c r="J39" i="1"/>
  <c r="Q37" i="1"/>
  <c r="N37" i="1"/>
  <c r="L37" i="1"/>
  <c r="J37" i="1"/>
  <c r="Q35" i="1"/>
  <c r="N35" i="1"/>
  <c r="L35" i="1"/>
  <c r="J35" i="1"/>
  <c r="Q33" i="1"/>
  <c r="N33" i="1"/>
  <c r="L33" i="1"/>
  <c r="J33" i="1"/>
  <c r="Q31" i="1"/>
  <c r="N31" i="1"/>
  <c r="L31" i="1"/>
  <c r="J31" i="1"/>
  <c r="Q29" i="1"/>
  <c r="N29" i="1"/>
  <c r="L29" i="1"/>
  <c r="J29" i="1"/>
  <c r="Q27" i="1"/>
  <c r="N27" i="1"/>
  <c r="L27" i="1"/>
  <c r="J27" i="1"/>
  <c r="Q25" i="1"/>
  <c r="N25" i="1"/>
  <c r="L25" i="1"/>
  <c r="J25" i="1"/>
  <c r="Q23" i="1"/>
  <c r="N23" i="1"/>
  <c r="L23" i="1"/>
  <c r="J23" i="1"/>
  <c r="Q21" i="1"/>
  <c r="N21" i="1"/>
  <c r="L21" i="1"/>
  <c r="J21" i="1"/>
  <c r="Q19" i="1"/>
  <c r="N19" i="1"/>
  <c r="L19" i="1"/>
  <c r="J19" i="1"/>
  <c r="Q17" i="1"/>
  <c r="N17" i="1"/>
  <c r="L17" i="1"/>
  <c r="J17" i="1"/>
  <c r="Q15" i="1"/>
  <c r="N15" i="1"/>
  <c r="L15" i="1"/>
  <c r="J15" i="1"/>
  <c r="Q13" i="1"/>
  <c r="N13" i="1"/>
  <c r="L13" i="1"/>
  <c r="J13" i="1"/>
  <c r="Q11" i="1"/>
  <c r="N11" i="1"/>
  <c r="L11" i="1"/>
  <c r="J11" i="1"/>
  <c r="Q9" i="1"/>
  <c r="N9" i="1"/>
  <c r="L9" i="1"/>
  <c r="J9" i="1"/>
  <c r="F51" i="1"/>
  <c r="F49" i="1"/>
  <c r="F47" i="1"/>
  <c r="F45" i="1"/>
  <c r="F43" i="1"/>
  <c r="F41" i="1"/>
  <c r="F39" i="1"/>
  <c r="F37" i="1"/>
  <c r="F35" i="1"/>
  <c r="F33" i="1"/>
  <c r="F31" i="1"/>
  <c r="F29" i="1"/>
  <c r="F27" i="1"/>
  <c r="F25" i="1"/>
  <c r="F23" i="1"/>
  <c r="F21" i="1"/>
  <c r="F19" i="1"/>
  <c r="F17" i="1"/>
  <c r="F15" i="1"/>
  <c r="F13" i="1"/>
  <c r="F11" i="1"/>
  <c r="F9" i="1"/>
  <c r="J51" i="1"/>
  <c r="J49" i="1"/>
  <c r="J47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E7" i="2" s="1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1" l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<sst xmlns="http://schemas.openxmlformats.org/spreadsheetml/2006/main" count="880" uniqueCount="387">
  <si>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</si>
  <si>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</si>
  <si>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</si>
  <si>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</si>
  <si>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</si>
  <si>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</si>
  <si>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</si>
  <si>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</si>
  <si>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</si>
  <si>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</si>
  <si>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</si>
  <si>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</si>
  <si>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</si>
  <si>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</si>
  <si>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</si>
  <si>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</si>
  <si>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</si>
  <si>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</si>
  <si>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</si>
  <si>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</si>
  <si>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</si>
  <si>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</si>
  <si>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</si>
  <si>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</si>
  <si>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</si>
  <si>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</si>
  <si>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</si>
  <si>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</si>
  <si>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</si>
  <si>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</si>
  <si>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</si>
  <si>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</si>
  <si>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</si>
  <si>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</si>
  <si>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</si>
  <si>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</si>
  <si>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</si>
  <si>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</si>
  <si>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</si>
  <si>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</si>
  <si>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</si>
  <si>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</si>
  <si>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</si>
  <si>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</si>
  <si>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</si>
  <si>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</si>
  <si>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</si>
  <si>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</si>
  <si>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</si>
  <si>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</si>
  <si>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</si>
  <si>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</si>
  <si>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</si>
  <si>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</si>
  <si>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</si>
  <si>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</si>
  <si>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</si>
  <si>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</si>
  <si>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</si>
  <si>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</si>
  <si>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</si>
  <si>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</si>
  <si>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</si>
  <si>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</si>
  <si>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</si>
  <si>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</si>
  <si>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</si>
  <si>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</si>
  <si>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</si>
  <si>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</si>
  <si>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</si>
  <si>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</si>
  <si>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</si>
  <si>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</si>
  <si>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</si>
  <si>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</si>
  <si>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</si>
  <si>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</si>
  <si>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</si>
  <si>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</si>
  <si>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</si>
  <si>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</si>
  <si>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</si>
  <si>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</si>
  <si>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</si>
  <si>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</si>
  <si>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</si>
  <si>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</si>
  <si>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</si>
  <si>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</si>
  <si>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</si>
  <si>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</si>
  <si>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</si>
  <si>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</si>
  <si>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</si>
  <si>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</si>
  <si>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</si>
  <si>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</si>
  <si>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</si>
  <si>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</si>
  <si>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</si>
  <si>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</si>
  <si>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</si>
  <si>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</si>
  <si>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</si>
  <si>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</si>
  <si>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</si>
  <si>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</si>
  <si>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</si>
  <si>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</si>
  <si>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</si>
  <si>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</si>
  <si>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</si>
  <si>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</si>
  <si>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</si>
  <si>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</si>
  <si>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</si>
  <si>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</si>
  <si>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</si>
  <si>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</si>
  <si>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</si>
  <si>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</si>
  <si>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</si>
  <si>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</si>
  <si>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</si>
  <si>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</si>
  <si>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</si>
  <si>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</si>
  <si>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</si>
  <si>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</si>
  <si>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</si>
  <si>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</si>
  <si>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</si>
  <si>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</si>
  <si>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</si>
  <si>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</si>
  <si>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</si>
  <si>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</si>
  <si>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</si>
  <si>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</si>
  <si>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</si>
  <si>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</si>
  <si>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</si>
  <si>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</si>
  <si>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</si>
  <si>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</si>
  <si>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</si>
  <si>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</si>
  <si>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</si>
  <si>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</si>
  <si>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</si>
  <si>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</si>
  <si>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</si>
  <si>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</si>
  <si>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</si>
  <si>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</si>
  <si>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</si>
  <si>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</si>
  <si>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</si>
  <si>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</si>
  <si>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</si>
  <si>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</si>
  <si>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</si>
  <si>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</si>
  <si>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</si>
  <si>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</si>
  <si>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</si>
  <si>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</si>
  <si>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</si>
  <si>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</si>
  <si>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</si>
  <si>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</si>
  <si>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</si>
  <si>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</si>
  <si>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</si>
  <si>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</si>
  <si>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</si>
  <si>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</si>
  <si>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</si>
  <si>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</si>
  <si>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</si>
  <si>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</si>
  <si>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</si>
  <si>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</si>
  <si>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</si>
  <si>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</si>
  <si>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</si>
  <si>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</si>
  <si>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</si>
  <si>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</si>
  <si>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</si>
  <si>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</si>
  <si>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</si>
  <si>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</si>
  <si>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</si>
  <si>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</si>
  <si>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</si>
  <si>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</si>
  <si>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</si>
  <si>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</si>
  <si>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</si>
  <si>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</si>
  <si>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</si>
  <si>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</si>
  <si>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</si>
  <si>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</si>
  <si>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</si>
  <si>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</si>
  <si>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</si>
  <si>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</si>
  <si>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</si>
  <si>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</si>
  <si>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</si>
  <si>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</si>
  <si>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</si>
  <si>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</si>
  <si>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</si>
  <si>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</si>
  <si>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</si>
  <si>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</si>
  <si>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</si>
  <si>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</si>
  <si>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</si>
  <si>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</si>
  <si>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</si>
  <si>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</si>
  <si>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</si>
  <si>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</si>
  <si>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</si>
  <si>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</si>
  <si>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</si>
  <si>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</si>
  <si>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</si>
  <si>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</si>
  <si>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</si>
  <si>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</si>
  <si>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</si>
  <si>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</si>
  <si>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</si>
  <si>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</si>
  <si>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</si>
  <si>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</si>
  <si>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</si>
  <si>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</si>
  <si>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</si>
  <si>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</si>
  <si>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</si>
  <si>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</si>
  <si>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</si>
  <si>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</si>
  <si>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</si>
  <si>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08000</t>
  </si>
  <si>
    <t>水洗化人口等（平成29年度実績）</t>
    <phoneticPr fontId="3"/>
  </si>
  <si>
    <t>し尿処理の状況（平成29年度実績）</t>
    <phoneticPr fontId="3"/>
  </si>
  <si>
    <t>08201</t>
  </si>
  <si>
    <t>水戸市</t>
  </si>
  <si>
    <t>○</t>
  </si>
  <si>
    <t>081029</t>
    <phoneticPr fontId="3"/>
  </si>
  <si>
    <t>08202</t>
  </si>
  <si>
    <t>日立市</t>
  </si>
  <si>
    <t>081030</t>
    <phoneticPr fontId="3"/>
  </si>
  <si>
    <t>08203</t>
  </si>
  <si>
    <t>土浦市</t>
  </si>
  <si>
    <t>081031</t>
    <phoneticPr fontId="3"/>
  </si>
  <si>
    <t>08204</t>
  </si>
  <si>
    <t>古河市</t>
  </si>
  <si>
    <t>081032</t>
    <phoneticPr fontId="3"/>
  </si>
  <si>
    <t>08205</t>
  </si>
  <si>
    <t>石岡市</t>
  </si>
  <si>
    <t>081143</t>
    <phoneticPr fontId="3"/>
  </si>
  <si>
    <t>08207</t>
  </si>
  <si>
    <t>結城市</t>
  </si>
  <si>
    <t>081126</t>
    <phoneticPr fontId="3"/>
  </si>
  <si>
    <t>08208</t>
  </si>
  <si>
    <t>龍ケ崎市</t>
  </si>
  <si>
    <t>081118</t>
    <phoneticPr fontId="3"/>
  </si>
  <si>
    <t>08210</t>
  </si>
  <si>
    <t>下妻市</t>
  </si>
  <si>
    <t>081108</t>
    <phoneticPr fontId="3"/>
  </si>
  <si>
    <t>08211</t>
  </si>
  <si>
    <t>常総市</t>
  </si>
  <si>
    <t>081093</t>
    <phoneticPr fontId="3"/>
  </si>
  <si>
    <t>08212</t>
  </si>
  <si>
    <t>常陸太田市</t>
  </si>
  <si>
    <t>081037</t>
    <phoneticPr fontId="3"/>
  </si>
  <si>
    <t>08214</t>
  </si>
  <si>
    <t>高萩市</t>
  </si>
  <si>
    <t>081094</t>
    <phoneticPr fontId="3"/>
  </si>
  <si>
    <t>08215</t>
  </si>
  <si>
    <t>北茨城市</t>
  </si>
  <si>
    <t>081039</t>
    <phoneticPr fontId="3"/>
  </si>
  <si>
    <t>08216</t>
  </si>
  <si>
    <t>笠間市</t>
  </si>
  <si>
    <t>081144</t>
    <phoneticPr fontId="3"/>
  </si>
  <si>
    <t>08217</t>
  </si>
  <si>
    <t>取手市</t>
  </si>
  <si>
    <t>081072</t>
    <phoneticPr fontId="3"/>
  </si>
  <si>
    <t>08219</t>
  </si>
  <si>
    <t>牛久市</t>
  </si>
  <si>
    <t>081041</t>
    <phoneticPr fontId="3"/>
  </si>
  <si>
    <t>08220</t>
  </si>
  <si>
    <t>つくば市</t>
  </si>
  <si>
    <t>081042</t>
    <phoneticPr fontId="3"/>
  </si>
  <si>
    <t>08221</t>
  </si>
  <si>
    <t>ひたちなか市</t>
  </si>
  <si>
    <t>081043</t>
    <phoneticPr fontId="3"/>
  </si>
  <si>
    <t>08222</t>
  </si>
  <si>
    <t>鹿嶋市</t>
  </si>
  <si>
    <t>081073</t>
    <phoneticPr fontId="3"/>
  </si>
  <si>
    <t>08223</t>
  </si>
  <si>
    <t>潮来市</t>
  </si>
  <si>
    <t>081045</t>
    <phoneticPr fontId="3"/>
  </si>
  <si>
    <t>08224</t>
  </si>
  <si>
    <t>守谷市</t>
  </si>
  <si>
    <t>081142</t>
    <phoneticPr fontId="3"/>
  </si>
  <si>
    <t>08225</t>
  </si>
  <si>
    <t>常陸大宮市</t>
  </si>
  <si>
    <t>081141</t>
    <phoneticPr fontId="3"/>
  </si>
  <si>
    <t>08226</t>
  </si>
  <si>
    <t>那珂市</t>
  </si>
  <si>
    <t>081139</t>
    <phoneticPr fontId="3"/>
  </si>
  <si>
    <t>08227</t>
  </si>
  <si>
    <t>筑西市</t>
  </si>
  <si>
    <t>081136</t>
    <phoneticPr fontId="3"/>
  </si>
  <si>
    <t>08228</t>
  </si>
  <si>
    <t>坂東市</t>
  </si>
  <si>
    <t>081131</t>
    <phoneticPr fontId="3"/>
  </si>
  <si>
    <t>08229</t>
  </si>
  <si>
    <t>稲敷市</t>
  </si>
  <si>
    <t>081100</t>
    <phoneticPr fontId="3"/>
  </si>
  <si>
    <t>08230</t>
  </si>
  <si>
    <t>かすみがうら市</t>
  </si>
  <si>
    <t>081145</t>
    <phoneticPr fontId="3"/>
  </si>
  <si>
    <t>08231</t>
  </si>
  <si>
    <t>桜川市</t>
  </si>
  <si>
    <t>081146</t>
    <phoneticPr fontId="3"/>
  </si>
  <si>
    <t>08232</t>
  </si>
  <si>
    <t>神栖市</t>
  </si>
  <si>
    <t>081080</t>
    <phoneticPr fontId="3"/>
  </si>
  <si>
    <t>08233</t>
  </si>
  <si>
    <t>行方市</t>
  </si>
  <si>
    <t>081053</t>
    <phoneticPr fontId="3"/>
  </si>
  <si>
    <t>08234</t>
  </si>
  <si>
    <t>鉾田市</t>
  </si>
  <si>
    <t>081054</t>
    <phoneticPr fontId="3"/>
  </si>
  <si>
    <t>08235</t>
  </si>
  <si>
    <t>つくばみらい市</t>
  </si>
  <si>
    <t>081132</t>
    <phoneticPr fontId="3"/>
  </si>
  <si>
    <t>08236</t>
  </si>
  <si>
    <t>小美玉市</t>
  </si>
  <si>
    <t>081102</t>
    <phoneticPr fontId="3"/>
  </si>
  <si>
    <t>08302</t>
  </si>
  <si>
    <t>茨城町</t>
  </si>
  <si>
    <t>081147</t>
    <phoneticPr fontId="3"/>
  </si>
  <si>
    <t>08309</t>
  </si>
  <si>
    <t>大洗町</t>
  </si>
  <si>
    <t>081083</t>
    <phoneticPr fontId="3"/>
  </si>
  <si>
    <t>08310</t>
  </si>
  <si>
    <t>城里町</t>
  </si>
  <si>
    <t>081058</t>
    <phoneticPr fontId="3"/>
  </si>
  <si>
    <t>08341</t>
  </si>
  <si>
    <t>東海村</t>
  </si>
  <si>
    <t>081084</t>
    <phoneticPr fontId="3"/>
  </si>
  <si>
    <t>08364</t>
  </si>
  <si>
    <t>大子町</t>
  </si>
  <si>
    <t>081060</t>
    <phoneticPr fontId="3"/>
  </si>
  <si>
    <t>08442</t>
  </si>
  <si>
    <t>美浦村</t>
  </si>
  <si>
    <t>081085</t>
    <phoneticPr fontId="3"/>
  </si>
  <si>
    <t>08443</t>
  </si>
  <si>
    <t>阿見町</t>
  </si>
  <si>
    <t>081062</t>
    <phoneticPr fontId="3"/>
  </si>
  <si>
    <t>08447</t>
  </si>
  <si>
    <t>河内町</t>
  </si>
  <si>
    <t>081125</t>
    <phoneticPr fontId="3"/>
  </si>
  <si>
    <t>08521</t>
  </si>
  <si>
    <t>八千代町</t>
  </si>
  <si>
    <t>081116</t>
    <phoneticPr fontId="3"/>
  </si>
  <si>
    <t>08542</t>
  </si>
  <si>
    <t>五霞町</t>
  </si>
  <si>
    <t>081105</t>
    <phoneticPr fontId="3"/>
  </si>
  <si>
    <t>08546</t>
  </si>
  <si>
    <t>境町</t>
  </si>
  <si>
    <t>081148</t>
    <phoneticPr fontId="3"/>
  </si>
  <si>
    <t>08564</t>
  </si>
  <si>
    <t>利根町</t>
  </si>
  <si>
    <t>081089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</si>
</sst>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46</v>
      </c>
      <c r="B7" s="116" t="s">
        <v>251</v>
      </c>
      <c r="C7" s="109" t="s">
        <v>200</v>
      </c>
      <c r="D7" s="110">
        <f>+SUM(E7,+I7)</f>
        <v>2950812</v>
      </c>
      <c r="E7" s="110">
        <f>+SUM(G7,+H7)</f>
        <v>244386</v>
      </c>
      <c r="F7" s="111">
        <f>IF(D7&gt;0,E7/D7*100,"-")</f>
        <v>8.2819915331779868</v>
      </c>
      <c r="G7" s="108">
        <f>SUM(G$8:G$207)</f>
        <v>244090</v>
      </c>
      <c r="H7" s="108">
        <f>SUM(H$8:H$207)</f>
        <v>296</v>
      </c>
      <c r="I7" s="110">
        <f>+SUM(K7,+M7,+O7)</f>
        <v>2706426</v>
      </c>
      <c r="J7" s="111">
        <f>IF(D7&gt;0,I7/D7*100,"-")</f>
        <v>91.718008466822013</v>
      </c>
      <c r="K7" s="108">
        <f>SUM(K$8:K$207)</f>
        <v>1673496</v>
      </c>
      <c r="L7" s="111">
        <f>IF(D7&gt;0,K7/D7*100,"-")</f>
        <v>56.713067453975384</v>
      </c>
      <c r="M7" s="108">
        <f>SUM(M$8:M$207)</f>
        <v>11503</v>
      </c>
      <c r="N7" s="111">
        <f>IF(D7&gt;0,M7/D7*100,"-")</f>
        <v>0.38982490243363521</v>
      </c>
      <c r="O7" s="108">
        <f>SUM(O$8:O$207)</f>
        <v>1021427</v>
      </c>
      <c r="P7" s="108">
        <f>SUM(P$8:P$207)</f>
        <v>573610</v>
      </c>
      <c r="Q7" s="111">
        <f>IF(D7&gt;0,O7/D7*100,"-")</f>
        <v>34.615116110412998</v>
      </c>
      <c r="R7" s="108">
        <f>SUM(R$8:R$207)</f>
        <v>60185</v>
      </c>
      <c r="S7" s="112">
        <f t="shared" ref="S7:Z7" si="0">COUNTIF(S$8:S$207,"○")</f>
        <v>18</v>
      </c>
      <c r="T7" s="112">
        <f t="shared" si="0"/>
        <v>1</v>
      </c>
      <c r="U7" s="112">
        <f t="shared" si="0"/>
        <v>0</v>
      </c>
      <c r="V7" s="112">
        <f t="shared" si="0"/>
        <v>25</v>
      </c>
      <c r="W7" s="112">
        <f t="shared" si="0"/>
        <v>16</v>
      </c>
      <c r="X7" s="112">
        <f t="shared" si="0"/>
        <v>0</v>
      </c>
      <c r="Y7" s="112">
        <f t="shared" si="0"/>
        <v>0</v>
      </c>
      <c r="Z7" s="112">
        <f t="shared" si="0"/>
        <v>28</v>
      </c>
      <c r="AA7" s="188"/>
      <c r="AB7" s="188"/>
    </row>
    <row r="8" spans="1:28" s="105" customFormat="1" ht="13.5" customHeight="1">
      <c r="A8" s="101" t="s">
        <v>46</v>
      </c>
      <c r="B8" s="102" t="s">
        <v>254</v>
      </c>
      <c r="C8" s="101" t="s">
        <v>255</v>
      </c>
      <c r="D8" s="103">
        <f>+SUM(E8,+I8)</f>
        <v>272924</v>
      </c>
      <c r="E8" s="103">
        <f>+SUM(G8,+H8)</f>
        <v>8754</v>
      </c>
      <c r="F8" s="104">
        <f>IF(D8&gt;0,E8/D8*100,"-")</f>
        <v>3.2074863331916581</v>
      </c>
      <c r="G8" s="103">
        <v>8754</v>
      </c>
      <c r="H8" s="103">
        <v>0</v>
      </c>
      <c r="I8" s="103">
        <f>+SUM(K8,+M8,+O8)</f>
        <v>264170</v>
      </c>
      <c r="J8" s="104">
        <f>IF(D8&gt;0,I8/D8*100,"-")</f>
        <v>96.792513666808347</v>
      </c>
      <c r="K8" s="103">
        <v>185360</v>
      </c>
      <c r="L8" s="104">
        <f>IF(D8&gt;0,K8/D8*100,"-")</f>
        <v>67.916343011241224</v>
      </c>
      <c r="M8" s="103">
        <v>0</v>
      </c>
      <c r="N8" s="104">
        <f>IF(D8&gt;0,M8/D8*100,"-")</f>
        <v>0</v>
      </c>
      <c r="O8" s="103">
        <v>78810</v>
      </c>
      <c r="P8" s="103">
        <v>53028</v>
      </c>
      <c r="Q8" s="104">
        <f>IF(D8&gt;0,O8/D8*100,"-")</f>
        <v>28.876170655567119</v>
      </c>
      <c r="R8" s="103">
        <v>3335</v>
      </c>
      <c r="S8" s="101" t="s">
        <v>256</v>
      </c>
      <c r="T8" s="101"/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>
      <c r="A9" s="101" t="s">
        <v>46</v>
      </c>
      <c r="B9" s="102" t="s">
        <v>258</v>
      </c>
      <c r="C9" s="101" t="s">
        <v>259</v>
      </c>
      <c r="D9" s="103">
        <f>+SUM(E9,+I9)</f>
        <v>182915</v>
      </c>
      <c r="E9" s="103">
        <f>+SUM(G9,+H9)</f>
        <v>1977</v>
      </c>
      <c r="F9" s="104">
        <f>IF(D9&gt;0,E9/D9*100,"-")</f>
        <v>1.0808298936664571</v>
      </c>
      <c r="G9" s="103">
        <v>1977</v>
      </c>
      <c r="H9" s="103">
        <v>0</v>
      </c>
      <c r="I9" s="103">
        <f>+SUM(K9,+M9,+O9)</f>
        <v>180938</v>
      </c>
      <c r="J9" s="104">
        <f>IF(D9&gt;0,I9/D9*100,"-")</f>
        <v>98.919170106333539</v>
      </c>
      <c r="K9" s="103">
        <v>178151</v>
      </c>
      <c r="L9" s="104">
        <f>IF(D9&gt;0,K9/D9*100,"-")</f>
        <v>97.395511576415274</v>
      </c>
      <c r="M9" s="103">
        <v>0</v>
      </c>
      <c r="N9" s="104">
        <f>IF(D9&gt;0,M9/D9*100,"-")</f>
        <v>0</v>
      </c>
      <c r="O9" s="103">
        <v>2787</v>
      </c>
      <c r="P9" s="103">
        <v>1989</v>
      </c>
      <c r="Q9" s="104">
        <f>IF(D9&gt;0,O9/D9*100,"-")</f>
        <v>1.5236585299182681</v>
      </c>
      <c r="R9" s="103">
        <v>1763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46</v>
      </c>
      <c r="B10" s="102" t="s">
        <v>261</v>
      </c>
      <c r="C10" s="101" t="s">
        <v>262</v>
      </c>
      <c r="D10" s="103">
        <f>+SUM(E10,+I10)</f>
        <v>143126</v>
      </c>
      <c r="E10" s="103">
        <f>+SUM(G10,+H10)</f>
        <v>5908</v>
      </c>
      <c r="F10" s="104">
        <f>IF(D10&gt;0,E10/D10*100,"-")</f>
        <v>4.1278314212651788</v>
      </c>
      <c r="G10" s="103">
        <v>5908</v>
      </c>
      <c r="H10" s="103">
        <v>0</v>
      </c>
      <c r="I10" s="103">
        <f>+SUM(K10,+M10,+O10)</f>
        <v>137218</v>
      </c>
      <c r="J10" s="104">
        <f>IF(D10&gt;0,I10/D10*100,"-")</f>
        <v>95.872168578734815</v>
      </c>
      <c r="K10" s="103">
        <v>117979</v>
      </c>
      <c r="L10" s="104">
        <f>IF(D10&gt;0,K10/D10*100,"-")</f>
        <v>82.430166426784794</v>
      </c>
      <c r="M10" s="103">
        <v>0</v>
      </c>
      <c r="N10" s="104">
        <f>IF(D10&gt;0,M10/D10*100,"-")</f>
        <v>0</v>
      </c>
      <c r="O10" s="103">
        <v>19239</v>
      </c>
      <c r="P10" s="103">
        <v>11420</v>
      </c>
      <c r="Q10" s="104">
        <f>IF(D10&gt;0,O10/D10*100,"-")</f>
        <v>13.44200215195003</v>
      </c>
      <c r="R10" s="103">
        <v>3543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46</v>
      </c>
      <c r="B11" s="102" t="s">
        <v>264</v>
      </c>
      <c r="C11" s="101" t="s">
        <v>265</v>
      </c>
      <c r="D11" s="103">
        <f>+SUM(E11,+I11)</f>
        <v>144441</v>
      </c>
      <c r="E11" s="103">
        <f>+SUM(G11,+H11)</f>
        <v>9491</v>
      </c>
      <c r="F11" s="104">
        <f>IF(D11&gt;0,E11/D11*100,"-")</f>
        <v>6.5708489971683939</v>
      </c>
      <c r="G11" s="103">
        <v>9491</v>
      </c>
      <c r="H11" s="103">
        <v>0</v>
      </c>
      <c r="I11" s="103">
        <f>+SUM(K11,+M11,+O11)</f>
        <v>134950</v>
      </c>
      <c r="J11" s="104">
        <f>IF(D11&gt;0,I11/D11*100,"-")</f>
        <v>93.429151002831603</v>
      </c>
      <c r="K11" s="103">
        <v>73391</v>
      </c>
      <c r="L11" s="104">
        <f>IF(D11&gt;0,K11/D11*100,"-")</f>
        <v>50.810365477946021</v>
      </c>
      <c r="M11" s="103">
        <v>0</v>
      </c>
      <c r="N11" s="104">
        <f>IF(D11&gt;0,M11/D11*100,"-")</f>
        <v>0</v>
      </c>
      <c r="O11" s="103">
        <v>61559</v>
      </c>
      <c r="P11" s="103">
        <v>28575</v>
      </c>
      <c r="Q11" s="104">
        <f>IF(D11&gt;0,O11/D11*100,"-")</f>
        <v>42.618785524885595</v>
      </c>
      <c r="R11" s="103">
        <v>3259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46</v>
      </c>
      <c r="B12" s="102" t="s">
        <v>267</v>
      </c>
      <c r="C12" s="101" t="s">
        <v>268</v>
      </c>
      <c r="D12" s="103">
        <f>+SUM(E12,+I12)</f>
        <v>76237</v>
      </c>
      <c r="E12" s="103">
        <f>+SUM(G12,+H12)</f>
        <v>8400</v>
      </c>
      <c r="F12" s="104">
        <f>IF(D12&gt;0,E12/D12*100,"-")</f>
        <v>11.018271967679736</v>
      </c>
      <c r="G12" s="103">
        <v>8400</v>
      </c>
      <c r="H12" s="103">
        <v>0</v>
      </c>
      <c r="I12" s="103">
        <f>+SUM(K12,+M12,+O12)</f>
        <v>67837</v>
      </c>
      <c r="J12" s="104">
        <f>IF(D12&gt;0,I12/D12*100,"-")</f>
        <v>88.981728032320262</v>
      </c>
      <c r="K12" s="103">
        <v>35615</v>
      </c>
      <c r="L12" s="104">
        <f>IF(D12&gt;0,K12/D12*100,"-")</f>
        <v>46.71616144391831</v>
      </c>
      <c r="M12" s="103">
        <v>0</v>
      </c>
      <c r="N12" s="104">
        <f>IF(D12&gt;0,M12/D12*100,"-")</f>
        <v>0</v>
      </c>
      <c r="O12" s="103">
        <v>32222</v>
      </c>
      <c r="P12" s="103">
        <v>26966</v>
      </c>
      <c r="Q12" s="104">
        <f>IF(D12&gt;0,O12/D12*100,"-")</f>
        <v>42.26556658840196</v>
      </c>
      <c r="R12" s="103">
        <v>964</v>
      </c>
      <c r="S12" s="101"/>
      <c r="T12" s="101" t="s">
        <v>256</v>
      </c>
      <c r="U12" s="101"/>
      <c r="V12" s="101"/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46</v>
      </c>
      <c r="B13" s="102" t="s">
        <v>270</v>
      </c>
      <c r="C13" s="101" t="s">
        <v>271</v>
      </c>
      <c r="D13" s="103">
        <f>+SUM(E13,+I13)</f>
        <v>52523</v>
      </c>
      <c r="E13" s="103">
        <f>+SUM(G13,+H13)</f>
        <v>3763</v>
      </c>
      <c r="F13" s="104">
        <f>IF(D13&gt;0,E13/D13*100,"-")</f>
        <v>7.1644803229061553</v>
      </c>
      <c r="G13" s="103">
        <v>3763</v>
      </c>
      <c r="H13" s="103">
        <v>0</v>
      </c>
      <c r="I13" s="103">
        <f>+SUM(K13,+M13,+O13)</f>
        <v>48760</v>
      </c>
      <c r="J13" s="104">
        <f>IF(D13&gt;0,I13/D13*100,"-")</f>
        <v>92.835519677093842</v>
      </c>
      <c r="K13" s="103">
        <v>25534</v>
      </c>
      <c r="L13" s="104">
        <f>IF(D13&gt;0,K13/D13*100,"-")</f>
        <v>48.614892523275515</v>
      </c>
      <c r="M13" s="103">
        <v>0</v>
      </c>
      <c r="N13" s="104">
        <f>IF(D13&gt;0,M13/D13*100,"-")</f>
        <v>0</v>
      </c>
      <c r="O13" s="103">
        <v>23226</v>
      </c>
      <c r="P13" s="103">
        <v>14581</v>
      </c>
      <c r="Q13" s="104">
        <f>IF(D13&gt;0,O13/D13*100,"-")</f>
        <v>44.220627153818327</v>
      </c>
      <c r="R13" s="103">
        <v>2143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46</v>
      </c>
      <c r="B14" s="102" t="s">
        <v>273</v>
      </c>
      <c r="C14" s="101" t="s">
        <v>274</v>
      </c>
      <c r="D14" s="103">
        <f>+SUM(E14,+I14)</f>
        <v>77932</v>
      </c>
      <c r="E14" s="103">
        <f>+SUM(G14,+H14)</f>
        <v>1989</v>
      </c>
      <c r="F14" s="104">
        <f>IF(D14&gt;0,E14/D14*100,"-")</f>
        <v>2.5522250166812093</v>
      </c>
      <c r="G14" s="103">
        <v>1989</v>
      </c>
      <c r="H14" s="103">
        <v>0</v>
      </c>
      <c r="I14" s="103">
        <f>+SUM(K14,+M14,+O14)</f>
        <v>75943</v>
      </c>
      <c r="J14" s="104">
        <f>IF(D14&gt;0,I14/D14*100,"-")</f>
        <v>97.447774983318794</v>
      </c>
      <c r="K14" s="103">
        <v>60336</v>
      </c>
      <c r="L14" s="104">
        <f>IF(D14&gt;0,K14/D14*100,"-")</f>
        <v>77.421341682492425</v>
      </c>
      <c r="M14" s="103">
        <v>0</v>
      </c>
      <c r="N14" s="104">
        <f>IF(D14&gt;0,M14/D14*100,"-")</f>
        <v>0</v>
      </c>
      <c r="O14" s="103">
        <v>15607</v>
      </c>
      <c r="P14" s="103">
        <v>7112</v>
      </c>
      <c r="Q14" s="104">
        <f>IF(D14&gt;0,O14/D14*100,"-")</f>
        <v>20.026433300826358</v>
      </c>
      <c r="R14" s="103">
        <v>1626</v>
      </c>
      <c r="S14" s="101"/>
      <c r="T14" s="101"/>
      <c r="U14" s="101"/>
      <c r="V14" s="101" t="s">
        <v>256</v>
      </c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46</v>
      </c>
      <c r="B15" s="102" t="s">
        <v>276</v>
      </c>
      <c r="C15" s="101" t="s">
        <v>277</v>
      </c>
      <c r="D15" s="103">
        <f>+SUM(E15,+I15)</f>
        <v>44239</v>
      </c>
      <c r="E15" s="103">
        <f>+SUM(G15,+H15)</f>
        <v>7735</v>
      </c>
      <c r="F15" s="104">
        <f>IF(D15&gt;0,E15/D15*100,"-")</f>
        <v>17.484572436085806</v>
      </c>
      <c r="G15" s="103">
        <v>7735</v>
      </c>
      <c r="H15" s="103">
        <v>0</v>
      </c>
      <c r="I15" s="103">
        <f>+SUM(K15,+M15,+O15)</f>
        <v>36504</v>
      </c>
      <c r="J15" s="104">
        <f>IF(D15&gt;0,I15/D15*100,"-")</f>
        <v>82.515427563914187</v>
      </c>
      <c r="K15" s="103">
        <v>8940</v>
      </c>
      <c r="L15" s="104">
        <f>IF(D15&gt;0,K15/D15*100,"-")</f>
        <v>20.208413390899434</v>
      </c>
      <c r="M15" s="103">
        <v>0</v>
      </c>
      <c r="N15" s="104">
        <f>IF(D15&gt;0,M15/D15*100,"-")</f>
        <v>0</v>
      </c>
      <c r="O15" s="103">
        <v>27564</v>
      </c>
      <c r="P15" s="103">
        <v>14565</v>
      </c>
      <c r="Q15" s="104">
        <f>IF(D15&gt;0,O15/D15*100,"-")</f>
        <v>62.307014173014764</v>
      </c>
      <c r="R15" s="103">
        <v>1993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46</v>
      </c>
      <c r="B16" s="102" t="s">
        <v>279</v>
      </c>
      <c r="C16" s="101" t="s">
        <v>280</v>
      </c>
      <c r="D16" s="103">
        <f>+SUM(E16,+I16)</f>
        <v>64200</v>
      </c>
      <c r="E16" s="103">
        <f>+SUM(G16,+H16)</f>
        <v>10824</v>
      </c>
      <c r="F16" s="104">
        <f>IF(D16&gt;0,E16/D16*100,"-")</f>
        <v>16.859813084112147</v>
      </c>
      <c r="G16" s="103">
        <v>10824</v>
      </c>
      <c r="H16" s="103">
        <v>0</v>
      </c>
      <c r="I16" s="103">
        <f>+SUM(K16,+M16,+O16)</f>
        <v>53376</v>
      </c>
      <c r="J16" s="104">
        <f>IF(D16&gt;0,I16/D16*100,"-")</f>
        <v>83.140186915887853</v>
      </c>
      <c r="K16" s="103">
        <v>9335</v>
      </c>
      <c r="L16" s="104">
        <f>IF(D16&gt;0,K16/D16*100,"-")</f>
        <v>14.540498442367603</v>
      </c>
      <c r="M16" s="103">
        <v>0</v>
      </c>
      <c r="N16" s="104">
        <f>IF(D16&gt;0,M16/D16*100,"-")</f>
        <v>0</v>
      </c>
      <c r="O16" s="103">
        <v>44041</v>
      </c>
      <c r="P16" s="103">
        <v>0</v>
      </c>
      <c r="Q16" s="104">
        <f>IF(D16&gt;0,O16/D16*100,"-")</f>
        <v>68.599688473520246</v>
      </c>
      <c r="R16" s="103">
        <v>4688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46</v>
      </c>
      <c r="B17" s="102" t="s">
        <v>282</v>
      </c>
      <c r="C17" s="101" t="s">
        <v>283</v>
      </c>
      <c r="D17" s="103">
        <f>+SUM(E17,+I17)</f>
        <v>53241</v>
      </c>
      <c r="E17" s="103">
        <f>+SUM(G17,+H17)</f>
        <v>3737</v>
      </c>
      <c r="F17" s="104">
        <f>IF(D17&gt;0,E17/D17*100,"-")</f>
        <v>7.0190266899569878</v>
      </c>
      <c r="G17" s="103">
        <v>3737</v>
      </c>
      <c r="H17" s="103">
        <v>0</v>
      </c>
      <c r="I17" s="103">
        <f>+SUM(K17,+M17,+O17)</f>
        <v>49504</v>
      </c>
      <c r="J17" s="104">
        <f>IF(D17&gt;0,I17/D17*100,"-")</f>
        <v>92.980973310043012</v>
      </c>
      <c r="K17" s="103">
        <v>18714</v>
      </c>
      <c r="L17" s="104">
        <f>IF(D17&gt;0,K17/D17*100,"-")</f>
        <v>35.149602749760525</v>
      </c>
      <c r="M17" s="103">
        <v>270</v>
      </c>
      <c r="N17" s="104">
        <f>IF(D17&gt;0,M17/D17*100,"-")</f>
        <v>0.50712796528990822</v>
      </c>
      <c r="O17" s="103">
        <v>30520</v>
      </c>
      <c r="P17" s="103">
        <v>23288</v>
      </c>
      <c r="Q17" s="104">
        <f>IF(D17&gt;0,O17/D17*100,"-")</f>
        <v>57.324242594992583</v>
      </c>
      <c r="R17" s="103">
        <v>136</v>
      </c>
      <c r="S17" s="101"/>
      <c r="T17" s="101"/>
      <c r="U17" s="101"/>
      <c r="V17" s="101" t="s">
        <v>256</v>
      </c>
      <c r="W17" s="101"/>
      <c r="X17" s="101"/>
      <c r="Y17" s="101"/>
      <c r="Z17" s="101" t="s">
        <v>256</v>
      </c>
      <c r="AA17" s="189" t="s">
        <v>284</v>
      </c>
      <c r="AB17" s="190"/>
    </row>
    <row r="18" spans="1:28" s="105" customFormat="1" ht="13.5" customHeight="1">
      <c r="A18" s="101" t="s">
        <v>46</v>
      </c>
      <c r="B18" s="102" t="s">
        <v>285</v>
      </c>
      <c r="C18" s="101" t="s">
        <v>286</v>
      </c>
      <c r="D18" s="103">
        <f>+SUM(E18,+I18)</f>
        <v>29297</v>
      </c>
      <c r="E18" s="103">
        <f>+SUM(G18,+H18)</f>
        <v>2775</v>
      </c>
      <c r="F18" s="104">
        <f>IF(D18&gt;0,E18/D18*100,"-")</f>
        <v>9.4719595863057648</v>
      </c>
      <c r="G18" s="103">
        <v>2775</v>
      </c>
      <c r="H18" s="103">
        <v>0</v>
      </c>
      <c r="I18" s="103">
        <f>+SUM(K18,+M18,+O18)</f>
        <v>26522</v>
      </c>
      <c r="J18" s="104">
        <f>IF(D18&gt;0,I18/D18*100,"-")</f>
        <v>90.528040413694228</v>
      </c>
      <c r="K18" s="103">
        <v>23418</v>
      </c>
      <c r="L18" s="104">
        <f>IF(D18&gt;0,K18/D18*100,"-")</f>
        <v>79.933098952111138</v>
      </c>
      <c r="M18" s="103">
        <v>0</v>
      </c>
      <c r="N18" s="104">
        <f>IF(D18&gt;0,M18/D18*100,"-")</f>
        <v>0</v>
      </c>
      <c r="O18" s="103">
        <v>3104</v>
      </c>
      <c r="P18" s="103">
        <v>1339</v>
      </c>
      <c r="Q18" s="104">
        <f>IF(D18&gt;0,O18/D18*100,"-")</f>
        <v>10.594941461583097</v>
      </c>
      <c r="R18" s="103">
        <v>150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46</v>
      </c>
      <c r="B19" s="102" t="s">
        <v>288</v>
      </c>
      <c r="C19" s="101" t="s">
        <v>289</v>
      </c>
      <c r="D19" s="103">
        <f>+SUM(E19,+I19)</f>
        <v>44350</v>
      </c>
      <c r="E19" s="103">
        <f>+SUM(G19,+H19)</f>
        <v>7090</v>
      </c>
      <c r="F19" s="104">
        <f>IF(D19&gt;0,E19/D19*100,"-")</f>
        <v>15.986471251409245</v>
      </c>
      <c r="G19" s="103">
        <v>7090</v>
      </c>
      <c r="H19" s="103">
        <v>0</v>
      </c>
      <c r="I19" s="103">
        <f>+SUM(K19,+M19,+O19)</f>
        <v>37260</v>
      </c>
      <c r="J19" s="104">
        <f>IF(D19&gt;0,I19/D19*100,"-")</f>
        <v>84.013528748590758</v>
      </c>
      <c r="K19" s="103">
        <v>3610</v>
      </c>
      <c r="L19" s="104">
        <f>IF(D19&gt;0,K19/D19*100,"-")</f>
        <v>8.1397970687711396</v>
      </c>
      <c r="M19" s="103">
        <v>0</v>
      </c>
      <c r="N19" s="104">
        <f>IF(D19&gt;0,M19/D19*100,"-")</f>
        <v>0</v>
      </c>
      <c r="O19" s="103">
        <v>33650</v>
      </c>
      <c r="P19" s="103">
        <v>0</v>
      </c>
      <c r="Q19" s="104">
        <f>IF(D19&gt;0,O19/D19*100,"-")</f>
        <v>75.873731679819613</v>
      </c>
      <c r="R19" s="103">
        <v>233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46</v>
      </c>
      <c r="B20" s="102" t="s">
        <v>291</v>
      </c>
      <c r="C20" s="101" t="s">
        <v>292</v>
      </c>
      <c r="D20" s="103">
        <f>+SUM(E20,+I20)</f>
        <v>77103</v>
      </c>
      <c r="E20" s="103">
        <f>+SUM(G20,+H20)</f>
        <v>15016</v>
      </c>
      <c r="F20" s="104">
        <f>IF(D20&gt;0,E20/D20*100,"-")</f>
        <v>19.475247396339963</v>
      </c>
      <c r="G20" s="103">
        <v>15016</v>
      </c>
      <c r="H20" s="103">
        <v>0</v>
      </c>
      <c r="I20" s="103">
        <f>+SUM(K20,+M20,+O20)</f>
        <v>62087</v>
      </c>
      <c r="J20" s="104">
        <f>IF(D20&gt;0,I20/D20*100,"-")</f>
        <v>80.524752603660048</v>
      </c>
      <c r="K20" s="103">
        <v>34988</v>
      </c>
      <c r="L20" s="104">
        <f>IF(D20&gt;0,K20/D20*100,"-")</f>
        <v>45.378260249276941</v>
      </c>
      <c r="M20" s="103">
        <v>0</v>
      </c>
      <c r="N20" s="104">
        <f>IF(D20&gt;0,M20/D20*100,"-")</f>
        <v>0</v>
      </c>
      <c r="O20" s="103">
        <v>27099</v>
      </c>
      <c r="P20" s="103">
        <v>20567</v>
      </c>
      <c r="Q20" s="104">
        <f>IF(D20&gt;0,O20/D20*100,"-")</f>
        <v>35.146492354383099</v>
      </c>
      <c r="R20" s="103">
        <v>592</v>
      </c>
      <c r="S20" s="101"/>
      <c r="T20" s="101"/>
      <c r="U20" s="101"/>
      <c r="V20" s="101" t="s">
        <v>256</v>
      </c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>
      <c r="A21" s="101" t="s">
        <v>46</v>
      </c>
      <c r="B21" s="102" t="s">
        <v>294</v>
      </c>
      <c r="C21" s="101" t="s">
        <v>295</v>
      </c>
      <c r="D21" s="103">
        <f>+SUM(E21,+I21)</f>
        <v>107933</v>
      </c>
      <c r="E21" s="103">
        <f>+SUM(G21,+H21)</f>
        <v>3818</v>
      </c>
      <c r="F21" s="104">
        <f>IF(D21&gt;0,E21/D21*100,"-")</f>
        <v>3.5373796707216512</v>
      </c>
      <c r="G21" s="103">
        <v>3818</v>
      </c>
      <c r="H21" s="103">
        <v>0</v>
      </c>
      <c r="I21" s="103">
        <f>+SUM(K21,+M21,+O21)</f>
        <v>104115</v>
      </c>
      <c r="J21" s="104">
        <f>IF(D21&gt;0,I21/D21*100,"-")</f>
        <v>96.462620329278352</v>
      </c>
      <c r="K21" s="103">
        <v>74505</v>
      </c>
      <c r="L21" s="104">
        <f>IF(D21&gt;0,K21/D21*100,"-")</f>
        <v>69.028934616845632</v>
      </c>
      <c r="M21" s="103">
        <v>0</v>
      </c>
      <c r="N21" s="104">
        <f>IF(D21&gt;0,M21/D21*100,"-")</f>
        <v>0</v>
      </c>
      <c r="O21" s="103">
        <v>29610</v>
      </c>
      <c r="P21" s="103">
        <v>14933</v>
      </c>
      <c r="Q21" s="104">
        <f>IF(D21&gt;0,O21/D21*100,"-")</f>
        <v>27.433685712432716</v>
      </c>
      <c r="R21" s="103">
        <v>1502</v>
      </c>
      <c r="S21" s="101" t="s">
        <v>256</v>
      </c>
      <c r="T21" s="101"/>
      <c r="U21" s="101"/>
      <c r="V21" s="101"/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46</v>
      </c>
      <c r="B22" s="102" t="s">
        <v>297</v>
      </c>
      <c r="C22" s="101" t="s">
        <v>298</v>
      </c>
      <c r="D22" s="103">
        <f>+SUM(E22,+I22)</f>
        <v>85108</v>
      </c>
      <c r="E22" s="103">
        <f>+SUM(G22,+H22)</f>
        <v>1124</v>
      </c>
      <c r="F22" s="104">
        <f>IF(D22&gt;0,E22/D22*100,"-")</f>
        <v>1.3206749071767638</v>
      </c>
      <c r="G22" s="103">
        <v>1124</v>
      </c>
      <c r="H22" s="103">
        <v>0</v>
      </c>
      <c r="I22" s="103">
        <f>+SUM(K22,+M22,+O22)</f>
        <v>83984</v>
      </c>
      <c r="J22" s="104">
        <f>IF(D22&gt;0,I22/D22*100,"-")</f>
        <v>98.679325092823234</v>
      </c>
      <c r="K22" s="103">
        <v>73125</v>
      </c>
      <c r="L22" s="104">
        <f>IF(D22&gt;0,K22/D22*100,"-")</f>
        <v>85.920242515392204</v>
      </c>
      <c r="M22" s="103">
        <v>0</v>
      </c>
      <c r="N22" s="104">
        <f>IF(D22&gt;0,M22/D22*100,"-")</f>
        <v>0</v>
      </c>
      <c r="O22" s="103">
        <v>10859</v>
      </c>
      <c r="P22" s="103">
        <v>5739</v>
      </c>
      <c r="Q22" s="104">
        <f>IF(D22&gt;0,O22/D22*100,"-")</f>
        <v>12.75908257743103</v>
      </c>
      <c r="R22" s="103">
        <v>1160</v>
      </c>
      <c r="S22" s="101"/>
      <c r="T22" s="101"/>
      <c r="U22" s="101"/>
      <c r="V22" s="101" t="s">
        <v>256</v>
      </c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46</v>
      </c>
      <c r="B23" s="102" t="s">
        <v>300</v>
      </c>
      <c r="C23" s="101" t="s">
        <v>301</v>
      </c>
      <c r="D23" s="103">
        <f>+SUM(E23,+I23)</f>
        <v>229404</v>
      </c>
      <c r="E23" s="103">
        <f>+SUM(G23,+H23)</f>
        <v>4751</v>
      </c>
      <c r="F23" s="104">
        <f>IF(D23&gt;0,E23/D23*100,"-")</f>
        <v>2.0710188139701136</v>
      </c>
      <c r="G23" s="103">
        <v>4751</v>
      </c>
      <c r="H23" s="103">
        <v>0</v>
      </c>
      <c r="I23" s="103">
        <f>+SUM(K23,+M23,+O23)</f>
        <v>224653</v>
      </c>
      <c r="J23" s="104">
        <f>IF(D23&gt;0,I23/D23*100,"-")</f>
        <v>97.928981186029887</v>
      </c>
      <c r="K23" s="103">
        <v>193985</v>
      </c>
      <c r="L23" s="104">
        <f>IF(D23&gt;0,K23/D23*100,"-")</f>
        <v>84.5604261477568</v>
      </c>
      <c r="M23" s="103">
        <v>0</v>
      </c>
      <c r="N23" s="104">
        <f>IF(D23&gt;0,M23/D23*100,"-")</f>
        <v>0</v>
      </c>
      <c r="O23" s="103">
        <v>30668</v>
      </c>
      <c r="P23" s="103">
        <v>17802</v>
      </c>
      <c r="Q23" s="104">
        <f>IF(D23&gt;0,O23/D23*100,"-")</f>
        <v>13.368555038273088</v>
      </c>
      <c r="R23" s="103">
        <v>9106</v>
      </c>
      <c r="S23" s="101"/>
      <c r="T23" s="101"/>
      <c r="U23" s="101"/>
      <c r="V23" s="101" t="s">
        <v>256</v>
      </c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46</v>
      </c>
      <c r="B24" s="102" t="s">
        <v>303</v>
      </c>
      <c r="C24" s="101" t="s">
        <v>304</v>
      </c>
      <c r="D24" s="103">
        <f>+SUM(E24,+I24)</f>
        <v>159585</v>
      </c>
      <c r="E24" s="103">
        <f>+SUM(G24,+H24)</f>
        <v>13069</v>
      </c>
      <c r="F24" s="104">
        <f>IF(D24&gt;0,E24/D24*100,"-")</f>
        <v>8.1893661684995465</v>
      </c>
      <c r="G24" s="103">
        <v>13069</v>
      </c>
      <c r="H24" s="103">
        <v>0</v>
      </c>
      <c r="I24" s="103">
        <f>+SUM(K24,+M24,+O24)</f>
        <v>146516</v>
      </c>
      <c r="J24" s="104">
        <f>IF(D24&gt;0,I24/D24*100,"-")</f>
        <v>91.810633831500454</v>
      </c>
      <c r="K24" s="103">
        <v>90856</v>
      </c>
      <c r="L24" s="104">
        <f>IF(D24&gt;0,K24/D24*100,"-")</f>
        <v>56.932669110505373</v>
      </c>
      <c r="M24" s="103">
        <v>0</v>
      </c>
      <c r="N24" s="104">
        <f>IF(D24&gt;0,M24/D24*100,"-")</f>
        <v>0</v>
      </c>
      <c r="O24" s="103">
        <v>55660</v>
      </c>
      <c r="P24" s="103">
        <v>43085</v>
      </c>
      <c r="Q24" s="104">
        <f>IF(D24&gt;0,O24/D24*100,"-")</f>
        <v>34.877964720995081</v>
      </c>
      <c r="R24" s="103">
        <v>1465</v>
      </c>
      <c r="S24" s="101" t="s">
        <v>256</v>
      </c>
      <c r="T24" s="101"/>
      <c r="U24" s="101"/>
      <c r="V24" s="101"/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46</v>
      </c>
      <c r="B25" s="102" t="s">
        <v>306</v>
      </c>
      <c r="C25" s="101" t="s">
        <v>307</v>
      </c>
      <c r="D25" s="103">
        <f>+SUM(E25,+I25)</f>
        <v>67802</v>
      </c>
      <c r="E25" s="103">
        <f>+SUM(G25,+H25)</f>
        <v>1651</v>
      </c>
      <c r="F25" s="104">
        <f>IF(D25&gt;0,E25/D25*100,"-")</f>
        <v>2.4350314150025074</v>
      </c>
      <c r="G25" s="103">
        <v>1651</v>
      </c>
      <c r="H25" s="103">
        <v>0</v>
      </c>
      <c r="I25" s="103">
        <f>+SUM(K25,+M25,+O25)</f>
        <v>66151</v>
      </c>
      <c r="J25" s="104">
        <f>IF(D25&gt;0,I25/D25*100,"-")</f>
        <v>97.564968584997487</v>
      </c>
      <c r="K25" s="103">
        <v>33750</v>
      </c>
      <c r="L25" s="104">
        <f>IF(D25&gt;0,K25/D25*100,"-")</f>
        <v>49.777292705229939</v>
      </c>
      <c r="M25" s="103">
        <v>0</v>
      </c>
      <c r="N25" s="104">
        <f>IF(D25&gt;0,M25/D25*100,"-")</f>
        <v>0</v>
      </c>
      <c r="O25" s="103">
        <v>32401</v>
      </c>
      <c r="P25" s="103">
        <v>24267</v>
      </c>
      <c r="Q25" s="104">
        <f>IF(D25&gt;0,O25/D25*100,"-")</f>
        <v>47.787675879767562</v>
      </c>
      <c r="R25" s="103">
        <v>914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46</v>
      </c>
      <c r="B26" s="102" t="s">
        <v>309</v>
      </c>
      <c r="C26" s="101" t="s">
        <v>310</v>
      </c>
      <c r="D26" s="103">
        <f>+SUM(E26,+I26)</f>
        <v>28681</v>
      </c>
      <c r="E26" s="103">
        <f>+SUM(G26,+H26)</f>
        <v>2172</v>
      </c>
      <c r="F26" s="104">
        <f>IF(D26&gt;0,E26/D26*100,"-")</f>
        <v>7.5729577071929146</v>
      </c>
      <c r="G26" s="103">
        <v>2172</v>
      </c>
      <c r="H26" s="103">
        <v>0</v>
      </c>
      <c r="I26" s="103">
        <f>+SUM(K26,+M26,+O26)</f>
        <v>26509</v>
      </c>
      <c r="J26" s="104">
        <f>IF(D26&gt;0,I26/D26*100,"-")</f>
        <v>92.427042292807087</v>
      </c>
      <c r="K26" s="103">
        <v>17770</v>
      </c>
      <c r="L26" s="104">
        <f>IF(D26&gt;0,K26/D26*100,"-")</f>
        <v>61.957393396325088</v>
      </c>
      <c r="M26" s="103">
        <v>0</v>
      </c>
      <c r="N26" s="104">
        <f>IF(D26&gt;0,M26/D26*100,"-")</f>
        <v>0</v>
      </c>
      <c r="O26" s="103">
        <v>8739</v>
      </c>
      <c r="P26" s="103">
        <v>3662</v>
      </c>
      <c r="Q26" s="104">
        <f>IF(D26&gt;0,O26/D26*100,"-")</f>
        <v>30.469648896481992</v>
      </c>
      <c r="R26" s="103">
        <v>323</v>
      </c>
      <c r="S26" s="101"/>
      <c r="T26" s="101"/>
      <c r="U26" s="101"/>
      <c r="V26" s="101" t="s">
        <v>256</v>
      </c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46</v>
      </c>
      <c r="B27" s="102" t="s">
        <v>312</v>
      </c>
      <c r="C27" s="101" t="s">
        <v>313</v>
      </c>
      <c r="D27" s="103">
        <f>+SUM(E27,+I27)</f>
        <v>66737</v>
      </c>
      <c r="E27" s="103">
        <f>+SUM(G27,+H27)</f>
        <v>0</v>
      </c>
      <c r="F27" s="104">
        <f>IF(D27&gt;0,E27/D27*100,"-")</f>
        <v>0</v>
      </c>
      <c r="G27" s="103">
        <v>0</v>
      </c>
      <c r="H27" s="103">
        <v>0</v>
      </c>
      <c r="I27" s="103">
        <f>+SUM(K27,+M27,+O27)</f>
        <v>66737</v>
      </c>
      <c r="J27" s="104">
        <f>IF(D27&gt;0,I27/D27*100,"-")</f>
        <v>100</v>
      </c>
      <c r="K27" s="103">
        <v>65842</v>
      </c>
      <c r="L27" s="104">
        <f>IF(D27&gt;0,K27/D27*100,"-")</f>
        <v>98.658914844838691</v>
      </c>
      <c r="M27" s="103">
        <v>0</v>
      </c>
      <c r="N27" s="104">
        <f>IF(D27&gt;0,M27/D27*100,"-")</f>
        <v>0</v>
      </c>
      <c r="O27" s="103">
        <v>895</v>
      </c>
      <c r="P27" s="103">
        <v>726</v>
      </c>
      <c r="Q27" s="104">
        <f>IF(D27&gt;0,O27/D27*100,"-")</f>
        <v>1.3410851551613048</v>
      </c>
      <c r="R27" s="103">
        <v>768</v>
      </c>
      <c r="S27" s="101"/>
      <c r="T27" s="101"/>
      <c r="U27" s="101"/>
      <c r="V27" s="101" t="s">
        <v>256</v>
      </c>
      <c r="W27" s="101"/>
      <c r="X27" s="101"/>
      <c r="Y27" s="101"/>
      <c r="Z27" s="101" t="s">
        <v>256</v>
      </c>
      <c r="AA27" s="189" t="s">
        <v>314</v>
      </c>
      <c r="AB27" s="190"/>
    </row>
    <row r="28" spans="1:28" s="105" customFormat="1" ht="13.5" customHeight="1">
      <c r="A28" s="101" t="s">
        <v>46</v>
      </c>
      <c r="B28" s="102" t="s">
        <v>315</v>
      </c>
      <c r="C28" s="101" t="s">
        <v>316</v>
      </c>
      <c r="D28" s="103">
        <f>+SUM(E28,+I28)</f>
        <v>42969</v>
      </c>
      <c r="E28" s="103">
        <f>+SUM(G28,+H28)</f>
        <v>17137</v>
      </c>
      <c r="F28" s="104">
        <f>IF(D28&gt;0,E28/D28*100,"-")</f>
        <v>39.882240685145106</v>
      </c>
      <c r="G28" s="103">
        <v>17137</v>
      </c>
      <c r="H28" s="103">
        <v>0</v>
      </c>
      <c r="I28" s="103">
        <f>+SUM(K28,+M28,+O28)</f>
        <v>25832</v>
      </c>
      <c r="J28" s="104">
        <f>IF(D28&gt;0,I28/D28*100,"-")</f>
        <v>60.117759314854894</v>
      </c>
      <c r="K28" s="103">
        <v>8153</v>
      </c>
      <c r="L28" s="104">
        <f>IF(D28&gt;0,K28/D28*100,"-")</f>
        <v>18.974144150434032</v>
      </c>
      <c r="M28" s="103">
        <v>0</v>
      </c>
      <c r="N28" s="104">
        <f>IF(D28&gt;0,M28/D28*100,"-")</f>
        <v>0</v>
      </c>
      <c r="O28" s="103">
        <v>17679</v>
      </c>
      <c r="P28" s="103">
        <v>0</v>
      </c>
      <c r="Q28" s="104">
        <f>IF(D28&gt;0,O28/D28*100,"-")</f>
        <v>41.143615164420858</v>
      </c>
      <c r="R28" s="103">
        <v>241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46</v>
      </c>
      <c r="B29" s="102" t="s">
        <v>318</v>
      </c>
      <c r="C29" s="101" t="s">
        <v>319</v>
      </c>
      <c r="D29" s="103">
        <f>+SUM(E29,+I29)</f>
        <v>55233</v>
      </c>
      <c r="E29" s="103">
        <f>+SUM(G29,+H29)</f>
        <v>6208</v>
      </c>
      <c r="F29" s="104">
        <f>IF(D29&gt;0,E29/D29*100,"-")</f>
        <v>11.239657451161444</v>
      </c>
      <c r="G29" s="103">
        <v>6208</v>
      </c>
      <c r="H29" s="103">
        <v>0</v>
      </c>
      <c r="I29" s="103">
        <f>+SUM(K29,+M29,+O29)</f>
        <v>49025</v>
      </c>
      <c r="J29" s="104">
        <f>IF(D29&gt;0,I29/D29*100,"-")</f>
        <v>88.760342548838551</v>
      </c>
      <c r="K29" s="103">
        <v>27385</v>
      </c>
      <c r="L29" s="104">
        <f>IF(D29&gt;0,K29/D29*100,"-")</f>
        <v>49.58086651096265</v>
      </c>
      <c r="M29" s="103">
        <v>0</v>
      </c>
      <c r="N29" s="104">
        <f>IF(D29&gt;0,M29/D29*100,"-")</f>
        <v>0</v>
      </c>
      <c r="O29" s="103">
        <v>21640</v>
      </c>
      <c r="P29" s="103">
        <v>10374</v>
      </c>
      <c r="Q29" s="104">
        <f>IF(D29&gt;0,O29/D29*100,"-")</f>
        <v>39.179476037875908</v>
      </c>
      <c r="R29" s="103">
        <v>220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46</v>
      </c>
      <c r="B30" s="102" t="s">
        <v>321</v>
      </c>
      <c r="C30" s="101" t="s">
        <v>322</v>
      </c>
      <c r="D30" s="103">
        <f>+SUM(E30,+I30)</f>
        <v>106219</v>
      </c>
      <c r="E30" s="103">
        <f>+SUM(G30,+H30)</f>
        <v>13792</v>
      </c>
      <c r="F30" s="104">
        <f>IF(D30&gt;0,E30/D30*100,"-")</f>
        <v>12.984494299513269</v>
      </c>
      <c r="G30" s="103">
        <v>13792</v>
      </c>
      <c r="H30" s="103">
        <v>0</v>
      </c>
      <c r="I30" s="103">
        <f>+SUM(K30,+M30,+O30)</f>
        <v>92427</v>
      </c>
      <c r="J30" s="104">
        <f>IF(D30&gt;0,I30/D30*100,"-")</f>
        <v>87.015505700486727</v>
      </c>
      <c r="K30" s="103">
        <v>35176</v>
      </c>
      <c r="L30" s="104">
        <f>IF(D30&gt;0,K30/D30*100,"-")</f>
        <v>33.116485751136807</v>
      </c>
      <c r="M30" s="103">
        <v>6025</v>
      </c>
      <c r="N30" s="104">
        <f>IF(D30&gt;0,M30/D30*100,"-")</f>
        <v>5.6722431956617925</v>
      </c>
      <c r="O30" s="103">
        <v>51226</v>
      </c>
      <c r="P30" s="103">
        <v>38050</v>
      </c>
      <c r="Q30" s="104">
        <f>IF(D30&gt;0,O30/D30*100,"-")</f>
        <v>48.226776753688135</v>
      </c>
      <c r="R30" s="103">
        <v>2284</v>
      </c>
      <c r="S30" s="101"/>
      <c r="T30" s="101"/>
      <c r="U30" s="101"/>
      <c r="V30" s="101" t="s">
        <v>256</v>
      </c>
      <c r="W30" s="101"/>
      <c r="X30" s="101"/>
      <c r="Y30" s="101"/>
      <c r="Z30" s="101" t="s">
        <v>256</v>
      </c>
      <c r="AA30" s="189" t="s">
        <v>323</v>
      </c>
      <c r="AB30" s="190"/>
    </row>
    <row r="31" spans="1:28" s="105" customFormat="1" ht="13.5" customHeight="1">
      <c r="A31" s="101" t="s">
        <v>46</v>
      </c>
      <c r="B31" s="102" t="s">
        <v>324</v>
      </c>
      <c r="C31" s="101" t="s">
        <v>325</v>
      </c>
      <c r="D31" s="103">
        <f>+SUM(E31,+I31)</f>
        <v>55270</v>
      </c>
      <c r="E31" s="103">
        <f>+SUM(G31,+H31)</f>
        <v>1539</v>
      </c>
      <c r="F31" s="104">
        <f>IF(D31&gt;0,E31/D31*100,"-")</f>
        <v>2.7845123937036367</v>
      </c>
      <c r="G31" s="103">
        <v>1539</v>
      </c>
      <c r="H31" s="103">
        <v>0</v>
      </c>
      <c r="I31" s="103">
        <f>+SUM(K31,+M31,+O31)</f>
        <v>53731</v>
      </c>
      <c r="J31" s="104">
        <f>IF(D31&gt;0,I31/D31*100,"-")</f>
        <v>97.215487606296364</v>
      </c>
      <c r="K31" s="103">
        <v>14609</v>
      </c>
      <c r="L31" s="104">
        <f>IF(D31&gt;0,K31/D31*100,"-")</f>
        <v>26.432060792473312</v>
      </c>
      <c r="M31" s="103">
        <v>0</v>
      </c>
      <c r="N31" s="104">
        <f>IF(D31&gt;0,M31/D31*100,"-")</f>
        <v>0</v>
      </c>
      <c r="O31" s="103">
        <v>39122</v>
      </c>
      <c r="P31" s="103">
        <v>21083</v>
      </c>
      <c r="Q31" s="104">
        <f>IF(D31&gt;0,O31/D31*100,"-")</f>
        <v>70.783426813823041</v>
      </c>
      <c r="R31" s="103">
        <v>2297</v>
      </c>
      <c r="S31" s="101"/>
      <c r="T31" s="101"/>
      <c r="U31" s="101"/>
      <c r="V31" s="101" t="s">
        <v>256</v>
      </c>
      <c r="W31" s="101"/>
      <c r="X31" s="101"/>
      <c r="Y31" s="101"/>
      <c r="Z31" s="101" t="s">
        <v>256</v>
      </c>
      <c r="AA31" s="189" t="s">
        <v>326</v>
      </c>
      <c r="AB31" s="190"/>
    </row>
    <row r="32" spans="1:28" s="105" customFormat="1" ht="13.5" customHeight="1">
      <c r="A32" s="101" t="s">
        <v>46</v>
      </c>
      <c r="B32" s="102" t="s">
        <v>327</v>
      </c>
      <c r="C32" s="101" t="s">
        <v>328</v>
      </c>
      <c r="D32" s="103">
        <f>+SUM(E32,+I32)</f>
        <v>41392</v>
      </c>
      <c r="E32" s="103">
        <f>+SUM(G32,+H32)</f>
        <v>6116</v>
      </c>
      <c r="F32" s="104">
        <f>IF(D32&gt;0,E32/D32*100,"-")</f>
        <v>14.775802087359876</v>
      </c>
      <c r="G32" s="103">
        <v>6116</v>
      </c>
      <c r="H32" s="103">
        <v>0</v>
      </c>
      <c r="I32" s="103">
        <f>+SUM(K32,+M32,+O32)</f>
        <v>35276</v>
      </c>
      <c r="J32" s="104">
        <f>IF(D32&gt;0,I32/D32*100,"-")</f>
        <v>85.224197912640122</v>
      </c>
      <c r="K32" s="103">
        <v>11332</v>
      </c>
      <c r="L32" s="104">
        <f>IF(D32&gt;0,K32/D32*100,"-")</f>
        <v>27.377270970235795</v>
      </c>
      <c r="M32" s="103">
        <v>0</v>
      </c>
      <c r="N32" s="104">
        <f>IF(D32&gt;0,M32/D32*100,"-")</f>
        <v>0</v>
      </c>
      <c r="O32" s="103">
        <v>23944</v>
      </c>
      <c r="P32" s="103">
        <v>15018</v>
      </c>
      <c r="Q32" s="104">
        <f>IF(D32&gt;0,O32/D32*100,"-")</f>
        <v>57.84692694240433</v>
      </c>
      <c r="R32" s="103">
        <v>974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46</v>
      </c>
      <c r="B33" s="102" t="s">
        <v>330</v>
      </c>
      <c r="C33" s="101" t="s">
        <v>331</v>
      </c>
      <c r="D33" s="103">
        <f>+SUM(E33,+I33)</f>
        <v>42353</v>
      </c>
      <c r="E33" s="103">
        <f>+SUM(G33,+H33)</f>
        <v>1033</v>
      </c>
      <c r="F33" s="104">
        <f>IF(D33&gt;0,E33/D33*100,"-")</f>
        <v>2.4390243902439024</v>
      </c>
      <c r="G33" s="103">
        <v>1033</v>
      </c>
      <c r="H33" s="103">
        <v>0</v>
      </c>
      <c r="I33" s="103">
        <f>+SUM(K33,+M33,+O33)</f>
        <v>41320</v>
      </c>
      <c r="J33" s="104">
        <f>IF(D33&gt;0,I33/D33*100,"-")</f>
        <v>97.560975609756099</v>
      </c>
      <c r="K33" s="103">
        <v>26163</v>
      </c>
      <c r="L33" s="104">
        <f>IF(D33&gt;0,K33/D33*100,"-")</f>
        <v>61.773664203244159</v>
      </c>
      <c r="M33" s="103">
        <v>0</v>
      </c>
      <c r="N33" s="104">
        <f>IF(D33&gt;0,M33/D33*100,"-")</f>
        <v>0</v>
      </c>
      <c r="O33" s="103">
        <v>15157</v>
      </c>
      <c r="P33" s="103">
        <v>12368</v>
      </c>
      <c r="Q33" s="104">
        <f>IF(D33&gt;0,O33/D33*100,"-")</f>
        <v>35.787311406511932</v>
      </c>
      <c r="R33" s="103">
        <v>1031</v>
      </c>
      <c r="S33" s="101"/>
      <c r="T33" s="101"/>
      <c r="U33" s="101"/>
      <c r="V33" s="101" t="s">
        <v>256</v>
      </c>
      <c r="W33" s="101"/>
      <c r="X33" s="101"/>
      <c r="Y33" s="101"/>
      <c r="Z33" s="101" t="s">
        <v>256</v>
      </c>
      <c r="AA33" s="189" t="s">
        <v>332</v>
      </c>
      <c r="AB33" s="190"/>
    </row>
    <row r="34" spans="1:28" s="105" customFormat="1" ht="13.5" customHeight="1">
      <c r="A34" s="101" t="s">
        <v>46</v>
      </c>
      <c r="B34" s="102" t="s">
        <v>333</v>
      </c>
      <c r="C34" s="101" t="s">
        <v>334</v>
      </c>
      <c r="D34" s="103">
        <f>+SUM(E34,+I34)</f>
        <v>43107</v>
      </c>
      <c r="E34" s="103">
        <f>+SUM(G34,+H34)</f>
        <v>6507</v>
      </c>
      <c r="F34" s="104">
        <f>IF(D34&gt;0,E34/D34*100,"-")</f>
        <v>15.094996172315401</v>
      </c>
      <c r="G34" s="103">
        <v>6507</v>
      </c>
      <c r="H34" s="103">
        <v>0</v>
      </c>
      <c r="I34" s="103">
        <f>+SUM(K34,+M34,+O34)</f>
        <v>36600</v>
      </c>
      <c r="J34" s="104">
        <f>IF(D34&gt;0,I34/D34*100,"-")</f>
        <v>84.905003827684595</v>
      </c>
      <c r="K34" s="103">
        <v>3592</v>
      </c>
      <c r="L34" s="104">
        <f>IF(D34&gt;0,K34/D34*100,"-")</f>
        <v>8.3327533811213961</v>
      </c>
      <c r="M34" s="103">
        <v>0</v>
      </c>
      <c r="N34" s="104">
        <f>IF(D34&gt;0,M34/D34*100,"-")</f>
        <v>0</v>
      </c>
      <c r="O34" s="103">
        <v>33008</v>
      </c>
      <c r="P34" s="103">
        <v>17901</v>
      </c>
      <c r="Q34" s="104">
        <f>IF(D34&gt;0,O34/D34*100,"-")</f>
        <v>76.572250446563203</v>
      </c>
      <c r="R34" s="103">
        <v>322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46</v>
      </c>
      <c r="B35" s="102" t="s">
        <v>336</v>
      </c>
      <c r="C35" s="101" t="s">
        <v>337</v>
      </c>
      <c r="D35" s="103">
        <f>+SUM(E35,+I35)</f>
        <v>95185</v>
      </c>
      <c r="E35" s="103">
        <f>+SUM(G35,+H35)</f>
        <v>1156</v>
      </c>
      <c r="F35" s="104">
        <f>IF(D35&gt;0,E35/D35*100,"-")</f>
        <v>1.214477070967064</v>
      </c>
      <c r="G35" s="103">
        <v>1156</v>
      </c>
      <c r="H35" s="103">
        <v>0</v>
      </c>
      <c r="I35" s="103">
        <f>+SUM(K35,+M35,+O35)</f>
        <v>94029</v>
      </c>
      <c r="J35" s="104">
        <f>IF(D35&gt;0,I35/D35*100,"-")</f>
        <v>98.785522929032936</v>
      </c>
      <c r="K35" s="103">
        <v>38733</v>
      </c>
      <c r="L35" s="104">
        <f>IF(D35&gt;0,K35/D35*100,"-")</f>
        <v>40.692335977307351</v>
      </c>
      <c r="M35" s="103">
        <v>0</v>
      </c>
      <c r="N35" s="104">
        <f>IF(D35&gt;0,M35/D35*100,"-")</f>
        <v>0</v>
      </c>
      <c r="O35" s="103">
        <v>55296</v>
      </c>
      <c r="P35" s="103">
        <v>22179</v>
      </c>
      <c r="Q35" s="104">
        <f>IF(D35&gt;0,O35/D35*100,"-")</f>
        <v>58.093186951725585</v>
      </c>
      <c r="R35" s="103">
        <v>2343</v>
      </c>
      <c r="S35" s="101"/>
      <c r="T35" s="101"/>
      <c r="U35" s="101"/>
      <c r="V35" s="101" t="s">
        <v>256</v>
      </c>
      <c r="W35" s="101"/>
      <c r="X35" s="101"/>
      <c r="Y35" s="101"/>
      <c r="Z35" s="101" t="s">
        <v>256</v>
      </c>
      <c r="AA35" s="189" t="s">
        <v>338</v>
      </c>
      <c r="AB35" s="190"/>
    </row>
    <row r="36" spans="1:28" s="105" customFormat="1" ht="13.5" customHeight="1">
      <c r="A36" s="101" t="s">
        <v>46</v>
      </c>
      <c r="B36" s="102" t="s">
        <v>339</v>
      </c>
      <c r="C36" s="101" t="s">
        <v>340</v>
      </c>
      <c r="D36" s="103">
        <f>+SUM(E36,+I36)</f>
        <v>35812</v>
      </c>
      <c r="E36" s="103">
        <f>+SUM(G36,+H36)</f>
        <v>16212</v>
      </c>
      <c r="F36" s="104">
        <f>IF(D36&gt;0,E36/D36*100,"-")</f>
        <v>45.269741985926501</v>
      </c>
      <c r="G36" s="103">
        <v>16212</v>
      </c>
      <c r="H36" s="103">
        <v>0</v>
      </c>
      <c r="I36" s="103">
        <f>+SUM(K36,+M36,+O36)</f>
        <v>19600</v>
      </c>
      <c r="J36" s="104">
        <f>IF(D36&gt;0,I36/D36*100,"-")</f>
        <v>54.730258014073499</v>
      </c>
      <c r="K36" s="103">
        <v>4120</v>
      </c>
      <c r="L36" s="104">
        <f>IF(D36&gt;0,K36/D36*100,"-")</f>
        <v>11.50452362336647</v>
      </c>
      <c r="M36" s="103">
        <v>0</v>
      </c>
      <c r="N36" s="104">
        <f>IF(D36&gt;0,M36/D36*100,"-")</f>
        <v>0</v>
      </c>
      <c r="O36" s="103">
        <v>15480</v>
      </c>
      <c r="P36" s="103">
        <v>13467</v>
      </c>
      <c r="Q36" s="104">
        <f>IF(D36&gt;0,O36/D36*100,"-")</f>
        <v>43.225734390707025</v>
      </c>
      <c r="R36" s="103">
        <v>994</v>
      </c>
      <c r="S36" s="101"/>
      <c r="T36" s="101"/>
      <c r="U36" s="101"/>
      <c r="V36" s="101" t="s">
        <v>256</v>
      </c>
      <c r="W36" s="101"/>
      <c r="X36" s="101"/>
      <c r="Y36" s="101"/>
      <c r="Z36" s="101" t="s">
        <v>256</v>
      </c>
      <c r="AA36" s="189" t="s">
        <v>341</v>
      </c>
      <c r="AB36" s="190"/>
    </row>
    <row r="37" spans="1:28" s="105" customFormat="1" ht="13.5" customHeight="1">
      <c r="A37" s="101" t="s">
        <v>46</v>
      </c>
      <c r="B37" s="102" t="s">
        <v>342</v>
      </c>
      <c r="C37" s="101" t="s">
        <v>343</v>
      </c>
      <c r="D37" s="103">
        <f>+SUM(E37,+I37)</f>
        <v>49767</v>
      </c>
      <c r="E37" s="103">
        <f>+SUM(G37,+H37)</f>
        <v>16454</v>
      </c>
      <c r="F37" s="104">
        <f>IF(D37&gt;0,E37/D37*100,"-")</f>
        <v>33.062069242670844</v>
      </c>
      <c r="G37" s="103">
        <v>16454</v>
      </c>
      <c r="H37" s="103">
        <v>0</v>
      </c>
      <c r="I37" s="103">
        <f>+SUM(K37,+M37,+O37)</f>
        <v>33313</v>
      </c>
      <c r="J37" s="104">
        <f>IF(D37&gt;0,I37/D37*100,"-")</f>
        <v>66.937930757329156</v>
      </c>
      <c r="K37" s="103">
        <v>654</v>
      </c>
      <c r="L37" s="104">
        <f>IF(D37&gt;0,K37/D37*100,"-")</f>
        <v>1.3141238169871603</v>
      </c>
      <c r="M37" s="103">
        <v>0</v>
      </c>
      <c r="N37" s="104">
        <f>IF(D37&gt;0,M37/D37*100,"-")</f>
        <v>0</v>
      </c>
      <c r="O37" s="103">
        <v>32659</v>
      </c>
      <c r="P37" s="103">
        <v>23133</v>
      </c>
      <c r="Q37" s="104">
        <f>IF(D37&gt;0,O37/D37*100,"-")</f>
        <v>65.623806940341993</v>
      </c>
      <c r="R37" s="103">
        <v>2344</v>
      </c>
      <c r="S37" s="101"/>
      <c r="T37" s="101"/>
      <c r="U37" s="101"/>
      <c r="V37" s="101" t="s">
        <v>256</v>
      </c>
      <c r="W37" s="101"/>
      <c r="X37" s="101"/>
      <c r="Y37" s="101"/>
      <c r="Z37" s="101" t="s">
        <v>256</v>
      </c>
      <c r="AA37" s="189" t="s">
        <v>344</v>
      </c>
      <c r="AB37" s="190"/>
    </row>
    <row r="38" spans="1:28" s="105" customFormat="1" ht="13.5" customHeight="1">
      <c r="A38" s="101" t="s">
        <v>46</v>
      </c>
      <c r="B38" s="102" t="s">
        <v>345</v>
      </c>
      <c r="C38" s="101" t="s">
        <v>346</v>
      </c>
      <c r="D38" s="103">
        <f>+SUM(E38,+I38)</f>
        <v>51503</v>
      </c>
      <c r="E38" s="103">
        <f>+SUM(G38,+H38)</f>
        <v>10872</v>
      </c>
      <c r="F38" s="104">
        <f>IF(D38&gt;0,E38/D38*100,"-")</f>
        <v>21.109449934955247</v>
      </c>
      <c r="G38" s="103">
        <v>10872</v>
      </c>
      <c r="H38" s="103">
        <v>0</v>
      </c>
      <c r="I38" s="103">
        <f>+SUM(K38,+M38,+O38)</f>
        <v>40631</v>
      </c>
      <c r="J38" s="104">
        <f>IF(D38&gt;0,I38/D38*100,"-")</f>
        <v>78.890550065044749</v>
      </c>
      <c r="K38" s="103">
        <v>33279</v>
      </c>
      <c r="L38" s="104">
        <f>IF(D38&gt;0,K38/D38*100,"-")</f>
        <v>64.615653457080171</v>
      </c>
      <c r="M38" s="103">
        <v>1455</v>
      </c>
      <c r="N38" s="104">
        <f>IF(D38&gt;0,M38/D38*100,"-")</f>
        <v>2.8250781507873328</v>
      </c>
      <c r="O38" s="103">
        <v>5897</v>
      </c>
      <c r="P38" s="103">
        <v>662</v>
      </c>
      <c r="Q38" s="104">
        <f>IF(D38&gt;0,O38/D38*100,"-")</f>
        <v>11.449818457177251</v>
      </c>
      <c r="R38" s="103">
        <v>596</v>
      </c>
      <c r="S38" s="101"/>
      <c r="T38" s="101"/>
      <c r="U38" s="101"/>
      <c r="V38" s="101" t="s">
        <v>256</v>
      </c>
      <c r="W38" s="101"/>
      <c r="X38" s="101"/>
      <c r="Y38" s="101"/>
      <c r="Z38" s="101" t="s">
        <v>256</v>
      </c>
      <c r="AA38" s="189" t="s">
        <v>347</v>
      </c>
      <c r="AB38" s="190"/>
    </row>
    <row r="39" spans="1:28" s="105" customFormat="1" ht="13.5" customHeight="1">
      <c r="A39" s="101" t="s">
        <v>46</v>
      </c>
      <c r="B39" s="102" t="s">
        <v>348</v>
      </c>
      <c r="C39" s="101" t="s">
        <v>349</v>
      </c>
      <c r="D39" s="103">
        <f>+SUM(E39,+I39)</f>
        <v>51822</v>
      </c>
      <c r="E39" s="103">
        <f>+SUM(G39,+H39)</f>
        <v>1542</v>
      </c>
      <c r="F39" s="104">
        <f>IF(D39&gt;0,E39/D39*100,"-")</f>
        <v>2.9755702211416</v>
      </c>
      <c r="G39" s="103">
        <v>1542</v>
      </c>
      <c r="H39" s="103">
        <v>0</v>
      </c>
      <c r="I39" s="103">
        <f>+SUM(K39,+M39,+O39)</f>
        <v>50280</v>
      </c>
      <c r="J39" s="104">
        <f>IF(D39&gt;0,I39/D39*100,"-")</f>
        <v>97.024429778858405</v>
      </c>
      <c r="K39" s="103">
        <v>22731</v>
      </c>
      <c r="L39" s="104">
        <f>IF(D39&gt;0,K39/D39*100,"-")</f>
        <v>43.863610049785805</v>
      </c>
      <c r="M39" s="103">
        <v>2952</v>
      </c>
      <c r="N39" s="104">
        <f>IF(D39&gt;0,M39/D39*100,"-")</f>
        <v>5.6964223688780828</v>
      </c>
      <c r="O39" s="103">
        <v>24597</v>
      </c>
      <c r="P39" s="103">
        <v>12920</v>
      </c>
      <c r="Q39" s="104">
        <f>IF(D39&gt;0,O39/D39*100,"-")</f>
        <v>47.464397360194511</v>
      </c>
      <c r="R39" s="103">
        <v>1348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89" t="s">
        <v>350</v>
      </c>
      <c r="AB39" s="190"/>
    </row>
    <row r="40" spans="1:28" s="105" customFormat="1" ht="13.5" customHeight="1">
      <c r="A40" s="101" t="s">
        <v>46</v>
      </c>
      <c r="B40" s="102" t="s">
        <v>351</v>
      </c>
      <c r="C40" s="101" t="s">
        <v>352</v>
      </c>
      <c r="D40" s="103">
        <f>+SUM(E40,+I40)</f>
        <v>33037</v>
      </c>
      <c r="E40" s="103">
        <f>+SUM(G40,+H40)</f>
        <v>4848</v>
      </c>
      <c r="F40" s="104">
        <f>IF(D40&gt;0,E40/D40*100,"-")</f>
        <v>14.674455913067167</v>
      </c>
      <c r="G40" s="103">
        <v>4848</v>
      </c>
      <c r="H40" s="103">
        <v>0</v>
      </c>
      <c r="I40" s="103">
        <f>+SUM(K40,+M40,+O40)</f>
        <v>28189</v>
      </c>
      <c r="J40" s="104">
        <f>IF(D40&gt;0,I40/D40*100,"-")</f>
        <v>85.325544086932837</v>
      </c>
      <c r="K40" s="103">
        <v>6158</v>
      </c>
      <c r="L40" s="104">
        <f>IF(D40&gt;0,K40/D40*100,"-")</f>
        <v>18.639706995187215</v>
      </c>
      <c r="M40" s="103">
        <v>0</v>
      </c>
      <c r="N40" s="104">
        <f>IF(D40&gt;0,M40/D40*100,"-")</f>
        <v>0</v>
      </c>
      <c r="O40" s="103">
        <v>22031</v>
      </c>
      <c r="P40" s="103">
        <v>15017</v>
      </c>
      <c r="Q40" s="104">
        <f>IF(D40&gt;0,O40/D40*100,"-")</f>
        <v>66.685837091745611</v>
      </c>
      <c r="R40" s="103">
        <v>524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>
      <c r="A41" s="101" t="s">
        <v>46</v>
      </c>
      <c r="B41" s="102" t="s">
        <v>354</v>
      </c>
      <c r="C41" s="101" t="s">
        <v>355</v>
      </c>
      <c r="D41" s="103">
        <f>+SUM(E41,+I41)</f>
        <v>17216</v>
      </c>
      <c r="E41" s="103">
        <f>+SUM(G41,+H41)</f>
        <v>2895</v>
      </c>
      <c r="F41" s="104">
        <f>IF(D41&gt;0,E41/D41*100,"-")</f>
        <v>16.815752788104088</v>
      </c>
      <c r="G41" s="103">
        <v>2895</v>
      </c>
      <c r="H41" s="103">
        <v>0</v>
      </c>
      <c r="I41" s="103">
        <f>+SUM(K41,+M41,+O41)</f>
        <v>14321</v>
      </c>
      <c r="J41" s="104">
        <f>IF(D41&gt;0,I41/D41*100,"-")</f>
        <v>83.184247211895908</v>
      </c>
      <c r="K41" s="103">
        <v>5891</v>
      </c>
      <c r="L41" s="104">
        <f>IF(D41&gt;0,K41/D41*100,"-")</f>
        <v>34.218169144981417</v>
      </c>
      <c r="M41" s="103">
        <v>801</v>
      </c>
      <c r="N41" s="104">
        <f>IF(D41&gt;0,M41/D41*100,"-")</f>
        <v>4.6526486988847582</v>
      </c>
      <c r="O41" s="103">
        <v>7629</v>
      </c>
      <c r="P41" s="103">
        <v>3419</v>
      </c>
      <c r="Q41" s="104">
        <f>IF(D41&gt;0,O41/D41*100,"-")</f>
        <v>44.313429368029738</v>
      </c>
      <c r="R41" s="103">
        <v>788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356</v>
      </c>
      <c r="AB41" s="190"/>
    </row>
    <row r="42" spans="1:28" s="105" customFormat="1" ht="13.5" customHeight="1">
      <c r="A42" s="101" t="s">
        <v>46</v>
      </c>
      <c r="B42" s="102" t="s">
        <v>357</v>
      </c>
      <c r="C42" s="101" t="s">
        <v>358</v>
      </c>
      <c r="D42" s="103">
        <f>+SUM(E42,+I42)</f>
        <v>20082</v>
      </c>
      <c r="E42" s="103">
        <f>+SUM(G42,+H42)</f>
        <v>3024</v>
      </c>
      <c r="F42" s="104">
        <f>IF(D42&gt;0,E42/D42*100,"-")</f>
        <v>15.058261129369585</v>
      </c>
      <c r="G42" s="103">
        <v>3024</v>
      </c>
      <c r="H42" s="103">
        <v>0</v>
      </c>
      <c r="I42" s="103">
        <f>+SUM(K42,+M42,+O42)</f>
        <v>17058</v>
      </c>
      <c r="J42" s="104">
        <f>IF(D42&gt;0,I42/D42*100,"-")</f>
        <v>84.941738870630417</v>
      </c>
      <c r="K42" s="103">
        <v>8550</v>
      </c>
      <c r="L42" s="104">
        <f>IF(D42&gt;0,K42/D42*100,"-")</f>
        <v>42.57544069315805</v>
      </c>
      <c r="M42" s="103">
        <v>0</v>
      </c>
      <c r="N42" s="104">
        <f>IF(D42&gt;0,M42/D42*100,"-")</f>
        <v>0</v>
      </c>
      <c r="O42" s="103">
        <v>8508</v>
      </c>
      <c r="P42" s="103">
        <v>6964</v>
      </c>
      <c r="Q42" s="104">
        <f>IF(D42&gt;0,O42/D42*100,"-")</f>
        <v>42.366298177472359</v>
      </c>
      <c r="R42" s="103">
        <v>74</v>
      </c>
      <c r="S42" s="101"/>
      <c r="T42" s="101"/>
      <c r="U42" s="101"/>
      <c r="V42" s="101" t="s">
        <v>256</v>
      </c>
      <c r="W42" s="101"/>
      <c r="X42" s="101"/>
      <c r="Y42" s="101"/>
      <c r="Z42" s="101" t="s">
        <v>256</v>
      </c>
      <c r="AA42" s="189" t="s">
        <v>359</v>
      </c>
      <c r="AB42" s="190"/>
    </row>
    <row r="43" spans="1:28" s="105" customFormat="1" ht="13.5" customHeight="1">
      <c r="A43" s="101" t="s">
        <v>46</v>
      </c>
      <c r="B43" s="102" t="s">
        <v>360</v>
      </c>
      <c r="C43" s="101" t="s">
        <v>361</v>
      </c>
      <c r="D43" s="103">
        <f>+SUM(E43,+I43)</f>
        <v>38393</v>
      </c>
      <c r="E43" s="103">
        <f>+SUM(G43,+H43)</f>
        <v>2555</v>
      </c>
      <c r="F43" s="104">
        <f>IF(D43&gt;0,E43/D43*100,"-")</f>
        <v>6.654858958664339</v>
      </c>
      <c r="G43" s="103">
        <v>2555</v>
      </c>
      <c r="H43" s="103">
        <v>0</v>
      </c>
      <c r="I43" s="103">
        <f>+SUM(K43,+M43,+O43)</f>
        <v>35838</v>
      </c>
      <c r="J43" s="104">
        <f>IF(D43&gt;0,I43/D43*100,"-")</f>
        <v>93.345141041335651</v>
      </c>
      <c r="K43" s="103">
        <v>33595</v>
      </c>
      <c r="L43" s="104">
        <f>IF(D43&gt;0,K43/D43*100,"-")</f>
        <v>87.502930221654978</v>
      </c>
      <c r="M43" s="103">
        <v>0</v>
      </c>
      <c r="N43" s="104">
        <f>IF(D43&gt;0,M43/D43*100,"-")</f>
        <v>0</v>
      </c>
      <c r="O43" s="103">
        <v>2243</v>
      </c>
      <c r="P43" s="103">
        <v>989</v>
      </c>
      <c r="Q43" s="104">
        <f>IF(D43&gt;0,O43/D43*100,"-")</f>
        <v>5.8422108196806715</v>
      </c>
      <c r="R43" s="103">
        <v>312</v>
      </c>
      <c r="S43" s="101" t="s">
        <v>256</v>
      </c>
      <c r="T43" s="101"/>
      <c r="U43" s="101"/>
      <c r="V43" s="101"/>
      <c r="W43" s="101" t="s">
        <v>256</v>
      </c>
      <c r="X43" s="101"/>
      <c r="Y43" s="101"/>
      <c r="Z43" s="101"/>
      <c r="AA43" s="189" t="s">
        <v>362</v>
      </c>
      <c r="AB43" s="190"/>
    </row>
    <row r="44" spans="1:28" s="105" customFormat="1" ht="13.5" customHeight="1">
      <c r="A44" s="101" t="s">
        <v>46</v>
      </c>
      <c r="B44" s="102" t="s">
        <v>363</v>
      </c>
      <c r="C44" s="101" t="s">
        <v>364</v>
      </c>
      <c r="D44" s="103">
        <f>+SUM(E44,+I44)</f>
        <v>17868</v>
      </c>
      <c r="E44" s="103">
        <f>+SUM(G44,+H44)</f>
        <v>4895</v>
      </c>
      <c r="F44" s="104">
        <f>IF(D44&gt;0,E44/D44*100,"-")</f>
        <v>27.395343631072304</v>
      </c>
      <c r="G44" s="103">
        <v>4599</v>
      </c>
      <c r="H44" s="103">
        <v>296</v>
      </c>
      <c r="I44" s="103">
        <f>+SUM(K44,+M44,+O44)</f>
        <v>12973</v>
      </c>
      <c r="J44" s="104">
        <f>IF(D44&gt;0,I44/D44*100,"-")</f>
        <v>72.604656368927692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12973</v>
      </c>
      <c r="P44" s="103">
        <v>7890</v>
      </c>
      <c r="Q44" s="104">
        <f>IF(D44&gt;0,O44/D44*100,"-")</f>
        <v>72.604656368927692</v>
      </c>
      <c r="R44" s="103">
        <v>87</v>
      </c>
      <c r="S44" s="101" t="s">
        <v>256</v>
      </c>
      <c r="T44" s="101"/>
      <c r="U44" s="101"/>
      <c r="V44" s="101"/>
      <c r="W44" s="101" t="s">
        <v>256</v>
      </c>
      <c r="X44" s="101"/>
      <c r="Y44" s="101"/>
      <c r="Z44" s="101"/>
      <c r="AA44" s="189" t="s">
        <v>365</v>
      </c>
      <c r="AB44" s="190"/>
    </row>
    <row r="45" spans="1:28" s="105" customFormat="1" ht="13.5" customHeight="1">
      <c r="A45" s="101" t="s">
        <v>46</v>
      </c>
      <c r="B45" s="102" t="s">
        <v>366</v>
      </c>
      <c r="C45" s="101" t="s">
        <v>367</v>
      </c>
      <c r="D45" s="103">
        <f>+SUM(E45,+I45)</f>
        <v>15881</v>
      </c>
      <c r="E45" s="103">
        <f>+SUM(G45,+H45)</f>
        <v>964</v>
      </c>
      <c r="F45" s="104">
        <f>IF(D45&gt;0,E45/D45*100,"-")</f>
        <v>6.0701467162017506</v>
      </c>
      <c r="G45" s="103">
        <v>964</v>
      </c>
      <c r="H45" s="103">
        <v>0</v>
      </c>
      <c r="I45" s="103">
        <f>+SUM(K45,+M45,+O45)</f>
        <v>14917</v>
      </c>
      <c r="J45" s="104">
        <f>IF(D45&gt;0,I45/D45*100,"-")</f>
        <v>93.929853283798252</v>
      </c>
      <c r="K45" s="103">
        <v>3582</v>
      </c>
      <c r="L45" s="104">
        <f>IF(D45&gt;0,K45/D45*100,"-")</f>
        <v>22.555254706882437</v>
      </c>
      <c r="M45" s="103">
        <v>0</v>
      </c>
      <c r="N45" s="104">
        <f>IF(D45&gt;0,M45/D45*100,"-")</f>
        <v>0</v>
      </c>
      <c r="O45" s="103">
        <v>11335</v>
      </c>
      <c r="P45" s="103">
        <v>8206</v>
      </c>
      <c r="Q45" s="104">
        <f>IF(D45&gt;0,O45/D45*100,"-")</f>
        <v>71.374598576915815</v>
      </c>
      <c r="R45" s="103">
        <v>298</v>
      </c>
      <c r="S45" s="101"/>
      <c r="T45" s="101"/>
      <c r="U45" s="101"/>
      <c r="V45" s="101" t="s">
        <v>256</v>
      </c>
      <c r="W45" s="101"/>
      <c r="X45" s="101"/>
      <c r="Y45" s="101"/>
      <c r="Z45" s="101" t="s">
        <v>256</v>
      </c>
      <c r="AA45" s="189" t="s">
        <v>368</v>
      </c>
      <c r="AB45" s="190"/>
    </row>
    <row r="46" spans="1:28" s="105" customFormat="1" ht="13.5" customHeight="1">
      <c r="A46" s="101" t="s">
        <v>46</v>
      </c>
      <c r="B46" s="102" t="s">
        <v>369</v>
      </c>
      <c r="C46" s="101" t="s">
        <v>370</v>
      </c>
      <c r="D46" s="103">
        <f>+SUM(E46,+I46)</f>
        <v>47426</v>
      </c>
      <c r="E46" s="103">
        <f>+SUM(G46,+H46)</f>
        <v>2332</v>
      </c>
      <c r="F46" s="104">
        <f>IF(D46&gt;0,E46/D46*100,"-")</f>
        <v>4.9171340614852612</v>
      </c>
      <c r="G46" s="103">
        <v>2332</v>
      </c>
      <c r="H46" s="103">
        <v>0</v>
      </c>
      <c r="I46" s="103">
        <f>+SUM(K46,+M46,+O46)</f>
        <v>45094</v>
      </c>
      <c r="J46" s="104">
        <f>IF(D46&gt;0,I46/D46*100,"-")</f>
        <v>95.082865938514743</v>
      </c>
      <c r="K46" s="103">
        <v>32145</v>
      </c>
      <c r="L46" s="104">
        <f>IF(D46&gt;0,K46/D46*100,"-")</f>
        <v>67.779277189727154</v>
      </c>
      <c r="M46" s="103">
        <v>0</v>
      </c>
      <c r="N46" s="104">
        <f>IF(D46&gt;0,M46/D46*100,"-")</f>
        <v>0</v>
      </c>
      <c r="O46" s="103">
        <v>12949</v>
      </c>
      <c r="P46" s="103">
        <v>10568</v>
      </c>
      <c r="Q46" s="104">
        <f>IF(D46&gt;0,O46/D46*100,"-")</f>
        <v>27.303588748787583</v>
      </c>
      <c r="R46" s="103">
        <v>820</v>
      </c>
      <c r="S46" s="101"/>
      <c r="T46" s="101"/>
      <c r="U46" s="101"/>
      <c r="V46" s="101" t="s">
        <v>256</v>
      </c>
      <c r="W46" s="101"/>
      <c r="X46" s="101"/>
      <c r="Y46" s="101"/>
      <c r="Z46" s="101" t="s">
        <v>256</v>
      </c>
      <c r="AA46" s="189" t="s">
        <v>371</v>
      </c>
      <c r="AB46" s="190"/>
    </row>
    <row r="47" spans="1:28" s="105" customFormat="1" ht="13.5" customHeight="1">
      <c r="A47" s="101" t="s">
        <v>46</v>
      </c>
      <c r="B47" s="102" t="s">
        <v>372</v>
      </c>
      <c r="C47" s="101" t="s">
        <v>373</v>
      </c>
      <c r="D47" s="103">
        <f>+SUM(E47,+I47)</f>
        <v>9162</v>
      </c>
      <c r="E47" s="103">
        <f>+SUM(G47,+H47)</f>
        <v>1249</v>
      </c>
      <c r="F47" s="104">
        <f>IF(D47&gt;0,E47/D47*100,"-")</f>
        <v>13.63239467365204</v>
      </c>
      <c r="G47" s="103">
        <v>1249</v>
      </c>
      <c r="H47" s="103">
        <v>0</v>
      </c>
      <c r="I47" s="103">
        <f>+SUM(K47,+M47,+O47)</f>
        <v>7913</v>
      </c>
      <c r="J47" s="104">
        <f>IF(D47&gt;0,I47/D47*100,"-")</f>
        <v>86.367605326347956</v>
      </c>
      <c r="K47" s="103">
        <v>2244</v>
      </c>
      <c r="L47" s="104">
        <f>IF(D47&gt;0,K47/D47*100,"-")</f>
        <v>24.492468893254749</v>
      </c>
      <c r="M47" s="103">
        <v>0</v>
      </c>
      <c r="N47" s="104">
        <f>IF(D47&gt;0,M47/D47*100,"-")</f>
        <v>0</v>
      </c>
      <c r="O47" s="103">
        <v>5669</v>
      </c>
      <c r="P47" s="103">
        <v>3000</v>
      </c>
      <c r="Q47" s="104">
        <f>IF(D47&gt;0,O47/D47*100,"-")</f>
        <v>61.875136433093218</v>
      </c>
      <c r="R47" s="103">
        <v>112</v>
      </c>
      <c r="S47" s="101"/>
      <c r="T47" s="101"/>
      <c r="U47" s="101"/>
      <c r="V47" s="101" t="s">
        <v>256</v>
      </c>
      <c r="W47" s="101"/>
      <c r="X47" s="101"/>
      <c r="Y47" s="101"/>
      <c r="Z47" s="101" t="s">
        <v>256</v>
      </c>
      <c r="AA47" s="189" t="s">
        <v>374</v>
      </c>
      <c r="AB47" s="190"/>
    </row>
    <row r="48" spans="1:28" s="105" customFormat="1" ht="13.5" customHeight="1">
      <c r="A48" s="101" t="s">
        <v>46</v>
      </c>
      <c r="B48" s="102" t="s">
        <v>375</v>
      </c>
      <c r="C48" s="101" t="s">
        <v>376</v>
      </c>
      <c r="D48" s="103">
        <f>+SUM(E48,+I48)</f>
        <v>22710</v>
      </c>
      <c r="E48" s="103">
        <f>+SUM(G48,+H48)</f>
        <v>1989</v>
      </c>
      <c r="F48" s="104">
        <f>IF(D48&gt;0,E48/D48*100,"-")</f>
        <v>8.758256274768824</v>
      </c>
      <c r="G48" s="103">
        <v>1989</v>
      </c>
      <c r="H48" s="103">
        <v>0</v>
      </c>
      <c r="I48" s="103">
        <f>+SUM(K48,+M48,+O48)</f>
        <v>20721</v>
      </c>
      <c r="J48" s="104">
        <f>IF(D48&gt;0,I48/D48*100,"-")</f>
        <v>91.241743725231174</v>
      </c>
      <c r="K48" s="103">
        <v>1830</v>
      </c>
      <c r="L48" s="104">
        <f>IF(D48&gt;0,K48/D48*100,"-")</f>
        <v>8.0581241743725229</v>
      </c>
      <c r="M48" s="103">
        <v>0</v>
      </c>
      <c r="N48" s="104">
        <f>IF(D48&gt;0,M48/D48*100,"-")</f>
        <v>0</v>
      </c>
      <c r="O48" s="103">
        <v>18891</v>
      </c>
      <c r="P48" s="103">
        <v>10424</v>
      </c>
      <c r="Q48" s="104">
        <f>IF(D48&gt;0,O48/D48*100,"-")</f>
        <v>83.183619550858651</v>
      </c>
      <c r="R48" s="103">
        <v>1184</v>
      </c>
      <c r="S48" s="101"/>
      <c r="T48" s="101"/>
      <c r="U48" s="101"/>
      <c r="V48" s="101" t="s">
        <v>256</v>
      </c>
      <c r="W48" s="101"/>
      <c r="X48" s="101"/>
      <c r="Y48" s="101"/>
      <c r="Z48" s="101" t="s">
        <v>256</v>
      </c>
      <c r="AA48" s="189" t="s">
        <v>377</v>
      </c>
      <c r="AB48" s="190"/>
    </row>
    <row r="49" spans="1:28" s="105" customFormat="1" ht="13.5" customHeight="1">
      <c r="A49" s="101" t="s">
        <v>46</v>
      </c>
      <c r="B49" s="102" t="s">
        <v>378</v>
      </c>
      <c r="C49" s="101" t="s">
        <v>379</v>
      </c>
      <c r="D49" s="103">
        <f>+SUM(E49,+I49)</f>
        <v>8786</v>
      </c>
      <c r="E49" s="103">
        <f>+SUM(G49,+H49)</f>
        <v>141</v>
      </c>
      <c r="F49" s="104">
        <f>IF(D49&gt;0,E49/D49*100,"-")</f>
        <v>1.6048258593216482</v>
      </c>
      <c r="G49" s="103">
        <v>141</v>
      </c>
      <c r="H49" s="103">
        <v>0</v>
      </c>
      <c r="I49" s="103">
        <f>+SUM(K49,+M49,+O49)</f>
        <v>8645</v>
      </c>
      <c r="J49" s="104">
        <f>IF(D49&gt;0,I49/D49*100,"-")</f>
        <v>98.39517414067835</v>
      </c>
      <c r="K49" s="103">
        <v>4907</v>
      </c>
      <c r="L49" s="104">
        <f>IF(D49&gt;0,K49/D49*100,"-")</f>
        <v>55.850216253129979</v>
      </c>
      <c r="M49" s="103">
        <v>0</v>
      </c>
      <c r="N49" s="104">
        <f>IF(D49&gt;0,M49/D49*100,"-")</f>
        <v>0</v>
      </c>
      <c r="O49" s="103">
        <v>3738</v>
      </c>
      <c r="P49" s="103">
        <v>2490</v>
      </c>
      <c r="Q49" s="104">
        <f>IF(D49&gt;0,O49/D49*100,"-")</f>
        <v>42.544957887548371</v>
      </c>
      <c r="R49" s="103">
        <v>162</v>
      </c>
      <c r="S49" s="101"/>
      <c r="T49" s="101"/>
      <c r="U49" s="101"/>
      <c r="V49" s="101" t="s">
        <v>256</v>
      </c>
      <c r="W49" s="101"/>
      <c r="X49" s="101"/>
      <c r="Y49" s="101"/>
      <c r="Z49" s="101" t="s">
        <v>256</v>
      </c>
      <c r="AA49" s="189" t="s">
        <v>380</v>
      </c>
      <c r="AB49" s="190"/>
    </row>
    <row r="50" spans="1:28" s="105" customFormat="1" ht="13.5" customHeight="1">
      <c r="A50" s="101" t="s">
        <v>46</v>
      </c>
      <c r="B50" s="102" t="s">
        <v>381</v>
      </c>
      <c r="C50" s="101" t="s">
        <v>382</v>
      </c>
      <c r="D50" s="103">
        <f>+SUM(E50,+I50)</f>
        <v>25304</v>
      </c>
      <c r="E50" s="103">
        <f>+SUM(G50,+H50)</f>
        <v>6491</v>
      </c>
      <c r="F50" s="104">
        <f>IF(D50&gt;0,E50/D50*100,"-")</f>
        <v>25.652070818842869</v>
      </c>
      <c r="G50" s="103">
        <v>6491</v>
      </c>
      <c r="H50" s="103">
        <v>0</v>
      </c>
      <c r="I50" s="103">
        <f>+SUM(K50,+M50,+O50)</f>
        <v>18813</v>
      </c>
      <c r="J50" s="104">
        <f>IF(D50&gt;0,I50/D50*100,"-")</f>
        <v>74.347929181157127</v>
      </c>
      <c r="K50" s="103">
        <v>9578</v>
      </c>
      <c r="L50" s="104">
        <f>IF(D50&gt;0,K50/D50*100,"-")</f>
        <v>37.85172304773949</v>
      </c>
      <c r="M50" s="103">
        <v>0</v>
      </c>
      <c r="N50" s="104">
        <f>IF(D50&gt;0,M50/D50*100,"-")</f>
        <v>0</v>
      </c>
      <c r="O50" s="103">
        <v>9235</v>
      </c>
      <c r="P50" s="103">
        <v>2671</v>
      </c>
      <c r="Q50" s="104">
        <f>IF(D50&gt;0,O50/D50*100,"-")</f>
        <v>36.496206133417644</v>
      </c>
      <c r="R50" s="103">
        <v>898</v>
      </c>
      <c r="S50" s="101" t="s">
        <v>256</v>
      </c>
      <c r="T50" s="101"/>
      <c r="U50" s="101"/>
      <c r="V50" s="101"/>
      <c r="W50" s="101" t="s">
        <v>256</v>
      </c>
      <c r="X50" s="101"/>
      <c r="Y50" s="101"/>
      <c r="Z50" s="101"/>
      <c r="AA50" s="189" t="s">
        <v>383</v>
      </c>
      <c r="AB50" s="190"/>
    </row>
    <row r="51" spans="1:28" s="105" customFormat="1" ht="13.5" customHeight="1">
      <c r="A51" s="101" t="s">
        <v>46</v>
      </c>
      <c r="B51" s="102" t="s">
        <v>384</v>
      </c>
      <c r="C51" s="101" t="s">
        <v>385</v>
      </c>
      <c r="D51" s="103">
        <f>+SUM(E51,+I51)</f>
        <v>16537</v>
      </c>
      <c r="E51" s="103">
        <f>+SUM(G51,+H51)</f>
        <v>391</v>
      </c>
      <c r="F51" s="104">
        <f>IF(D51&gt;0,E51/D51*100,"-")</f>
        <v>2.364394993045897</v>
      </c>
      <c r="G51" s="103">
        <v>391</v>
      </c>
      <c r="H51" s="103">
        <v>0</v>
      </c>
      <c r="I51" s="103">
        <f>+SUM(K51,+M51,+O51)</f>
        <v>16146</v>
      </c>
      <c r="J51" s="104">
        <f>IF(D51&gt;0,I51/D51*100,"-")</f>
        <v>97.635605006954108</v>
      </c>
      <c r="K51" s="103">
        <v>13885</v>
      </c>
      <c r="L51" s="104">
        <f>IF(D51&gt;0,K51/D51*100,"-")</f>
        <v>83.963233960210431</v>
      </c>
      <c r="M51" s="103">
        <v>0</v>
      </c>
      <c r="N51" s="104">
        <f>IF(D51&gt;0,M51/D51*100,"-")</f>
        <v>0</v>
      </c>
      <c r="O51" s="103">
        <v>2261</v>
      </c>
      <c r="P51" s="103">
        <v>1173</v>
      </c>
      <c r="Q51" s="104">
        <f>IF(D51&gt;0,O51/D51*100,"-")</f>
        <v>13.672371046743667</v>
      </c>
      <c r="R51" s="103">
        <v>269</v>
      </c>
      <c r="S51" s="101" t="s">
        <v>256</v>
      </c>
      <c r="T51" s="101"/>
      <c r="U51" s="101"/>
      <c r="V51" s="101"/>
      <c r="W51" s="101" t="s">
        <v>256</v>
      </c>
      <c r="X51" s="101"/>
      <c r="Y51" s="101"/>
      <c r="Z51" s="101"/>
      <c r="AA51" s="189" t="s">
        <v>386</v>
      </c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51">
    <sortCondition ref="A8:A51"/>
    <sortCondition ref="B8:B51"/>
    <sortCondition ref="C8:C51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茨城県</v>
      </c>
      <c r="B7" s="107" t="str">
        <f>水洗化人口等!B7</f>
        <v>08000</v>
      </c>
      <c r="C7" s="106" t="s">
        <v>200</v>
      </c>
      <c r="D7" s="108">
        <f>SUM(E7,+H7,+K7)</f>
        <v>580734</v>
      </c>
      <c r="E7" s="108">
        <f>SUM(F7:G7)</f>
        <v>30256</v>
      </c>
      <c r="F7" s="108">
        <f>SUM(F$8:F$207)</f>
        <v>4705</v>
      </c>
      <c r="G7" s="108">
        <f>SUM(G$8:G$207)</f>
        <v>25551</v>
      </c>
      <c r="H7" s="108">
        <f>SUM(I7:J7)</f>
        <v>31940</v>
      </c>
      <c r="I7" s="108">
        <f>SUM(I$8:I$207)</f>
        <v>25990</v>
      </c>
      <c r="J7" s="108">
        <f>SUM(J$8:J$207)</f>
        <v>5950</v>
      </c>
      <c r="K7" s="108">
        <f>SUM(L7:M7)</f>
        <v>518538</v>
      </c>
      <c r="L7" s="108">
        <f>SUM(L$8:L$207)</f>
        <v>68332</v>
      </c>
      <c r="M7" s="108">
        <f>SUM(M$8:M$207)</f>
        <v>450206</v>
      </c>
      <c r="N7" s="108">
        <f>SUM(O7,+V7,+AC7)</f>
        <v>580900</v>
      </c>
      <c r="O7" s="108">
        <f>SUM(P7:U7)</f>
        <v>99027</v>
      </c>
      <c r="P7" s="108">
        <f t="shared" ref="P7:U7" si="0">SUM(P$8:P$207)</f>
        <v>96142</v>
      </c>
      <c r="Q7" s="108">
        <f t="shared" si="0"/>
        <v>0</v>
      </c>
      <c r="R7" s="108">
        <f t="shared" si="0"/>
        <v>0</v>
      </c>
      <c r="S7" s="108">
        <f t="shared" si="0"/>
        <v>2885</v>
      </c>
      <c r="T7" s="108">
        <f t="shared" si="0"/>
        <v>0</v>
      </c>
      <c r="U7" s="108">
        <f t="shared" si="0"/>
        <v>0</v>
      </c>
      <c r="V7" s="108">
        <f>SUM(W7:AB7)</f>
        <v>481707</v>
      </c>
      <c r="W7" s="108">
        <f t="shared" ref="W7:AB7" si="1">SUM(W$8:W$207)</f>
        <v>475472</v>
      </c>
      <c r="X7" s="108">
        <f t="shared" si="1"/>
        <v>247</v>
      </c>
      <c r="Y7" s="108">
        <f t="shared" si="1"/>
        <v>0</v>
      </c>
      <c r="Z7" s="108">
        <f t="shared" si="1"/>
        <v>5988</v>
      </c>
      <c r="AA7" s="108">
        <f t="shared" si="1"/>
        <v>0</v>
      </c>
      <c r="AB7" s="108">
        <f t="shared" si="1"/>
        <v>0</v>
      </c>
      <c r="AC7" s="108">
        <f>SUM(AD7:AE7)</f>
        <v>166</v>
      </c>
      <c r="AD7" s="108">
        <f>SUM(AD$8:AD$207)</f>
        <v>166</v>
      </c>
      <c r="AE7" s="108">
        <f>SUM(AE$8:AE$207)</f>
        <v>0</v>
      </c>
      <c r="AF7" s="108">
        <f>SUM(AG7:AI7)</f>
        <v>38352</v>
      </c>
      <c r="AG7" s="108">
        <f>SUM(AG$8:AG$207)</f>
        <v>38352</v>
      </c>
      <c r="AH7" s="108">
        <f>SUM(AH$8:AH$207)</f>
        <v>0</v>
      </c>
      <c r="AI7" s="108">
        <f>SUM(AI$8:AI$207)</f>
        <v>0</v>
      </c>
      <c r="AJ7" s="108">
        <f>SUM(AK7:AS7)</f>
        <v>41754</v>
      </c>
      <c r="AK7" s="108">
        <f t="shared" ref="AK7:AS7" si="2">SUM(AK$8:AK$207)</f>
        <v>3041</v>
      </c>
      <c r="AL7" s="108">
        <f t="shared" si="2"/>
        <v>717</v>
      </c>
      <c r="AM7" s="108">
        <f t="shared" si="2"/>
        <v>33903</v>
      </c>
      <c r="AN7" s="108">
        <f t="shared" si="2"/>
        <v>796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255</v>
      </c>
      <c r="AS7" s="108">
        <f t="shared" si="2"/>
        <v>3042</v>
      </c>
      <c r="AT7" s="108">
        <f>SUM(AU7:AY7)</f>
        <v>808</v>
      </c>
      <c r="AU7" s="108">
        <f>SUM(AU$8:AU$207)</f>
        <v>356</v>
      </c>
      <c r="AV7" s="108">
        <f>SUM(AV$8:AV$207)</f>
        <v>0</v>
      </c>
      <c r="AW7" s="108">
        <f>SUM(AW$8:AW$207)</f>
        <v>452</v>
      </c>
      <c r="AX7" s="108">
        <f>SUM(AX$8:AX$207)</f>
        <v>0</v>
      </c>
      <c r="AY7" s="108">
        <f>SUM(AY$8:AY$207)</f>
        <v>0</v>
      </c>
      <c r="AZ7" s="108">
        <f>SUM(BA7:BC7)</f>
        <v>1366</v>
      </c>
      <c r="BA7" s="108">
        <f>SUM(BA$8:BA$207)</f>
        <v>1242</v>
      </c>
      <c r="BB7" s="108">
        <f>SUM(BB$8:BB$207)</f>
        <v>124</v>
      </c>
      <c r="BC7" s="108">
        <f>SUM(BC$8:BC$207)</f>
        <v>0</v>
      </c>
    </row>
    <row r="8" spans="1:55" s="105" customFormat="1" ht="13.5" customHeight="1">
      <c r="A8" s="115" t="s">
        <v>46</v>
      </c>
      <c r="B8" s="113" t="s">
        <v>254</v>
      </c>
      <c r="C8" s="101" t="s">
        <v>255</v>
      </c>
      <c r="D8" s="103">
        <f>SUM(E8,+H8,+K8)</f>
        <v>39402</v>
      </c>
      <c r="E8" s="103">
        <f>SUM(F8:G8)</f>
        <v>0</v>
      </c>
      <c r="F8" s="103">
        <v>0</v>
      </c>
      <c r="G8" s="103">
        <v>0</v>
      </c>
      <c r="H8" s="103">
        <f>SUM(I8:J8)</f>
        <v>5913</v>
      </c>
      <c r="I8" s="103">
        <v>5913</v>
      </c>
      <c r="J8" s="103">
        <v>0</v>
      </c>
      <c r="K8" s="103">
        <f>SUM(L8:M8)</f>
        <v>33489</v>
      </c>
      <c r="L8" s="103">
        <v>1372</v>
      </c>
      <c r="M8" s="103">
        <v>32117</v>
      </c>
      <c r="N8" s="103">
        <f>SUM(O8,+V8,+AC8)</f>
        <v>39402</v>
      </c>
      <c r="O8" s="103">
        <f>SUM(P8:U8)</f>
        <v>7285</v>
      </c>
      <c r="P8" s="103">
        <v>7285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32117</v>
      </c>
      <c r="W8" s="103">
        <v>32117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1772</v>
      </c>
      <c r="AG8" s="103">
        <v>1772</v>
      </c>
      <c r="AH8" s="103">
        <v>0</v>
      </c>
      <c r="AI8" s="103">
        <v>0</v>
      </c>
      <c r="AJ8" s="103">
        <f>SUM(AK8:AS8)</f>
        <v>1772</v>
      </c>
      <c r="AK8" s="103">
        <v>0</v>
      </c>
      <c r="AL8" s="103">
        <v>0</v>
      </c>
      <c r="AM8" s="103">
        <v>991</v>
      </c>
      <c r="AN8" s="103">
        <v>781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21</v>
      </c>
      <c r="AU8" s="103">
        <v>0</v>
      </c>
      <c r="AV8" s="103">
        <v>0</v>
      </c>
      <c r="AW8" s="103">
        <v>21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46</v>
      </c>
      <c r="B9" s="113" t="s">
        <v>258</v>
      </c>
      <c r="C9" s="101" t="s">
        <v>259</v>
      </c>
      <c r="D9" s="103">
        <f>SUM(E9,+H9,+K9)</f>
        <v>4133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4133</v>
      </c>
      <c r="L9" s="103">
        <v>1697</v>
      </c>
      <c r="M9" s="103">
        <v>2436</v>
      </c>
      <c r="N9" s="103">
        <f>SUM(O9,+V9,+AC9)</f>
        <v>4133</v>
      </c>
      <c r="O9" s="103">
        <f>SUM(P9:U9)</f>
        <v>1697</v>
      </c>
      <c r="P9" s="103">
        <v>0</v>
      </c>
      <c r="Q9" s="103">
        <v>0</v>
      </c>
      <c r="R9" s="103">
        <v>0</v>
      </c>
      <c r="S9" s="103">
        <v>1697</v>
      </c>
      <c r="T9" s="103">
        <v>0</v>
      </c>
      <c r="U9" s="103">
        <v>0</v>
      </c>
      <c r="V9" s="103">
        <f>SUM(W9:AB9)</f>
        <v>2436</v>
      </c>
      <c r="W9" s="103">
        <v>0</v>
      </c>
      <c r="X9" s="103">
        <v>0</v>
      </c>
      <c r="Y9" s="103">
        <v>0</v>
      </c>
      <c r="Z9" s="103">
        <v>2436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46</v>
      </c>
      <c r="B10" s="113" t="s">
        <v>261</v>
      </c>
      <c r="C10" s="101" t="s">
        <v>262</v>
      </c>
      <c r="D10" s="103">
        <f>SUM(E10,+H10,+K10)</f>
        <v>10110</v>
      </c>
      <c r="E10" s="103">
        <f>SUM(F10:G10)</f>
        <v>0</v>
      </c>
      <c r="F10" s="103">
        <v>0</v>
      </c>
      <c r="G10" s="103">
        <v>0</v>
      </c>
      <c r="H10" s="103">
        <f>SUM(I10:J10)</f>
        <v>3161</v>
      </c>
      <c r="I10" s="103">
        <v>3161</v>
      </c>
      <c r="J10" s="103">
        <v>0</v>
      </c>
      <c r="K10" s="103">
        <f>SUM(L10:M10)</f>
        <v>6949</v>
      </c>
      <c r="L10" s="103">
        <v>0</v>
      </c>
      <c r="M10" s="103">
        <v>6949</v>
      </c>
      <c r="N10" s="103">
        <f>SUM(O10,+V10,+AC10)</f>
        <v>10110</v>
      </c>
      <c r="O10" s="103">
        <f>SUM(P10:U10)</f>
        <v>3161</v>
      </c>
      <c r="P10" s="103">
        <v>3161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6949</v>
      </c>
      <c r="W10" s="103">
        <v>6949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565</v>
      </c>
      <c r="AG10" s="103">
        <v>565</v>
      </c>
      <c r="AH10" s="103">
        <v>0</v>
      </c>
      <c r="AI10" s="103">
        <v>0</v>
      </c>
      <c r="AJ10" s="103">
        <f>SUM(AK10:AS10)</f>
        <v>565</v>
      </c>
      <c r="AK10" s="103">
        <v>0</v>
      </c>
      <c r="AL10" s="103">
        <v>0</v>
      </c>
      <c r="AM10" s="103">
        <v>0</v>
      </c>
      <c r="AN10" s="103">
        <v>15</v>
      </c>
      <c r="AO10" s="103">
        <v>0</v>
      </c>
      <c r="AP10" s="103">
        <v>0</v>
      </c>
      <c r="AQ10" s="103">
        <v>0</v>
      </c>
      <c r="AR10" s="103">
        <v>0</v>
      </c>
      <c r="AS10" s="103">
        <v>550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46</v>
      </c>
      <c r="B11" s="113" t="s">
        <v>264</v>
      </c>
      <c r="C11" s="101" t="s">
        <v>265</v>
      </c>
      <c r="D11" s="103">
        <f>SUM(E11,+H11,+K11)</f>
        <v>29103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29103</v>
      </c>
      <c r="L11" s="103">
        <v>5058</v>
      </c>
      <c r="M11" s="103">
        <v>24045</v>
      </c>
      <c r="N11" s="103">
        <f>SUM(O11,+V11,+AC11)</f>
        <v>29103</v>
      </c>
      <c r="O11" s="103">
        <f>SUM(P11:U11)</f>
        <v>5058</v>
      </c>
      <c r="P11" s="103">
        <v>5058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24045</v>
      </c>
      <c r="W11" s="103">
        <v>24045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15</v>
      </c>
      <c r="AG11" s="103">
        <v>15</v>
      </c>
      <c r="AH11" s="103">
        <v>0</v>
      </c>
      <c r="AI11" s="103">
        <v>0</v>
      </c>
      <c r="AJ11" s="103">
        <f>SUM(AK11:AS11)</f>
        <v>354</v>
      </c>
      <c r="AK11" s="103">
        <v>0</v>
      </c>
      <c r="AL11" s="103">
        <v>339</v>
      </c>
      <c r="AM11" s="103">
        <v>15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339</v>
      </c>
      <c r="BA11" s="103">
        <v>339</v>
      </c>
      <c r="BB11" s="103">
        <v>0</v>
      </c>
      <c r="BC11" s="103">
        <v>0</v>
      </c>
    </row>
    <row r="12" spans="1:55" s="105" customFormat="1" ht="13.5" customHeight="1">
      <c r="A12" s="115" t="s">
        <v>46</v>
      </c>
      <c r="B12" s="113" t="s">
        <v>267</v>
      </c>
      <c r="C12" s="101" t="s">
        <v>268</v>
      </c>
      <c r="D12" s="103">
        <f>SUM(E12,+H12,+K12)</f>
        <v>19338</v>
      </c>
      <c r="E12" s="103">
        <f>SUM(F12:G12)</f>
        <v>0</v>
      </c>
      <c r="F12" s="103">
        <v>0</v>
      </c>
      <c r="G12" s="103">
        <v>0</v>
      </c>
      <c r="H12" s="103">
        <f>SUM(I12:J12)</f>
        <v>1764</v>
      </c>
      <c r="I12" s="103">
        <v>1764</v>
      </c>
      <c r="J12" s="103">
        <v>0</v>
      </c>
      <c r="K12" s="103">
        <f>SUM(L12:M12)</f>
        <v>17574</v>
      </c>
      <c r="L12" s="103">
        <v>637</v>
      </c>
      <c r="M12" s="103">
        <v>16937</v>
      </c>
      <c r="N12" s="103">
        <f>SUM(O12,+V12,+AC12)</f>
        <v>19338</v>
      </c>
      <c r="O12" s="103">
        <f>SUM(P12:U12)</f>
        <v>2401</v>
      </c>
      <c r="P12" s="103">
        <v>2401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16937</v>
      </c>
      <c r="W12" s="103">
        <v>16937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36</v>
      </c>
      <c r="AG12" s="103">
        <v>36</v>
      </c>
      <c r="AH12" s="103">
        <v>0</v>
      </c>
      <c r="AI12" s="103">
        <v>0</v>
      </c>
      <c r="AJ12" s="103">
        <f>SUM(AK12:AS12)</f>
        <v>1546</v>
      </c>
      <c r="AK12" s="103">
        <v>1409</v>
      </c>
      <c r="AL12" s="103">
        <v>137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36</v>
      </c>
      <c r="AU12" s="103">
        <v>36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88</v>
      </c>
      <c r="BA12" s="103">
        <v>88</v>
      </c>
      <c r="BB12" s="103">
        <v>0</v>
      </c>
      <c r="BC12" s="103">
        <v>0</v>
      </c>
    </row>
    <row r="13" spans="1:55" s="105" customFormat="1" ht="13.5" customHeight="1">
      <c r="A13" s="115" t="s">
        <v>46</v>
      </c>
      <c r="B13" s="113" t="s">
        <v>270</v>
      </c>
      <c r="C13" s="101" t="s">
        <v>271</v>
      </c>
      <c r="D13" s="103">
        <f>SUM(E13,+H13,+K13)</f>
        <v>9633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9633</v>
      </c>
      <c r="L13" s="103">
        <v>526</v>
      </c>
      <c r="M13" s="103">
        <v>9107</v>
      </c>
      <c r="N13" s="103">
        <f>SUM(O13,+V13,+AC13)</f>
        <v>9633</v>
      </c>
      <c r="O13" s="103">
        <f>SUM(P13:U13)</f>
        <v>526</v>
      </c>
      <c r="P13" s="103">
        <v>526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9107</v>
      </c>
      <c r="W13" s="103">
        <v>9107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46</v>
      </c>
      <c r="B14" s="113" t="s">
        <v>273</v>
      </c>
      <c r="C14" s="101" t="s">
        <v>274</v>
      </c>
      <c r="D14" s="103">
        <f>SUM(E14,+H14,+K14)</f>
        <v>12760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12760</v>
      </c>
      <c r="L14" s="103">
        <v>946</v>
      </c>
      <c r="M14" s="103">
        <v>11814</v>
      </c>
      <c r="N14" s="103">
        <f>SUM(O14,+V14,+AC14)</f>
        <v>12760</v>
      </c>
      <c r="O14" s="103">
        <f>SUM(P14:U14)</f>
        <v>946</v>
      </c>
      <c r="P14" s="103">
        <v>946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11814</v>
      </c>
      <c r="W14" s="103">
        <v>11814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385</v>
      </c>
      <c r="AG14" s="103">
        <v>385</v>
      </c>
      <c r="AH14" s="103">
        <v>0</v>
      </c>
      <c r="AI14" s="103">
        <v>0</v>
      </c>
      <c r="AJ14" s="103">
        <f>SUM(AK14:AS14)</f>
        <v>385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33</v>
      </c>
      <c r="AS14" s="103">
        <v>352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10</v>
      </c>
      <c r="BA14" s="103">
        <v>10</v>
      </c>
      <c r="BB14" s="103">
        <v>0</v>
      </c>
      <c r="BC14" s="103">
        <v>0</v>
      </c>
    </row>
    <row r="15" spans="1:55" s="105" customFormat="1" ht="13.5" customHeight="1">
      <c r="A15" s="115" t="s">
        <v>46</v>
      </c>
      <c r="B15" s="113" t="s">
        <v>276</v>
      </c>
      <c r="C15" s="101" t="s">
        <v>277</v>
      </c>
      <c r="D15" s="103">
        <f>SUM(E15,+H15,+K15)</f>
        <v>14273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14273</v>
      </c>
      <c r="L15" s="103">
        <v>877</v>
      </c>
      <c r="M15" s="103">
        <v>13396</v>
      </c>
      <c r="N15" s="103">
        <f>SUM(O15,+V15,+AC15)</f>
        <v>14273</v>
      </c>
      <c r="O15" s="103">
        <f>SUM(P15:U15)</f>
        <v>877</v>
      </c>
      <c r="P15" s="103">
        <v>877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13396</v>
      </c>
      <c r="W15" s="103">
        <v>13396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1053</v>
      </c>
      <c r="AG15" s="103">
        <v>1053</v>
      </c>
      <c r="AH15" s="103">
        <v>0</v>
      </c>
      <c r="AI15" s="103">
        <v>0</v>
      </c>
      <c r="AJ15" s="103">
        <f>SUM(AK15:AS15)</f>
        <v>1053</v>
      </c>
      <c r="AK15" s="103">
        <v>0</v>
      </c>
      <c r="AL15" s="103">
        <v>0</v>
      </c>
      <c r="AM15" s="103">
        <v>1053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139</v>
      </c>
      <c r="AU15" s="103">
        <v>0</v>
      </c>
      <c r="AV15" s="103">
        <v>0</v>
      </c>
      <c r="AW15" s="103">
        <v>139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46</v>
      </c>
      <c r="B16" s="113" t="s">
        <v>279</v>
      </c>
      <c r="C16" s="101" t="s">
        <v>280</v>
      </c>
      <c r="D16" s="103">
        <f>SUM(E16,+H16,+K16)</f>
        <v>20918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20918</v>
      </c>
      <c r="L16" s="103">
        <v>1166</v>
      </c>
      <c r="M16" s="103">
        <v>19752</v>
      </c>
      <c r="N16" s="103">
        <f>SUM(O16,+V16,+AC16)</f>
        <v>20918</v>
      </c>
      <c r="O16" s="103">
        <f>SUM(P16:U16)</f>
        <v>1166</v>
      </c>
      <c r="P16" s="103">
        <v>1166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19752</v>
      </c>
      <c r="W16" s="103">
        <v>19752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585</v>
      </c>
      <c r="AG16" s="103">
        <v>585</v>
      </c>
      <c r="AH16" s="103">
        <v>0</v>
      </c>
      <c r="AI16" s="103">
        <v>0</v>
      </c>
      <c r="AJ16" s="103">
        <f>SUM(AK16:AS16)</f>
        <v>585</v>
      </c>
      <c r="AK16" s="103">
        <v>29</v>
      </c>
      <c r="AL16" s="103">
        <v>0</v>
      </c>
      <c r="AM16" s="103">
        <v>556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108</v>
      </c>
      <c r="AU16" s="103">
        <v>29</v>
      </c>
      <c r="AV16" s="103">
        <v>0</v>
      </c>
      <c r="AW16" s="103">
        <v>79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46</v>
      </c>
      <c r="B17" s="113" t="s">
        <v>282</v>
      </c>
      <c r="C17" s="101" t="s">
        <v>283</v>
      </c>
      <c r="D17" s="103">
        <f>SUM(E17,+H17,+K17)</f>
        <v>14536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14536</v>
      </c>
      <c r="L17" s="103">
        <v>2577</v>
      </c>
      <c r="M17" s="103">
        <v>11959</v>
      </c>
      <c r="N17" s="103">
        <f>SUM(O17,+V17,+AC17)</f>
        <v>14536</v>
      </c>
      <c r="O17" s="103">
        <f>SUM(P17:U17)</f>
        <v>2577</v>
      </c>
      <c r="P17" s="103">
        <v>2577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11959</v>
      </c>
      <c r="W17" s="103">
        <v>11959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78</v>
      </c>
      <c r="AG17" s="103">
        <v>78</v>
      </c>
      <c r="AH17" s="103">
        <v>0</v>
      </c>
      <c r="AI17" s="103">
        <v>0</v>
      </c>
      <c r="AJ17" s="103">
        <f>SUM(AK17:AS17)</f>
        <v>78</v>
      </c>
      <c r="AK17" s="103">
        <v>0</v>
      </c>
      <c r="AL17" s="103">
        <v>0</v>
      </c>
      <c r="AM17" s="103">
        <v>78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6</v>
      </c>
      <c r="AU17" s="103">
        <v>0</v>
      </c>
      <c r="AV17" s="103">
        <v>0</v>
      </c>
      <c r="AW17" s="103">
        <v>6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46</v>
      </c>
      <c r="B18" s="113" t="s">
        <v>285</v>
      </c>
      <c r="C18" s="101" t="s">
        <v>286</v>
      </c>
      <c r="D18" s="103">
        <f>SUM(E18,+H18,+K18)</f>
        <v>4748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4748</v>
      </c>
      <c r="L18" s="103">
        <v>1191</v>
      </c>
      <c r="M18" s="103">
        <v>3557</v>
      </c>
      <c r="N18" s="103">
        <f>SUM(O18,+V18,+AC18)</f>
        <v>4748</v>
      </c>
      <c r="O18" s="103">
        <f>SUM(P18:U18)</f>
        <v>1191</v>
      </c>
      <c r="P18" s="103">
        <v>3</v>
      </c>
      <c r="Q18" s="103">
        <v>0</v>
      </c>
      <c r="R18" s="103">
        <v>0</v>
      </c>
      <c r="S18" s="103">
        <v>1188</v>
      </c>
      <c r="T18" s="103">
        <v>0</v>
      </c>
      <c r="U18" s="103">
        <v>0</v>
      </c>
      <c r="V18" s="103">
        <f>SUM(W18:AB18)</f>
        <v>3557</v>
      </c>
      <c r="W18" s="103">
        <v>5</v>
      </c>
      <c r="X18" s="103">
        <v>0</v>
      </c>
      <c r="Y18" s="103">
        <v>0</v>
      </c>
      <c r="Z18" s="103">
        <v>3552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8</v>
      </c>
      <c r="AG18" s="103">
        <v>8</v>
      </c>
      <c r="AH18" s="103">
        <v>0</v>
      </c>
      <c r="AI18" s="103">
        <v>0</v>
      </c>
      <c r="AJ18" s="103">
        <f>SUM(AK18:AS18)</f>
        <v>8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8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46</v>
      </c>
      <c r="B19" s="113" t="s">
        <v>288</v>
      </c>
      <c r="C19" s="101" t="s">
        <v>289</v>
      </c>
      <c r="D19" s="103">
        <f>SUM(E19,+H19,+K19)</f>
        <v>0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0</v>
      </c>
      <c r="L19" s="103">
        <v>0</v>
      </c>
      <c r="M19" s="103">
        <v>0</v>
      </c>
      <c r="N19" s="103">
        <f>SUM(O19,+V19,+AC19)</f>
        <v>0</v>
      </c>
      <c r="O19" s="103">
        <f>SUM(P19:U19)</f>
        <v>0</v>
      </c>
      <c r="P19" s="103">
        <v>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46</v>
      </c>
      <c r="B20" s="113" t="s">
        <v>291</v>
      </c>
      <c r="C20" s="101" t="s">
        <v>292</v>
      </c>
      <c r="D20" s="103">
        <f>SUM(E20,+H20,+K20)</f>
        <v>23939</v>
      </c>
      <c r="E20" s="103">
        <f>SUM(F20:G20)</f>
        <v>23939</v>
      </c>
      <c r="F20" s="103">
        <v>2489</v>
      </c>
      <c r="G20" s="103">
        <v>21450</v>
      </c>
      <c r="H20" s="103">
        <f>SUM(I20:J20)</f>
        <v>0</v>
      </c>
      <c r="I20" s="103">
        <v>0</v>
      </c>
      <c r="J20" s="103">
        <v>0</v>
      </c>
      <c r="K20" s="103">
        <f>SUM(L20:M20)</f>
        <v>0</v>
      </c>
      <c r="L20" s="103">
        <v>0</v>
      </c>
      <c r="M20" s="103">
        <v>0</v>
      </c>
      <c r="N20" s="103">
        <f>SUM(O20,+V20,+AC20)</f>
        <v>23939</v>
      </c>
      <c r="O20" s="103">
        <f>SUM(P20:U20)</f>
        <v>2489</v>
      </c>
      <c r="P20" s="103">
        <v>2489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21450</v>
      </c>
      <c r="W20" s="103">
        <v>21450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109</v>
      </c>
      <c r="AG20" s="103">
        <v>109</v>
      </c>
      <c r="AH20" s="103">
        <v>0</v>
      </c>
      <c r="AI20" s="103">
        <v>0</v>
      </c>
      <c r="AJ20" s="103">
        <f>SUM(AK20:AS20)</f>
        <v>109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109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46</v>
      </c>
      <c r="B21" s="113" t="s">
        <v>294</v>
      </c>
      <c r="C21" s="101" t="s">
        <v>295</v>
      </c>
      <c r="D21" s="103">
        <f>SUM(E21,+H21,+K21)</f>
        <v>20864</v>
      </c>
      <c r="E21" s="103">
        <f>SUM(F21:G21)</f>
        <v>0</v>
      </c>
      <c r="F21" s="103">
        <v>0</v>
      </c>
      <c r="G21" s="103">
        <v>0</v>
      </c>
      <c r="H21" s="103">
        <f>SUM(I21:J21)</f>
        <v>3343</v>
      </c>
      <c r="I21" s="103">
        <v>3343</v>
      </c>
      <c r="J21" s="103">
        <v>0</v>
      </c>
      <c r="K21" s="103">
        <f>SUM(L21:M21)</f>
        <v>17521</v>
      </c>
      <c r="L21" s="103">
        <v>0</v>
      </c>
      <c r="M21" s="103">
        <v>17521</v>
      </c>
      <c r="N21" s="103">
        <f>SUM(O21,+V21,+AC21)</f>
        <v>20864</v>
      </c>
      <c r="O21" s="103">
        <f>SUM(P21:U21)</f>
        <v>3343</v>
      </c>
      <c r="P21" s="103">
        <v>3343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17521</v>
      </c>
      <c r="W21" s="103">
        <v>17521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622</v>
      </c>
      <c r="AG21" s="103">
        <v>622</v>
      </c>
      <c r="AH21" s="103">
        <v>0</v>
      </c>
      <c r="AI21" s="103">
        <v>0</v>
      </c>
      <c r="AJ21" s="103">
        <f>SUM(AK21:AS21)</f>
        <v>621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45</v>
      </c>
      <c r="AS21" s="103">
        <v>576</v>
      </c>
      <c r="AT21" s="103">
        <f>SUM(AU21:AY21)</f>
        <v>1</v>
      </c>
      <c r="AU21" s="103">
        <v>1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16</v>
      </c>
      <c r="BA21" s="103">
        <v>16</v>
      </c>
      <c r="BB21" s="103">
        <v>0</v>
      </c>
      <c r="BC21" s="103">
        <v>0</v>
      </c>
    </row>
    <row r="22" spans="1:55" s="105" customFormat="1" ht="13.5" customHeight="1">
      <c r="A22" s="115" t="s">
        <v>46</v>
      </c>
      <c r="B22" s="113" t="s">
        <v>297</v>
      </c>
      <c r="C22" s="101" t="s">
        <v>298</v>
      </c>
      <c r="D22" s="103">
        <f>SUM(E22,+H22,+K22)</f>
        <v>6970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6970</v>
      </c>
      <c r="L22" s="103">
        <v>2070</v>
      </c>
      <c r="M22" s="103">
        <v>4900</v>
      </c>
      <c r="N22" s="103">
        <f>SUM(O22,+V22,+AC22)</f>
        <v>6970</v>
      </c>
      <c r="O22" s="103">
        <f>SUM(P22:U22)</f>
        <v>2070</v>
      </c>
      <c r="P22" s="103">
        <v>2070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4900</v>
      </c>
      <c r="W22" s="103">
        <v>4900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207</v>
      </c>
      <c r="AG22" s="103">
        <v>207</v>
      </c>
      <c r="AH22" s="103">
        <v>0</v>
      </c>
      <c r="AI22" s="103">
        <v>0</v>
      </c>
      <c r="AJ22" s="103">
        <f>SUM(AK22:AS22)</f>
        <v>207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15</v>
      </c>
      <c r="AS22" s="103">
        <v>192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5</v>
      </c>
      <c r="BA22" s="103">
        <v>5</v>
      </c>
      <c r="BB22" s="103">
        <v>0</v>
      </c>
      <c r="BC22" s="103">
        <v>0</v>
      </c>
    </row>
    <row r="23" spans="1:55" s="105" customFormat="1" ht="13.5" customHeight="1">
      <c r="A23" s="115" t="s">
        <v>46</v>
      </c>
      <c r="B23" s="113" t="s">
        <v>300</v>
      </c>
      <c r="C23" s="101" t="s">
        <v>301</v>
      </c>
      <c r="D23" s="103">
        <f>SUM(E23,+H23,+K23)</f>
        <v>20654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20654</v>
      </c>
      <c r="L23" s="103">
        <v>1684</v>
      </c>
      <c r="M23" s="103">
        <v>18970</v>
      </c>
      <c r="N23" s="103">
        <f>SUM(O23,+V23,+AC23)</f>
        <v>20654</v>
      </c>
      <c r="O23" s="103">
        <f>SUM(P23:U23)</f>
        <v>1684</v>
      </c>
      <c r="P23" s="103">
        <v>1684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18970</v>
      </c>
      <c r="W23" s="103">
        <v>18970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860</v>
      </c>
      <c r="AG23" s="103">
        <v>860</v>
      </c>
      <c r="AH23" s="103">
        <v>0</v>
      </c>
      <c r="AI23" s="103">
        <v>0</v>
      </c>
      <c r="AJ23" s="103">
        <f>SUM(AK23:AS23)</f>
        <v>860</v>
      </c>
      <c r="AK23" s="103">
        <v>0</v>
      </c>
      <c r="AL23" s="103">
        <v>0</v>
      </c>
      <c r="AM23" s="103">
        <v>860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46</v>
      </c>
      <c r="B24" s="113" t="s">
        <v>303</v>
      </c>
      <c r="C24" s="101" t="s">
        <v>304</v>
      </c>
      <c r="D24" s="103">
        <f>SUM(E24,+H24,+K24)</f>
        <v>39491</v>
      </c>
      <c r="E24" s="103">
        <f>SUM(F24:G24)</f>
        <v>0</v>
      </c>
      <c r="F24" s="103">
        <v>0</v>
      </c>
      <c r="G24" s="103">
        <v>0</v>
      </c>
      <c r="H24" s="103">
        <f>SUM(I24:J24)</f>
        <v>11251</v>
      </c>
      <c r="I24" s="103">
        <v>11251</v>
      </c>
      <c r="J24" s="103">
        <v>0</v>
      </c>
      <c r="K24" s="103">
        <f>SUM(L24:M24)</f>
        <v>28240</v>
      </c>
      <c r="L24" s="103">
        <v>0</v>
      </c>
      <c r="M24" s="103">
        <v>28240</v>
      </c>
      <c r="N24" s="103">
        <f>SUM(O24,+V24,+AC24)</f>
        <v>39491</v>
      </c>
      <c r="O24" s="103">
        <f>SUM(P24:U24)</f>
        <v>11251</v>
      </c>
      <c r="P24" s="103">
        <v>11251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28240</v>
      </c>
      <c r="W24" s="103">
        <v>28240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123</v>
      </c>
      <c r="AG24" s="103">
        <v>123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123</v>
      </c>
      <c r="AU24" s="103">
        <v>123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46</v>
      </c>
      <c r="B25" s="113" t="s">
        <v>306</v>
      </c>
      <c r="C25" s="101" t="s">
        <v>307</v>
      </c>
      <c r="D25" s="103">
        <f>SUM(E25,+H25,+K25)</f>
        <v>22462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22462</v>
      </c>
      <c r="L25" s="103">
        <v>116</v>
      </c>
      <c r="M25" s="103">
        <v>22346</v>
      </c>
      <c r="N25" s="103">
        <f>SUM(O25,+V25,+AC25)</f>
        <v>22462</v>
      </c>
      <c r="O25" s="103">
        <f>SUM(P25:U25)</f>
        <v>116</v>
      </c>
      <c r="P25" s="103">
        <v>116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22346</v>
      </c>
      <c r="W25" s="103">
        <v>22346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282</v>
      </c>
      <c r="AG25" s="103">
        <v>282</v>
      </c>
      <c r="AH25" s="103">
        <v>0</v>
      </c>
      <c r="AI25" s="103">
        <v>0</v>
      </c>
      <c r="AJ25" s="103">
        <f>SUM(AK25:AS25)</f>
        <v>282</v>
      </c>
      <c r="AK25" s="103">
        <v>0</v>
      </c>
      <c r="AL25" s="103">
        <v>0</v>
      </c>
      <c r="AM25" s="103">
        <v>18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264</v>
      </c>
      <c r="AT25" s="103">
        <f>SUM(AU25:AY25)</f>
        <v>2</v>
      </c>
      <c r="AU25" s="103">
        <v>0</v>
      </c>
      <c r="AV25" s="103">
        <v>0</v>
      </c>
      <c r="AW25" s="103">
        <v>2</v>
      </c>
      <c r="AX25" s="103">
        <v>0</v>
      </c>
      <c r="AY25" s="103">
        <v>0</v>
      </c>
      <c r="AZ25" s="103">
        <f>SUM(BA25:BC25)</f>
        <v>137</v>
      </c>
      <c r="BA25" s="103">
        <v>137</v>
      </c>
      <c r="BB25" s="103">
        <v>0</v>
      </c>
      <c r="BC25" s="103">
        <v>0</v>
      </c>
    </row>
    <row r="26" spans="1:55" s="105" customFormat="1" ht="13.5" customHeight="1">
      <c r="A26" s="115" t="s">
        <v>46</v>
      </c>
      <c r="B26" s="113" t="s">
        <v>309</v>
      </c>
      <c r="C26" s="101" t="s">
        <v>310</v>
      </c>
      <c r="D26" s="103">
        <f>SUM(E26,+H26,+K26)</f>
        <v>4216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4216</v>
      </c>
      <c r="L26" s="103">
        <v>365</v>
      </c>
      <c r="M26" s="103">
        <v>3851</v>
      </c>
      <c r="N26" s="103">
        <f>SUM(O26,+V26,+AC26)</f>
        <v>4216</v>
      </c>
      <c r="O26" s="103">
        <f>SUM(P26:U26)</f>
        <v>365</v>
      </c>
      <c r="P26" s="103">
        <v>365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3851</v>
      </c>
      <c r="W26" s="103">
        <v>3851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8</v>
      </c>
      <c r="AG26" s="103">
        <v>8</v>
      </c>
      <c r="AH26" s="103">
        <v>0</v>
      </c>
      <c r="AI26" s="103">
        <v>0</v>
      </c>
      <c r="AJ26" s="103">
        <f>SUM(AK26:AS26)</f>
        <v>272</v>
      </c>
      <c r="AK26" s="103">
        <v>269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3</v>
      </c>
      <c r="AS26" s="103">
        <v>0</v>
      </c>
      <c r="AT26" s="103">
        <f>SUM(AU26:AY26)</f>
        <v>5</v>
      </c>
      <c r="AU26" s="103">
        <v>5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46</v>
      </c>
      <c r="B27" s="113" t="s">
        <v>312</v>
      </c>
      <c r="C27" s="101" t="s">
        <v>313</v>
      </c>
      <c r="D27" s="103">
        <f>SUM(E27,+H27,+K27)</f>
        <v>657</v>
      </c>
      <c r="E27" s="103">
        <f>SUM(F27:G27)</f>
        <v>0</v>
      </c>
      <c r="F27" s="103">
        <v>0</v>
      </c>
      <c r="G27" s="103">
        <v>0</v>
      </c>
      <c r="H27" s="103">
        <f>SUM(I27:J27)</f>
        <v>196</v>
      </c>
      <c r="I27" s="103">
        <v>0</v>
      </c>
      <c r="J27" s="103">
        <v>196</v>
      </c>
      <c r="K27" s="103">
        <f>SUM(L27:M27)</f>
        <v>461</v>
      </c>
      <c r="L27" s="103">
        <v>285</v>
      </c>
      <c r="M27" s="103">
        <v>176</v>
      </c>
      <c r="N27" s="103">
        <f>SUM(O27,+V27,+AC27)</f>
        <v>657</v>
      </c>
      <c r="O27" s="103">
        <f>SUM(P27:U27)</f>
        <v>285</v>
      </c>
      <c r="P27" s="103">
        <v>285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372</v>
      </c>
      <c r="W27" s="103">
        <v>372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</v>
      </c>
      <c r="AG27" s="103">
        <v>1</v>
      </c>
      <c r="AH27" s="103">
        <v>0</v>
      </c>
      <c r="AI27" s="103">
        <v>0</v>
      </c>
      <c r="AJ27" s="103">
        <f>SUM(AK27:AS27)</f>
        <v>1</v>
      </c>
      <c r="AK27" s="103">
        <v>1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1</v>
      </c>
      <c r="AU27" s="103">
        <v>1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46</v>
      </c>
      <c r="B28" s="113" t="s">
        <v>315</v>
      </c>
      <c r="C28" s="101" t="s">
        <v>316</v>
      </c>
      <c r="D28" s="103">
        <f>SUM(E28,+H28,+K28)</f>
        <v>17235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17235</v>
      </c>
      <c r="L28" s="103">
        <v>2857</v>
      </c>
      <c r="M28" s="103">
        <v>14378</v>
      </c>
      <c r="N28" s="103">
        <f>SUM(O28,+V28,+AC28)</f>
        <v>17235</v>
      </c>
      <c r="O28" s="103">
        <f>SUM(P28:U28)</f>
        <v>2857</v>
      </c>
      <c r="P28" s="103">
        <v>2857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14378</v>
      </c>
      <c r="W28" s="103">
        <v>14378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53</v>
      </c>
      <c r="AG28" s="103">
        <v>53</v>
      </c>
      <c r="AH28" s="103">
        <v>0</v>
      </c>
      <c r="AI28" s="103">
        <v>0</v>
      </c>
      <c r="AJ28" s="103">
        <f>SUM(AK28:AS28)</f>
        <v>53</v>
      </c>
      <c r="AK28" s="103">
        <v>0</v>
      </c>
      <c r="AL28" s="103">
        <v>0</v>
      </c>
      <c r="AM28" s="103">
        <v>31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22</v>
      </c>
      <c r="AT28" s="103">
        <f>SUM(AU28:AY28)</f>
        <v>6</v>
      </c>
      <c r="AU28" s="103">
        <v>0</v>
      </c>
      <c r="AV28" s="103">
        <v>0</v>
      </c>
      <c r="AW28" s="103">
        <v>6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46</v>
      </c>
      <c r="B29" s="113" t="s">
        <v>318</v>
      </c>
      <c r="C29" s="101" t="s">
        <v>319</v>
      </c>
      <c r="D29" s="103">
        <f>SUM(E29,+H29,+K29)</f>
        <v>12275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12275</v>
      </c>
      <c r="L29" s="103">
        <v>2441</v>
      </c>
      <c r="M29" s="103">
        <v>9834</v>
      </c>
      <c r="N29" s="103">
        <f>SUM(O29,+V29,+AC29)</f>
        <v>12275</v>
      </c>
      <c r="O29" s="103">
        <f>SUM(P29:U29)</f>
        <v>2441</v>
      </c>
      <c r="P29" s="103">
        <v>2441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9834</v>
      </c>
      <c r="W29" s="103">
        <v>9834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42</v>
      </c>
      <c r="AG29" s="103">
        <v>42</v>
      </c>
      <c r="AH29" s="103">
        <v>0</v>
      </c>
      <c r="AI29" s="103">
        <v>0</v>
      </c>
      <c r="AJ29" s="103">
        <f>SUM(AK29:AS29)</f>
        <v>42</v>
      </c>
      <c r="AK29" s="103">
        <v>0</v>
      </c>
      <c r="AL29" s="103">
        <v>0</v>
      </c>
      <c r="AM29" s="103">
        <v>22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20</v>
      </c>
      <c r="AT29" s="103">
        <f>SUM(AU29:AY29)</f>
        <v>5</v>
      </c>
      <c r="AU29" s="103">
        <v>0</v>
      </c>
      <c r="AV29" s="103">
        <v>0</v>
      </c>
      <c r="AW29" s="103">
        <v>5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46</v>
      </c>
      <c r="B30" s="113" t="s">
        <v>321</v>
      </c>
      <c r="C30" s="101" t="s">
        <v>322</v>
      </c>
      <c r="D30" s="103">
        <f>SUM(E30,+H30,+K30)</f>
        <v>27531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27531</v>
      </c>
      <c r="L30" s="103">
        <v>4242</v>
      </c>
      <c r="M30" s="103">
        <v>23289</v>
      </c>
      <c r="N30" s="103">
        <f>SUM(O30,+V30,+AC30)</f>
        <v>27531</v>
      </c>
      <c r="O30" s="103">
        <f>SUM(P30:U30)</f>
        <v>4242</v>
      </c>
      <c r="P30" s="103">
        <v>4242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23289</v>
      </c>
      <c r="W30" s="103">
        <v>23289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27531</v>
      </c>
      <c r="AG30" s="103">
        <v>27531</v>
      </c>
      <c r="AH30" s="103">
        <v>0</v>
      </c>
      <c r="AI30" s="103">
        <v>0</v>
      </c>
      <c r="AJ30" s="103">
        <f>SUM(AK30:AS30)</f>
        <v>27531</v>
      </c>
      <c r="AK30" s="103">
        <v>0</v>
      </c>
      <c r="AL30" s="103">
        <v>0</v>
      </c>
      <c r="AM30" s="103">
        <v>27531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46</v>
      </c>
      <c r="B31" s="113" t="s">
        <v>324</v>
      </c>
      <c r="C31" s="101" t="s">
        <v>325</v>
      </c>
      <c r="D31" s="103">
        <f>SUM(E31,+H31,+K31)</f>
        <v>17107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17107</v>
      </c>
      <c r="L31" s="103">
        <v>2007</v>
      </c>
      <c r="M31" s="103">
        <v>15100</v>
      </c>
      <c r="N31" s="103">
        <f>SUM(O31,+V31,+AC31)</f>
        <v>17107</v>
      </c>
      <c r="O31" s="103">
        <f>SUM(P31:U31)</f>
        <v>2007</v>
      </c>
      <c r="P31" s="103">
        <v>2007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15100</v>
      </c>
      <c r="W31" s="103">
        <v>15100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29</v>
      </c>
      <c r="AG31" s="103">
        <v>29</v>
      </c>
      <c r="AH31" s="103">
        <v>0</v>
      </c>
      <c r="AI31" s="103">
        <v>0</v>
      </c>
      <c r="AJ31" s="103">
        <f>SUM(AK31:AS31)</f>
        <v>29</v>
      </c>
      <c r="AK31" s="103">
        <v>29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29</v>
      </c>
      <c r="AU31" s="103">
        <v>29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55</v>
      </c>
      <c r="BA31" s="103">
        <v>55</v>
      </c>
      <c r="BB31" s="103">
        <v>0</v>
      </c>
      <c r="BC31" s="103">
        <v>0</v>
      </c>
    </row>
    <row r="32" spans="1:55" s="105" customFormat="1" ht="13.5" customHeight="1">
      <c r="A32" s="115" t="s">
        <v>46</v>
      </c>
      <c r="B32" s="113" t="s">
        <v>327</v>
      </c>
      <c r="C32" s="101" t="s">
        <v>328</v>
      </c>
      <c r="D32" s="103">
        <f>SUM(E32,+H32,+K32)</f>
        <v>11354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11354</v>
      </c>
      <c r="L32" s="103">
        <v>1698</v>
      </c>
      <c r="M32" s="103">
        <v>9656</v>
      </c>
      <c r="N32" s="103">
        <f>SUM(O32,+V32,+AC32)</f>
        <v>11354</v>
      </c>
      <c r="O32" s="103">
        <f>SUM(P32:U32)</f>
        <v>1698</v>
      </c>
      <c r="P32" s="103">
        <v>1698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9656</v>
      </c>
      <c r="W32" s="103">
        <v>9656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338</v>
      </c>
      <c r="AG32" s="103">
        <v>338</v>
      </c>
      <c r="AH32" s="103">
        <v>0</v>
      </c>
      <c r="AI32" s="103">
        <v>0</v>
      </c>
      <c r="AJ32" s="103">
        <f>SUM(AK32:AS32)</f>
        <v>337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24</v>
      </c>
      <c r="AS32" s="103">
        <v>313</v>
      </c>
      <c r="AT32" s="103">
        <f>SUM(AU32:AY32)</f>
        <v>1</v>
      </c>
      <c r="AU32" s="103">
        <v>1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9</v>
      </c>
      <c r="BA32" s="103">
        <v>9</v>
      </c>
      <c r="BB32" s="103">
        <v>0</v>
      </c>
      <c r="BC32" s="103">
        <v>0</v>
      </c>
    </row>
    <row r="33" spans="1:55" s="105" customFormat="1" ht="13.5" customHeight="1">
      <c r="A33" s="115" t="s">
        <v>46</v>
      </c>
      <c r="B33" s="113" t="s">
        <v>330</v>
      </c>
      <c r="C33" s="101" t="s">
        <v>331</v>
      </c>
      <c r="D33" s="103">
        <f>SUM(E33,+H33,+K33)</f>
        <v>6316</v>
      </c>
      <c r="E33" s="103">
        <f>SUM(F33:G33)</f>
        <v>0</v>
      </c>
      <c r="F33" s="103">
        <v>0</v>
      </c>
      <c r="G33" s="103">
        <v>0</v>
      </c>
      <c r="H33" s="103">
        <f>SUM(I33:J33)</f>
        <v>247</v>
      </c>
      <c r="I33" s="103">
        <v>0</v>
      </c>
      <c r="J33" s="103">
        <v>247</v>
      </c>
      <c r="K33" s="103">
        <f>SUM(L33:M33)</f>
        <v>6069</v>
      </c>
      <c r="L33" s="103">
        <v>1142</v>
      </c>
      <c r="M33" s="103">
        <v>4927</v>
      </c>
      <c r="N33" s="103">
        <f>SUM(O33,+V33,+AC33)</f>
        <v>6316</v>
      </c>
      <c r="O33" s="103">
        <f>SUM(P33:U33)</f>
        <v>1142</v>
      </c>
      <c r="P33" s="103">
        <v>1142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5174</v>
      </c>
      <c r="W33" s="103">
        <v>4927</v>
      </c>
      <c r="X33" s="103">
        <v>247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11</v>
      </c>
      <c r="AG33" s="103">
        <v>11</v>
      </c>
      <c r="AH33" s="103">
        <v>0</v>
      </c>
      <c r="AI33" s="103">
        <v>0</v>
      </c>
      <c r="AJ33" s="103">
        <f>SUM(AK33:AS33)</f>
        <v>470</v>
      </c>
      <c r="AK33" s="103">
        <v>442</v>
      </c>
      <c r="AL33" s="103">
        <v>28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11</v>
      </c>
      <c r="AU33" s="103">
        <v>11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152</v>
      </c>
      <c r="BA33" s="103">
        <v>28</v>
      </c>
      <c r="BB33" s="103">
        <v>124</v>
      </c>
      <c r="BC33" s="103">
        <v>0</v>
      </c>
    </row>
    <row r="34" spans="1:55" s="105" customFormat="1" ht="13.5" customHeight="1">
      <c r="A34" s="115" t="s">
        <v>46</v>
      </c>
      <c r="B34" s="113" t="s">
        <v>333</v>
      </c>
      <c r="C34" s="101" t="s">
        <v>334</v>
      </c>
      <c r="D34" s="103">
        <f>SUM(E34,+H34,+K34)</f>
        <v>14629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14629</v>
      </c>
      <c r="L34" s="103">
        <v>1903</v>
      </c>
      <c r="M34" s="103">
        <v>12726</v>
      </c>
      <c r="N34" s="103">
        <f>SUM(O34,+V34,+AC34)</f>
        <v>14629</v>
      </c>
      <c r="O34" s="103">
        <f>SUM(P34:U34)</f>
        <v>1903</v>
      </c>
      <c r="P34" s="103">
        <v>1903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12726</v>
      </c>
      <c r="W34" s="103">
        <v>12726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31</v>
      </c>
      <c r="AG34" s="103">
        <v>31</v>
      </c>
      <c r="AH34" s="103">
        <v>0</v>
      </c>
      <c r="AI34" s="103">
        <v>0</v>
      </c>
      <c r="AJ34" s="103">
        <f>SUM(AK34:AS34)</f>
        <v>31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31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46</v>
      </c>
      <c r="B35" s="113" t="s">
        <v>336</v>
      </c>
      <c r="C35" s="101" t="s">
        <v>337</v>
      </c>
      <c r="D35" s="103">
        <f>SUM(E35,+H35,+K35)</f>
        <v>30299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30299</v>
      </c>
      <c r="L35" s="103">
        <v>15150</v>
      </c>
      <c r="M35" s="103">
        <v>15149</v>
      </c>
      <c r="N35" s="103">
        <f>SUM(O35,+V35,+AC35)</f>
        <v>30299</v>
      </c>
      <c r="O35" s="103">
        <f>SUM(P35:U35)</f>
        <v>15150</v>
      </c>
      <c r="P35" s="103">
        <v>15150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15149</v>
      </c>
      <c r="W35" s="103">
        <v>15149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1665</v>
      </c>
      <c r="AG35" s="103">
        <v>1665</v>
      </c>
      <c r="AH35" s="103">
        <v>0</v>
      </c>
      <c r="AI35" s="103">
        <v>0</v>
      </c>
      <c r="AJ35" s="103">
        <f>SUM(AK35:AS35)</f>
        <v>1665</v>
      </c>
      <c r="AK35" s="103">
        <v>0</v>
      </c>
      <c r="AL35" s="103">
        <v>0</v>
      </c>
      <c r="AM35" s="103">
        <v>1546</v>
      </c>
      <c r="AN35" s="103">
        <v>0</v>
      </c>
      <c r="AO35" s="103">
        <v>0</v>
      </c>
      <c r="AP35" s="103">
        <v>0</v>
      </c>
      <c r="AQ35" s="103">
        <v>0</v>
      </c>
      <c r="AR35" s="103">
        <v>5</v>
      </c>
      <c r="AS35" s="103">
        <v>114</v>
      </c>
      <c r="AT35" s="103">
        <f>SUM(AU35:AY35)</f>
        <v>52</v>
      </c>
      <c r="AU35" s="103">
        <v>0</v>
      </c>
      <c r="AV35" s="103">
        <v>0</v>
      </c>
      <c r="AW35" s="103">
        <v>52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46</v>
      </c>
      <c r="B36" s="113" t="s">
        <v>339</v>
      </c>
      <c r="C36" s="101" t="s">
        <v>340</v>
      </c>
      <c r="D36" s="103">
        <f>SUM(E36,+H36,+K36)</f>
        <v>10987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10987</v>
      </c>
      <c r="L36" s="103">
        <v>1324</v>
      </c>
      <c r="M36" s="103">
        <v>9663</v>
      </c>
      <c r="N36" s="103">
        <f>SUM(O36,+V36,+AC36)</f>
        <v>10987</v>
      </c>
      <c r="O36" s="103">
        <f>SUM(P36:U36)</f>
        <v>1324</v>
      </c>
      <c r="P36" s="103">
        <v>1324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9663</v>
      </c>
      <c r="W36" s="103">
        <v>9663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22</v>
      </c>
      <c r="AG36" s="103">
        <v>22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22</v>
      </c>
      <c r="AU36" s="103">
        <v>22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46</v>
      </c>
      <c r="B37" s="113" t="s">
        <v>342</v>
      </c>
      <c r="C37" s="101" t="s">
        <v>343</v>
      </c>
      <c r="D37" s="103">
        <f>SUM(E37,+H37,+K37)</f>
        <v>23769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23769</v>
      </c>
      <c r="L37" s="103">
        <v>2587</v>
      </c>
      <c r="M37" s="103">
        <v>21182</v>
      </c>
      <c r="N37" s="103">
        <f>SUM(O37,+V37,+AC37)</f>
        <v>23769</v>
      </c>
      <c r="O37" s="103">
        <f>SUM(P37:U37)</f>
        <v>2587</v>
      </c>
      <c r="P37" s="103">
        <v>2587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21182</v>
      </c>
      <c r="W37" s="103">
        <v>21182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205</v>
      </c>
      <c r="AG37" s="103">
        <v>205</v>
      </c>
      <c r="AH37" s="103">
        <v>0</v>
      </c>
      <c r="AI37" s="103">
        <v>0</v>
      </c>
      <c r="AJ37" s="103">
        <f>SUM(AK37:AS37)</f>
        <v>231</v>
      </c>
      <c r="AK37" s="103">
        <v>26</v>
      </c>
      <c r="AL37" s="103">
        <v>0</v>
      </c>
      <c r="AM37" s="103">
        <v>205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25</v>
      </c>
      <c r="AU37" s="103">
        <v>0</v>
      </c>
      <c r="AV37" s="103">
        <v>0</v>
      </c>
      <c r="AW37" s="103">
        <v>25</v>
      </c>
      <c r="AX37" s="103">
        <v>0</v>
      </c>
      <c r="AY37" s="103">
        <v>0</v>
      </c>
      <c r="AZ37" s="103">
        <f>SUM(BA37:BC37)</f>
        <v>367</v>
      </c>
      <c r="BA37" s="103">
        <v>367</v>
      </c>
      <c r="BB37" s="103">
        <v>0</v>
      </c>
      <c r="BC37" s="103">
        <v>0</v>
      </c>
    </row>
    <row r="38" spans="1:55" s="105" customFormat="1" ht="13.5" customHeight="1">
      <c r="A38" s="115" t="s">
        <v>46</v>
      </c>
      <c r="B38" s="113" t="s">
        <v>345</v>
      </c>
      <c r="C38" s="101" t="s">
        <v>346</v>
      </c>
      <c r="D38" s="103">
        <f>SUM(E38,+H38,+K38)</f>
        <v>7134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7134</v>
      </c>
      <c r="L38" s="103">
        <v>1257</v>
      </c>
      <c r="M38" s="103">
        <v>5877</v>
      </c>
      <c r="N38" s="103">
        <f>SUM(O38,+V38,+AC38)</f>
        <v>7134</v>
      </c>
      <c r="O38" s="103">
        <f>SUM(P38:U38)</f>
        <v>1257</v>
      </c>
      <c r="P38" s="103">
        <v>1257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5877</v>
      </c>
      <c r="W38" s="103">
        <v>5877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15</v>
      </c>
      <c r="AG38" s="103">
        <v>15</v>
      </c>
      <c r="AH38" s="103">
        <v>0</v>
      </c>
      <c r="AI38" s="103">
        <v>0</v>
      </c>
      <c r="AJ38" s="103">
        <f>SUM(AK38:AS38)</f>
        <v>15</v>
      </c>
      <c r="AK38" s="103">
        <v>15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15</v>
      </c>
      <c r="AU38" s="103">
        <v>15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46</v>
      </c>
      <c r="B39" s="113" t="s">
        <v>348</v>
      </c>
      <c r="C39" s="101" t="s">
        <v>349</v>
      </c>
      <c r="D39" s="103">
        <f>SUM(E39,+H39,+K39)</f>
        <v>14924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14924</v>
      </c>
      <c r="L39" s="103">
        <v>2043</v>
      </c>
      <c r="M39" s="103">
        <v>12881</v>
      </c>
      <c r="N39" s="103">
        <f>SUM(O39,+V39,+AC39)</f>
        <v>14924</v>
      </c>
      <c r="O39" s="103">
        <f>SUM(P39:U39)</f>
        <v>2043</v>
      </c>
      <c r="P39" s="103">
        <v>2043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12881</v>
      </c>
      <c r="W39" s="103">
        <v>12881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67</v>
      </c>
      <c r="AG39" s="103">
        <v>67</v>
      </c>
      <c r="AH39" s="103">
        <v>0</v>
      </c>
      <c r="AI39" s="103">
        <v>0</v>
      </c>
      <c r="AJ39" s="103">
        <f>SUM(AK39:AS39)</f>
        <v>663</v>
      </c>
      <c r="AK39" s="103">
        <v>595</v>
      </c>
      <c r="AL39" s="103">
        <v>68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67</v>
      </c>
      <c r="AU39" s="103">
        <v>67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68</v>
      </c>
      <c r="BA39" s="103">
        <v>68</v>
      </c>
      <c r="BB39" s="103">
        <v>0</v>
      </c>
      <c r="BC39" s="103">
        <v>0</v>
      </c>
    </row>
    <row r="40" spans="1:55" s="105" customFormat="1" ht="13.5" customHeight="1">
      <c r="A40" s="115" t="s">
        <v>46</v>
      </c>
      <c r="B40" s="113" t="s">
        <v>351</v>
      </c>
      <c r="C40" s="101" t="s">
        <v>352</v>
      </c>
      <c r="D40" s="103">
        <f>SUM(E40,+H40,+K40)</f>
        <v>11279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11279</v>
      </c>
      <c r="L40" s="103">
        <v>2165</v>
      </c>
      <c r="M40" s="103">
        <v>9114</v>
      </c>
      <c r="N40" s="103">
        <f>SUM(O40,+V40,+AC40)</f>
        <v>11279</v>
      </c>
      <c r="O40" s="103">
        <f>SUM(P40:U40)</f>
        <v>2165</v>
      </c>
      <c r="P40" s="103">
        <v>2165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9114</v>
      </c>
      <c r="W40" s="103">
        <v>9114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83</v>
      </c>
      <c r="AG40" s="103">
        <v>83</v>
      </c>
      <c r="AH40" s="103">
        <v>0</v>
      </c>
      <c r="AI40" s="103">
        <v>0</v>
      </c>
      <c r="AJ40" s="103">
        <f>SUM(AK40:AS40)</f>
        <v>83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83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46</v>
      </c>
      <c r="B41" s="113" t="s">
        <v>354</v>
      </c>
      <c r="C41" s="101" t="s">
        <v>355</v>
      </c>
      <c r="D41" s="103">
        <f>SUM(E41,+H41,+K41)</f>
        <v>5924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5924</v>
      </c>
      <c r="L41" s="103">
        <v>2722</v>
      </c>
      <c r="M41" s="103">
        <v>3202</v>
      </c>
      <c r="N41" s="103">
        <f>SUM(O41,+V41,+AC41)</f>
        <v>5924</v>
      </c>
      <c r="O41" s="103">
        <f>SUM(P41:U41)</f>
        <v>2722</v>
      </c>
      <c r="P41" s="103">
        <v>2722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3202</v>
      </c>
      <c r="W41" s="103">
        <v>3202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244</v>
      </c>
      <c r="AG41" s="103">
        <v>244</v>
      </c>
      <c r="AH41" s="103">
        <v>0</v>
      </c>
      <c r="AI41" s="103">
        <v>0</v>
      </c>
      <c r="AJ41" s="103">
        <f>SUM(AK41:AS41)</f>
        <v>244</v>
      </c>
      <c r="AK41" s="103">
        <v>0</v>
      </c>
      <c r="AL41" s="103">
        <v>0</v>
      </c>
      <c r="AM41" s="103">
        <v>244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30</v>
      </c>
      <c r="AU41" s="103">
        <v>0</v>
      </c>
      <c r="AV41" s="103">
        <v>0</v>
      </c>
      <c r="AW41" s="103">
        <v>30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46</v>
      </c>
      <c r="B42" s="113" t="s">
        <v>357</v>
      </c>
      <c r="C42" s="101" t="s">
        <v>358</v>
      </c>
      <c r="D42" s="103">
        <f>SUM(E42,+H42,+K42)</f>
        <v>4290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4290</v>
      </c>
      <c r="L42" s="103">
        <v>672</v>
      </c>
      <c r="M42" s="103">
        <v>3618</v>
      </c>
      <c r="N42" s="103">
        <f>SUM(O42,+V42,+AC42)</f>
        <v>4290</v>
      </c>
      <c r="O42" s="103">
        <f>SUM(P42:U42)</f>
        <v>672</v>
      </c>
      <c r="P42" s="103">
        <v>672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3618</v>
      </c>
      <c r="W42" s="103">
        <v>3618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16</v>
      </c>
      <c r="AG42" s="103">
        <v>16</v>
      </c>
      <c r="AH42" s="103">
        <v>0</v>
      </c>
      <c r="AI42" s="103">
        <v>0</v>
      </c>
      <c r="AJ42" s="103">
        <f>SUM(AK42:AS42)</f>
        <v>226</v>
      </c>
      <c r="AK42" s="103">
        <v>226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16</v>
      </c>
      <c r="AU42" s="103">
        <v>16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46</v>
      </c>
      <c r="B43" s="113" t="s">
        <v>360</v>
      </c>
      <c r="C43" s="101" t="s">
        <v>361</v>
      </c>
      <c r="D43" s="103">
        <f>SUM(E43,+H43,+K43)</f>
        <v>4665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4665</v>
      </c>
      <c r="L43" s="103">
        <v>996</v>
      </c>
      <c r="M43" s="103">
        <v>3669</v>
      </c>
      <c r="N43" s="103">
        <f>SUM(O43,+V43,+AC43)</f>
        <v>4665</v>
      </c>
      <c r="O43" s="103">
        <f>SUM(P43:U43)</f>
        <v>996</v>
      </c>
      <c r="P43" s="103">
        <v>996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3669</v>
      </c>
      <c r="W43" s="103">
        <v>3669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208</v>
      </c>
      <c r="AG43" s="103">
        <v>208</v>
      </c>
      <c r="AH43" s="103">
        <v>0</v>
      </c>
      <c r="AI43" s="103">
        <v>0</v>
      </c>
      <c r="AJ43" s="103">
        <f>SUM(AK43:AS43)</f>
        <v>208</v>
      </c>
      <c r="AK43" s="103">
        <v>0</v>
      </c>
      <c r="AL43" s="103">
        <v>0</v>
      </c>
      <c r="AM43" s="103">
        <v>208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10</v>
      </c>
      <c r="AU43" s="103">
        <v>0</v>
      </c>
      <c r="AV43" s="103">
        <v>0</v>
      </c>
      <c r="AW43" s="103">
        <v>10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46</v>
      </c>
      <c r="B44" s="113" t="s">
        <v>363</v>
      </c>
      <c r="C44" s="101" t="s">
        <v>364</v>
      </c>
      <c r="D44" s="103">
        <f>SUM(E44,+H44,+K44)</f>
        <v>8264</v>
      </c>
      <c r="E44" s="103">
        <f>SUM(F44:G44)</f>
        <v>2199</v>
      </c>
      <c r="F44" s="103">
        <v>2199</v>
      </c>
      <c r="G44" s="103">
        <v>0</v>
      </c>
      <c r="H44" s="103">
        <f>SUM(I44:J44)</f>
        <v>6065</v>
      </c>
      <c r="I44" s="103">
        <v>558</v>
      </c>
      <c r="J44" s="103">
        <v>5507</v>
      </c>
      <c r="K44" s="103">
        <f>SUM(L44:M44)</f>
        <v>0</v>
      </c>
      <c r="L44" s="103">
        <v>0</v>
      </c>
      <c r="M44" s="103">
        <v>0</v>
      </c>
      <c r="N44" s="103">
        <f>SUM(O44,+V44,+AC44)</f>
        <v>8430</v>
      </c>
      <c r="O44" s="103">
        <f>SUM(P44:U44)</f>
        <v>2757</v>
      </c>
      <c r="P44" s="103">
        <v>2757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5507</v>
      </c>
      <c r="W44" s="103">
        <v>5507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166</v>
      </c>
      <c r="AD44" s="103">
        <v>166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111</v>
      </c>
      <c r="AK44" s="103">
        <v>0</v>
      </c>
      <c r="AL44" s="103">
        <v>111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46</v>
      </c>
      <c r="B45" s="113" t="s">
        <v>366</v>
      </c>
      <c r="C45" s="101" t="s">
        <v>367</v>
      </c>
      <c r="D45" s="103">
        <f>SUM(E45,+H45,+K45)</f>
        <v>3559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3559</v>
      </c>
      <c r="L45" s="103">
        <v>244</v>
      </c>
      <c r="M45" s="103">
        <v>3315</v>
      </c>
      <c r="N45" s="103">
        <f>SUM(O45,+V45,+AC45)</f>
        <v>3559</v>
      </c>
      <c r="O45" s="103">
        <f>SUM(P45:U45)</f>
        <v>244</v>
      </c>
      <c r="P45" s="103">
        <v>244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3315</v>
      </c>
      <c r="W45" s="103">
        <v>3315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105</v>
      </c>
      <c r="AG45" s="103">
        <v>105</v>
      </c>
      <c r="AH45" s="103">
        <v>0</v>
      </c>
      <c r="AI45" s="103">
        <v>0</v>
      </c>
      <c r="AJ45" s="103">
        <f>SUM(AK45:AS45)</f>
        <v>105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7</v>
      </c>
      <c r="AS45" s="103">
        <v>98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3</v>
      </c>
      <c r="BA45" s="103">
        <v>3</v>
      </c>
      <c r="BB45" s="103">
        <v>0</v>
      </c>
      <c r="BC45" s="103">
        <v>0</v>
      </c>
    </row>
    <row r="46" spans="1:55" s="105" customFormat="1" ht="13.5" customHeight="1">
      <c r="A46" s="115" t="s">
        <v>46</v>
      </c>
      <c r="B46" s="113" t="s">
        <v>369</v>
      </c>
      <c r="C46" s="101" t="s">
        <v>370</v>
      </c>
      <c r="D46" s="103">
        <f>SUM(E46,+H46,+K46)</f>
        <v>8243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8243</v>
      </c>
      <c r="L46" s="103">
        <v>260</v>
      </c>
      <c r="M46" s="103">
        <v>7983</v>
      </c>
      <c r="N46" s="103">
        <f>SUM(O46,+V46,+AC46)</f>
        <v>8243</v>
      </c>
      <c r="O46" s="103">
        <f>SUM(P46:U46)</f>
        <v>260</v>
      </c>
      <c r="P46" s="103">
        <v>260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7983</v>
      </c>
      <c r="W46" s="103">
        <v>7983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244</v>
      </c>
      <c r="AG46" s="103">
        <v>244</v>
      </c>
      <c r="AH46" s="103">
        <v>0</v>
      </c>
      <c r="AI46" s="103">
        <v>0</v>
      </c>
      <c r="AJ46" s="103">
        <f>SUM(AK46:AS46)</f>
        <v>244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16</v>
      </c>
      <c r="AS46" s="103">
        <v>228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6</v>
      </c>
      <c r="BA46" s="103">
        <v>6</v>
      </c>
      <c r="BB46" s="103">
        <v>0</v>
      </c>
      <c r="BC46" s="103">
        <v>0</v>
      </c>
    </row>
    <row r="47" spans="1:55" s="105" customFormat="1" ht="13.5" customHeight="1">
      <c r="A47" s="115" t="s">
        <v>46</v>
      </c>
      <c r="B47" s="113" t="s">
        <v>372</v>
      </c>
      <c r="C47" s="101" t="s">
        <v>373</v>
      </c>
      <c r="D47" s="103">
        <f>SUM(E47,+H47,+K47)</f>
        <v>4118</v>
      </c>
      <c r="E47" s="103">
        <f>SUM(F47:G47)</f>
        <v>4118</v>
      </c>
      <c r="F47" s="103">
        <v>17</v>
      </c>
      <c r="G47" s="103">
        <v>4101</v>
      </c>
      <c r="H47" s="103">
        <f>SUM(I47:J47)</f>
        <v>0</v>
      </c>
      <c r="I47" s="103">
        <v>0</v>
      </c>
      <c r="J47" s="103">
        <v>0</v>
      </c>
      <c r="K47" s="103">
        <f>SUM(L47:M47)</f>
        <v>0</v>
      </c>
      <c r="L47" s="103">
        <v>0</v>
      </c>
      <c r="M47" s="103">
        <v>0</v>
      </c>
      <c r="N47" s="103">
        <f>SUM(O47,+V47,+AC47)</f>
        <v>4118</v>
      </c>
      <c r="O47" s="103">
        <f>SUM(P47:U47)</f>
        <v>17</v>
      </c>
      <c r="P47" s="103">
        <v>17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4101</v>
      </c>
      <c r="W47" s="103">
        <v>4101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125</v>
      </c>
      <c r="AG47" s="103">
        <v>125</v>
      </c>
      <c r="AH47" s="103">
        <v>0</v>
      </c>
      <c r="AI47" s="103">
        <v>0</v>
      </c>
      <c r="AJ47" s="103">
        <f>SUM(AK47:AS47)</f>
        <v>125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11</v>
      </c>
      <c r="AS47" s="103">
        <v>114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3</v>
      </c>
      <c r="BA47" s="103">
        <v>3</v>
      </c>
      <c r="BB47" s="103">
        <v>0</v>
      </c>
      <c r="BC47" s="103">
        <v>0</v>
      </c>
    </row>
    <row r="48" spans="1:55" s="105" customFormat="1" ht="13.5" customHeight="1">
      <c r="A48" s="115" t="s">
        <v>46</v>
      </c>
      <c r="B48" s="113" t="s">
        <v>375</v>
      </c>
      <c r="C48" s="101" t="s">
        <v>376</v>
      </c>
      <c r="D48" s="103">
        <f>SUM(E48,+H48,+K48)</f>
        <v>7336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7336</v>
      </c>
      <c r="L48" s="103">
        <v>864</v>
      </c>
      <c r="M48" s="103">
        <v>6472</v>
      </c>
      <c r="N48" s="103">
        <f>SUM(O48,+V48,+AC48)</f>
        <v>7336</v>
      </c>
      <c r="O48" s="103">
        <f>SUM(P48:U48)</f>
        <v>864</v>
      </c>
      <c r="P48" s="103">
        <v>864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6472</v>
      </c>
      <c r="W48" s="103">
        <v>6472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541</v>
      </c>
      <c r="AG48" s="103">
        <v>541</v>
      </c>
      <c r="AH48" s="103">
        <v>0</v>
      </c>
      <c r="AI48" s="103">
        <v>0</v>
      </c>
      <c r="AJ48" s="103">
        <f>SUM(AK48:AS48)</f>
        <v>541</v>
      </c>
      <c r="AK48" s="103">
        <v>0</v>
      </c>
      <c r="AL48" s="103">
        <v>0</v>
      </c>
      <c r="AM48" s="103">
        <v>541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77</v>
      </c>
      <c r="AU48" s="103">
        <v>0</v>
      </c>
      <c r="AV48" s="103">
        <v>0</v>
      </c>
      <c r="AW48" s="103">
        <v>77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46</v>
      </c>
      <c r="B49" s="113" t="s">
        <v>378</v>
      </c>
      <c r="C49" s="101" t="s">
        <v>379</v>
      </c>
      <c r="D49" s="103">
        <f>SUM(E49,+H49,+K49)</f>
        <v>2950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2950</v>
      </c>
      <c r="L49" s="103">
        <v>148</v>
      </c>
      <c r="M49" s="103">
        <v>2802</v>
      </c>
      <c r="N49" s="103">
        <f>SUM(O49,+V49,+AC49)</f>
        <v>2950</v>
      </c>
      <c r="O49" s="103">
        <f>SUM(P49:U49)</f>
        <v>148</v>
      </c>
      <c r="P49" s="103">
        <v>148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2802</v>
      </c>
      <c r="W49" s="103">
        <v>2802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1</v>
      </c>
      <c r="AG49" s="103">
        <v>1</v>
      </c>
      <c r="AH49" s="103">
        <v>0</v>
      </c>
      <c r="AI49" s="103">
        <v>0</v>
      </c>
      <c r="AJ49" s="103">
        <f>SUM(AK49:AS49)</f>
        <v>35</v>
      </c>
      <c r="AK49" s="103">
        <v>0</v>
      </c>
      <c r="AL49" s="103">
        <v>34</v>
      </c>
      <c r="AM49" s="103">
        <v>1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34</v>
      </c>
      <c r="BA49" s="103">
        <v>34</v>
      </c>
      <c r="BB49" s="103">
        <v>0</v>
      </c>
      <c r="BC49" s="103">
        <v>0</v>
      </c>
    </row>
    <row r="50" spans="1:55" s="105" customFormat="1" ht="13.5" customHeight="1">
      <c r="A50" s="115" t="s">
        <v>46</v>
      </c>
      <c r="B50" s="113" t="s">
        <v>381</v>
      </c>
      <c r="C50" s="101" t="s">
        <v>382</v>
      </c>
      <c r="D50" s="103">
        <f>SUM(E50,+H50,+K50)</f>
        <v>6210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6210</v>
      </c>
      <c r="L50" s="103">
        <v>824</v>
      </c>
      <c r="M50" s="103">
        <v>5386</v>
      </c>
      <c r="N50" s="103">
        <f>SUM(O50,+V50,+AC50)</f>
        <v>6210</v>
      </c>
      <c r="O50" s="103">
        <f>SUM(P50:U50)</f>
        <v>824</v>
      </c>
      <c r="P50" s="103">
        <v>824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5386</v>
      </c>
      <c r="W50" s="103">
        <v>5386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3</v>
      </c>
      <c r="AG50" s="103">
        <v>3</v>
      </c>
      <c r="AH50" s="103">
        <v>0</v>
      </c>
      <c r="AI50" s="103">
        <v>0</v>
      </c>
      <c r="AJ50" s="103">
        <f>SUM(AK50:AS50)</f>
        <v>3</v>
      </c>
      <c r="AK50" s="103">
        <v>0</v>
      </c>
      <c r="AL50" s="103">
        <v>0</v>
      </c>
      <c r="AM50" s="103">
        <v>3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72</v>
      </c>
      <c r="BA50" s="103">
        <v>72</v>
      </c>
      <c r="BB50" s="103">
        <v>0</v>
      </c>
      <c r="BC50" s="103">
        <v>0</v>
      </c>
    </row>
    <row r="51" spans="1:55" s="105" customFormat="1" ht="13.5" customHeight="1">
      <c r="A51" s="115" t="s">
        <v>46</v>
      </c>
      <c r="B51" s="113" t="s">
        <v>384</v>
      </c>
      <c r="C51" s="101" t="s">
        <v>385</v>
      </c>
      <c r="D51" s="103">
        <f>SUM(E51,+H51,+K51)</f>
        <v>2129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2129</v>
      </c>
      <c r="L51" s="103">
        <v>219</v>
      </c>
      <c r="M51" s="103">
        <v>1910</v>
      </c>
      <c r="N51" s="103">
        <f>SUM(O51,+V51,+AC51)</f>
        <v>2129</v>
      </c>
      <c r="O51" s="103">
        <f>SUM(P51:U51)</f>
        <v>219</v>
      </c>
      <c r="P51" s="103">
        <v>219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1910</v>
      </c>
      <c r="W51" s="103">
        <v>1910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64</v>
      </c>
      <c r="AG51" s="103">
        <v>64</v>
      </c>
      <c r="AH51" s="103">
        <v>0</v>
      </c>
      <c r="AI51" s="103">
        <v>0</v>
      </c>
      <c r="AJ51" s="103">
        <f>SUM(AK51:AS51)</f>
        <v>64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5</v>
      </c>
      <c r="AS51" s="103">
        <v>59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2</v>
      </c>
      <c r="BA51" s="103">
        <v>2</v>
      </c>
      <c r="BB51" s="103">
        <v>0</v>
      </c>
      <c r="BC51" s="103">
        <v>0</v>
      </c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51">
    <sortCondition ref="A8:A51"/>
    <sortCondition ref="B8:B51"/>
    <sortCondition ref="C8:C5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50" man="1"/>
    <brk id="31" min="1" max="50" man="1"/>
    <brk id="45" min="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08000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08201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08202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08203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08204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08205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08207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08208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08210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08211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08212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08214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08215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08216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08217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08219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08220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08221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08222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08223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08224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08225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08226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08227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08228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08229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08230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08231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08232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08233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08234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08235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08236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08302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08309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08310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08341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08364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08442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08443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08447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08521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08542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08546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08564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2016-10-24T05:42:31Z</cp:lastPrinted>
  <dcterms:created xsi:type="dcterms:W3CDTF">2008-01-06T09:25:24Z</dcterms:created>
  <dcterms:modified xsi:type="dcterms:W3CDTF">2019-02-25T10:53:41Z</dcterms:modified>
</cp:coreProperties>
</file>