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06山形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9" i="2"/>
  <c r="N11" i="2"/>
  <c r="N13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E8" i="1"/>
  <c r="E9" i="1"/>
  <c r="D9" i="1" s="1"/>
  <c r="E10" i="1"/>
  <c r="E11" i="1"/>
  <c r="D11" i="1" s="1"/>
  <c r="E12" i="1"/>
  <c r="E13" i="1"/>
  <c r="D13" i="1" s="1"/>
  <c r="E14" i="1"/>
  <c r="E15" i="1"/>
  <c r="D15" i="1" s="1"/>
  <c r="E16" i="1"/>
  <c r="E17" i="1"/>
  <c r="D17" i="1" s="1"/>
  <c r="E18" i="1"/>
  <c r="E19" i="1"/>
  <c r="D19" i="1" s="1"/>
  <c r="E20" i="1"/>
  <c r="E21" i="1"/>
  <c r="D21" i="1" s="1"/>
  <c r="E22" i="1"/>
  <c r="E23" i="1"/>
  <c r="D23" i="1" s="1"/>
  <c r="E24" i="1"/>
  <c r="E25" i="1"/>
  <c r="D25" i="1" s="1"/>
  <c r="E26" i="1"/>
  <c r="E27" i="1"/>
  <c r="D27" i="1" s="1"/>
  <c r="E28" i="1"/>
  <c r="E29" i="1"/>
  <c r="D29" i="1" s="1"/>
  <c r="E30" i="1"/>
  <c r="E31" i="1"/>
  <c r="D31" i="1" s="1"/>
  <c r="E32" i="1"/>
  <c r="E33" i="1"/>
  <c r="D33" i="1" s="1"/>
  <c r="E34" i="1"/>
  <c r="E35" i="1"/>
  <c r="D35" i="1" s="1"/>
  <c r="E36" i="1"/>
  <c r="E37" i="1"/>
  <c r="D37" i="1" s="1"/>
  <c r="E38" i="1"/>
  <c r="E39" i="1"/>
  <c r="D39" i="1" s="1"/>
  <c r="E40" i="1"/>
  <c r="E41" i="1"/>
  <c r="D41" i="1" s="1"/>
  <c r="E42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Q41" i="1" l="1"/>
  <c r="N41" i="1"/>
  <c r="L41" i="1"/>
  <c r="J41" i="1"/>
  <c r="F41" i="1"/>
  <c r="Q39" i="1"/>
  <c r="L39" i="1"/>
  <c r="N39" i="1"/>
  <c r="F39" i="1"/>
  <c r="J39" i="1"/>
  <c r="Q37" i="1"/>
  <c r="N37" i="1"/>
  <c r="L37" i="1"/>
  <c r="J37" i="1"/>
  <c r="F37" i="1"/>
  <c r="Q35" i="1"/>
  <c r="L35" i="1"/>
  <c r="F35" i="1"/>
  <c r="N35" i="1"/>
  <c r="J35" i="1"/>
  <c r="Q33" i="1"/>
  <c r="L33" i="1"/>
  <c r="N33" i="1"/>
  <c r="J33" i="1"/>
  <c r="F33" i="1"/>
  <c r="Q31" i="1"/>
  <c r="L31" i="1"/>
  <c r="N31" i="1"/>
  <c r="F31" i="1"/>
  <c r="J31" i="1"/>
  <c r="Q29" i="1"/>
  <c r="L29" i="1"/>
  <c r="N29" i="1"/>
  <c r="J29" i="1"/>
  <c r="F29" i="1"/>
  <c r="Q27" i="1"/>
  <c r="L27" i="1"/>
  <c r="F27" i="1"/>
  <c r="N27" i="1"/>
  <c r="J27" i="1"/>
  <c r="Q25" i="1"/>
  <c r="L25" i="1"/>
  <c r="N25" i="1"/>
  <c r="J25" i="1"/>
  <c r="F25" i="1"/>
  <c r="Q23" i="1"/>
  <c r="L23" i="1"/>
  <c r="N23" i="1"/>
  <c r="F23" i="1"/>
  <c r="J23" i="1"/>
  <c r="Q21" i="1"/>
  <c r="L21" i="1"/>
  <c r="N21" i="1"/>
  <c r="J21" i="1"/>
  <c r="F21" i="1"/>
  <c r="Q19" i="1"/>
  <c r="L19" i="1"/>
  <c r="F19" i="1"/>
  <c r="N19" i="1"/>
  <c r="J19" i="1"/>
  <c r="Q17" i="1"/>
  <c r="L17" i="1"/>
  <c r="N17" i="1"/>
  <c r="J17" i="1"/>
  <c r="F17" i="1"/>
  <c r="Q15" i="1"/>
  <c r="L15" i="1"/>
  <c r="N15" i="1"/>
  <c r="F15" i="1"/>
  <c r="J15" i="1"/>
  <c r="Q13" i="1"/>
  <c r="L13" i="1"/>
  <c r="N13" i="1"/>
  <c r="J13" i="1"/>
  <c r="F13" i="1"/>
  <c r="Q11" i="1"/>
  <c r="L11" i="1"/>
  <c r="N11" i="1"/>
  <c r="J11" i="1"/>
  <c r="F11" i="1"/>
  <c r="Q9" i="1"/>
  <c r="L9" i="1"/>
  <c r="N9" i="1"/>
  <c r="J9" i="1"/>
  <c r="F9" i="1"/>
  <c r="N42" i="1"/>
  <c r="J42" i="1"/>
  <c r="N40" i="1"/>
  <c r="Q40" i="1"/>
  <c r="J40" i="1"/>
  <c r="N38" i="1"/>
  <c r="J38" i="1"/>
  <c r="N36" i="1"/>
  <c r="Q36" i="1"/>
  <c r="J36" i="1"/>
  <c r="N34" i="1"/>
  <c r="L34" i="1"/>
  <c r="J34" i="1"/>
  <c r="N32" i="1"/>
  <c r="Q32" i="1"/>
  <c r="J32" i="1"/>
  <c r="N30" i="1"/>
  <c r="L30" i="1"/>
  <c r="J30" i="1"/>
  <c r="N28" i="1"/>
  <c r="Q28" i="1"/>
  <c r="J28" i="1"/>
  <c r="N26" i="1"/>
  <c r="L26" i="1"/>
  <c r="J26" i="1"/>
  <c r="N24" i="1"/>
  <c r="Q24" i="1"/>
  <c r="J24" i="1"/>
  <c r="N22" i="1"/>
  <c r="L22" i="1"/>
  <c r="J22" i="1"/>
  <c r="N20" i="1"/>
  <c r="Q20" i="1"/>
  <c r="J20" i="1"/>
  <c r="N18" i="1"/>
  <c r="L18" i="1"/>
  <c r="J18" i="1"/>
  <c r="N16" i="1"/>
  <c r="Q16" i="1"/>
  <c r="J16" i="1"/>
  <c r="N14" i="1"/>
  <c r="L14" i="1"/>
  <c r="J14" i="1"/>
  <c r="N12" i="1"/>
  <c r="Q12" i="1"/>
  <c r="J12" i="1"/>
  <c r="F12" i="1"/>
  <c r="N10" i="1"/>
  <c r="L10" i="1"/>
  <c r="J10" i="1"/>
  <c r="F10" i="1"/>
  <c r="N8" i="1"/>
  <c r="Q8" i="1"/>
  <c r="J8" i="1"/>
  <c r="F8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L42" i="1"/>
  <c r="L38" i="1"/>
  <c r="L32" i="1"/>
  <c r="L24" i="1"/>
  <c r="L16" i="1"/>
  <c r="L8" i="1"/>
  <c r="Q38" i="1"/>
  <c r="Q30" i="1"/>
  <c r="Q22" i="1"/>
  <c r="Q14" i="1"/>
  <c r="L40" i="1"/>
  <c r="L36" i="1"/>
  <c r="L28" i="1"/>
  <c r="L20" i="1"/>
  <c r="L12" i="1"/>
  <c r="Q42" i="1"/>
  <c r="Q34" i="1"/>
  <c r="Q26" i="1"/>
  <c r="Q18" i="1"/>
  <c r="Q10" i="1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E7" i="2" s="1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1" l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<sst xmlns="http://schemas.openxmlformats.org/spreadsheetml/2006/main" count="799" uniqueCount="360">
  <si>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</si>
  <si>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</si>
  <si>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</si>
  <si>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</si>
  <si>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</si>
  <si>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</si>
  <si>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</si>
  <si>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</si>
  <si>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</si>
  <si>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</si>
  <si>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</si>
  <si>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</si>
  <si>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</si>
  <si>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</si>
  <si>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</si>
  <si>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</si>
  <si>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</si>
  <si>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</si>
  <si>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</si>
  <si>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</si>
  <si>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</si>
  <si>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</si>
  <si>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</si>
  <si>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</si>
  <si>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</si>
  <si>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</si>
  <si>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</si>
  <si>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</si>
  <si>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</si>
  <si>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</si>
  <si>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</si>
  <si>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</si>
  <si>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</si>
  <si>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</si>
  <si>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</si>
  <si>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</si>
  <si>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</si>
  <si>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</si>
  <si>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</si>
  <si>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</si>
  <si>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</si>
  <si>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</si>
  <si>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</si>
  <si>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</si>
  <si>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</si>
  <si>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</si>
  <si>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</si>
  <si>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</si>
  <si>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</si>
  <si>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</si>
  <si>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</si>
  <si>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</si>
  <si>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</si>
  <si>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</si>
  <si>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</si>
  <si>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</si>
  <si>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</si>
  <si>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</si>
  <si>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</si>
  <si>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</si>
  <si>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</si>
  <si>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</si>
  <si>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</si>
  <si>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</si>
  <si>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</si>
  <si>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</si>
  <si>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</si>
  <si>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</si>
  <si>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</si>
  <si>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</si>
  <si>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</si>
  <si>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</si>
  <si>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</si>
  <si>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</si>
  <si>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</si>
  <si>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</si>
  <si>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</si>
  <si>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</si>
  <si>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</si>
  <si>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</si>
  <si>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</si>
  <si>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</si>
  <si>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</si>
  <si>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</si>
  <si>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</si>
  <si>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</si>
  <si>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</si>
  <si>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</si>
  <si>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</si>
  <si>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</si>
  <si>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</si>
  <si>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</si>
  <si>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</si>
  <si>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</si>
  <si>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</si>
  <si>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</si>
  <si>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</si>
  <si>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</si>
  <si>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</si>
  <si>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</si>
  <si>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</si>
  <si>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</si>
  <si>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</si>
  <si>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</si>
  <si>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</si>
  <si>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</si>
  <si>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</si>
  <si>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</si>
  <si>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</si>
  <si>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</si>
  <si>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</si>
  <si>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</si>
  <si>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</si>
  <si>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</si>
  <si>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</si>
  <si>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</si>
  <si>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</si>
  <si>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</si>
  <si>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</si>
  <si>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</si>
  <si>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</si>
  <si>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</si>
  <si>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</si>
  <si>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</si>
  <si>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</si>
  <si>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</si>
  <si>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</si>
  <si>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</si>
  <si>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</si>
  <si>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</si>
  <si>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</si>
  <si>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</si>
  <si>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</si>
  <si>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</si>
  <si>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</si>
  <si>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</si>
  <si>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</si>
  <si>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</si>
  <si>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</si>
  <si>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</si>
  <si>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</si>
  <si>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</si>
  <si>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</si>
  <si>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</si>
  <si>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</si>
  <si>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</si>
  <si>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</si>
  <si>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</si>
  <si>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</si>
  <si>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</si>
  <si>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</si>
  <si>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</si>
  <si>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</si>
  <si>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</si>
  <si>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</si>
  <si>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</si>
  <si>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</si>
  <si>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</si>
  <si>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</si>
  <si>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</si>
  <si>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</si>
  <si>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</si>
  <si>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</si>
  <si>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</si>
  <si>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</si>
  <si>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</si>
  <si>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</si>
  <si>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</si>
  <si>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</si>
  <si>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</si>
  <si>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</si>
  <si>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</si>
  <si>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</si>
  <si>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</si>
  <si>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</si>
  <si>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</si>
  <si>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</si>
  <si>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</si>
  <si>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</si>
  <si>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</si>
  <si>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</si>
  <si>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</si>
  <si>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</si>
  <si>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</si>
  <si>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</si>
  <si>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</si>
  <si>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</si>
  <si>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</si>
  <si>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</si>
  <si>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</si>
  <si>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</si>
  <si>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</si>
  <si>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</si>
  <si>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</si>
  <si>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</si>
  <si>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</si>
  <si>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</si>
  <si>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</si>
  <si>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</si>
  <si>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</si>
  <si>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</si>
  <si>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</si>
  <si>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</si>
  <si>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</si>
  <si>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</si>
  <si>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</si>
  <si>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</si>
  <si>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</si>
  <si>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</si>
  <si>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</si>
  <si>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</si>
  <si>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</si>
  <si>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</si>
  <si>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</si>
  <si>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</si>
  <si>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</si>
  <si>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</si>
  <si>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</si>
  <si>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</si>
  <si>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</si>
  <si>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</si>
  <si>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</si>
  <si>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</si>
  <si>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</si>
  <si>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</si>
  <si>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</si>
  <si>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</si>
  <si>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</si>
  <si>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</si>
  <si>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</si>
  <si>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</si>
  <si>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</si>
  <si>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</si>
  <si>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</si>
  <si>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</si>
  <si>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</si>
  <si>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</si>
  <si>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</si>
  <si>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</si>
  <si>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</si>
  <si>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</si>
  <si>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</si>
  <si>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</si>
  <si>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</si>
  <si>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</si>
  <si>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</si>
  <si>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</si>
  <si>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</si>
  <si>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</si>
  <si>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</si>
  <si>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</si>
  <si>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06000</t>
  </si>
  <si>
    <t>水洗化人口等（平成29年度実績）</t>
    <phoneticPr fontId="3"/>
  </si>
  <si>
    <t>し尿処理の状況（平成29年度実績）</t>
    <phoneticPr fontId="3"/>
  </si>
  <si>
    <t>06201</t>
  </si>
  <si>
    <t>山形市</t>
  </si>
  <si>
    <t>○</t>
  </si>
  <si>
    <t>061170</t>
    <phoneticPr fontId="3"/>
  </si>
  <si>
    <t>06202</t>
  </si>
  <si>
    <t>米沢市</t>
  </si>
  <si>
    <t>061111</t>
    <phoneticPr fontId="3"/>
  </si>
  <si>
    <t>06203</t>
  </si>
  <si>
    <t>鶴岡市</t>
  </si>
  <si>
    <t>061063</t>
    <phoneticPr fontId="3"/>
  </si>
  <si>
    <t>06204</t>
  </si>
  <si>
    <t>酒田市</t>
  </si>
  <si>
    <t>061187</t>
    <phoneticPr fontId="3"/>
  </si>
  <si>
    <t>06205</t>
  </si>
  <si>
    <t>新庄市</t>
  </si>
  <si>
    <t>061243</t>
    <phoneticPr fontId="3"/>
  </si>
  <si>
    <t>06206</t>
  </si>
  <si>
    <t>寒河江市</t>
  </si>
  <si>
    <t>061244</t>
    <phoneticPr fontId="3"/>
  </si>
  <si>
    <t>06207</t>
  </si>
  <si>
    <t>上山市</t>
  </si>
  <si>
    <t>061173</t>
    <phoneticPr fontId="3"/>
  </si>
  <si>
    <t>06208</t>
  </si>
  <si>
    <t>村山市</t>
  </si>
  <si>
    <t>061235</t>
    <phoneticPr fontId="3"/>
  </si>
  <si>
    <t>06209</t>
  </si>
  <si>
    <t>長井市</t>
  </si>
  <si>
    <t>061116</t>
    <phoneticPr fontId="3"/>
  </si>
  <si>
    <t>06210</t>
  </si>
  <si>
    <t>天童市</t>
  </si>
  <si>
    <t>061245</t>
    <phoneticPr fontId="3"/>
  </si>
  <si>
    <t>06211</t>
  </si>
  <si>
    <t>東根市</t>
  </si>
  <si>
    <t>061246</t>
    <phoneticPr fontId="3"/>
  </si>
  <si>
    <t>06212</t>
  </si>
  <si>
    <t>尾花沢市</t>
  </si>
  <si>
    <t>061247</t>
    <phoneticPr fontId="3"/>
  </si>
  <si>
    <t>06213</t>
  </si>
  <si>
    <t>南陽市</t>
  </si>
  <si>
    <t>061248</t>
    <phoneticPr fontId="3"/>
  </si>
  <si>
    <t>06301</t>
  </si>
  <si>
    <t>山辺町</t>
  </si>
  <si>
    <t>061249</t>
    <phoneticPr fontId="3"/>
  </si>
  <si>
    <t>06302</t>
  </si>
  <si>
    <t>中山町</t>
  </si>
  <si>
    <t>061250</t>
    <phoneticPr fontId="3"/>
  </si>
  <si>
    <t>06321</t>
  </si>
  <si>
    <t>河北町</t>
  </si>
  <si>
    <t>061251</t>
    <phoneticPr fontId="3"/>
  </si>
  <si>
    <t>06322</t>
  </si>
  <si>
    <t>西川町</t>
  </si>
  <si>
    <t>061252</t>
    <phoneticPr fontId="3"/>
  </si>
  <si>
    <t>06323</t>
  </si>
  <si>
    <t>朝日町</t>
  </si>
  <si>
    <t>061253</t>
    <phoneticPr fontId="3"/>
  </si>
  <si>
    <t>06324</t>
  </si>
  <si>
    <t>大江町</t>
  </si>
  <si>
    <t>061242</t>
    <phoneticPr fontId="3"/>
  </si>
  <si>
    <t>06341</t>
  </si>
  <si>
    <t>大石田町</t>
  </si>
  <si>
    <t>061233</t>
    <phoneticPr fontId="3"/>
  </si>
  <si>
    <t>06361</t>
  </si>
  <si>
    <t>金山町</t>
  </si>
  <si>
    <t>061223</t>
    <phoneticPr fontId="3"/>
  </si>
  <si>
    <t>06362</t>
  </si>
  <si>
    <t>最上町</t>
  </si>
  <si>
    <t>061254</t>
    <phoneticPr fontId="3"/>
  </si>
  <si>
    <t>06363</t>
  </si>
  <si>
    <t>舟形町</t>
  </si>
  <si>
    <t>061255</t>
    <phoneticPr fontId="3"/>
  </si>
  <si>
    <t>06364</t>
  </si>
  <si>
    <t>真室川町</t>
  </si>
  <si>
    <t>061212</t>
    <phoneticPr fontId="3"/>
  </si>
  <si>
    <t>06365</t>
  </si>
  <si>
    <t>大蔵村</t>
  </si>
  <si>
    <t>061256</t>
    <phoneticPr fontId="3"/>
  </si>
  <si>
    <t>06366</t>
  </si>
  <si>
    <t>鮭川村</t>
  </si>
  <si>
    <t>061127</t>
    <phoneticPr fontId="3"/>
  </si>
  <si>
    <t>06367</t>
  </si>
  <si>
    <t>戸沢村</t>
  </si>
  <si>
    <t>061200</t>
    <phoneticPr fontId="3"/>
  </si>
  <si>
    <t>06381</t>
  </si>
  <si>
    <t>高畠町</t>
  </si>
  <si>
    <t>061257</t>
    <phoneticPr fontId="3"/>
  </si>
  <si>
    <t>06382</t>
  </si>
  <si>
    <t>川西町</t>
  </si>
  <si>
    <t>061186</t>
    <phoneticPr fontId="3"/>
  </si>
  <si>
    <t>06401</t>
  </si>
  <si>
    <t>小国町</t>
  </si>
  <si>
    <t>061169</t>
    <phoneticPr fontId="3"/>
  </si>
  <si>
    <t>06402</t>
  </si>
  <si>
    <t>白鷹町</t>
  </si>
  <si>
    <t>061258</t>
    <phoneticPr fontId="3"/>
  </si>
  <si>
    <t>06403</t>
  </si>
  <si>
    <t>飯豊町</t>
  </si>
  <si>
    <t>061151</t>
    <phoneticPr fontId="3"/>
  </si>
  <si>
    <t>06426</t>
  </si>
  <si>
    <t>三川町</t>
  </si>
  <si>
    <t>061259</t>
    <phoneticPr fontId="3"/>
  </si>
  <si>
    <t>06428</t>
  </si>
  <si>
    <t>庄内町</t>
  </si>
  <si>
    <t>061132</t>
    <phoneticPr fontId="3"/>
  </si>
  <si>
    <t>06461</t>
  </si>
  <si>
    <t>遊佐町</t>
  </si>
  <si>
    <t>061109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</si>
</sst>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48</v>
      </c>
      <c r="B7" s="116" t="s">
        <v>251</v>
      </c>
      <c r="C7" s="109" t="s">
        <v>200</v>
      </c>
      <c r="D7" s="110">
        <f>+SUM(E7,+I7)</f>
        <v>1105433</v>
      </c>
      <c r="E7" s="110">
        <f>+SUM(G7,+H7)</f>
        <v>85999</v>
      </c>
      <c r="F7" s="111">
        <f>IF(D7&gt;0,E7/D7*100,"-")</f>
        <v>7.7796664293539282</v>
      </c>
      <c r="G7" s="108">
        <f>SUM(G$8:G$207)</f>
        <v>85999</v>
      </c>
      <c r="H7" s="108">
        <f>SUM(H$8:H$207)</f>
        <v>0</v>
      </c>
      <c r="I7" s="110">
        <f>+SUM(K7,+M7,+O7)</f>
        <v>1019434</v>
      </c>
      <c r="J7" s="111">
        <f>IF(D7&gt;0,I7/D7*100,"-")</f>
        <v>92.220333570646076</v>
      </c>
      <c r="K7" s="108">
        <f>SUM(K$8:K$207)</f>
        <v>762157</v>
      </c>
      <c r="L7" s="111">
        <f>IF(D7&gt;0,K7/D7*100,"-")</f>
        <v>68.946467130979443</v>
      </c>
      <c r="M7" s="108">
        <f>SUM(M$8:M$207)</f>
        <v>0</v>
      </c>
      <c r="N7" s="111">
        <f>IF(D7&gt;0,M7/D7*100,"-")</f>
        <v>0</v>
      </c>
      <c r="O7" s="108">
        <f>SUM(O$8:O$207)</f>
        <v>257277</v>
      </c>
      <c r="P7" s="108">
        <f>SUM(P$8:P$207)</f>
        <v>127453</v>
      </c>
      <c r="Q7" s="111">
        <f>IF(D7&gt;0,O7/D7*100,"-")</f>
        <v>23.27386643966663</v>
      </c>
      <c r="R7" s="108">
        <f>SUM(R$8:R$207)</f>
        <v>6615</v>
      </c>
      <c r="S7" s="112">
        <f t="shared" ref="S7:Z7" si="0">COUNTIF(S$8:S$207,"○")</f>
        <v>27</v>
      </c>
      <c r="T7" s="112">
        <f t="shared" si="0"/>
        <v>0</v>
      </c>
      <c r="U7" s="112">
        <f t="shared" si="0"/>
        <v>0</v>
      </c>
      <c r="V7" s="112">
        <f t="shared" si="0"/>
        <v>8</v>
      </c>
      <c r="W7" s="112">
        <f t="shared" si="0"/>
        <v>25</v>
      </c>
      <c r="X7" s="112">
        <f t="shared" si="0"/>
        <v>2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48</v>
      </c>
      <c r="B8" s="102" t="s">
        <v>254</v>
      </c>
      <c r="C8" s="101" t="s">
        <v>255</v>
      </c>
      <c r="D8" s="103">
        <f>+SUM(E8,+I8)</f>
        <v>246951</v>
      </c>
      <c r="E8" s="103">
        <f>+SUM(G8,+H8)</f>
        <v>8346</v>
      </c>
      <c r="F8" s="104">
        <f>IF(D8&gt;0,E8/D8*100,"-")</f>
        <v>3.3796178189195425</v>
      </c>
      <c r="G8" s="103">
        <v>8346</v>
      </c>
      <c r="H8" s="103">
        <v>0</v>
      </c>
      <c r="I8" s="103">
        <f>+SUM(K8,+M8,+O8)</f>
        <v>238605</v>
      </c>
      <c r="J8" s="104">
        <f>IF(D8&gt;0,I8/D8*100,"-")</f>
        <v>96.620382181080458</v>
      </c>
      <c r="K8" s="103">
        <v>222957</v>
      </c>
      <c r="L8" s="104">
        <f>IF(D8&gt;0,K8/D8*100,"-")</f>
        <v>90.283902474579975</v>
      </c>
      <c r="M8" s="103">
        <v>0</v>
      </c>
      <c r="N8" s="104">
        <f>IF(D8&gt;0,M8/D8*100,"-")</f>
        <v>0</v>
      </c>
      <c r="O8" s="103">
        <v>15648</v>
      </c>
      <c r="P8" s="103">
        <v>6209</v>
      </c>
      <c r="Q8" s="104">
        <f>IF(D8&gt;0,O8/D8*100,"-")</f>
        <v>6.3364797065004792</v>
      </c>
      <c r="R8" s="103">
        <v>1249</v>
      </c>
      <c r="S8" s="101" t="s">
        <v>256</v>
      </c>
      <c r="T8" s="101"/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>
      <c r="A9" s="101" t="s">
        <v>48</v>
      </c>
      <c r="B9" s="102" t="s">
        <v>258</v>
      </c>
      <c r="C9" s="101" t="s">
        <v>259</v>
      </c>
      <c r="D9" s="103">
        <f>+SUM(E9,+I9)</f>
        <v>81125</v>
      </c>
      <c r="E9" s="103">
        <f>+SUM(G9,+H9)</f>
        <v>15361</v>
      </c>
      <c r="F9" s="104">
        <f>IF(D9&gt;0,E9/D9*100,"-")</f>
        <v>18.934976887519262</v>
      </c>
      <c r="G9" s="103">
        <v>15361</v>
      </c>
      <c r="H9" s="103">
        <v>0</v>
      </c>
      <c r="I9" s="103">
        <f>+SUM(K9,+M9,+O9)</f>
        <v>65764</v>
      </c>
      <c r="J9" s="104">
        <f>IF(D9&gt;0,I9/D9*100,"-")</f>
        <v>81.065023112480745</v>
      </c>
      <c r="K9" s="103">
        <v>45488</v>
      </c>
      <c r="L9" s="104">
        <f>IF(D9&gt;0,K9/D9*100,"-")</f>
        <v>56.071494607087821</v>
      </c>
      <c r="M9" s="103">
        <v>0</v>
      </c>
      <c r="N9" s="104">
        <f>IF(D9&gt;0,M9/D9*100,"-")</f>
        <v>0</v>
      </c>
      <c r="O9" s="103">
        <v>20276</v>
      </c>
      <c r="P9" s="103">
        <v>14134</v>
      </c>
      <c r="Q9" s="104">
        <f>IF(D9&gt;0,O9/D9*100,"-")</f>
        <v>24.993528505392913</v>
      </c>
      <c r="R9" s="103">
        <v>634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48</v>
      </c>
      <c r="B10" s="102" t="s">
        <v>261</v>
      </c>
      <c r="C10" s="101" t="s">
        <v>262</v>
      </c>
      <c r="D10" s="103">
        <f>+SUM(E10,+I10)</f>
        <v>128827</v>
      </c>
      <c r="E10" s="103">
        <f>+SUM(G10,+H10)</f>
        <v>6816</v>
      </c>
      <c r="F10" s="104">
        <f>IF(D10&gt;0,E10/D10*100,"-")</f>
        <v>5.290816366134429</v>
      </c>
      <c r="G10" s="103">
        <v>6816</v>
      </c>
      <c r="H10" s="103">
        <v>0</v>
      </c>
      <c r="I10" s="103">
        <f>+SUM(K10,+M10,+O10)</f>
        <v>122011</v>
      </c>
      <c r="J10" s="104">
        <f>IF(D10&gt;0,I10/D10*100,"-")</f>
        <v>94.709183633865564</v>
      </c>
      <c r="K10" s="103">
        <v>96514</v>
      </c>
      <c r="L10" s="104">
        <f>IF(D10&gt;0,K10/D10*100,"-")</f>
        <v>74.917525052978036</v>
      </c>
      <c r="M10" s="103">
        <v>0</v>
      </c>
      <c r="N10" s="104">
        <f>IF(D10&gt;0,M10/D10*100,"-")</f>
        <v>0</v>
      </c>
      <c r="O10" s="103">
        <v>25497</v>
      </c>
      <c r="P10" s="103">
        <v>2668</v>
      </c>
      <c r="Q10" s="104">
        <f>IF(D10&gt;0,O10/D10*100,"-")</f>
        <v>19.791658580887546</v>
      </c>
      <c r="R10" s="103">
        <v>699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48</v>
      </c>
      <c r="B11" s="102" t="s">
        <v>264</v>
      </c>
      <c r="C11" s="101" t="s">
        <v>265</v>
      </c>
      <c r="D11" s="103">
        <f>+SUM(E11,+I11)</f>
        <v>104577</v>
      </c>
      <c r="E11" s="103">
        <f>+SUM(G11,+H11)</f>
        <v>706</v>
      </c>
      <c r="F11" s="104">
        <f>IF(D11&gt;0,E11/D11*100,"-")</f>
        <v>0.6751006435449477</v>
      </c>
      <c r="G11" s="103">
        <v>706</v>
      </c>
      <c r="H11" s="103">
        <v>0</v>
      </c>
      <c r="I11" s="103">
        <f>+SUM(K11,+M11,+O11)</f>
        <v>103871</v>
      </c>
      <c r="J11" s="104">
        <f>IF(D11&gt;0,I11/D11*100,"-")</f>
        <v>99.324899356455049</v>
      </c>
      <c r="K11" s="103">
        <v>71619</v>
      </c>
      <c r="L11" s="104">
        <f>IF(D11&gt;0,K11/D11*100,"-")</f>
        <v>68.484465991566026</v>
      </c>
      <c r="M11" s="103">
        <v>0</v>
      </c>
      <c r="N11" s="104">
        <f>IF(D11&gt;0,M11/D11*100,"-")</f>
        <v>0</v>
      </c>
      <c r="O11" s="103">
        <v>32252</v>
      </c>
      <c r="P11" s="103">
        <v>5602</v>
      </c>
      <c r="Q11" s="104">
        <f>IF(D11&gt;0,O11/D11*100,"-")</f>
        <v>30.84043336488903</v>
      </c>
      <c r="R11" s="103">
        <v>464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48</v>
      </c>
      <c r="B12" s="102" t="s">
        <v>267</v>
      </c>
      <c r="C12" s="101" t="s">
        <v>268</v>
      </c>
      <c r="D12" s="103">
        <f>+SUM(E12,+I12)</f>
        <v>36028</v>
      </c>
      <c r="E12" s="103">
        <f>+SUM(G12,+H12)</f>
        <v>4382</v>
      </c>
      <c r="F12" s="104">
        <f>IF(D12&gt;0,E12/D12*100,"-")</f>
        <v>12.162762295992007</v>
      </c>
      <c r="G12" s="103">
        <v>4382</v>
      </c>
      <c r="H12" s="103">
        <v>0</v>
      </c>
      <c r="I12" s="103">
        <f>+SUM(K12,+M12,+O12)</f>
        <v>31646</v>
      </c>
      <c r="J12" s="104">
        <f>IF(D12&gt;0,I12/D12*100,"-")</f>
        <v>87.837237704008004</v>
      </c>
      <c r="K12" s="103">
        <v>19185</v>
      </c>
      <c r="L12" s="104">
        <f>IF(D12&gt;0,K12/D12*100,"-")</f>
        <v>53.250249805706673</v>
      </c>
      <c r="M12" s="103">
        <v>0</v>
      </c>
      <c r="N12" s="104">
        <f>IF(D12&gt;0,M12/D12*100,"-")</f>
        <v>0</v>
      </c>
      <c r="O12" s="103">
        <v>12461</v>
      </c>
      <c r="P12" s="103">
        <v>4892</v>
      </c>
      <c r="Q12" s="104">
        <f>IF(D12&gt;0,O12/D12*100,"-")</f>
        <v>34.586987898301317</v>
      </c>
      <c r="R12" s="103">
        <v>327</v>
      </c>
      <c r="S12" s="101" t="s">
        <v>256</v>
      </c>
      <c r="T12" s="101"/>
      <c r="U12" s="101"/>
      <c r="V12" s="101"/>
      <c r="W12" s="101"/>
      <c r="X12" s="101" t="s">
        <v>256</v>
      </c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48</v>
      </c>
      <c r="B13" s="102" t="s">
        <v>270</v>
      </c>
      <c r="C13" s="101" t="s">
        <v>271</v>
      </c>
      <c r="D13" s="103">
        <f>+SUM(E13,+I13)</f>
        <v>41313</v>
      </c>
      <c r="E13" s="103">
        <f>+SUM(G13,+H13)</f>
        <v>3210</v>
      </c>
      <c r="F13" s="104">
        <f>IF(D13&gt;0,E13/D13*100,"-")</f>
        <v>7.7699513470336212</v>
      </c>
      <c r="G13" s="103">
        <v>3210</v>
      </c>
      <c r="H13" s="103">
        <v>0</v>
      </c>
      <c r="I13" s="103">
        <f>+SUM(K13,+M13,+O13)</f>
        <v>38103</v>
      </c>
      <c r="J13" s="104">
        <f>IF(D13&gt;0,I13/D13*100,"-")</f>
        <v>92.230048652966374</v>
      </c>
      <c r="K13" s="103">
        <v>27898</v>
      </c>
      <c r="L13" s="104">
        <f>IF(D13&gt;0,K13/D13*100,"-")</f>
        <v>67.528380897054191</v>
      </c>
      <c r="M13" s="103">
        <v>0</v>
      </c>
      <c r="N13" s="104">
        <f>IF(D13&gt;0,M13/D13*100,"-")</f>
        <v>0</v>
      </c>
      <c r="O13" s="103">
        <v>10205</v>
      </c>
      <c r="P13" s="103">
        <v>5308</v>
      </c>
      <c r="Q13" s="104">
        <f>IF(D13&gt;0,O13/D13*100,"-")</f>
        <v>24.701667755912183</v>
      </c>
      <c r="R13" s="103">
        <v>320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48</v>
      </c>
      <c r="B14" s="102" t="s">
        <v>273</v>
      </c>
      <c r="C14" s="101" t="s">
        <v>274</v>
      </c>
      <c r="D14" s="103">
        <f>+SUM(E14,+I14)</f>
        <v>30974</v>
      </c>
      <c r="E14" s="103">
        <f>+SUM(G14,+H14)</f>
        <v>2054</v>
      </c>
      <c r="F14" s="104">
        <f>IF(D14&gt;0,E14/D14*100,"-")</f>
        <v>6.6313682443339577</v>
      </c>
      <c r="G14" s="103">
        <v>2054</v>
      </c>
      <c r="H14" s="103">
        <v>0</v>
      </c>
      <c r="I14" s="103">
        <f>+SUM(K14,+M14,+O14)</f>
        <v>28920</v>
      </c>
      <c r="J14" s="104">
        <f>IF(D14&gt;0,I14/D14*100,"-")</f>
        <v>93.368631755666044</v>
      </c>
      <c r="K14" s="103">
        <v>20673</v>
      </c>
      <c r="L14" s="104">
        <f>IF(D14&gt;0,K14/D14*100,"-")</f>
        <v>66.74307483696002</v>
      </c>
      <c r="M14" s="103">
        <v>0</v>
      </c>
      <c r="N14" s="104">
        <f>IF(D14&gt;0,M14/D14*100,"-")</f>
        <v>0</v>
      </c>
      <c r="O14" s="103">
        <v>8247</v>
      </c>
      <c r="P14" s="103">
        <v>6552</v>
      </c>
      <c r="Q14" s="104">
        <f>IF(D14&gt;0,O14/D14*100,"-")</f>
        <v>26.62555691870601</v>
      </c>
      <c r="R14" s="103">
        <v>141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48</v>
      </c>
      <c r="B15" s="102" t="s">
        <v>276</v>
      </c>
      <c r="C15" s="101" t="s">
        <v>277</v>
      </c>
      <c r="D15" s="103">
        <f>+SUM(E15,+I15)</f>
        <v>24788</v>
      </c>
      <c r="E15" s="103">
        <f>+SUM(G15,+H15)</f>
        <v>3100</v>
      </c>
      <c r="F15" s="104">
        <f>IF(D15&gt;0,E15/D15*100,"-")</f>
        <v>12.506051315152494</v>
      </c>
      <c r="G15" s="103">
        <v>3100</v>
      </c>
      <c r="H15" s="103">
        <v>0</v>
      </c>
      <c r="I15" s="103">
        <f>+SUM(K15,+M15,+O15)</f>
        <v>21688</v>
      </c>
      <c r="J15" s="104">
        <f>IF(D15&gt;0,I15/D15*100,"-")</f>
        <v>87.49394868484751</v>
      </c>
      <c r="K15" s="103">
        <v>17158</v>
      </c>
      <c r="L15" s="104">
        <f>IF(D15&gt;0,K15/D15*100,"-")</f>
        <v>69.218976924318227</v>
      </c>
      <c r="M15" s="103">
        <v>0</v>
      </c>
      <c r="N15" s="104">
        <f>IF(D15&gt;0,M15/D15*100,"-")</f>
        <v>0</v>
      </c>
      <c r="O15" s="103">
        <v>4530</v>
      </c>
      <c r="P15" s="103">
        <v>1218</v>
      </c>
      <c r="Q15" s="104">
        <f>IF(D15&gt;0,O15/D15*100,"-")</f>
        <v>18.274971760529287</v>
      </c>
      <c r="R15" s="103">
        <v>190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48</v>
      </c>
      <c r="B16" s="102" t="s">
        <v>279</v>
      </c>
      <c r="C16" s="101" t="s">
        <v>280</v>
      </c>
      <c r="D16" s="103">
        <f>+SUM(E16,+I16)</f>
        <v>27349</v>
      </c>
      <c r="E16" s="103">
        <f>+SUM(G16,+H16)</f>
        <v>2346</v>
      </c>
      <c r="F16" s="104">
        <f>IF(D16&gt;0,E16/D16*100,"-")</f>
        <v>8.5780101649054803</v>
      </c>
      <c r="G16" s="103">
        <v>2346</v>
      </c>
      <c r="H16" s="103">
        <v>0</v>
      </c>
      <c r="I16" s="103">
        <f>+SUM(K16,+M16,+O16)</f>
        <v>25003</v>
      </c>
      <c r="J16" s="104">
        <f>IF(D16&gt;0,I16/D16*100,"-")</f>
        <v>91.421989835094521</v>
      </c>
      <c r="K16" s="103">
        <v>13764</v>
      </c>
      <c r="L16" s="104">
        <f>IF(D16&gt;0,K16/D16*100,"-")</f>
        <v>50.327251453435231</v>
      </c>
      <c r="M16" s="103">
        <v>0</v>
      </c>
      <c r="N16" s="104">
        <f>IF(D16&gt;0,M16/D16*100,"-")</f>
        <v>0</v>
      </c>
      <c r="O16" s="103">
        <v>11239</v>
      </c>
      <c r="P16" s="103">
        <v>6983</v>
      </c>
      <c r="Q16" s="104">
        <f>IF(D16&gt;0,O16/D16*100,"-")</f>
        <v>41.09473838165929</v>
      </c>
      <c r="R16" s="103">
        <v>249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48</v>
      </c>
      <c r="B17" s="102" t="s">
        <v>282</v>
      </c>
      <c r="C17" s="101" t="s">
        <v>283</v>
      </c>
      <c r="D17" s="103">
        <f>+SUM(E17,+I17)</f>
        <v>61850</v>
      </c>
      <c r="E17" s="103">
        <f>+SUM(G17,+H17)</f>
        <v>2188</v>
      </c>
      <c r="F17" s="104">
        <f>IF(D17&gt;0,E17/D17*100,"-")</f>
        <v>3.5375909458367016</v>
      </c>
      <c r="G17" s="103">
        <v>2188</v>
      </c>
      <c r="H17" s="103">
        <v>0</v>
      </c>
      <c r="I17" s="103">
        <f>+SUM(K17,+M17,+O17)</f>
        <v>59662</v>
      </c>
      <c r="J17" s="104">
        <f>IF(D17&gt;0,I17/D17*100,"-")</f>
        <v>96.462409054163302</v>
      </c>
      <c r="K17" s="103">
        <v>55197</v>
      </c>
      <c r="L17" s="104">
        <f>IF(D17&gt;0,K17/D17*100,"-")</f>
        <v>89.243330638641865</v>
      </c>
      <c r="M17" s="103">
        <v>0</v>
      </c>
      <c r="N17" s="104">
        <f>IF(D17&gt;0,M17/D17*100,"-")</f>
        <v>0</v>
      </c>
      <c r="O17" s="103">
        <v>4465</v>
      </c>
      <c r="P17" s="103">
        <v>638</v>
      </c>
      <c r="Q17" s="104">
        <f>IF(D17&gt;0,O17/D17*100,"-")</f>
        <v>7.2190784155214223</v>
      </c>
      <c r="R17" s="103">
        <v>441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48</v>
      </c>
      <c r="B18" s="102" t="s">
        <v>285</v>
      </c>
      <c r="C18" s="101" t="s">
        <v>286</v>
      </c>
      <c r="D18" s="103">
        <f>+SUM(E18,+I18)</f>
        <v>47819</v>
      </c>
      <c r="E18" s="103">
        <f>+SUM(G18,+H18)</f>
        <v>4053</v>
      </c>
      <c r="F18" s="104">
        <f>IF(D18&gt;0,E18/D18*100,"-")</f>
        <v>8.4757104916455805</v>
      </c>
      <c r="G18" s="103">
        <v>4053</v>
      </c>
      <c r="H18" s="103">
        <v>0</v>
      </c>
      <c r="I18" s="103">
        <f>+SUM(K18,+M18,+O18)</f>
        <v>43766</v>
      </c>
      <c r="J18" s="104">
        <f>IF(D18&gt;0,I18/D18*100,"-")</f>
        <v>91.524289508354414</v>
      </c>
      <c r="K18" s="103">
        <v>37213</v>
      </c>
      <c r="L18" s="104">
        <f>IF(D18&gt;0,K18/D18*100,"-")</f>
        <v>77.820531587862561</v>
      </c>
      <c r="M18" s="103">
        <v>0</v>
      </c>
      <c r="N18" s="104">
        <f>IF(D18&gt;0,M18/D18*100,"-")</f>
        <v>0</v>
      </c>
      <c r="O18" s="103">
        <v>6553</v>
      </c>
      <c r="P18" s="103">
        <v>2492</v>
      </c>
      <c r="Q18" s="104">
        <f>IF(D18&gt;0,O18/D18*100,"-")</f>
        <v>13.703757920491855</v>
      </c>
      <c r="R18" s="103">
        <v>255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48</v>
      </c>
      <c r="B19" s="102" t="s">
        <v>288</v>
      </c>
      <c r="C19" s="101" t="s">
        <v>289</v>
      </c>
      <c r="D19" s="103">
        <f>+SUM(E19,+I19)</f>
        <v>16692</v>
      </c>
      <c r="E19" s="103">
        <f>+SUM(G19,+H19)</f>
        <v>2307</v>
      </c>
      <c r="F19" s="104">
        <f>IF(D19&gt;0,E19/D19*100,"-")</f>
        <v>13.820992092020129</v>
      </c>
      <c r="G19" s="103">
        <v>2307</v>
      </c>
      <c r="H19" s="103">
        <v>0</v>
      </c>
      <c r="I19" s="103">
        <f>+SUM(K19,+M19,+O19)</f>
        <v>14385</v>
      </c>
      <c r="J19" s="104">
        <f>IF(D19&gt;0,I19/D19*100,"-")</f>
        <v>86.179007907979866</v>
      </c>
      <c r="K19" s="103">
        <v>4479</v>
      </c>
      <c r="L19" s="104">
        <f>IF(D19&gt;0,K19/D19*100,"-")</f>
        <v>26.833213515456507</v>
      </c>
      <c r="M19" s="103">
        <v>0</v>
      </c>
      <c r="N19" s="104">
        <f>IF(D19&gt;0,M19/D19*100,"-")</f>
        <v>0</v>
      </c>
      <c r="O19" s="103">
        <v>9906</v>
      </c>
      <c r="P19" s="103">
        <v>7679</v>
      </c>
      <c r="Q19" s="104">
        <f>IF(D19&gt;0,O19/D19*100,"-")</f>
        <v>59.345794392523366</v>
      </c>
      <c r="R19" s="103">
        <v>98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48</v>
      </c>
      <c r="B20" s="102" t="s">
        <v>291</v>
      </c>
      <c r="C20" s="101" t="s">
        <v>292</v>
      </c>
      <c r="D20" s="103">
        <f>+SUM(E20,+I20)</f>
        <v>31875</v>
      </c>
      <c r="E20" s="103">
        <f>+SUM(G20,+H20)</f>
        <v>4425</v>
      </c>
      <c r="F20" s="104">
        <f>IF(D20&gt;0,E20/D20*100,"-")</f>
        <v>13.882352941176471</v>
      </c>
      <c r="G20" s="103">
        <v>4425</v>
      </c>
      <c r="H20" s="103">
        <v>0</v>
      </c>
      <c r="I20" s="103">
        <f>+SUM(K20,+M20,+O20)</f>
        <v>27450</v>
      </c>
      <c r="J20" s="104">
        <f>IF(D20&gt;0,I20/D20*100,"-")</f>
        <v>86.117647058823536</v>
      </c>
      <c r="K20" s="103">
        <v>17199</v>
      </c>
      <c r="L20" s="104">
        <f>IF(D20&gt;0,K20/D20*100,"-")</f>
        <v>53.957647058823532</v>
      </c>
      <c r="M20" s="103">
        <v>0</v>
      </c>
      <c r="N20" s="104">
        <f>IF(D20&gt;0,M20/D20*100,"-")</f>
        <v>0</v>
      </c>
      <c r="O20" s="103">
        <v>10251</v>
      </c>
      <c r="P20" s="103">
        <v>6361</v>
      </c>
      <c r="Q20" s="104">
        <f>IF(D20&gt;0,O20/D20*100,"-")</f>
        <v>32.159999999999997</v>
      </c>
      <c r="R20" s="103">
        <v>197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48</v>
      </c>
      <c r="B21" s="102" t="s">
        <v>294</v>
      </c>
      <c r="C21" s="101" t="s">
        <v>295</v>
      </c>
      <c r="D21" s="103">
        <f>+SUM(E21,+I21)</f>
        <v>14188</v>
      </c>
      <c r="E21" s="103">
        <f>+SUM(G21,+H21)</f>
        <v>636</v>
      </c>
      <c r="F21" s="104">
        <f>IF(D21&gt;0,E21/D21*100,"-")</f>
        <v>4.482661404003383</v>
      </c>
      <c r="G21" s="103">
        <v>636</v>
      </c>
      <c r="H21" s="103">
        <v>0</v>
      </c>
      <c r="I21" s="103">
        <f>+SUM(K21,+M21,+O21)</f>
        <v>13552</v>
      </c>
      <c r="J21" s="104">
        <f>IF(D21&gt;0,I21/D21*100,"-")</f>
        <v>95.51733859599662</v>
      </c>
      <c r="K21" s="103">
        <v>11820</v>
      </c>
      <c r="L21" s="104">
        <f>IF(D21&gt;0,K21/D21*100,"-")</f>
        <v>83.309839300817586</v>
      </c>
      <c r="M21" s="103">
        <v>0</v>
      </c>
      <c r="N21" s="104">
        <f>IF(D21&gt;0,M21/D21*100,"-")</f>
        <v>0</v>
      </c>
      <c r="O21" s="103">
        <v>1732</v>
      </c>
      <c r="P21" s="103">
        <v>422</v>
      </c>
      <c r="Q21" s="104">
        <f>IF(D21&gt;0,O21/D21*100,"-")</f>
        <v>12.207499295179025</v>
      </c>
      <c r="R21" s="103">
        <v>39</v>
      </c>
      <c r="S21" s="101"/>
      <c r="T21" s="101"/>
      <c r="U21" s="101"/>
      <c r="V21" s="101" t="s">
        <v>256</v>
      </c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48</v>
      </c>
      <c r="B22" s="102" t="s">
        <v>297</v>
      </c>
      <c r="C22" s="101" t="s">
        <v>298</v>
      </c>
      <c r="D22" s="103">
        <f>+SUM(E22,+I22)</f>
        <v>11454</v>
      </c>
      <c r="E22" s="103">
        <f>+SUM(G22,+H22)</f>
        <v>450</v>
      </c>
      <c r="F22" s="104">
        <f>IF(D22&gt;0,E22/D22*100,"-")</f>
        <v>3.9287585123101101</v>
      </c>
      <c r="G22" s="103">
        <v>450</v>
      </c>
      <c r="H22" s="103">
        <v>0</v>
      </c>
      <c r="I22" s="103">
        <f>+SUM(K22,+M22,+O22)</f>
        <v>11004</v>
      </c>
      <c r="J22" s="104">
        <f>IF(D22&gt;0,I22/D22*100,"-")</f>
        <v>96.071241487689889</v>
      </c>
      <c r="K22" s="103">
        <v>7507</v>
      </c>
      <c r="L22" s="104">
        <f>IF(D22&gt;0,K22/D22*100,"-")</f>
        <v>65.540422559804441</v>
      </c>
      <c r="M22" s="103">
        <v>0</v>
      </c>
      <c r="N22" s="104">
        <f>IF(D22&gt;0,M22/D22*100,"-")</f>
        <v>0</v>
      </c>
      <c r="O22" s="103">
        <v>3497</v>
      </c>
      <c r="P22" s="103">
        <v>2516</v>
      </c>
      <c r="Q22" s="104">
        <f>IF(D22&gt;0,O22/D22*100,"-")</f>
        <v>30.530818927885456</v>
      </c>
      <c r="R22" s="103">
        <v>49</v>
      </c>
      <c r="S22" s="101"/>
      <c r="T22" s="101"/>
      <c r="U22" s="101"/>
      <c r="V22" s="101" t="s">
        <v>256</v>
      </c>
      <c r="W22" s="101"/>
      <c r="X22" s="101"/>
      <c r="Y22" s="101"/>
      <c r="Z22" s="101" t="s">
        <v>256</v>
      </c>
      <c r="AA22" s="189" t="s">
        <v>299</v>
      </c>
      <c r="AB22" s="190"/>
    </row>
    <row r="23" spans="1:28" s="105" customFormat="1" ht="13.5" customHeight="1">
      <c r="A23" s="101" t="s">
        <v>48</v>
      </c>
      <c r="B23" s="102" t="s">
        <v>300</v>
      </c>
      <c r="C23" s="101" t="s">
        <v>301</v>
      </c>
      <c r="D23" s="103">
        <f>+SUM(E23,+I23)</f>
        <v>19035</v>
      </c>
      <c r="E23" s="103">
        <f>+SUM(G23,+H23)</f>
        <v>243</v>
      </c>
      <c r="F23" s="104">
        <f>IF(D23&gt;0,E23/D23*100,"-")</f>
        <v>1.2765957446808509</v>
      </c>
      <c r="G23" s="103">
        <v>243</v>
      </c>
      <c r="H23" s="103">
        <v>0</v>
      </c>
      <c r="I23" s="103">
        <f>+SUM(K23,+M23,+O23)</f>
        <v>18792</v>
      </c>
      <c r="J23" s="104">
        <f>IF(D23&gt;0,I23/D23*100,"-")</f>
        <v>98.723404255319153</v>
      </c>
      <c r="K23" s="103">
        <v>12309</v>
      </c>
      <c r="L23" s="104">
        <f>IF(D23&gt;0,K23/D23*100,"-")</f>
        <v>64.665090622537434</v>
      </c>
      <c r="M23" s="103">
        <v>0</v>
      </c>
      <c r="N23" s="104">
        <f>IF(D23&gt;0,M23/D23*100,"-")</f>
        <v>0</v>
      </c>
      <c r="O23" s="103">
        <v>6483</v>
      </c>
      <c r="P23" s="103">
        <v>2074</v>
      </c>
      <c r="Q23" s="104">
        <f>IF(D23&gt;0,O23/D23*100,"-")</f>
        <v>34.058313632781719</v>
      </c>
      <c r="R23" s="103">
        <v>156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48</v>
      </c>
      <c r="B24" s="102" t="s">
        <v>303</v>
      </c>
      <c r="C24" s="101" t="s">
        <v>304</v>
      </c>
      <c r="D24" s="103">
        <f>+SUM(E24,+I24)</f>
        <v>5583</v>
      </c>
      <c r="E24" s="103">
        <f>+SUM(G24,+H24)</f>
        <v>545</v>
      </c>
      <c r="F24" s="104">
        <f>IF(D24&gt;0,E24/D24*100,"-")</f>
        <v>9.7617768224968646</v>
      </c>
      <c r="G24" s="103">
        <v>545</v>
      </c>
      <c r="H24" s="103">
        <v>0</v>
      </c>
      <c r="I24" s="103">
        <f>+SUM(K24,+M24,+O24)</f>
        <v>5038</v>
      </c>
      <c r="J24" s="104">
        <f>IF(D24&gt;0,I24/D24*100,"-")</f>
        <v>90.23822317750313</v>
      </c>
      <c r="K24" s="103">
        <v>2411</v>
      </c>
      <c r="L24" s="104">
        <f>IF(D24&gt;0,K24/D24*100,"-")</f>
        <v>43.184667741357693</v>
      </c>
      <c r="M24" s="103">
        <v>0</v>
      </c>
      <c r="N24" s="104">
        <f>IF(D24&gt;0,M24/D24*100,"-")</f>
        <v>0</v>
      </c>
      <c r="O24" s="103">
        <v>2627</v>
      </c>
      <c r="P24" s="103">
        <v>1617</v>
      </c>
      <c r="Q24" s="104">
        <f>IF(D24&gt;0,O24/D24*100,"-")</f>
        <v>47.053555436145437</v>
      </c>
      <c r="R24" s="103">
        <v>45</v>
      </c>
      <c r="S24" s="101"/>
      <c r="T24" s="101"/>
      <c r="U24" s="101"/>
      <c r="V24" s="101" t="s">
        <v>256</v>
      </c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48</v>
      </c>
      <c r="B25" s="102" t="s">
        <v>306</v>
      </c>
      <c r="C25" s="101" t="s">
        <v>307</v>
      </c>
      <c r="D25" s="103">
        <f>+SUM(E25,+I25)</f>
        <v>7117</v>
      </c>
      <c r="E25" s="103">
        <f>+SUM(G25,+H25)</f>
        <v>1279</v>
      </c>
      <c r="F25" s="104">
        <f>IF(D25&gt;0,E25/D25*100,"-")</f>
        <v>17.971055219896023</v>
      </c>
      <c r="G25" s="103">
        <v>1279</v>
      </c>
      <c r="H25" s="103">
        <v>0</v>
      </c>
      <c r="I25" s="103">
        <f>+SUM(K25,+M25,+O25)</f>
        <v>5838</v>
      </c>
      <c r="J25" s="104">
        <f>IF(D25&gt;0,I25/D25*100,"-")</f>
        <v>82.02894478010397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5838</v>
      </c>
      <c r="P25" s="103">
        <v>5528</v>
      </c>
      <c r="Q25" s="104">
        <f>IF(D25&gt;0,O25/D25*100,"-")</f>
        <v>82.02894478010397</v>
      </c>
      <c r="R25" s="103">
        <v>53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48</v>
      </c>
      <c r="B26" s="102" t="s">
        <v>309</v>
      </c>
      <c r="C26" s="101" t="s">
        <v>310</v>
      </c>
      <c r="D26" s="103">
        <f>+SUM(E26,+I26)</f>
        <v>8322</v>
      </c>
      <c r="E26" s="103">
        <f>+SUM(G26,+H26)</f>
        <v>1467</v>
      </c>
      <c r="F26" s="104">
        <f>IF(D26&gt;0,E26/D26*100,"-")</f>
        <v>17.627974044700792</v>
      </c>
      <c r="G26" s="103">
        <v>1467</v>
      </c>
      <c r="H26" s="103">
        <v>0</v>
      </c>
      <c r="I26" s="103">
        <f>+SUM(K26,+M26,+O26)</f>
        <v>6855</v>
      </c>
      <c r="J26" s="104">
        <f>IF(D26&gt;0,I26/D26*100,"-")</f>
        <v>82.372025955299208</v>
      </c>
      <c r="K26" s="103">
        <v>3317</v>
      </c>
      <c r="L26" s="104">
        <f>IF(D26&gt;0,K26/D26*100,"-")</f>
        <v>39.858207161739969</v>
      </c>
      <c r="M26" s="103">
        <v>0</v>
      </c>
      <c r="N26" s="104">
        <f>IF(D26&gt;0,M26/D26*100,"-")</f>
        <v>0</v>
      </c>
      <c r="O26" s="103">
        <v>3538</v>
      </c>
      <c r="P26" s="103">
        <v>2020</v>
      </c>
      <c r="Q26" s="104">
        <f>IF(D26&gt;0,O26/D26*100,"-")</f>
        <v>42.513818793559238</v>
      </c>
      <c r="R26" s="103">
        <v>76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48</v>
      </c>
      <c r="B27" s="102" t="s">
        <v>312</v>
      </c>
      <c r="C27" s="101" t="s">
        <v>313</v>
      </c>
      <c r="D27" s="103">
        <f>+SUM(E27,+I27)</f>
        <v>7314</v>
      </c>
      <c r="E27" s="103">
        <f>+SUM(G27,+H27)</f>
        <v>164</v>
      </c>
      <c r="F27" s="104">
        <f>IF(D27&gt;0,E27/D27*100,"-")</f>
        <v>2.2422750888706591</v>
      </c>
      <c r="G27" s="103">
        <v>164</v>
      </c>
      <c r="H27" s="103">
        <v>0</v>
      </c>
      <c r="I27" s="103">
        <f>+SUM(K27,+M27,+O27)</f>
        <v>7150</v>
      </c>
      <c r="J27" s="104">
        <f>IF(D27&gt;0,I27/D27*100,"-")</f>
        <v>97.757724911129344</v>
      </c>
      <c r="K27" s="103">
        <v>4838</v>
      </c>
      <c r="L27" s="104">
        <f>IF(D27&gt;0,K27/D27*100,"-")</f>
        <v>66.147115121684436</v>
      </c>
      <c r="M27" s="103">
        <v>0</v>
      </c>
      <c r="N27" s="104">
        <f>IF(D27&gt;0,M27/D27*100,"-")</f>
        <v>0</v>
      </c>
      <c r="O27" s="103">
        <v>2312</v>
      </c>
      <c r="P27" s="103">
        <v>267</v>
      </c>
      <c r="Q27" s="104">
        <f>IF(D27&gt;0,O27/D27*100,"-")</f>
        <v>31.610609789444901</v>
      </c>
      <c r="R27" s="103">
        <v>63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48</v>
      </c>
      <c r="B28" s="102" t="s">
        <v>315</v>
      </c>
      <c r="C28" s="101" t="s">
        <v>316</v>
      </c>
      <c r="D28" s="103">
        <f>+SUM(E28,+I28)</f>
        <v>5615</v>
      </c>
      <c r="E28" s="103">
        <f>+SUM(G28,+H28)</f>
        <v>1192</v>
      </c>
      <c r="F28" s="104">
        <f>IF(D28&gt;0,E28/D28*100,"-")</f>
        <v>21.228851291184327</v>
      </c>
      <c r="G28" s="103">
        <v>1192</v>
      </c>
      <c r="H28" s="103">
        <v>0</v>
      </c>
      <c r="I28" s="103">
        <f>+SUM(K28,+M28,+O28)</f>
        <v>4423</v>
      </c>
      <c r="J28" s="104">
        <f>IF(D28&gt;0,I28/D28*100,"-")</f>
        <v>78.771148708815673</v>
      </c>
      <c r="K28" s="103">
        <v>1809</v>
      </c>
      <c r="L28" s="104">
        <f>IF(D28&gt;0,K28/D28*100,"-")</f>
        <v>32.217275155832596</v>
      </c>
      <c r="M28" s="103">
        <v>0</v>
      </c>
      <c r="N28" s="104">
        <f>IF(D28&gt;0,M28/D28*100,"-")</f>
        <v>0</v>
      </c>
      <c r="O28" s="103">
        <v>2614</v>
      </c>
      <c r="P28" s="103">
        <v>1507</v>
      </c>
      <c r="Q28" s="104">
        <f>IF(D28&gt;0,O28/D28*100,"-")</f>
        <v>46.553873552983084</v>
      </c>
      <c r="R28" s="103">
        <v>59</v>
      </c>
      <c r="S28" s="101"/>
      <c r="T28" s="101"/>
      <c r="U28" s="101"/>
      <c r="V28" s="101" t="s">
        <v>256</v>
      </c>
      <c r="W28" s="101"/>
      <c r="X28" s="101"/>
      <c r="Y28" s="101"/>
      <c r="Z28" s="101" t="s">
        <v>256</v>
      </c>
      <c r="AA28" s="189" t="s">
        <v>317</v>
      </c>
      <c r="AB28" s="190"/>
    </row>
    <row r="29" spans="1:28" s="105" customFormat="1" ht="13.5" customHeight="1">
      <c r="A29" s="101" t="s">
        <v>48</v>
      </c>
      <c r="B29" s="102" t="s">
        <v>318</v>
      </c>
      <c r="C29" s="101" t="s">
        <v>319</v>
      </c>
      <c r="D29" s="103">
        <f>+SUM(E29,+I29)</f>
        <v>8670</v>
      </c>
      <c r="E29" s="103">
        <f>+SUM(G29,+H29)</f>
        <v>2602</v>
      </c>
      <c r="F29" s="104">
        <f>IF(D29&gt;0,E29/D29*100,"-")</f>
        <v>30.011534025374857</v>
      </c>
      <c r="G29" s="103">
        <v>2602</v>
      </c>
      <c r="H29" s="103">
        <v>0</v>
      </c>
      <c r="I29" s="103">
        <f>+SUM(K29,+M29,+O29)</f>
        <v>6068</v>
      </c>
      <c r="J29" s="104">
        <f>IF(D29&gt;0,I29/D29*100,"-")</f>
        <v>69.988465974625143</v>
      </c>
      <c r="K29" s="103">
        <v>2432</v>
      </c>
      <c r="L29" s="104">
        <f>IF(D29&gt;0,K29/D29*100,"-")</f>
        <v>28.050749711649363</v>
      </c>
      <c r="M29" s="103">
        <v>0</v>
      </c>
      <c r="N29" s="104">
        <f>IF(D29&gt;0,M29/D29*100,"-")</f>
        <v>0</v>
      </c>
      <c r="O29" s="103">
        <v>3636</v>
      </c>
      <c r="P29" s="103">
        <v>2687</v>
      </c>
      <c r="Q29" s="104">
        <f>IF(D29&gt;0,O29/D29*100,"-")</f>
        <v>41.937716262975776</v>
      </c>
      <c r="R29" s="103">
        <v>63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48</v>
      </c>
      <c r="B30" s="102" t="s">
        <v>321</v>
      </c>
      <c r="C30" s="101" t="s">
        <v>322</v>
      </c>
      <c r="D30" s="103">
        <f>+SUM(E30,+I30)</f>
        <v>5530</v>
      </c>
      <c r="E30" s="103">
        <f>+SUM(G30,+H30)</f>
        <v>426</v>
      </c>
      <c r="F30" s="104">
        <f>IF(D30&gt;0,E30/D30*100,"-")</f>
        <v>7.7034358047016278</v>
      </c>
      <c r="G30" s="103">
        <v>426</v>
      </c>
      <c r="H30" s="103">
        <v>0</v>
      </c>
      <c r="I30" s="103">
        <f>+SUM(K30,+M30,+O30)</f>
        <v>5104</v>
      </c>
      <c r="J30" s="104">
        <f>IF(D30&gt;0,I30/D30*100,"-")</f>
        <v>92.296564195298373</v>
      </c>
      <c r="K30" s="103">
        <v>2178</v>
      </c>
      <c r="L30" s="104">
        <f>IF(D30&gt;0,K30/D30*100,"-")</f>
        <v>39.385171790235077</v>
      </c>
      <c r="M30" s="103">
        <v>0</v>
      </c>
      <c r="N30" s="104">
        <f>IF(D30&gt;0,M30/D30*100,"-")</f>
        <v>0</v>
      </c>
      <c r="O30" s="103">
        <v>2926</v>
      </c>
      <c r="P30" s="103">
        <v>2728</v>
      </c>
      <c r="Q30" s="104">
        <f>IF(D30&gt;0,O30/D30*100,"-")</f>
        <v>52.911392405063296</v>
      </c>
      <c r="R30" s="103">
        <v>27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48</v>
      </c>
      <c r="B31" s="102" t="s">
        <v>324</v>
      </c>
      <c r="C31" s="101" t="s">
        <v>325</v>
      </c>
      <c r="D31" s="103">
        <f>+SUM(E31,+I31)</f>
        <v>8040</v>
      </c>
      <c r="E31" s="103">
        <f>+SUM(G31,+H31)</f>
        <v>3025</v>
      </c>
      <c r="F31" s="104">
        <f>IF(D31&gt;0,E31/D31*100,"-")</f>
        <v>37.624378109452735</v>
      </c>
      <c r="G31" s="103">
        <v>3025</v>
      </c>
      <c r="H31" s="103">
        <v>0</v>
      </c>
      <c r="I31" s="103">
        <f>+SUM(K31,+M31,+O31)</f>
        <v>5015</v>
      </c>
      <c r="J31" s="104">
        <f>IF(D31&gt;0,I31/D31*100,"-")</f>
        <v>62.375621890547265</v>
      </c>
      <c r="K31" s="103">
        <v>1126</v>
      </c>
      <c r="L31" s="104">
        <f>IF(D31&gt;0,K31/D31*100,"-")</f>
        <v>14.004975124378111</v>
      </c>
      <c r="M31" s="103">
        <v>0</v>
      </c>
      <c r="N31" s="104">
        <f>IF(D31&gt;0,M31/D31*100,"-")</f>
        <v>0</v>
      </c>
      <c r="O31" s="103">
        <v>3889</v>
      </c>
      <c r="P31" s="103">
        <v>3116</v>
      </c>
      <c r="Q31" s="104">
        <f>IF(D31&gt;0,O31/D31*100,"-")</f>
        <v>48.370646766169159</v>
      </c>
      <c r="R31" s="103">
        <v>36</v>
      </c>
      <c r="S31" s="101" t="s">
        <v>256</v>
      </c>
      <c r="T31" s="101"/>
      <c r="U31" s="101"/>
      <c r="V31" s="101"/>
      <c r="W31" s="101"/>
      <c r="X31" s="101" t="s">
        <v>256</v>
      </c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48</v>
      </c>
      <c r="B32" s="102" t="s">
        <v>327</v>
      </c>
      <c r="C32" s="101" t="s">
        <v>328</v>
      </c>
      <c r="D32" s="103">
        <f>+SUM(E32,+I32)</f>
        <v>3370</v>
      </c>
      <c r="E32" s="103">
        <f>+SUM(G32,+H32)</f>
        <v>463</v>
      </c>
      <c r="F32" s="104">
        <f>IF(D32&gt;0,E32/D32*100,"-")</f>
        <v>13.738872403560832</v>
      </c>
      <c r="G32" s="103">
        <v>463</v>
      </c>
      <c r="H32" s="103">
        <v>0</v>
      </c>
      <c r="I32" s="103">
        <f>+SUM(K32,+M32,+O32)</f>
        <v>2907</v>
      </c>
      <c r="J32" s="104">
        <f>IF(D32&gt;0,I32/D32*100,"-")</f>
        <v>86.261127596439167</v>
      </c>
      <c r="K32" s="103">
        <v>1534</v>
      </c>
      <c r="L32" s="104">
        <f>IF(D32&gt;0,K32/D32*100,"-")</f>
        <v>45.519287833827896</v>
      </c>
      <c r="M32" s="103">
        <v>0</v>
      </c>
      <c r="N32" s="104">
        <f>IF(D32&gt;0,M32/D32*100,"-")</f>
        <v>0</v>
      </c>
      <c r="O32" s="103">
        <v>1373</v>
      </c>
      <c r="P32" s="103">
        <v>914</v>
      </c>
      <c r="Q32" s="104">
        <f>IF(D32&gt;0,O32/D32*100,"-")</f>
        <v>40.741839762611278</v>
      </c>
      <c r="R32" s="103">
        <v>17</v>
      </c>
      <c r="S32" s="101"/>
      <c r="T32" s="101"/>
      <c r="U32" s="101"/>
      <c r="V32" s="101" t="s">
        <v>256</v>
      </c>
      <c r="W32" s="101"/>
      <c r="X32" s="101"/>
      <c r="Y32" s="101"/>
      <c r="Z32" s="101" t="s">
        <v>256</v>
      </c>
      <c r="AA32" s="189" t="s">
        <v>329</v>
      </c>
      <c r="AB32" s="190"/>
    </row>
    <row r="33" spans="1:28" s="105" customFormat="1" ht="13.5" customHeight="1">
      <c r="A33" s="101" t="s">
        <v>48</v>
      </c>
      <c r="B33" s="102" t="s">
        <v>330</v>
      </c>
      <c r="C33" s="101" t="s">
        <v>331</v>
      </c>
      <c r="D33" s="103">
        <f>+SUM(E33,+I33)</f>
        <v>4350</v>
      </c>
      <c r="E33" s="103">
        <f>+SUM(G33,+H33)</f>
        <v>1025</v>
      </c>
      <c r="F33" s="104">
        <f>IF(D33&gt;0,E33/D33*100,"-")</f>
        <v>23.563218390804597</v>
      </c>
      <c r="G33" s="103">
        <v>1025</v>
      </c>
      <c r="H33" s="103">
        <v>0</v>
      </c>
      <c r="I33" s="103">
        <f>+SUM(K33,+M33,+O33)</f>
        <v>3325</v>
      </c>
      <c r="J33" s="104">
        <f>IF(D33&gt;0,I33/D33*100,"-")</f>
        <v>76.436781609195407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3325</v>
      </c>
      <c r="P33" s="103">
        <v>2429</v>
      </c>
      <c r="Q33" s="104">
        <f>IF(D33&gt;0,O33/D33*100,"-")</f>
        <v>76.436781609195407</v>
      </c>
      <c r="R33" s="103">
        <v>27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>
      <c r="A34" s="101" t="s">
        <v>48</v>
      </c>
      <c r="B34" s="102" t="s">
        <v>333</v>
      </c>
      <c r="C34" s="101" t="s">
        <v>334</v>
      </c>
      <c r="D34" s="103">
        <f>+SUM(E34,+I34)</f>
        <v>4736</v>
      </c>
      <c r="E34" s="103">
        <f>+SUM(G34,+H34)</f>
        <v>1003</v>
      </c>
      <c r="F34" s="104">
        <f>IF(D34&gt;0,E34/D34*100,"-")</f>
        <v>21.17820945945946</v>
      </c>
      <c r="G34" s="103">
        <v>1003</v>
      </c>
      <c r="H34" s="103">
        <v>0</v>
      </c>
      <c r="I34" s="103">
        <f>+SUM(K34,+M34,+O34)</f>
        <v>3733</v>
      </c>
      <c r="J34" s="104">
        <f>IF(D34&gt;0,I34/D34*100,"-")</f>
        <v>78.821790540540533</v>
      </c>
      <c r="K34" s="103">
        <v>1952</v>
      </c>
      <c r="L34" s="104">
        <f>IF(D34&gt;0,K34/D34*100,"-")</f>
        <v>41.216216216216218</v>
      </c>
      <c r="M34" s="103">
        <v>0</v>
      </c>
      <c r="N34" s="104">
        <f>IF(D34&gt;0,M34/D34*100,"-")</f>
        <v>0</v>
      </c>
      <c r="O34" s="103">
        <v>1781</v>
      </c>
      <c r="P34" s="103">
        <v>956</v>
      </c>
      <c r="Q34" s="104">
        <f>IF(D34&gt;0,O34/D34*100,"-")</f>
        <v>37.605574324324323</v>
      </c>
      <c r="R34" s="103">
        <v>48</v>
      </c>
      <c r="S34" s="101"/>
      <c r="T34" s="101"/>
      <c r="U34" s="101"/>
      <c r="V34" s="101" t="s">
        <v>256</v>
      </c>
      <c r="W34" s="101"/>
      <c r="X34" s="101"/>
      <c r="Y34" s="101"/>
      <c r="Z34" s="101" t="s">
        <v>256</v>
      </c>
      <c r="AA34" s="189" t="s">
        <v>335</v>
      </c>
      <c r="AB34" s="190"/>
    </row>
    <row r="35" spans="1:28" s="105" customFormat="1" ht="13.5" customHeight="1">
      <c r="A35" s="101" t="s">
        <v>48</v>
      </c>
      <c r="B35" s="102" t="s">
        <v>336</v>
      </c>
      <c r="C35" s="101" t="s">
        <v>337</v>
      </c>
      <c r="D35" s="103">
        <f>+SUM(E35,+I35)</f>
        <v>23809</v>
      </c>
      <c r="E35" s="103">
        <f>+SUM(G35,+H35)</f>
        <v>2069</v>
      </c>
      <c r="F35" s="104">
        <f>IF(D35&gt;0,E35/D35*100,"-")</f>
        <v>8.6899911798059559</v>
      </c>
      <c r="G35" s="103">
        <v>2069</v>
      </c>
      <c r="H35" s="103">
        <v>0</v>
      </c>
      <c r="I35" s="103">
        <f>+SUM(K35,+M35,+O35)</f>
        <v>21740</v>
      </c>
      <c r="J35" s="104">
        <f>IF(D35&gt;0,I35/D35*100,"-")</f>
        <v>91.310008820194042</v>
      </c>
      <c r="K35" s="103">
        <v>15895</v>
      </c>
      <c r="L35" s="104">
        <f>IF(D35&gt;0,K35/D35*100,"-")</f>
        <v>66.760468730312056</v>
      </c>
      <c r="M35" s="103">
        <v>0</v>
      </c>
      <c r="N35" s="104">
        <f>IF(D35&gt;0,M35/D35*100,"-")</f>
        <v>0</v>
      </c>
      <c r="O35" s="103">
        <v>5845</v>
      </c>
      <c r="P35" s="103">
        <v>4011</v>
      </c>
      <c r="Q35" s="104">
        <f>IF(D35&gt;0,O35/D35*100,"-")</f>
        <v>24.549540089881976</v>
      </c>
      <c r="R35" s="103">
        <v>141</v>
      </c>
      <c r="S35" s="101" t="s">
        <v>256</v>
      </c>
      <c r="T35" s="101"/>
      <c r="U35" s="101"/>
      <c r="V35" s="101"/>
      <c r="W35" s="101" t="s">
        <v>256</v>
      </c>
      <c r="X35" s="101"/>
      <c r="Y35" s="101"/>
      <c r="Z35" s="101"/>
      <c r="AA35" s="189" t="s">
        <v>338</v>
      </c>
      <c r="AB35" s="190"/>
    </row>
    <row r="36" spans="1:28" s="105" customFormat="1" ht="13.5" customHeight="1">
      <c r="A36" s="101" t="s">
        <v>48</v>
      </c>
      <c r="B36" s="102" t="s">
        <v>339</v>
      </c>
      <c r="C36" s="101" t="s">
        <v>340</v>
      </c>
      <c r="D36" s="103">
        <f>+SUM(E36,+I36)</f>
        <v>15605</v>
      </c>
      <c r="E36" s="103">
        <f>+SUM(G36,+H36)</f>
        <v>3055</v>
      </c>
      <c r="F36" s="104">
        <f>IF(D36&gt;0,E36/D36*100,"-")</f>
        <v>19.577058635052868</v>
      </c>
      <c r="G36" s="103">
        <v>3055</v>
      </c>
      <c r="H36" s="103">
        <v>0</v>
      </c>
      <c r="I36" s="103">
        <f>+SUM(K36,+M36,+O36)</f>
        <v>12550</v>
      </c>
      <c r="J36" s="104">
        <f>IF(D36&gt;0,I36/D36*100,"-")</f>
        <v>80.422941364947135</v>
      </c>
      <c r="K36" s="103">
        <v>4685</v>
      </c>
      <c r="L36" s="104">
        <f>IF(D36&gt;0,K36/D36*100,"-")</f>
        <v>30.022428708747196</v>
      </c>
      <c r="M36" s="103">
        <v>0</v>
      </c>
      <c r="N36" s="104">
        <f>IF(D36&gt;0,M36/D36*100,"-")</f>
        <v>0</v>
      </c>
      <c r="O36" s="103">
        <v>7865</v>
      </c>
      <c r="P36" s="103">
        <v>5017</v>
      </c>
      <c r="Q36" s="104">
        <f>IF(D36&gt;0,O36/D36*100,"-")</f>
        <v>50.400512656199936</v>
      </c>
      <c r="R36" s="103">
        <v>71</v>
      </c>
      <c r="S36" s="101" t="s">
        <v>256</v>
      </c>
      <c r="T36" s="101"/>
      <c r="U36" s="101"/>
      <c r="V36" s="101"/>
      <c r="W36" s="101" t="s">
        <v>256</v>
      </c>
      <c r="X36" s="101"/>
      <c r="Y36" s="101"/>
      <c r="Z36" s="101"/>
      <c r="AA36" s="189" t="s">
        <v>341</v>
      </c>
      <c r="AB36" s="190"/>
    </row>
    <row r="37" spans="1:28" s="105" customFormat="1" ht="13.5" customHeight="1">
      <c r="A37" s="101" t="s">
        <v>48</v>
      </c>
      <c r="B37" s="102" t="s">
        <v>342</v>
      </c>
      <c r="C37" s="101" t="s">
        <v>343</v>
      </c>
      <c r="D37" s="103">
        <f>+SUM(E37,+I37)</f>
        <v>7797</v>
      </c>
      <c r="E37" s="103">
        <f>+SUM(G37,+H37)</f>
        <v>881</v>
      </c>
      <c r="F37" s="104">
        <f>IF(D37&gt;0,E37/D37*100,"-")</f>
        <v>11.299217647813261</v>
      </c>
      <c r="G37" s="103">
        <v>881</v>
      </c>
      <c r="H37" s="103">
        <v>0</v>
      </c>
      <c r="I37" s="103">
        <f>+SUM(K37,+M37,+O37)</f>
        <v>6916</v>
      </c>
      <c r="J37" s="104">
        <f>IF(D37&gt;0,I37/D37*100,"-")</f>
        <v>88.700782352186735</v>
      </c>
      <c r="K37" s="103">
        <v>4623</v>
      </c>
      <c r="L37" s="104">
        <f>IF(D37&gt;0,K37/D37*100,"-")</f>
        <v>59.292035398230091</v>
      </c>
      <c r="M37" s="103">
        <v>0</v>
      </c>
      <c r="N37" s="104">
        <f>IF(D37&gt;0,M37/D37*100,"-")</f>
        <v>0</v>
      </c>
      <c r="O37" s="103">
        <v>2293</v>
      </c>
      <c r="P37" s="103">
        <v>1268</v>
      </c>
      <c r="Q37" s="104">
        <f>IF(D37&gt;0,O37/D37*100,"-")</f>
        <v>29.408746953956648</v>
      </c>
      <c r="R37" s="103">
        <v>37</v>
      </c>
      <c r="S37" s="101" t="s">
        <v>256</v>
      </c>
      <c r="T37" s="101"/>
      <c r="U37" s="101"/>
      <c r="V37" s="101"/>
      <c r="W37" s="101" t="s">
        <v>256</v>
      </c>
      <c r="X37" s="101"/>
      <c r="Y37" s="101"/>
      <c r="Z37" s="101"/>
      <c r="AA37" s="189" t="s">
        <v>344</v>
      </c>
      <c r="AB37" s="190"/>
    </row>
    <row r="38" spans="1:28" s="105" customFormat="1" ht="13.5" customHeight="1">
      <c r="A38" s="101" t="s">
        <v>48</v>
      </c>
      <c r="B38" s="102" t="s">
        <v>345</v>
      </c>
      <c r="C38" s="101" t="s">
        <v>346</v>
      </c>
      <c r="D38" s="103">
        <f>+SUM(E38,+I38)</f>
        <v>14109</v>
      </c>
      <c r="E38" s="103">
        <f>+SUM(G38,+H38)</f>
        <v>2009</v>
      </c>
      <c r="F38" s="104">
        <f>IF(D38&gt;0,E38/D38*100,"-")</f>
        <v>14.239138138776667</v>
      </c>
      <c r="G38" s="103">
        <v>2009</v>
      </c>
      <c r="H38" s="103">
        <v>0</v>
      </c>
      <c r="I38" s="103">
        <f>+SUM(K38,+M38,+O38)</f>
        <v>12100</v>
      </c>
      <c r="J38" s="104">
        <f>IF(D38&gt;0,I38/D38*100,"-")</f>
        <v>85.760861861223333</v>
      </c>
      <c r="K38" s="103">
        <v>7645</v>
      </c>
      <c r="L38" s="104">
        <f>IF(D38&gt;0,K38/D38*100,"-")</f>
        <v>54.185271812318383</v>
      </c>
      <c r="M38" s="103">
        <v>0</v>
      </c>
      <c r="N38" s="104">
        <f>IF(D38&gt;0,M38/D38*100,"-")</f>
        <v>0</v>
      </c>
      <c r="O38" s="103">
        <v>4455</v>
      </c>
      <c r="P38" s="103">
        <v>2455</v>
      </c>
      <c r="Q38" s="104">
        <f>IF(D38&gt;0,O38/D38*100,"-")</f>
        <v>31.575590048904957</v>
      </c>
      <c r="R38" s="103">
        <v>108</v>
      </c>
      <c r="S38" s="101"/>
      <c r="T38" s="101"/>
      <c r="U38" s="101"/>
      <c r="V38" s="101" t="s">
        <v>256</v>
      </c>
      <c r="W38" s="101"/>
      <c r="X38" s="101"/>
      <c r="Y38" s="101"/>
      <c r="Z38" s="101" t="s">
        <v>256</v>
      </c>
      <c r="AA38" s="189" t="s">
        <v>347</v>
      </c>
      <c r="AB38" s="190"/>
    </row>
    <row r="39" spans="1:28" s="105" customFormat="1" ht="13.5" customHeight="1">
      <c r="A39" s="101" t="s">
        <v>48</v>
      </c>
      <c r="B39" s="102" t="s">
        <v>348</v>
      </c>
      <c r="C39" s="101" t="s">
        <v>349</v>
      </c>
      <c r="D39" s="103">
        <f>+SUM(E39,+I39)</f>
        <v>7195</v>
      </c>
      <c r="E39" s="103">
        <f>+SUM(G39,+H39)</f>
        <v>1202</v>
      </c>
      <c r="F39" s="104">
        <f>IF(D39&gt;0,E39/D39*100,"-")</f>
        <v>16.706045865184155</v>
      </c>
      <c r="G39" s="103">
        <v>1202</v>
      </c>
      <c r="H39" s="103">
        <v>0</v>
      </c>
      <c r="I39" s="103">
        <f>+SUM(K39,+M39,+O39)</f>
        <v>5993</v>
      </c>
      <c r="J39" s="104">
        <f>IF(D39&gt;0,I39/D39*100,"-")</f>
        <v>83.293954134815834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5993</v>
      </c>
      <c r="P39" s="103">
        <v>5801</v>
      </c>
      <c r="Q39" s="104">
        <f>IF(D39&gt;0,O39/D39*100,"-")</f>
        <v>83.293954134815834</v>
      </c>
      <c r="R39" s="103">
        <v>56</v>
      </c>
      <c r="S39" s="101" t="s">
        <v>256</v>
      </c>
      <c r="T39" s="101"/>
      <c r="U39" s="101"/>
      <c r="V39" s="101"/>
      <c r="W39" s="101" t="s">
        <v>256</v>
      </c>
      <c r="X39" s="101"/>
      <c r="Y39" s="101"/>
      <c r="Z39" s="101"/>
      <c r="AA39" s="189" t="s">
        <v>350</v>
      </c>
      <c r="AB39" s="190"/>
    </row>
    <row r="40" spans="1:28" s="105" customFormat="1" ht="13.5" customHeight="1">
      <c r="A40" s="101" t="s">
        <v>48</v>
      </c>
      <c r="B40" s="102" t="s">
        <v>351</v>
      </c>
      <c r="C40" s="101" t="s">
        <v>352</v>
      </c>
      <c r="D40" s="103">
        <f>+SUM(E40,+I40)</f>
        <v>7478</v>
      </c>
      <c r="E40" s="103">
        <f>+SUM(G40,+H40)</f>
        <v>247</v>
      </c>
      <c r="F40" s="104">
        <f>IF(D40&gt;0,E40/D40*100,"-")</f>
        <v>3.3030221984487831</v>
      </c>
      <c r="G40" s="103">
        <v>247</v>
      </c>
      <c r="H40" s="103">
        <v>0</v>
      </c>
      <c r="I40" s="103">
        <f>+SUM(K40,+M40,+O40)</f>
        <v>7231</v>
      </c>
      <c r="J40" s="104">
        <f>IF(D40&gt;0,I40/D40*100,"-")</f>
        <v>96.696977801551213</v>
      </c>
      <c r="K40" s="103">
        <v>4257</v>
      </c>
      <c r="L40" s="104">
        <f>IF(D40&gt;0,K40/D40*100,"-")</f>
        <v>56.926985825086916</v>
      </c>
      <c r="M40" s="103">
        <v>0</v>
      </c>
      <c r="N40" s="104">
        <f>IF(D40&gt;0,M40/D40*100,"-")</f>
        <v>0</v>
      </c>
      <c r="O40" s="103">
        <v>2974</v>
      </c>
      <c r="P40" s="103">
        <v>2668</v>
      </c>
      <c r="Q40" s="104">
        <f>IF(D40&gt;0,O40/D40*100,"-")</f>
        <v>39.769991976464297</v>
      </c>
      <c r="R40" s="103">
        <v>23</v>
      </c>
      <c r="S40" s="101"/>
      <c r="T40" s="101"/>
      <c r="U40" s="101"/>
      <c r="V40" s="101" t="s">
        <v>256</v>
      </c>
      <c r="W40" s="101"/>
      <c r="X40" s="101"/>
      <c r="Y40" s="101"/>
      <c r="Z40" s="101" t="s">
        <v>256</v>
      </c>
      <c r="AA40" s="189" t="s">
        <v>353</v>
      </c>
      <c r="AB40" s="190"/>
    </row>
    <row r="41" spans="1:28" s="105" customFormat="1" ht="13.5" customHeight="1">
      <c r="A41" s="101" t="s">
        <v>48</v>
      </c>
      <c r="B41" s="102" t="s">
        <v>354</v>
      </c>
      <c r="C41" s="101" t="s">
        <v>355</v>
      </c>
      <c r="D41" s="103">
        <f>+SUM(E41,+I41)</f>
        <v>21742</v>
      </c>
      <c r="E41" s="103">
        <f>+SUM(G41,+H41)</f>
        <v>1128</v>
      </c>
      <c r="F41" s="104">
        <f>IF(D41&gt;0,E41/D41*100,"-")</f>
        <v>5.1881151687977187</v>
      </c>
      <c r="G41" s="103">
        <v>1128</v>
      </c>
      <c r="H41" s="103">
        <v>0</v>
      </c>
      <c r="I41" s="103">
        <f>+SUM(K41,+M41,+O41)</f>
        <v>20614</v>
      </c>
      <c r="J41" s="104">
        <f>IF(D41&gt;0,I41/D41*100,"-")</f>
        <v>94.811884831202292</v>
      </c>
      <c r="K41" s="103">
        <v>14575</v>
      </c>
      <c r="L41" s="104">
        <f>IF(D41&gt;0,K41/D41*100,"-")</f>
        <v>67.036151228037895</v>
      </c>
      <c r="M41" s="103">
        <v>0</v>
      </c>
      <c r="N41" s="104">
        <f>IF(D41&gt;0,M41/D41*100,"-")</f>
        <v>0</v>
      </c>
      <c r="O41" s="103">
        <v>6039</v>
      </c>
      <c r="P41" s="103">
        <v>4641</v>
      </c>
      <c r="Q41" s="104">
        <f>IF(D41&gt;0,O41/D41*100,"-")</f>
        <v>27.775733603164383</v>
      </c>
      <c r="R41" s="103">
        <v>99</v>
      </c>
      <c r="S41" s="101" t="s">
        <v>256</v>
      </c>
      <c r="T41" s="101"/>
      <c r="U41" s="101"/>
      <c r="V41" s="101"/>
      <c r="W41" s="101" t="s">
        <v>256</v>
      </c>
      <c r="X41" s="101"/>
      <c r="Y41" s="101"/>
      <c r="Z41" s="101"/>
      <c r="AA41" s="189" t="s">
        <v>356</v>
      </c>
      <c r="AB41" s="190"/>
    </row>
    <row r="42" spans="1:28" s="105" customFormat="1" ht="13.5" customHeight="1">
      <c r="A42" s="101" t="s">
        <v>48</v>
      </c>
      <c r="B42" s="102" t="s">
        <v>357</v>
      </c>
      <c r="C42" s="101" t="s">
        <v>358</v>
      </c>
      <c r="D42" s="103">
        <f>+SUM(E42,+I42)</f>
        <v>14206</v>
      </c>
      <c r="E42" s="103">
        <f>+SUM(G42,+H42)</f>
        <v>1594</v>
      </c>
      <c r="F42" s="104">
        <f>IF(D42&gt;0,E42/D42*100,"-")</f>
        <v>11.220611009432634</v>
      </c>
      <c r="G42" s="103">
        <v>1594</v>
      </c>
      <c r="H42" s="103">
        <v>0</v>
      </c>
      <c r="I42" s="103">
        <f>+SUM(K42,+M42,+O42)</f>
        <v>12612</v>
      </c>
      <c r="J42" s="104">
        <f>IF(D42&gt;0,I42/D42*100,"-")</f>
        <v>88.779388990567369</v>
      </c>
      <c r="K42" s="103">
        <v>7900</v>
      </c>
      <c r="L42" s="104">
        <f>IF(D42&gt;0,K42/D42*100,"-")</f>
        <v>55.610305504716315</v>
      </c>
      <c r="M42" s="103">
        <v>0</v>
      </c>
      <c r="N42" s="104">
        <f>IF(D42&gt;0,M42/D42*100,"-")</f>
        <v>0</v>
      </c>
      <c r="O42" s="103">
        <v>4712</v>
      </c>
      <c r="P42" s="103">
        <v>2075</v>
      </c>
      <c r="Q42" s="104">
        <f>IF(D42&gt;0,O42/D42*100,"-")</f>
        <v>33.169083485851047</v>
      </c>
      <c r="R42" s="103">
        <v>58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山形県</v>
      </c>
      <c r="B7" s="107" t="str">
        <f>水洗化人口等!B7</f>
        <v>06000</v>
      </c>
      <c r="C7" s="106" t="s">
        <v>200</v>
      </c>
      <c r="D7" s="108">
        <f>SUM(E7,+H7,+K7)</f>
        <v>202451</v>
      </c>
      <c r="E7" s="108">
        <f>SUM(F7:G7)</f>
        <v>15533</v>
      </c>
      <c r="F7" s="108">
        <f>SUM(F$8:F$207)</f>
        <v>4619</v>
      </c>
      <c r="G7" s="108">
        <f>SUM(G$8:G$207)</f>
        <v>10914</v>
      </c>
      <c r="H7" s="108">
        <f>SUM(I7:J7)</f>
        <v>9614</v>
      </c>
      <c r="I7" s="108">
        <f>SUM(I$8:I$207)</f>
        <v>9614</v>
      </c>
      <c r="J7" s="108">
        <f>SUM(J$8:J$207)</f>
        <v>0</v>
      </c>
      <c r="K7" s="108">
        <f>SUM(L7:M7)</f>
        <v>177304</v>
      </c>
      <c r="L7" s="108">
        <f>SUM(L$8:L$207)</f>
        <v>39875</v>
      </c>
      <c r="M7" s="108">
        <f>SUM(M$8:M$207)</f>
        <v>137429</v>
      </c>
      <c r="N7" s="108">
        <f>SUM(O7,+V7,+AC7)</f>
        <v>202451</v>
      </c>
      <c r="O7" s="108">
        <f>SUM(P7:U7)</f>
        <v>54108</v>
      </c>
      <c r="P7" s="108">
        <f t="shared" ref="P7:U7" si="0">SUM(P$8:P$207)</f>
        <v>54108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148343</v>
      </c>
      <c r="W7" s="108">
        <f t="shared" ref="W7:AB7" si="1">SUM(W$8:W$207)</f>
        <v>148343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8679</v>
      </c>
      <c r="AG7" s="108">
        <f>SUM(AG$8:AG$207)</f>
        <v>8679</v>
      </c>
      <c r="AH7" s="108">
        <f>SUM(AH$8:AH$207)</f>
        <v>0</v>
      </c>
      <c r="AI7" s="108">
        <f>SUM(AI$8:AI$207)</f>
        <v>0</v>
      </c>
      <c r="AJ7" s="108">
        <f>SUM(AK7:AS7)</f>
        <v>8679</v>
      </c>
      <c r="AK7" s="108">
        <f t="shared" ref="AK7:AS7" si="2">SUM(AK$8:AK$207)</f>
        <v>0</v>
      </c>
      <c r="AL7" s="108">
        <f t="shared" si="2"/>
        <v>0</v>
      </c>
      <c r="AM7" s="108">
        <f t="shared" si="2"/>
        <v>4655</v>
      </c>
      <c r="AN7" s="108">
        <f t="shared" si="2"/>
        <v>491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1902</v>
      </c>
      <c r="AS7" s="108">
        <f t="shared" si="2"/>
        <v>1631</v>
      </c>
      <c r="AT7" s="108">
        <f>SUM(AU7:AY7)</f>
        <v>274</v>
      </c>
      <c r="AU7" s="108">
        <f>SUM(AU$8:AU$207)</f>
        <v>0</v>
      </c>
      <c r="AV7" s="108">
        <f>SUM(AV$8:AV$207)</f>
        <v>0</v>
      </c>
      <c r="AW7" s="108">
        <f>SUM(AW$8:AW$207)</f>
        <v>274</v>
      </c>
      <c r="AX7" s="108">
        <f>SUM(AX$8:AX$207)</f>
        <v>0</v>
      </c>
      <c r="AY7" s="108">
        <f>SUM(AY$8:AY$207)</f>
        <v>0</v>
      </c>
      <c r="AZ7" s="108">
        <f>SUM(BA7:BC7)</f>
        <v>0</v>
      </c>
      <c r="BA7" s="108">
        <f>SUM(BA$8:BA$207)</f>
        <v>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48</v>
      </c>
      <c r="B8" s="113" t="s">
        <v>254</v>
      </c>
      <c r="C8" s="101" t="s">
        <v>255</v>
      </c>
      <c r="D8" s="103">
        <f>SUM(E8,+H8,+K8)</f>
        <v>15500</v>
      </c>
      <c r="E8" s="103">
        <f>SUM(F8:G8)</f>
        <v>0</v>
      </c>
      <c r="F8" s="103">
        <v>0</v>
      </c>
      <c r="G8" s="103">
        <v>0</v>
      </c>
      <c r="H8" s="103">
        <f>SUM(I8:J8)</f>
        <v>3692</v>
      </c>
      <c r="I8" s="103">
        <v>3692</v>
      </c>
      <c r="J8" s="103">
        <v>0</v>
      </c>
      <c r="K8" s="103">
        <f>SUM(L8:M8)</f>
        <v>11808</v>
      </c>
      <c r="L8" s="103">
        <v>0</v>
      </c>
      <c r="M8" s="103">
        <v>11808</v>
      </c>
      <c r="N8" s="103">
        <f>SUM(O8,+V8,+AC8)</f>
        <v>15500</v>
      </c>
      <c r="O8" s="103">
        <f>SUM(P8:U8)</f>
        <v>3692</v>
      </c>
      <c r="P8" s="103">
        <v>3692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11808</v>
      </c>
      <c r="W8" s="103">
        <v>11808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368</v>
      </c>
      <c r="AG8" s="103">
        <v>368</v>
      </c>
      <c r="AH8" s="103">
        <v>0</v>
      </c>
      <c r="AI8" s="103">
        <v>0</v>
      </c>
      <c r="AJ8" s="103">
        <f>SUM(AK8:AS8)</f>
        <v>368</v>
      </c>
      <c r="AK8" s="103">
        <v>0</v>
      </c>
      <c r="AL8" s="103">
        <v>0</v>
      </c>
      <c r="AM8" s="103">
        <v>30</v>
      </c>
      <c r="AN8" s="103">
        <v>308</v>
      </c>
      <c r="AO8" s="103">
        <v>0</v>
      </c>
      <c r="AP8" s="103">
        <v>0</v>
      </c>
      <c r="AQ8" s="103">
        <v>0</v>
      </c>
      <c r="AR8" s="103">
        <v>30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48</v>
      </c>
      <c r="B9" s="113" t="s">
        <v>258</v>
      </c>
      <c r="C9" s="101" t="s">
        <v>259</v>
      </c>
      <c r="D9" s="103">
        <f>SUM(E9,+H9,+K9)</f>
        <v>20548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20548</v>
      </c>
      <c r="L9" s="103">
        <v>10177</v>
      </c>
      <c r="M9" s="103">
        <v>10371</v>
      </c>
      <c r="N9" s="103">
        <f>SUM(O9,+V9,+AC9)</f>
        <v>20548</v>
      </c>
      <c r="O9" s="103">
        <f>SUM(P9:U9)</f>
        <v>10177</v>
      </c>
      <c r="P9" s="103">
        <v>10177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10371</v>
      </c>
      <c r="W9" s="103">
        <v>10371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967</v>
      </c>
      <c r="AG9" s="103">
        <v>967</v>
      </c>
      <c r="AH9" s="103">
        <v>0</v>
      </c>
      <c r="AI9" s="103">
        <v>0</v>
      </c>
      <c r="AJ9" s="103">
        <f>SUM(AK9:AS9)</f>
        <v>967</v>
      </c>
      <c r="AK9" s="103">
        <v>0</v>
      </c>
      <c r="AL9" s="103">
        <v>0</v>
      </c>
      <c r="AM9" s="103">
        <v>198</v>
      </c>
      <c r="AN9" s="103">
        <v>0</v>
      </c>
      <c r="AO9" s="103">
        <v>0</v>
      </c>
      <c r="AP9" s="103">
        <v>0</v>
      </c>
      <c r="AQ9" s="103">
        <v>0</v>
      </c>
      <c r="AR9" s="103">
        <v>769</v>
      </c>
      <c r="AS9" s="103">
        <v>0</v>
      </c>
      <c r="AT9" s="103">
        <f>SUM(AU9:AY9)</f>
        <v>22</v>
      </c>
      <c r="AU9" s="103">
        <v>0</v>
      </c>
      <c r="AV9" s="103">
        <v>0</v>
      </c>
      <c r="AW9" s="103">
        <v>22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48</v>
      </c>
      <c r="B10" s="113" t="s">
        <v>261</v>
      </c>
      <c r="C10" s="101" t="s">
        <v>262</v>
      </c>
      <c r="D10" s="103">
        <f>SUM(E10,+H10,+K10)</f>
        <v>25110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25110</v>
      </c>
      <c r="L10" s="103">
        <v>3232</v>
      </c>
      <c r="M10" s="103">
        <v>21878</v>
      </c>
      <c r="N10" s="103">
        <f>SUM(O10,+V10,+AC10)</f>
        <v>25110</v>
      </c>
      <c r="O10" s="103">
        <f>SUM(P10:U10)</f>
        <v>3232</v>
      </c>
      <c r="P10" s="103">
        <v>3232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21878</v>
      </c>
      <c r="W10" s="103">
        <v>21878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1225</v>
      </c>
      <c r="AG10" s="103">
        <v>1225</v>
      </c>
      <c r="AH10" s="103">
        <v>0</v>
      </c>
      <c r="AI10" s="103">
        <v>0</v>
      </c>
      <c r="AJ10" s="103">
        <f>SUM(AK10:AS10)</f>
        <v>1225</v>
      </c>
      <c r="AK10" s="103">
        <v>0</v>
      </c>
      <c r="AL10" s="103">
        <v>0</v>
      </c>
      <c r="AM10" s="103">
        <v>1225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166</v>
      </c>
      <c r="AU10" s="103">
        <v>0</v>
      </c>
      <c r="AV10" s="103">
        <v>0</v>
      </c>
      <c r="AW10" s="103">
        <v>166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48</v>
      </c>
      <c r="B11" s="113" t="s">
        <v>264</v>
      </c>
      <c r="C11" s="101" t="s">
        <v>265</v>
      </c>
      <c r="D11" s="103">
        <f>SUM(E11,+H11,+K11)</f>
        <v>17004</v>
      </c>
      <c r="E11" s="103">
        <f>SUM(F11:G11)</f>
        <v>0</v>
      </c>
      <c r="F11" s="103">
        <v>0</v>
      </c>
      <c r="G11" s="103">
        <v>0</v>
      </c>
      <c r="H11" s="103">
        <f>SUM(I11:J11)</f>
        <v>174</v>
      </c>
      <c r="I11" s="103">
        <v>174</v>
      </c>
      <c r="J11" s="103">
        <v>0</v>
      </c>
      <c r="K11" s="103">
        <f>SUM(L11:M11)</f>
        <v>16830</v>
      </c>
      <c r="L11" s="103">
        <v>3278</v>
      </c>
      <c r="M11" s="103">
        <v>13552</v>
      </c>
      <c r="N11" s="103">
        <f>SUM(O11,+V11,+AC11)</f>
        <v>17004</v>
      </c>
      <c r="O11" s="103">
        <f>SUM(P11:U11)</f>
        <v>3452</v>
      </c>
      <c r="P11" s="103">
        <v>3452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13552</v>
      </c>
      <c r="W11" s="103">
        <v>13552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277</v>
      </c>
      <c r="AG11" s="103">
        <v>277</v>
      </c>
      <c r="AH11" s="103">
        <v>0</v>
      </c>
      <c r="AI11" s="103">
        <v>0</v>
      </c>
      <c r="AJ11" s="103">
        <f>SUM(AK11:AS11)</f>
        <v>277</v>
      </c>
      <c r="AK11" s="103">
        <v>0</v>
      </c>
      <c r="AL11" s="103">
        <v>0</v>
      </c>
      <c r="AM11" s="103">
        <v>277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48</v>
      </c>
      <c r="B12" s="113" t="s">
        <v>267</v>
      </c>
      <c r="C12" s="101" t="s">
        <v>268</v>
      </c>
      <c r="D12" s="103">
        <f>SUM(E12,+H12,+K12)</f>
        <v>11374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11374</v>
      </c>
      <c r="L12" s="103">
        <v>3436</v>
      </c>
      <c r="M12" s="103">
        <v>7938</v>
      </c>
      <c r="N12" s="103">
        <f>SUM(O12,+V12,+AC12)</f>
        <v>11374</v>
      </c>
      <c r="O12" s="103">
        <f>SUM(P12:U12)</f>
        <v>3436</v>
      </c>
      <c r="P12" s="103">
        <v>3436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7938</v>
      </c>
      <c r="W12" s="103">
        <v>7938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629</v>
      </c>
      <c r="AG12" s="103">
        <v>629</v>
      </c>
      <c r="AH12" s="103">
        <v>0</v>
      </c>
      <c r="AI12" s="103">
        <v>0</v>
      </c>
      <c r="AJ12" s="103">
        <f>SUM(AK12:AS12)</f>
        <v>629</v>
      </c>
      <c r="AK12" s="103">
        <v>0</v>
      </c>
      <c r="AL12" s="103">
        <v>0</v>
      </c>
      <c r="AM12" s="103">
        <v>18</v>
      </c>
      <c r="AN12" s="103">
        <v>0</v>
      </c>
      <c r="AO12" s="103">
        <v>0</v>
      </c>
      <c r="AP12" s="103">
        <v>0</v>
      </c>
      <c r="AQ12" s="103">
        <v>0</v>
      </c>
      <c r="AR12" s="103">
        <v>46</v>
      </c>
      <c r="AS12" s="103">
        <v>565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48</v>
      </c>
      <c r="B13" s="113" t="s">
        <v>270</v>
      </c>
      <c r="C13" s="101" t="s">
        <v>271</v>
      </c>
      <c r="D13" s="103">
        <f>SUM(E13,+H13,+K13)</f>
        <v>9217</v>
      </c>
      <c r="E13" s="103">
        <f>SUM(F13:G13)</f>
        <v>47</v>
      </c>
      <c r="F13" s="103">
        <v>47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9170</v>
      </c>
      <c r="L13" s="103">
        <v>2079</v>
      </c>
      <c r="M13" s="103">
        <v>7091</v>
      </c>
      <c r="N13" s="103">
        <f>SUM(O13,+V13,+AC13)</f>
        <v>9217</v>
      </c>
      <c r="O13" s="103">
        <f>SUM(P13:U13)</f>
        <v>2126</v>
      </c>
      <c r="P13" s="103">
        <v>2126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7091</v>
      </c>
      <c r="W13" s="103">
        <v>7091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296</v>
      </c>
      <c r="AG13" s="103">
        <v>296</v>
      </c>
      <c r="AH13" s="103">
        <v>0</v>
      </c>
      <c r="AI13" s="103">
        <v>0</v>
      </c>
      <c r="AJ13" s="103">
        <f>SUM(AK13:AS13)</f>
        <v>296</v>
      </c>
      <c r="AK13" s="103">
        <v>0</v>
      </c>
      <c r="AL13" s="103">
        <v>0</v>
      </c>
      <c r="AM13" s="103">
        <v>296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48</v>
      </c>
      <c r="B14" s="113" t="s">
        <v>273</v>
      </c>
      <c r="C14" s="101" t="s">
        <v>274</v>
      </c>
      <c r="D14" s="103">
        <f>SUM(E14,+H14,+K14)</f>
        <v>6011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6011</v>
      </c>
      <c r="L14" s="103">
        <v>1488</v>
      </c>
      <c r="M14" s="103">
        <v>4523</v>
      </c>
      <c r="N14" s="103">
        <f>SUM(O14,+V14,+AC14)</f>
        <v>6011</v>
      </c>
      <c r="O14" s="103">
        <f>SUM(P14:U14)</f>
        <v>1488</v>
      </c>
      <c r="P14" s="103">
        <v>1488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4523</v>
      </c>
      <c r="W14" s="103">
        <v>4523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143</v>
      </c>
      <c r="AG14" s="103">
        <v>143</v>
      </c>
      <c r="AH14" s="103">
        <v>0</v>
      </c>
      <c r="AI14" s="103">
        <v>0</v>
      </c>
      <c r="AJ14" s="103">
        <f>SUM(AK14:AS14)</f>
        <v>143</v>
      </c>
      <c r="AK14" s="103">
        <v>0</v>
      </c>
      <c r="AL14" s="103">
        <v>0</v>
      </c>
      <c r="AM14" s="103">
        <v>12</v>
      </c>
      <c r="AN14" s="103">
        <v>119</v>
      </c>
      <c r="AO14" s="103">
        <v>0</v>
      </c>
      <c r="AP14" s="103">
        <v>0</v>
      </c>
      <c r="AQ14" s="103">
        <v>0</v>
      </c>
      <c r="AR14" s="103">
        <v>12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48</v>
      </c>
      <c r="B15" s="113" t="s">
        <v>276</v>
      </c>
      <c r="C15" s="101" t="s">
        <v>277</v>
      </c>
      <c r="D15" s="103">
        <f>SUM(E15,+H15,+K15)</f>
        <v>2957</v>
      </c>
      <c r="E15" s="103">
        <f>SUM(F15:G15)</f>
        <v>2957</v>
      </c>
      <c r="F15" s="103">
        <v>1044</v>
      </c>
      <c r="G15" s="103">
        <v>1913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2957</v>
      </c>
      <c r="O15" s="103">
        <f>SUM(P15:U15)</f>
        <v>1044</v>
      </c>
      <c r="P15" s="103">
        <v>1044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1913</v>
      </c>
      <c r="W15" s="103">
        <v>1913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266</v>
      </c>
      <c r="AG15" s="103">
        <v>266</v>
      </c>
      <c r="AH15" s="103">
        <v>0</v>
      </c>
      <c r="AI15" s="103">
        <v>0</v>
      </c>
      <c r="AJ15" s="103">
        <f>SUM(AK15:AS15)</f>
        <v>266</v>
      </c>
      <c r="AK15" s="103">
        <v>0</v>
      </c>
      <c r="AL15" s="103">
        <v>0</v>
      </c>
      <c r="AM15" s="103">
        <v>266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48</v>
      </c>
      <c r="B16" s="113" t="s">
        <v>279</v>
      </c>
      <c r="C16" s="101" t="s">
        <v>280</v>
      </c>
      <c r="D16" s="103">
        <f>SUM(E16,+H16,+K16)</f>
        <v>8105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8105</v>
      </c>
      <c r="L16" s="103">
        <v>2226</v>
      </c>
      <c r="M16" s="103">
        <v>5879</v>
      </c>
      <c r="N16" s="103">
        <f>SUM(O16,+V16,+AC16)</f>
        <v>8105</v>
      </c>
      <c r="O16" s="103">
        <f>SUM(P16:U16)</f>
        <v>2226</v>
      </c>
      <c r="P16" s="103">
        <v>2226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5879</v>
      </c>
      <c r="W16" s="103">
        <v>5879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273</v>
      </c>
      <c r="AG16" s="103">
        <v>273</v>
      </c>
      <c r="AH16" s="103">
        <v>0</v>
      </c>
      <c r="AI16" s="103">
        <v>0</v>
      </c>
      <c r="AJ16" s="103">
        <f>SUM(AK16:AS16)</f>
        <v>273</v>
      </c>
      <c r="AK16" s="103">
        <v>0</v>
      </c>
      <c r="AL16" s="103">
        <v>0</v>
      </c>
      <c r="AM16" s="103">
        <v>273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27</v>
      </c>
      <c r="AU16" s="103">
        <v>0</v>
      </c>
      <c r="AV16" s="103">
        <v>0</v>
      </c>
      <c r="AW16" s="103">
        <v>27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48</v>
      </c>
      <c r="B17" s="113" t="s">
        <v>282</v>
      </c>
      <c r="C17" s="101" t="s">
        <v>283</v>
      </c>
      <c r="D17" s="103">
        <f>SUM(E17,+H17,+K17)</f>
        <v>3148</v>
      </c>
      <c r="E17" s="103">
        <f>SUM(F17:G17)</f>
        <v>3148</v>
      </c>
      <c r="F17" s="103">
        <v>1051</v>
      </c>
      <c r="G17" s="103">
        <v>2097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3148</v>
      </c>
      <c r="O17" s="103">
        <f>SUM(P17:U17)</f>
        <v>1051</v>
      </c>
      <c r="P17" s="103">
        <v>1051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2097</v>
      </c>
      <c r="W17" s="103">
        <v>2097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284</v>
      </c>
      <c r="AG17" s="103">
        <v>284</v>
      </c>
      <c r="AH17" s="103">
        <v>0</v>
      </c>
      <c r="AI17" s="103">
        <v>0</v>
      </c>
      <c r="AJ17" s="103">
        <f>SUM(AK17:AS17)</f>
        <v>284</v>
      </c>
      <c r="AK17" s="103">
        <v>0</v>
      </c>
      <c r="AL17" s="103">
        <v>0</v>
      </c>
      <c r="AM17" s="103">
        <v>284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48</v>
      </c>
      <c r="B18" s="113" t="s">
        <v>285</v>
      </c>
      <c r="C18" s="101" t="s">
        <v>286</v>
      </c>
      <c r="D18" s="103">
        <f>SUM(E18,+H18,+K18)</f>
        <v>6413</v>
      </c>
      <c r="E18" s="103">
        <f>SUM(F18:G18)</f>
        <v>6413</v>
      </c>
      <c r="F18" s="103">
        <v>1589</v>
      </c>
      <c r="G18" s="103">
        <v>4824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6413</v>
      </c>
      <c r="O18" s="103">
        <f>SUM(P18:U18)</f>
        <v>1589</v>
      </c>
      <c r="P18" s="103">
        <v>1589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4824</v>
      </c>
      <c r="W18" s="103">
        <v>4824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576</v>
      </c>
      <c r="AG18" s="103">
        <v>576</v>
      </c>
      <c r="AH18" s="103">
        <v>0</v>
      </c>
      <c r="AI18" s="103">
        <v>0</v>
      </c>
      <c r="AJ18" s="103">
        <f>SUM(AK18:AS18)</f>
        <v>576</v>
      </c>
      <c r="AK18" s="103">
        <v>0</v>
      </c>
      <c r="AL18" s="103">
        <v>0</v>
      </c>
      <c r="AM18" s="103">
        <v>576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48</v>
      </c>
      <c r="B19" s="113" t="s">
        <v>288</v>
      </c>
      <c r="C19" s="101" t="s">
        <v>289</v>
      </c>
      <c r="D19" s="103">
        <f>SUM(E19,+H19,+K19)</f>
        <v>8665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8665</v>
      </c>
      <c r="L19" s="103">
        <v>783</v>
      </c>
      <c r="M19" s="103">
        <v>7882</v>
      </c>
      <c r="N19" s="103">
        <f>SUM(O19,+V19,+AC19)</f>
        <v>8665</v>
      </c>
      <c r="O19" s="103">
        <f>SUM(P19:U19)</f>
        <v>783</v>
      </c>
      <c r="P19" s="103">
        <v>783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7882</v>
      </c>
      <c r="W19" s="103">
        <v>7882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276</v>
      </c>
      <c r="AG19" s="103">
        <v>276</v>
      </c>
      <c r="AH19" s="103">
        <v>0</v>
      </c>
      <c r="AI19" s="103">
        <v>0</v>
      </c>
      <c r="AJ19" s="103">
        <f>SUM(AK19:AS19)</f>
        <v>276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276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48</v>
      </c>
      <c r="B20" s="113" t="s">
        <v>291</v>
      </c>
      <c r="C20" s="101" t="s">
        <v>292</v>
      </c>
      <c r="D20" s="103">
        <f>SUM(E20,+H20,+K20)</f>
        <v>8889</v>
      </c>
      <c r="E20" s="103">
        <f>SUM(F20:G20)</f>
        <v>0</v>
      </c>
      <c r="F20" s="103">
        <v>0</v>
      </c>
      <c r="G20" s="103">
        <v>0</v>
      </c>
      <c r="H20" s="103">
        <f>SUM(I20:J20)</f>
        <v>2537</v>
      </c>
      <c r="I20" s="103">
        <v>2537</v>
      </c>
      <c r="J20" s="103">
        <v>0</v>
      </c>
      <c r="K20" s="103">
        <f>SUM(L20:M20)</f>
        <v>6352</v>
      </c>
      <c r="L20" s="103">
        <v>0</v>
      </c>
      <c r="M20" s="103">
        <v>6352</v>
      </c>
      <c r="N20" s="103">
        <f>SUM(O20,+V20,+AC20)</f>
        <v>8889</v>
      </c>
      <c r="O20" s="103">
        <f>SUM(P20:U20)</f>
        <v>2537</v>
      </c>
      <c r="P20" s="103">
        <v>2537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6352</v>
      </c>
      <c r="W20" s="103">
        <v>6352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498</v>
      </c>
      <c r="AG20" s="103">
        <v>498</v>
      </c>
      <c r="AH20" s="103">
        <v>0</v>
      </c>
      <c r="AI20" s="103">
        <v>0</v>
      </c>
      <c r="AJ20" s="103">
        <f>SUM(AK20:AS20)</f>
        <v>498</v>
      </c>
      <c r="AK20" s="103">
        <v>0</v>
      </c>
      <c r="AL20" s="103">
        <v>0</v>
      </c>
      <c r="AM20" s="103">
        <v>48</v>
      </c>
      <c r="AN20" s="103">
        <v>0</v>
      </c>
      <c r="AO20" s="103">
        <v>0</v>
      </c>
      <c r="AP20" s="103">
        <v>0</v>
      </c>
      <c r="AQ20" s="103">
        <v>0</v>
      </c>
      <c r="AR20" s="103">
        <v>450</v>
      </c>
      <c r="AS20" s="103">
        <v>0</v>
      </c>
      <c r="AT20" s="103">
        <f>SUM(AU20:AY20)</f>
        <v>5</v>
      </c>
      <c r="AU20" s="103">
        <v>0</v>
      </c>
      <c r="AV20" s="103">
        <v>0</v>
      </c>
      <c r="AW20" s="103">
        <v>5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48</v>
      </c>
      <c r="B21" s="113" t="s">
        <v>294</v>
      </c>
      <c r="C21" s="101" t="s">
        <v>295</v>
      </c>
      <c r="D21" s="103">
        <f>SUM(E21,+H21,+K21)</f>
        <v>1527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1527</v>
      </c>
      <c r="L21" s="103">
        <v>332</v>
      </c>
      <c r="M21" s="103">
        <v>1195</v>
      </c>
      <c r="N21" s="103">
        <f>SUM(O21,+V21,+AC21)</f>
        <v>1527</v>
      </c>
      <c r="O21" s="103">
        <f>SUM(P21:U21)</f>
        <v>332</v>
      </c>
      <c r="P21" s="103">
        <v>332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1195</v>
      </c>
      <c r="W21" s="103">
        <v>1195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36</v>
      </c>
      <c r="AG21" s="103">
        <v>36</v>
      </c>
      <c r="AH21" s="103">
        <v>0</v>
      </c>
      <c r="AI21" s="103">
        <v>0</v>
      </c>
      <c r="AJ21" s="103">
        <f>SUM(AK21:AS21)</f>
        <v>36</v>
      </c>
      <c r="AK21" s="103">
        <v>0</v>
      </c>
      <c r="AL21" s="103">
        <v>0</v>
      </c>
      <c r="AM21" s="103">
        <v>0</v>
      </c>
      <c r="AN21" s="103">
        <v>30</v>
      </c>
      <c r="AO21" s="103">
        <v>0</v>
      </c>
      <c r="AP21" s="103">
        <v>0</v>
      </c>
      <c r="AQ21" s="103">
        <v>0</v>
      </c>
      <c r="AR21" s="103">
        <v>3</v>
      </c>
      <c r="AS21" s="103">
        <v>3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48</v>
      </c>
      <c r="B22" s="113" t="s">
        <v>297</v>
      </c>
      <c r="C22" s="101" t="s">
        <v>298</v>
      </c>
      <c r="D22" s="103">
        <f>SUM(E22,+H22,+K22)</f>
        <v>1676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1676</v>
      </c>
      <c r="L22" s="103">
        <v>254</v>
      </c>
      <c r="M22" s="103">
        <v>1422</v>
      </c>
      <c r="N22" s="103">
        <f>SUM(O22,+V22,+AC22)</f>
        <v>1676</v>
      </c>
      <c r="O22" s="103">
        <f>SUM(P22:U22)</f>
        <v>254</v>
      </c>
      <c r="P22" s="103">
        <v>254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1422</v>
      </c>
      <c r="W22" s="103">
        <v>1422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40</v>
      </c>
      <c r="AG22" s="103">
        <v>40</v>
      </c>
      <c r="AH22" s="103">
        <v>0</v>
      </c>
      <c r="AI22" s="103">
        <v>0</v>
      </c>
      <c r="AJ22" s="103">
        <f>SUM(AK22:AS22)</f>
        <v>40</v>
      </c>
      <c r="AK22" s="103">
        <v>0</v>
      </c>
      <c r="AL22" s="103">
        <v>0</v>
      </c>
      <c r="AM22" s="103">
        <v>3</v>
      </c>
      <c r="AN22" s="103">
        <v>34</v>
      </c>
      <c r="AO22" s="103">
        <v>0</v>
      </c>
      <c r="AP22" s="103">
        <v>0</v>
      </c>
      <c r="AQ22" s="103">
        <v>0</v>
      </c>
      <c r="AR22" s="103">
        <v>3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48</v>
      </c>
      <c r="B23" s="113" t="s">
        <v>300</v>
      </c>
      <c r="C23" s="101" t="s">
        <v>301</v>
      </c>
      <c r="D23" s="103">
        <f>SUM(E23,+H23,+K23)</f>
        <v>2955</v>
      </c>
      <c r="E23" s="103">
        <f>SUM(F23:G23)</f>
        <v>2955</v>
      </c>
      <c r="F23" s="103">
        <v>875</v>
      </c>
      <c r="G23" s="103">
        <v>2080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2955</v>
      </c>
      <c r="O23" s="103">
        <f>SUM(P23:U23)</f>
        <v>875</v>
      </c>
      <c r="P23" s="103">
        <v>875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2080</v>
      </c>
      <c r="W23" s="103">
        <v>2080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265</v>
      </c>
      <c r="AG23" s="103">
        <v>265</v>
      </c>
      <c r="AH23" s="103">
        <v>0</v>
      </c>
      <c r="AI23" s="103">
        <v>0</v>
      </c>
      <c r="AJ23" s="103">
        <f>SUM(AK23:AS23)</f>
        <v>265</v>
      </c>
      <c r="AK23" s="103">
        <v>0</v>
      </c>
      <c r="AL23" s="103">
        <v>0</v>
      </c>
      <c r="AM23" s="103">
        <v>265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48</v>
      </c>
      <c r="B24" s="113" t="s">
        <v>303</v>
      </c>
      <c r="C24" s="101" t="s">
        <v>304</v>
      </c>
      <c r="D24" s="103">
        <f>SUM(E24,+H24,+K24)</f>
        <v>2564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2564</v>
      </c>
      <c r="L24" s="103">
        <v>342</v>
      </c>
      <c r="M24" s="103">
        <v>2222</v>
      </c>
      <c r="N24" s="103">
        <f>SUM(O24,+V24,+AC24)</f>
        <v>2564</v>
      </c>
      <c r="O24" s="103">
        <f>SUM(P24:U24)</f>
        <v>342</v>
      </c>
      <c r="P24" s="103">
        <v>342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2222</v>
      </c>
      <c r="W24" s="103">
        <v>2222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83</v>
      </c>
      <c r="AG24" s="103">
        <v>83</v>
      </c>
      <c r="AH24" s="103">
        <v>0</v>
      </c>
      <c r="AI24" s="103">
        <v>0</v>
      </c>
      <c r="AJ24" s="103">
        <f>SUM(AK24:AS24)</f>
        <v>83</v>
      </c>
      <c r="AK24" s="103">
        <v>0</v>
      </c>
      <c r="AL24" s="103">
        <v>0</v>
      </c>
      <c r="AM24" s="103">
        <v>83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48</v>
      </c>
      <c r="B25" s="113" t="s">
        <v>306</v>
      </c>
      <c r="C25" s="101" t="s">
        <v>307</v>
      </c>
      <c r="D25" s="103">
        <f>SUM(E25,+H25,+K25)</f>
        <v>4041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4041</v>
      </c>
      <c r="L25" s="103">
        <v>907</v>
      </c>
      <c r="M25" s="103">
        <v>3134</v>
      </c>
      <c r="N25" s="103">
        <f>SUM(O25,+V25,+AC25)</f>
        <v>4041</v>
      </c>
      <c r="O25" s="103">
        <f>SUM(P25:U25)</f>
        <v>907</v>
      </c>
      <c r="P25" s="103">
        <v>907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3134</v>
      </c>
      <c r="W25" s="103">
        <v>3134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130</v>
      </c>
      <c r="AG25" s="103">
        <v>130</v>
      </c>
      <c r="AH25" s="103">
        <v>0</v>
      </c>
      <c r="AI25" s="103">
        <v>0</v>
      </c>
      <c r="AJ25" s="103">
        <f>SUM(AK25:AS25)</f>
        <v>130</v>
      </c>
      <c r="AK25" s="103">
        <v>0</v>
      </c>
      <c r="AL25" s="103">
        <v>0</v>
      </c>
      <c r="AM25" s="103">
        <v>130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48</v>
      </c>
      <c r="B26" s="113" t="s">
        <v>309</v>
      </c>
      <c r="C26" s="101" t="s">
        <v>310</v>
      </c>
      <c r="D26" s="103">
        <f>SUM(E26,+H26,+K26)</f>
        <v>3372</v>
      </c>
      <c r="E26" s="103">
        <f>SUM(F26:G26)</f>
        <v>13</v>
      </c>
      <c r="F26" s="103">
        <v>13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3359</v>
      </c>
      <c r="L26" s="103">
        <v>814</v>
      </c>
      <c r="M26" s="103">
        <v>2545</v>
      </c>
      <c r="N26" s="103">
        <f>SUM(O26,+V26,+AC26)</f>
        <v>3372</v>
      </c>
      <c r="O26" s="103">
        <f>SUM(P26:U26)</f>
        <v>827</v>
      </c>
      <c r="P26" s="103">
        <v>827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2545</v>
      </c>
      <c r="W26" s="103">
        <v>2545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108</v>
      </c>
      <c r="AG26" s="103">
        <v>108</v>
      </c>
      <c r="AH26" s="103">
        <v>0</v>
      </c>
      <c r="AI26" s="103">
        <v>0</v>
      </c>
      <c r="AJ26" s="103">
        <f>SUM(AK26:AS26)</f>
        <v>108</v>
      </c>
      <c r="AK26" s="103">
        <v>0</v>
      </c>
      <c r="AL26" s="103">
        <v>0</v>
      </c>
      <c r="AM26" s="103">
        <v>108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48</v>
      </c>
      <c r="B27" s="113" t="s">
        <v>312</v>
      </c>
      <c r="C27" s="101" t="s">
        <v>313</v>
      </c>
      <c r="D27" s="103">
        <f>SUM(E27,+H27,+K27)</f>
        <v>2470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2470</v>
      </c>
      <c r="L27" s="103">
        <v>265</v>
      </c>
      <c r="M27" s="103">
        <v>2205</v>
      </c>
      <c r="N27" s="103">
        <f>SUM(O27,+V27,+AC27)</f>
        <v>2470</v>
      </c>
      <c r="O27" s="103">
        <f>SUM(P27:U27)</f>
        <v>265</v>
      </c>
      <c r="P27" s="103">
        <v>265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2205</v>
      </c>
      <c r="W27" s="103">
        <v>2205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78</v>
      </c>
      <c r="AG27" s="103">
        <v>78</v>
      </c>
      <c r="AH27" s="103">
        <v>0</v>
      </c>
      <c r="AI27" s="103">
        <v>0</v>
      </c>
      <c r="AJ27" s="103">
        <f>SUM(AK27:AS27)</f>
        <v>78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78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48</v>
      </c>
      <c r="B28" s="113" t="s">
        <v>315</v>
      </c>
      <c r="C28" s="101" t="s">
        <v>316</v>
      </c>
      <c r="D28" s="103">
        <f>SUM(E28,+H28,+K28)</f>
        <v>1890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1890</v>
      </c>
      <c r="L28" s="103">
        <v>439</v>
      </c>
      <c r="M28" s="103">
        <v>1451</v>
      </c>
      <c r="N28" s="103">
        <f>SUM(O28,+V28,+AC28)</f>
        <v>1890</v>
      </c>
      <c r="O28" s="103">
        <f>SUM(P28:U28)</f>
        <v>439</v>
      </c>
      <c r="P28" s="103">
        <v>439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1451</v>
      </c>
      <c r="W28" s="103">
        <v>1451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105</v>
      </c>
      <c r="AG28" s="103">
        <v>105</v>
      </c>
      <c r="AH28" s="103">
        <v>0</v>
      </c>
      <c r="AI28" s="103">
        <v>0</v>
      </c>
      <c r="AJ28" s="103">
        <f>SUM(AK28:AS28)</f>
        <v>105</v>
      </c>
      <c r="AK28" s="103">
        <v>0</v>
      </c>
      <c r="AL28" s="103">
        <v>0</v>
      </c>
      <c r="AM28" s="103">
        <v>3</v>
      </c>
      <c r="AN28" s="103">
        <v>0</v>
      </c>
      <c r="AO28" s="103">
        <v>0</v>
      </c>
      <c r="AP28" s="103">
        <v>0</v>
      </c>
      <c r="AQ28" s="103">
        <v>0</v>
      </c>
      <c r="AR28" s="103">
        <v>8</v>
      </c>
      <c r="AS28" s="103">
        <v>94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48</v>
      </c>
      <c r="B29" s="113" t="s">
        <v>318</v>
      </c>
      <c r="C29" s="101" t="s">
        <v>319</v>
      </c>
      <c r="D29" s="103">
        <f>SUM(E29,+H29,+K29)</f>
        <v>3085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3085</v>
      </c>
      <c r="L29" s="103">
        <v>1303</v>
      </c>
      <c r="M29" s="103">
        <v>1782</v>
      </c>
      <c r="N29" s="103">
        <f>SUM(O29,+V29,+AC29)</f>
        <v>3085</v>
      </c>
      <c r="O29" s="103">
        <f>SUM(P29:U29)</f>
        <v>1303</v>
      </c>
      <c r="P29" s="103">
        <v>1303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1782</v>
      </c>
      <c r="W29" s="103">
        <v>1782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171</v>
      </c>
      <c r="AG29" s="103">
        <v>171</v>
      </c>
      <c r="AH29" s="103">
        <v>0</v>
      </c>
      <c r="AI29" s="103">
        <v>0</v>
      </c>
      <c r="AJ29" s="103">
        <f>SUM(AK29:AS29)</f>
        <v>171</v>
      </c>
      <c r="AK29" s="103">
        <v>0</v>
      </c>
      <c r="AL29" s="103">
        <v>0</v>
      </c>
      <c r="AM29" s="103">
        <v>5</v>
      </c>
      <c r="AN29" s="103">
        <v>0</v>
      </c>
      <c r="AO29" s="103">
        <v>0</v>
      </c>
      <c r="AP29" s="103">
        <v>0</v>
      </c>
      <c r="AQ29" s="103">
        <v>0</v>
      </c>
      <c r="AR29" s="103">
        <v>13</v>
      </c>
      <c r="AS29" s="103">
        <v>153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48</v>
      </c>
      <c r="B30" s="113" t="s">
        <v>321</v>
      </c>
      <c r="C30" s="101" t="s">
        <v>322</v>
      </c>
      <c r="D30" s="103">
        <f>SUM(E30,+H30,+K30)</f>
        <v>738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738</v>
      </c>
      <c r="L30" s="103">
        <v>245</v>
      </c>
      <c r="M30" s="103">
        <v>493</v>
      </c>
      <c r="N30" s="103">
        <f>SUM(O30,+V30,+AC30)</f>
        <v>738</v>
      </c>
      <c r="O30" s="103">
        <f>SUM(P30:U30)</f>
        <v>245</v>
      </c>
      <c r="P30" s="103">
        <v>245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493</v>
      </c>
      <c r="W30" s="103">
        <v>493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41</v>
      </c>
      <c r="AG30" s="103">
        <v>41</v>
      </c>
      <c r="AH30" s="103">
        <v>0</v>
      </c>
      <c r="AI30" s="103">
        <v>0</v>
      </c>
      <c r="AJ30" s="103">
        <f>SUM(AK30:AS30)</f>
        <v>41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3</v>
      </c>
      <c r="AS30" s="103">
        <v>37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48</v>
      </c>
      <c r="B31" s="113" t="s">
        <v>324</v>
      </c>
      <c r="C31" s="101" t="s">
        <v>325</v>
      </c>
      <c r="D31" s="103">
        <f>SUM(E31,+H31,+K31)</f>
        <v>4281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4281</v>
      </c>
      <c r="L31" s="103">
        <v>1519</v>
      </c>
      <c r="M31" s="103">
        <v>2762</v>
      </c>
      <c r="N31" s="103">
        <f>SUM(O31,+V31,+AC31)</f>
        <v>4281</v>
      </c>
      <c r="O31" s="103">
        <f>SUM(P31:U31)</f>
        <v>1519</v>
      </c>
      <c r="P31" s="103">
        <v>1519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2762</v>
      </c>
      <c r="W31" s="103">
        <v>2762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237</v>
      </c>
      <c r="AG31" s="103">
        <v>237</v>
      </c>
      <c r="AH31" s="103">
        <v>0</v>
      </c>
      <c r="AI31" s="103">
        <v>0</v>
      </c>
      <c r="AJ31" s="103">
        <f>SUM(AK31:AS31)</f>
        <v>237</v>
      </c>
      <c r="AK31" s="103">
        <v>0</v>
      </c>
      <c r="AL31" s="103">
        <v>0</v>
      </c>
      <c r="AM31" s="103">
        <v>7</v>
      </c>
      <c r="AN31" s="103">
        <v>0</v>
      </c>
      <c r="AO31" s="103">
        <v>0</v>
      </c>
      <c r="AP31" s="103">
        <v>0</v>
      </c>
      <c r="AQ31" s="103">
        <v>0</v>
      </c>
      <c r="AR31" s="103">
        <v>17</v>
      </c>
      <c r="AS31" s="103">
        <v>213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48</v>
      </c>
      <c r="B32" s="113" t="s">
        <v>327</v>
      </c>
      <c r="C32" s="101" t="s">
        <v>328</v>
      </c>
      <c r="D32" s="103">
        <f>SUM(E32,+H32,+K32)</f>
        <v>837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837</v>
      </c>
      <c r="L32" s="103">
        <v>252</v>
      </c>
      <c r="M32" s="103">
        <v>585</v>
      </c>
      <c r="N32" s="103">
        <f>SUM(O32,+V32,+AC32)</f>
        <v>837</v>
      </c>
      <c r="O32" s="103">
        <f>SUM(P32:U32)</f>
        <v>252</v>
      </c>
      <c r="P32" s="103">
        <v>252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585</v>
      </c>
      <c r="W32" s="103">
        <v>585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46</v>
      </c>
      <c r="AG32" s="103">
        <v>46</v>
      </c>
      <c r="AH32" s="103">
        <v>0</v>
      </c>
      <c r="AI32" s="103">
        <v>0</v>
      </c>
      <c r="AJ32" s="103">
        <f>SUM(AK32:AS32)</f>
        <v>46</v>
      </c>
      <c r="AK32" s="103">
        <v>0</v>
      </c>
      <c r="AL32" s="103">
        <v>0</v>
      </c>
      <c r="AM32" s="103">
        <v>1</v>
      </c>
      <c r="AN32" s="103">
        <v>0</v>
      </c>
      <c r="AO32" s="103">
        <v>0</v>
      </c>
      <c r="AP32" s="103">
        <v>0</v>
      </c>
      <c r="AQ32" s="103">
        <v>0</v>
      </c>
      <c r="AR32" s="103">
        <v>3</v>
      </c>
      <c r="AS32" s="103">
        <v>42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48</v>
      </c>
      <c r="B33" s="113" t="s">
        <v>330</v>
      </c>
      <c r="C33" s="101" t="s">
        <v>331</v>
      </c>
      <c r="D33" s="103">
        <f>SUM(E33,+H33,+K33)</f>
        <v>1735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1735</v>
      </c>
      <c r="L33" s="103">
        <v>520</v>
      </c>
      <c r="M33" s="103">
        <v>1215</v>
      </c>
      <c r="N33" s="103">
        <f>SUM(O33,+V33,+AC33)</f>
        <v>1735</v>
      </c>
      <c r="O33" s="103">
        <f>SUM(P33:U33)</f>
        <v>520</v>
      </c>
      <c r="P33" s="103">
        <v>520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1215</v>
      </c>
      <c r="W33" s="103">
        <v>1215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96</v>
      </c>
      <c r="AG33" s="103">
        <v>96</v>
      </c>
      <c r="AH33" s="103">
        <v>0</v>
      </c>
      <c r="AI33" s="103">
        <v>0</v>
      </c>
      <c r="AJ33" s="103">
        <f>SUM(AK33:AS33)</f>
        <v>96</v>
      </c>
      <c r="AK33" s="103">
        <v>0</v>
      </c>
      <c r="AL33" s="103">
        <v>0</v>
      </c>
      <c r="AM33" s="103">
        <v>3</v>
      </c>
      <c r="AN33" s="103">
        <v>0</v>
      </c>
      <c r="AO33" s="103">
        <v>0</v>
      </c>
      <c r="AP33" s="103">
        <v>0</v>
      </c>
      <c r="AQ33" s="103">
        <v>0</v>
      </c>
      <c r="AR33" s="103">
        <v>7</v>
      </c>
      <c r="AS33" s="103">
        <v>86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48</v>
      </c>
      <c r="B34" s="113" t="s">
        <v>333</v>
      </c>
      <c r="C34" s="101" t="s">
        <v>334</v>
      </c>
      <c r="D34" s="103">
        <f>SUM(E34,+H34,+K34)</f>
        <v>1692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1692</v>
      </c>
      <c r="L34" s="103">
        <v>580</v>
      </c>
      <c r="M34" s="103">
        <v>1112</v>
      </c>
      <c r="N34" s="103">
        <f>SUM(O34,+V34,+AC34)</f>
        <v>1692</v>
      </c>
      <c r="O34" s="103">
        <f>SUM(P34:U34)</f>
        <v>580</v>
      </c>
      <c r="P34" s="103">
        <v>580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1112</v>
      </c>
      <c r="W34" s="103">
        <v>1112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94</v>
      </c>
      <c r="AG34" s="103">
        <v>94</v>
      </c>
      <c r="AH34" s="103">
        <v>0</v>
      </c>
      <c r="AI34" s="103">
        <v>0</v>
      </c>
      <c r="AJ34" s="103">
        <f>SUM(AK34:AS34)</f>
        <v>94</v>
      </c>
      <c r="AK34" s="103">
        <v>0</v>
      </c>
      <c r="AL34" s="103">
        <v>0</v>
      </c>
      <c r="AM34" s="103">
        <v>3</v>
      </c>
      <c r="AN34" s="103">
        <v>0</v>
      </c>
      <c r="AO34" s="103">
        <v>0</v>
      </c>
      <c r="AP34" s="103">
        <v>0</v>
      </c>
      <c r="AQ34" s="103">
        <v>0</v>
      </c>
      <c r="AR34" s="103">
        <v>7</v>
      </c>
      <c r="AS34" s="103">
        <v>84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48</v>
      </c>
      <c r="B35" s="113" t="s">
        <v>336</v>
      </c>
      <c r="C35" s="101" t="s">
        <v>337</v>
      </c>
      <c r="D35" s="103">
        <f>SUM(E35,+H35,+K35)</f>
        <v>4454</v>
      </c>
      <c r="E35" s="103">
        <f>SUM(F35:G35)</f>
        <v>0</v>
      </c>
      <c r="F35" s="103">
        <v>0</v>
      </c>
      <c r="G35" s="103">
        <v>0</v>
      </c>
      <c r="H35" s="103">
        <f>SUM(I35:J35)</f>
        <v>1126</v>
      </c>
      <c r="I35" s="103">
        <v>1126</v>
      </c>
      <c r="J35" s="103">
        <v>0</v>
      </c>
      <c r="K35" s="103">
        <f>SUM(L35:M35)</f>
        <v>3328</v>
      </c>
      <c r="L35" s="103">
        <v>0</v>
      </c>
      <c r="M35" s="103">
        <v>3328</v>
      </c>
      <c r="N35" s="103">
        <f>SUM(O35,+V35,+AC35)</f>
        <v>4454</v>
      </c>
      <c r="O35" s="103">
        <f>SUM(P35:U35)</f>
        <v>1126</v>
      </c>
      <c r="P35" s="103">
        <v>1126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3328</v>
      </c>
      <c r="W35" s="103">
        <v>3328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249</v>
      </c>
      <c r="AG35" s="103">
        <v>249</v>
      </c>
      <c r="AH35" s="103">
        <v>0</v>
      </c>
      <c r="AI35" s="103">
        <v>0</v>
      </c>
      <c r="AJ35" s="103">
        <f>SUM(AK35:AS35)</f>
        <v>249</v>
      </c>
      <c r="AK35" s="103">
        <v>0</v>
      </c>
      <c r="AL35" s="103">
        <v>0</v>
      </c>
      <c r="AM35" s="103">
        <v>24</v>
      </c>
      <c r="AN35" s="103">
        <v>0</v>
      </c>
      <c r="AO35" s="103">
        <v>0</v>
      </c>
      <c r="AP35" s="103">
        <v>0</v>
      </c>
      <c r="AQ35" s="103">
        <v>0</v>
      </c>
      <c r="AR35" s="103">
        <v>225</v>
      </c>
      <c r="AS35" s="103">
        <v>0</v>
      </c>
      <c r="AT35" s="103">
        <f>SUM(AU35:AY35)</f>
        <v>3</v>
      </c>
      <c r="AU35" s="103">
        <v>0</v>
      </c>
      <c r="AV35" s="103">
        <v>0</v>
      </c>
      <c r="AW35" s="103">
        <v>3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48</v>
      </c>
      <c r="B36" s="113" t="s">
        <v>339</v>
      </c>
      <c r="C36" s="101" t="s">
        <v>340</v>
      </c>
      <c r="D36" s="103">
        <f>SUM(E36,+H36,+K36)</f>
        <v>6055</v>
      </c>
      <c r="E36" s="103">
        <f>SUM(F36:G36)</f>
        <v>0</v>
      </c>
      <c r="F36" s="103">
        <v>0</v>
      </c>
      <c r="G36" s="103">
        <v>0</v>
      </c>
      <c r="H36" s="103">
        <f>SUM(I36:J36)</f>
        <v>2085</v>
      </c>
      <c r="I36" s="103">
        <v>2085</v>
      </c>
      <c r="J36" s="103">
        <v>0</v>
      </c>
      <c r="K36" s="103">
        <f>SUM(L36:M36)</f>
        <v>3970</v>
      </c>
      <c r="L36" s="103">
        <v>0</v>
      </c>
      <c r="M36" s="103">
        <v>3970</v>
      </c>
      <c r="N36" s="103">
        <f>SUM(O36,+V36,+AC36)</f>
        <v>6055</v>
      </c>
      <c r="O36" s="103">
        <f>SUM(P36:U36)</f>
        <v>2085</v>
      </c>
      <c r="P36" s="103">
        <v>2085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3970</v>
      </c>
      <c r="W36" s="103">
        <v>3970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338</v>
      </c>
      <c r="AG36" s="103">
        <v>338</v>
      </c>
      <c r="AH36" s="103">
        <v>0</v>
      </c>
      <c r="AI36" s="103">
        <v>0</v>
      </c>
      <c r="AJ36" s="103">
        <f>SUM(AK36:AS36)</f>
        <v>338</v>
      </c>
      <c r="AK36" s="103">
        <v>0</v>
      </c>
      <c r="AL36" s="103">
        <v>0</v>
      </c>
      <c r="AM36" s="103">
        <v>32</v>
      </c>
      <c r="AN36" s="103">
        <v>0</v>
      </c>
      <c r="AO36" s="103">
        <v>0</v>
      </c>
      <c r="AP36" s="103">
        <v>0</v>
      </c>
      <c r="AQ36" s="103">
        <v>0</v>
      </c>
      <c r="AR36" s="103">
        <v>306</v>
      </c>
      <c r="AS36" s="103">
        <v>0</v>
      </c>
      <c r="AT36" s="103">
        <f>SUM(AU36:AY36)</f>
        <v>4</v>
      </c>
      <c r="AU36" s="103">
        <v>0</v>
      </c>
      <c r="AV36" s="103">
        <v>0</v>
      </c>
      <c r="AW36" s="103">
        <v>4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48</v>
      </c>
      <c r="B37" s="113" t="s">
        <v>342</v>
      </c>
      <c r="C37" s="101" t="s">
        <v>343</v>
      </c>
      <c r="D37" s="103">
        <f>SUM(E37,+H37,+K37)</f>
        <v>2601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2601</v>
      </c>
      <c r="L37" s="103">
        <v>1554</v>
      </c>
      <c r="M37" s="103">
        <v>1047</v>
      </c>
      <c r="N37" s="103">
        <f>SUM(O37,+V37,+AC37)</f>
        <v>2601</v>
      </c>
      <c r="O37" s="103">
        <f>SUM(P37:U37)</f>
        <v>1554</v>
      </c>
      <c r="P37" s="103">
        <v>1554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1047</v>
      </c>
      <c r="W37" s="103">
        <v>1047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88</v>
      </c>
      <c r="AG37" s="103">
        <v>88</v>
      </c>
      <c r="AH37" s="103">
        <v>0</v>
      </c>
      <c r="AI37" s="103">
        <v>0</v>
      </c>
      <c r="AJ37" s="103">
        <f>SUM(AK37:AS37)</f>
        <v>88</v>
      </c>
      <c r="AK37" s="103">
        <v>0</v>
      </c>
      <c r="AL37" s="103">
        <v>0</v>
      </c>
      <c r="AM37" s="103">
        <v>88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10</v>
      </c>
      <c r="AU37" s="103">
        <v>0</v>
      </c>
      <c r="AV37" s="103">
        <v>0</v>
      </c>
      <c r="AW37" s="103">
        <v>10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48</v>
      </c>
      <c r="B38" s="113" t="s">
        <v>345</v>
      </c>
      <c r="C38" s="101" t="s">
        <v>346</v>
      </c>
      <c r="D38" s="103">
        <f>SUM(E38,+H38,+K38)</f>
        <v>3545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3545</v>
      </c>
      <c r="L38" s="103">
        <v>1415</v>
      </c>
      <c r="M38" s="103">
        <v>2130</v>
      </c>
      <c r="N38" s="103">
        <f>SUM(O38,+V38,+AC38)</f>
        <v>3545</v>
      </c>
      <c r="O38" s="103">
        <f>SUM(P38:U38)</f>
        <v>1415</v>
      </c>
      <c r="P38" s="103">
        <v>1415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2130</v>
      </c>
      <c r="W38" s="103">
        <v>2130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119</v>
      </c>
      <c r="AG38" s="103">
        <v>119</v>
      </c>
      <c r="AH38" s="103">
        <v>0</v>
      </c>
      <c r="AI38" s="103">
        <v>0</v>
      </c>
      <c r="AJ38" s="103">
        <f>SUM(AK38:AS38)</f>
        <v>119</v>
      </c>
      <c r="AK38" s="103">
        <v>0</v>
      </c>
      <c r="AL38" s="103">
        <v>0</v>
      </c>
      <c r="AM38" s="103">
        <v>119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13</v>
      </c>
      <c r="AU38" s="103">
        <v>0</v>
      </c>
      <c r="AV38" s="103">
        <v>0</v>
      </c>
      <c r="AW38" s="103">
        <v>13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48</v>
      </c>
      <c r="B39" s="113" t="s">
        <v>348</v>
      </c>
      <c r="C39" s="101" t="s">
        <v>349</v>
      </c>
      <c r="D39" s="103">
        <f>SUM(E39,+H39,+K39)</f>
        <v>3518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3518</v>
      </c>
      <c r="L39" s="103">
        <v>661</v>
      </c>
      <c r="M39" s="103">
        <v>2857</v>
      </c>
      <c r="N39" s="103">
        <f>SUM(O39,+V39,+AC39)</f>
        <v>3518</v>
      </c>
      <c r="O39" s="103">
        <f>SUM(P39:U39)</f>
        <v>661</v>
      </c>
      <c r="P39" s="103">
        <v>661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2857</v>
      </c>
      <c r="W39" s="103">
        <v>2857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118</v>
      </c>
      <c r="AG39" s="103">
        <v>118</v>
      </c>
      <c r="AH39" s="103">
        <v>0</v>
      </c>
      <c r="AI39" s="103">
        <v>0</v>
      </c>
      <c r="AJ39" s="103">
        <f>SUM(AK39:AS39)</f>
        <v>118</v>
      </c>
      <c r="AK39" s="103">
        <v>0</v>
      </c>
      <c r="AL39" s="103">
        <v>0</v>
      </c>
      <c r="AM39" s="103">
        <v>118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13</v>
      </c>
      <c r="AU39" s="103">
        <v>0</v>
      </c>
      <c r="AV39" s="103">
        <v>0</v>
      </c>
      <c r="AW39" s="103">
        <v>13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48</v>
      </c>
      <c r="B40" s="113" t="s">
        <v>351</v>
      </c>
      <c r="C40" s="101" t="s">
        <v>352</v>
      </c>
      <c r="D40" s="103">
        <f>SUM(E40,+H40,+K40)</f>
        <v>1661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1661</v>
      </c>
      <c r="L40" s="103">
        <v>169</v>
      </c>
      <c r="M40" s="103">
        <v>1492</v>
      </c>
      <c r="N40" s="103">
        <f>SUM(O40,+V40,+AC40)</f>
        <v>1661</v>
      </c>
      <c r="O40" s="103">
        <f>SUM(P40:U40)</f>
        <v>169</v>
      </c>
      <c r="P40" s="103">
        <v>169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1492</v>
      </c>
      <c r="W40" s="103">
        <v>1492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81</v>
      </c>
      <c r="AG40" s="103">
        <v>81</v>
      </c>
      <c r="AH40" s="103">
        <v>0</v>
      </c>
      <c r="AI40" s="103">
        <v>0</v>
      </c>
      <c r="AJ40" s="103">
        <f>SUM(AK40:AS40)</f>
        <v>81</v>
      </c>
      <c r="AK40" s="103">
        <v>0</v>
      </c>
      <c r="AL40" s="103">
        <v>0</v>
      </c>
      <c r="AM40" s="103">
        <v>81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11</v>
      </c>
      <c r="AU40" s="103">
        <v>0</v>
      </c>
      <c r="AV40" s="103">
        <v>0</v>
      </c>
      <c r="AW40" s="103">
        <v>11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48</v>
      </c>
      <c r="B41" s="113" t="s">
        <v>354</v>
      </c>
      <c r="C41" s="101" t="s">
        <v>355</v>
      </c>
      <c r="D41" s="103">
        <f>SUM(E41,+H41,+K41)</f>
        <v>2063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2063</v>
      </c>
      <c r="L41" s="103">
        <v>669</v>
      </c>
      <c r="M41" s="103">
        <v>1394</v>
      </c>
      <c r="N41" s="103">
        <f>SUM(O41,+V41,+AC41)</f>
        <v>2063</v>
      </c>
      <c r="O41" s="103">
        <f>SUM(P41:U41)</f>
        <v>669</v>
      </c>
      <c r="P41" s="103">
        <v>669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1394</v>
      </c>
      <c r="W41" s="103">
        <v>1394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33</v>
      </c>
      <c r="AG41" s="103">
        <v>33</v>
      </c>
      <c r="AH41" s="103">
        <v>0</v>
      </c>
      <c r="AI41" s="103">
        <v>0</v>
      </c>
      <c r="AJ41" s="103">
        <f>SUM(AK41:AS41)</f>
        <v>33</v>
      </c>
      <c r="AK41" s="103">
        <v>0</v>
      </c>
      <c r="AL41" s="103">
        <v>0</v>
      </c>
      <c r="AM41" s="103">
        <v>33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48</v>
      </c>
      <c r="B42" s="113" t="s">
        <v>357</v>
      </c>
      <c r="C42" s="101" t="s">
        <v>358</v>
      </c>
      <c r="D42" s="103">
        <f>SUM(E42,+H42,+K42)</f>
        <v>2750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2750</v>
      </c>
      <c r="L42" s="103">
        <v>936</v>
      </c>
      <c r="M42" s="103">
        <v>1814</v>
      </c>
      <c r="N42" s="103">
        <f>SUM(O42,+V42,+AC42)</f>
        <v>2750</v>
      </c>
      <c r="O42" s="103">
        <f>SUM(P42:U42)</f>
        <v>936</v>
      </c>
      <c r="P42" s="103">
        <v>936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1814</v>
      </c>
      <c r="W42" s="103">
        <v>1814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45</v>
      </c>
      <c r="AG42" s="103">
        <v>45</v>
      </c>
      <c r="AH42" s="103">
        <v>0</v>
      </c>
      <c r="AI42" s="103">
        <v>0</v>
      </c>
      <c r="AJ42" s="103">
        <f>SUM(AK42:AS42)</f>
        <v>45</v>
      </c>
      <c r="AK42" s="103">
        <v>0</v>
      </c>
      <c r="AL42" s="103">
        <v>0</v>
      </c>
      <c r="AM42" s="103">
        <v>45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06000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06201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06203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06204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06205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06206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06207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06208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06209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06210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06211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06212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06213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06301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06302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06321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06322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06323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06324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06341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06361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06362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06363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06364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06365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06366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06367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06381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06382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06401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06402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06403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06426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06428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06461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2016-10-24T05:42:31Z</cp:lastPrinted>
  <dcterms:created xsi:type="dcterms:W3CDTF">2008-01-06T09:25:24Z</dcterms:created>
  <dcterms:modified xsi:type="dcterms:W3CDTF">2019-02-08T01:29:54Z</dcterms:modified>
</cp:coreProperties>
</file>