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5秋田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市町村分担金内訳!$A$6:$DU$16</definedName>
    <definedName name="_xlnm._FilterDatabase" localSheetId="4" hidden="1">組合分担金内訳!$A$6:$BE$31</definedName>
    <definedName name="_xlnm._FilterDatabase" localSheetId="3" hidden="1">'廃棄物事業経費（歳出）'!$A$6:$CI$41</definedName>
    <definedName name="_xlnm._FilterDatabase" localSheetId="2" hidden="1">'廃棄物事業経費（歳入）'!$A$6:$AE$41</definedName>
    <definedName name="_xlnm._FilterDatabase" localSheetId="0" hidden="1">'廃棄物事業経費（市町村）'!$A$6:$DJ$31</definedName>
    <definedName name="_xlnm._FilterDatabase" localSheetId="1" hidden="1">'廃棄物事業経費（組合）'!$A$6:$DJ$16</definedName>
    <definedName name="_xlnm.Print_Area" localSheetId="6">経費集計!$A$1:$M$33</definedName>
    <definedName name="_xlnm.Print_Area" localSheetId="5">市町村分担金内訳!$2:$17</definedName>
    <definedName name="_xlnm.Print_Area" localSheetId="4">組合分担金内訳!$2:$32</definedName>
    <definedName name="_xlnm.Print_Area" localSheetId="3">'廃棄物事業経費（歳出）'!$2:$42</definedName>
    <definedName name="_xlnm.Print_Area" localSheetId="2">'廃棄物事業経費（歳入）'!$2:$42</definedName>
    <definedName name="_xlnm.Print_Area" localSheetId="0">'廃棄物事業経費（市町村）'!$2:$32</definedName>
    <definedName name="_xlnm.Print_Area" localSheetId="1">'廃棄物事業経費（組合）'!$2:$17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D8" i="6"/>
  <c r="D9" i="6"/>
  <c r="D10" i="6"/>
  <c r="D11" i="6"/>
  <c r="D12" i="6"/>
  <c r="D13" i="6"/>
  <c r="D14" i="6"/>
  <c r="D15" i="6"/>
  <c r="D16" i="6"/>
  <c r="D17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I11" i="5"/>
  <c r="I15" i="5"/>
  <c r="I19" i="5"/>
  <c r="I23" i="5"/>
  <c r="I27" i="5"/>
  <c r="I31" i="5"/>
  <c r="H8" i="5"/>
  <c r="H9" i="5"/>
  <c r="H10" i="5"/>
  <c r="I10" i="5" s="1"/>
  <c r="H11" i="5"/>
  <c r="H12" i="5"/>
  <c r="H13" i="5"/>
  <c r="H14" i="5"/>
  <c r="I14" i="5" s="1"/>
  <c r="H15" i="5"/>
  <c r="H16" i="5"/>
  <c r="H17" i="5"/>
  <c r="H18" i="5"/>
  <c r="I18" i="5" s="1"/>
  <c r="H19" i="5"/>
  <c r="H20" i="5"/>
  <c r="H21" i="5"/>
  <c r="H22" i="5"/>
  <c r="I22" i="5" s="1"/>
  <c r="H23" i="5"/>
  <c r="H24" i="5"/>
  <c r="H25" i="5"/>
  <c r="H26" i="5"/>
  <c r="I26" i="5" s="1"/>
  <c r="H27" i="5"/>
  <c r="H28" i="5"/>
  <c r="H29" i="5"/>
  <c r="H30" i="5"/>
  <c r="I30" i="5" s="1"/>
  <c r="H31" i="5"/>
  <c r="H32" i="5"/>
  <c r="G8" i="5"/>
  <c r="I8" i="5" s="1"/>
  <c r="G9" i="5"/>
  <c r="G10" i="5"/>
  <c r="G11" i="5"/>
  <c r="G12" i="5"/>
  <c r="I12" i="5" s="1"/>
  <c r="G13" i="5"/>
  <c r="G14" i="5"/>
  <c r="G15" i="5"/>
  <c r="G16" i="5"/>
  <c r="I16" i="5" s="1"/>
  <c r="G17" i="5"/>
  <c r="G18" i="5"/>
  <c r="G19" i="5"/>
  <c r="G20" i="5"/>
  <c r="I20" i="5" s="1"/>
  <c r="G21" i="5"/>
  <c r="G22" i="5"/>
  <c r="G23" i="5"/>
  <c r="G24" i="5"/>
  <c r="I24" i="5" s="1"/>
  <c r="G25" i="5"/>
  <c r="G26" i="5"/>
  <c r="G27" i="5"/>
  <c r="G28" i="5"/>
  <c r="I28" i="5" s="1"/>
  <c r="G29" i="5"/>
  <c r="G30" i="5"/>
  <c r="G31" i="5"/>
  <c r="G32" i="5"/>
  <c r="I32" i="5" s="1"/>
  <c r="F8" i="5"/>
  <c r="F11" i="5"/>
  <c r="F12" i="5"/>
  <c r="F15" i="5"/>
  <c r="F16" i="5"/>
  <c r="F19" i="5"/>
  <c r="F20" i="5"/>
  <c r="F23" i="5"/>
  <c r="F24" i="5"/>
  <c r="F27" i="5"/>
  <c r="F28" i="5"/>
  <c r="F31" i="5"/>
  <c r="F32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D8" i="5"/>
  <c r="D9" i="5"/>
  <c r="F9" i="5" s="1"/>
  <c r="D10" i="5"/>
  <c r="D11" i="5"/>
  <c r="D12" i="5"/>
  <c r="D13" i="5"/>
  <c r="F13" i="5" s="1"/>
  <c r="D14" i="5"/>
  <c r="D15" i="5"/>
  <c r="D16" i="5"/>
  <c r="D17" i="5"/>
  <c r="F17" i="5" s="1"/>
  <c r="D18" i="5"/>
  <c r="D19" i="5"/>
  <c r="D20" i="5"/>
  <c r="D21" i="5"/>
  <c r="F21" i="5" s="1"/>
  <c r="D22" i="5"/>
  <c r="D23" i="5"/>
  <c r="D24" i="5"/>
  <c r="D25" i="5"/>
  <c r="F25" i="5" s="1"/>
  <c r="D26" i="5"/>
  <c r="D27" i="5"/>
  <c r="D28" i="5"/>
  <c r="D29" i="5"/>
  <c r="F29" i="5" s="1"/>
  <c r="D30" i="5"/>
  <c r="D31" i="5"/>
  <c r="D32" i="5"/>
  <c r="CI8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A17" i="4"/>
  <c r="CA2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V14" i="4"/>
  <c r="BV2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Q11" i="4"/>
  <c r="BQ23" i="4"/>
  <c r="BP8" i="4"/>
  <c r="BP20" i="4"/>
  <c r="BP36" i="4"/>
  <c r="BP4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I11" i="4"/>
  <c r="BI15" i="4"/>
  <c r="BI27" i="4"/>
  <c r="BI31" i="4"/>
  <c r="BH8" i="4"/>
  <c r="BH24" i="4"/>
  <c r="BH40" i="4"/>
  <c r="BG21" i="4"/>
  <c r="BG37" i="4"/>
  <c r="AY8" i="4"/>
  <c r="AY9" i="4"/>
  <c r="AN9" i="4" s="1"/>
  <c r="AY10" i="4"/>
  <c r="AY11" i="4"/>
  <c r="AY12" i="4"/>
  <c r="AY13" i="4"/>
  <c r="AN13" i="4" s="1"/>
  <c r="BG13" i="4" s="1"/>
  <c r="AY14" i="4"/>
  <c r="AY15" i="4"/>
  <c r="AY16" i="4"/>
  <c r="AY17" i="4"/>
  <c r="AY18" i="4"/>
  <c r="AY19" i="4"/>
  <c r="AY20" i="4"/>
  <c r="AY21" i="4"/>
  <c r="AN21" i="4" s="1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N37" i="4" s="1"/>
  <c r="AY38" i="4"/>
  <c r="AY39" i="4"/>
  <c r="AY40" i="4"/>
  <c r="AY41" i="4"/>
  <c r="AY42" i="4"/>
  <c r="AT8" i="4"/>
  <c r="AT9" i="4"/>
  <c r="AT10" i="4"/>
  <c r="AN10" i="4" s="1"/>
  <c r="AT11" i="4"/>
  <c r="AT12" i="4"/>
  <c r="AT13" i="4"/>
  <c r="AT14" i="4"/>
  <c r="AT15" i="4"/>
  <c r="AT16" i="4"/>
  <c r="AT17" i="4"/>
  <c r="AT18" i="4"/>
  <c r="AN18" i="4" s="1"/>
  <c r="AT19" i="4"/>
  <c r="AT20" i="4"/>
  <c r="AT21" i="4"/>
  <c r="AT22" i="4"/>
  <c r="AN22" i="4" s="1"/>
  <c r="AT23" i="4"/>
  <c r="AT24" i="4"/>
  <c r="AT25" i="4"/>
  <c r="AT26" i="4"/>
  <c r="AN26" i="4" s="1"/>
  <c r="AT27" i="4"/>
  <c r="AT28" i="4"/>
  <c r="AT29" i="4"/>
  <c r="AT30" i="4"/>
  <c r="AN30" i="4" s="1"/>
  <c r="AT31" i="4"/>
  <c r="AT32" i="4"/>
  <c r="AT33" i="4"/>
  <c r="AT34" i="4"/>
  <c r="AN34" i="4" s="1"/>
  <c r="AT35" i="4"/>
  <c r="AT36" i="4"/>
  <c r="AT37" i="4"/>
  <c r="AT38" i="4"/>
  <c r="AN38" i="4" s="1"/>
  <c r="AT39" i="4"/>
  <c r="AT40" i="4"/>
  <c r="AT41" i="4"/>
  <c r="AT42" i="4"/>
  <c r="AN42" i="4" s="1"/>
  <c r="AO8" i="4"/>
  <c r="AO9" i="4"/>
  <c r="AO10" i="4"/>
  <c r="AO11" i="4"/>
  <c r="AN11" i="4" s="1"/>
  <c r="BG11" i="4" s="1"/>
  <c r="AO12" i="4"/>
  <c r="AO13" i="4"/>
  <c r="AO14" i="4"/>
  <c r="AO15" i="4"/>
  <c r="AN15" i="4" s="1"/>
  <c r="AO16" i="4"/>
  <c r="AO17" i="4"/>
  <c r="AO18" i="4"/>
  <c r="AO19" i="4"/>
  <c r="AO20" i="4"/>
  <c r="AO21" i="4"/>
  <c r="AO22" i="4"/>
  <c r="AO23" i="4"/>
  <c r="AO24" i="4"/>
  <c r="AO25" i="4"/>
  <c r="AO26" i="4"/>
  <c r="AO27" i="4"/>
  <c r="AN27" i="4" s="1"/>
  <c r="BG27" i="4" s="1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N8" i="4"/>
  <c r="BG8" i="4" s="1"/>
  <c r="AN12" i="4"/>
  <c r="BG12" i="4" s="1"/>
  <c r="AN14" i="4"/>
  <c r="AN16" i="4"/>
  <c r="AN17" i="4"/>
  <c r="AN19" i="4"/>
  <c r="BG19" i="4" s="1"/>
  <c r="AN20" i="4"/>
  <c r="BG20" i="4" s="1"/>
  <c r="AN23" i="4"/>
  <c r="AN24" i="4"/>
  <c r="BG24" i="4" s="1"/>
  <c r="AN25" i="4"/>
  <c r="AN28" i="4"/>
  <c r="BG28" i="4" s="1"/>
  <c r="AN29" i="4"/>
  <c r="BG29" i="4" s="1"/>
  <c r="AN31" i="4"/>
  <c r="AN32" i="4"/>
  <c r="AN33" i="4"/>
  <c r="AN35" i="4"/>
  <c r="BG35" i="4" s="1"/>
  <c r="AN36" i="4"/>
  <c r="BG36" i="4" s="1"/>
  <c r="AN39" i="4"/>
  <c r="AN40" i="4"/>
  <c r="BG40" i="4" s="1"/>
  <c r="CI40" i="4" s="1"/>
  <c r="AN41" i="4"/>
  <c r="AG8" i="4"/>
  <c r="AF8" i="4" s="1"/>
  <c r="AG9" i="4"/>
  <c r="AG10" i="4"/>
  <c r="AF10" i="4" s="1"/>
  <c r="AG11" i="4"/>
  <c r="AG12" i="4"/>
  <c r="AF12" i="4" s="1"/>
  <c r="AG13" i="4"/>
  <c r="AG14" i="4"/>
  <c r="AG15" i="4"/>
  <c r="AG16" i="4"/>
  <c r="AF16" i="4" s="1"/>
  <c r="AG17" i="4"/>
  <c r="AG18" i="4"/>
  <c r="AF18" i="4" s="1"/>
  <c r="AG19" i="4"/>
  <c r="AG20" i="4"/>
  <c r="AF20" i="4" s="1"/>
  <c r="AG21" i="4"/>
  <c r="AG22" i="4"/>
  <c r="AG23" i="4"/>
  <c r="AG24" i="4"/>
  <c r="AF24" i="4" s="1"/>
  <c r="AG25" i="4"/>
  <c r="AG26" i="4"/>
  <c r="AF26" i="4" s="1"/>
  <c r="AG27" i="4"/>
  <c r="AG28" i="4"/>
  <c r="AF28" i="4" s="1"/>
  <c r="AG29" i="4"/>
  <c r="AG30" i="4"/>
  <c r="AG31" i="4"/>
  <c r="AG32" i="4"/>
  <c r="AF32" i="4" s="1"/>
  <c r="AG33" i="4"/>
  <c r="AG34" i="4"/>
  <c r="AF34" i="4" s="1"/>
  <c r="AG35" i="4"/>
  <c r="AG36" i="4"/>
  <c r="AF36" i="4" s="1"/>
  <c r="AG37" i="4"/>
  <c r="AG38" i="4"/>
  <c r="AG39" i="4"/>
  <c r="AG40" i="4"/>
  <c r="AF40" i="4" s="1"/>
  <c r="AG41" i="4"/>
  <c r="AG42" i="4"/>
  <c r="AF42" i="4" s="1"/>
  <c r="AF9" i="4"/>
  <c r="BG9" i="4" s="1"/>
  <c r="AF11" i="4"/>
  <c r="AF13" i="4"/>
  <c r="AF15" i="4"/>
  <c r="AF17" i="4"/>
  <c r="AF19" i="4"/>
  <c r="AF21" i="4"/>
  <c r="AF23" i="4"/>
  <c r="AF25" i="4"/>
  <c r="AF27" i="4"/>
  <c r="AF29" i="4"/>
  <c r="AF31" i="4"/>
  <c r="AF33" i="4"/>
  <c r="AF35" i="4"/>
  <c r="AF37" i="4"/>
  <c r="AF39" i="4"/>
  <c r="AF41" i="4"/>
  <c r="AE20" i="4"/>
  <c r="AE36" i="4"/>
  <c r="CI36" i="4" s="1"/>
  <c r="W8" i="4"/>
  <c r="CA8" i="4" s="1"/>
  <c r="W9" i="4"/>
  <c r="CA9" i="4" s="1"/>
  <c r="W10" i="4"/>
  <c r="W11" i="4"/>
  <c r="CA11" i="4" s="1"/>
  <c r="W12" i="4"/>
  <c r="CA12" i="4" s="1"/>
  <c r="W13" i="4"/>
  <c r="CA13" i="4" s="1"/>
  <c r="W14" i="4"/>
  <c r="W15" i="4"/>
  <c r="CA15" i="4" s="1"/>
  <c r="W16" i="4"/>
  <c r="CA16" i="4" s="1"/>
  <c r="W17" i="4"/>
  <c r="W18" i="4"/>
  <c r="W19" i="4"/>
  <c r="CA19" i="4" s="1"/>
  <c r="W20" i="4"/>
  <c r="CA20" i="4" s="1"/>
  <c r="W21" i="4"/>
  <c r="CA21" i="4" s="1"/>
  <c r="W22" i="4"/>
  <c r="W23" i="4"/>
  <c r="CA23" i="4" s="1"/>
  <c r="W24" i="4"/>
  <c r="CA24" i="4" s="1"/>
  <c r="W25" i="4"/>
  <c r="CA25" i="4" s="1"/>
  <c r="W26" i="4"/>
  <c r="W27" i="4"/>
  <c r="CA27" i="4" s="1"/>
  <c r="W28" i="4"/>
  <c r="CA28" i="4" s="1"/>
  <c r="W29" i="4"/>
  <c r="W30" i="4"/>
  <c r="W31" i="4"/>
  <c r="CA31" i="4" s="1"/>
  <c r="W32" i="4"/>
  <c r="CA32" i="4" s="1"/>
  <c r="W33" i="4"/>
  <c r="CA33" i="4" s="1"/>
  <c r="W34" i="4"/>
  <c r="W35" i="4"/>
  <c r="CA35" i="4" s="1"/>
  <c r="W36" i="4"/>
  <c r="CA36" i="4" s="1"/>
  <c r="W37" i="4"/>
  <c r="CA37" i="4" s="1"/>
  <c r="W38" i="4"/>
  <c r="W39" i="4"/>
  <c r="CA39" i="4" s="1"/>
  <c r="W40" i="4"/>
  <c r="CA40" i="4" s="1"/>
  <c r="W41" i="4"/>
  <c r="CA41" i="4" s="1"/>
  <c r="W42" i="4"/>
  <c r="R8" i="4"/>
  <c r="BV8" i="4" s="1"/>
  <c r="R9" i="4"/>
  <c r="BV9" i="4" s="1"/>
  <c r="R10" i="4"/>
  <c r="L10" i="4" s="1"/>
  <c r="BP10" i="4" s="1"/>
  <c r="R11" i="4"/>
  <c r="R12" i="4"/>
  <c r="BV12" i="4" s="1"/>
  <c r="R13" i="4"/>
  <c r="BV13" i="4" s="1"/>
  <c r="R14" i="4"/>
  <c r="R15" i="4"/>
  <c r="R16" i="4"/>
  <c r="BV16" i="4" s="1"/>
  <c r="R17" i="4"/>
  <c r="BV17" i="4" s="1"/>
  <c r="R18" i="4"/>
  <c r="R19" i="4"/>
  <c r="R20" i="4"/>
  <c r="BV20" i="4" s="1"/>
  <c r="R21" i="4"/>
  <c r="BV21" i="4" s="1"/>
  <c r="R22" i="4"/>
  <c r="BV22" i="4" s="1"/>
  <c r="R23" i="4"/>
  <c r="R24" i="4"/>
  <c r="BV24" i="4" s="1"/>
  <c r="R25" i="4"/>
  <c r="BV25" i="4" s="1"/>
  <c r="R26" i="4"/>
  <c r="L26" i="4" s="1"/>
  <c r="BP26" i="4" s="1"/>
  <c r="R27" i="4"/>
  <c r="R28" i="4"/>
  <c r="BV28" i="4" s="1"/>
  <c r="R29" i="4"/>
  <c r="BV29" i="4" s="1"/>
  <c r="R30" i="4"/>
  <c r="BV30" i="4" s="1"/>
  <c r="R31" i="4"/>
  <c r="R32" i="4"/>
  <c r="BV32" i="4" s="1"/>
  <c r="R33" i="4"/>
  <c r="BV33" i="4" s="1"/>
  <c r="R34" i="4"/>
  <c r="R35" i="4"/>
  <c r="R36" i="4"/>
  <c r="BV36" i="4" s="1"/>
  <c r="R37" i="4"/>
  <c r="BV37" i="4" s="1"/>
  <c r="R38" i="4"/>
  <c r="BV38" i="4" s="1"/>
  <c r="R39" i="4"/>
  <c r="R40" i="4"/>
  <c r="BV40" i="4" s="1"/>
  <c r="R41" i="4"/>
  <c r="BV41" i="4" s="1"/>
  <c r="R42" i="4"/>
  <c r="L42" i="4" s="1"/>
  <c r="BP42" i="4" s="1"/>
  <c r="M8" i="4"/>
  <c r="M9" i="4"/>
  <c r="M10" i="4"/>
  <c r="BQ10" i="4" s="1"/>
  <c r="M11" i="4"/>
  <c r="L11" i="4" s="1"/>
  <c r="BP11" i="4" s="1"/>
  <c r="M12" i="4"/>
  <c r="M13" i="4"/>
  <c r="M14" i="4"/>
  <c r="BQ14" i="4" s="1"/>
  <c r="M15" i="4"/>
  <c r="M16" i="4"/>
  <c r="M17" i="4"/>
  <c r="M18" i="4"/>
  <c r="BQ18" i="4" s="1"/>
  <c r="M19" i="4"/>
  <c r="M20" i="4"/>
  <c r="M21" i="4"/>
  <c r="M22" i="4"/>
  <c r="BQ22" i="4" s="1"/>
  <c r="M23" i="4"/>
  <c r="L23" i="4" s="1"/>
  <c r="BP23" i="4" s="1"/>
  <c r="M24" i="4"/>
  <c r="M25" i="4"/>
  <c r="M26" i="4"/>
  <c r="BQ26" i="4" s="1"/>
  <c r="M27" i="4"/>
  <c r="L27" i="4" s="1"/>
  <c r="BP27" i="4" s="1"/>
  <c r="M28" i="4"/>
  <c r="M29" i="4"/>
  <c r="M30" i="4"/>
  <c r="BQ30" i="4" s="1"/>
  <c r="M31" i="4"/>
  <c r="M32" i="4"/>
  <c r="M33" i="4"/>
  <c r="M34" i="4"/>
  <c r="BQ34" i="4" s="1"/>
  <c r="M35" i="4"/>
  <c r="M36" i="4"/>
  <c r="M37" i="4"/>
  <c r="M38" i="4"/>
  <c r="BQ38" i="4" s="1"/>
  <c r="M39" i="4"/>
  <c r="L39" i="4" s="1"/>
  <c r="BP39" i="4" s="1"/>
  <c r="M40" i="4"/>
  <c r="M41" i="4"/>
  <c r="M42" i="4"/>
  <c r="BQ42" i="4" s="1"/>
  <c r="L8" i="4"/>
  <c r="L12" i="4"/>
  <c r="BP12" i="4" s="1"/>
  <c r="L14" i="4"/>
  <c r="L16" i="4"/>
  <c r="BP16" i="4" s="1"/>
  <c r="L20" i="4"/>
  <c r="L22" i="4"/>
  <c r="BP22" i="4" s="1"/>
  <c r="L24" i="4"/>
  <c r="BP24" i="4" s="1"/>
  <c r="L28" i="4"/>
  <c r="BP28" i="4" s="1"/>
  <c r="L30" i="4"/>
  <c r="BP30" i="4" s="1"/>
  <c r="L32" i="4"/>
  <c r="BP32" i="4" s="1"/>
  <c r="L36" i="4"/>
  <c r="L40" i="4"/>
  <c r="E8" i="4"/>
  <c r="E9" i="4"/>
  <c r="E10" i="4"/>
  <c r="E11" i="4"/>
  <c r="D11" i="4" s="1"/>
  <c r="E12" i="4"/>
  <c r="E13" i="4"/>
  <c r="E14" i="4"/>
  <c r="E15" i="4"/>
  <c r="D15" i="4" s="1"/>
  <c r="E16" i="4"/>
  <c r="E17" i="4"/>
  <c r="BI17" i="4" s="1"/>
  <c r="E18" i="4"/>
  <c r="E19" i="4"/>
  <c r="D19" i="4" s="1"/>
  <c r="E20" i="4"/>
  <c r="E21" i="4"/>
  <c r="E22" i="4"/>
  <c r="E23" i="4"/>
  <c r="D23" i="4" s="1"/>
  <c r="E24" i="4"/>
  <c r="E25" i="4"/>
  <c r="E26" i="4"/>
  <c r="E27" i="4"/>
  <c r="D27" i="4" s="1"/>
  <c r="E28" i="4"/>
  <c r="E29" i="4"/>
  <c r="E30" i="4"/>
  <c r="E31" i="4"/>
  <c r="D31" i="4" s="1"/>
  <c r="E32" i="4"/>
  <c r="E33" i="4"/>
  <c r="E34" i="4"/>
  <c r="E35" i="4"/>
  <c r="D35" i="4" s="1"/>
  <c r="E36" i="4"/>
  <c r="E37" i="4"/>
  <c r="BI37" i="4" s="1"/>
  <c r="E38" i="4"/>
  <c r="E39" i="4"/>
  <c r="D39" i="4" s="1"/>
  <c r="E40" i="4"/>
  <c r="E41" i="4"/>
  <c r="E42" i="4"/>
  <c r="D8" i="4"/>
  <c r="AE8" i="4" s="1"/>
  <c r="D10" i="4"/>
  <c r="D12" i="4"/>
  <c r="D14" i="4"/>
  <c r="D16" i="4"/>
  <c r="D18" i="4"/>
  <c r="D20" i="4"/>
  <c r="BH20" i="4" s="1"/>
  <c r="D22" i="4"/>
  <c r="D24" i="4"/>
  <c r="D26" i="4"/>
  <c r="D28" i="4"/>
  <c r="BH28" i="4" s="1"/>
  <c r="D30" i="4"/>
  <c r="D32" i="4"/>
  <c r="D34" i="4"/>
  <c r="D36" i="4"/>
  <c r="BH36" i="4" s="1"/>
  <c r="D38" i="4"/>
  <c r="D40" i="4"/>
  <c r="AE40" i="4" s="1"/>
  <c r="D42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W12" i="3"/>
  <c r="W16" i="3"/>
  <c r="W17" i="3"/>
  <c r="W22" i="3"/>
  <c r="W26" i="3"/>
  <c r="W28" i="3"/>
  <c r="W37" i="3"/>
  <c r="W38" i="3"/>
  <c r="V19" i="3"/>
  <c r="V34" i="3"/>
  <c r="V35" i="3"/>
  <c r="N8" i="3"/>
  <c r="M8" i="3" s="1"/>
  <c r="N9" i="3"/>
  <c r="N10" i="3"/>
  <c r="M10" i="3" s="1"/>
  <c r="N11" i="3"/>
  <c r="N12" i="3"/>
  <c r="N13" i="3"/>
  <c r="N14" i="3"/>
  <c r="N15" i="3"/>
  <c r="N16" i="3"/>
  <c r="N17" i="3"/>
  <c r="N18" i="3"/>
  <c r="M18" i="3" s="1"/>
  <c r="V18" i="3" s="1"/>
  <c r="N19" i="3"/>
  <c r="N20" i="3"/>
  <c r="N21" i="3"/>
  <c r="N22" i="3"/>
  <c r="M22" i="3" s="1"/>
  <c r="N23" i="3"/>
  <c r="N24" i="3"/>
  <c r="M24" i="3" s="1"/>
  <c r="N25" i="3"/>
  <c r="N26" i="3"/>
  <c r="M26" i="3" s="1"/>
  <c r="N27" i="3"/>
  <c r="N28" i="3"/>
  <c r="N29" i="3"/>
  <c r="N30" i="3"/>
  <c r="N31" i="3"/>
  <c r="N32" i="3"/>
  <c r="N33" i="3"/>
  <c r="N34" i="3"/>
  <c r="M34" i="3" s="1"/>
  <c r="N35" i="3"/>
  <c r="N36" i="3"/>
  <c r="N37" i="3"/>
  <c r="N38" i="3"/>
  <c r="M38" i="3" s="1"/>
  <c r="N39" i="3"/>
  <c r="N40" i="3"/>
  <c r="M40" i="3" s="1"/>
  <c r="N41" i="3"/>
  <c r="N42" i="3"/>
  <c r="M42" i="3" s="1"/>
  <c r="M9" i="3"/>
  <c r="M11" i="3"/>
  <c r="M12" i="3"/>
  <c r="M13" i="3"/>
  <c r="M15" i="3"/>
  <c r="M16" i="3"/>
  <c r="M17" i="3"/>
  <c r="M19" i="3"/>
  <c r="M20" i="3"/>
  <c r="M21" i="3"/>
  <c r="M23" i="3"/>
  <c r="V23" i="3" s="1"/>
  <c r="M25" i="3"/>
  <c r="M27" i="3"/>
  <c r="M28" i="3"/>
  <c r="M29" i="3"/>
  <c r="M31" i="3"/>
  <c r="M32" i="3"/>
  <c r="M33" i="3"/>
  <c r="M35" i="3"/>
  <c r="M36" i="3"/>
  <c r="M37" i="3"/>
  <c r="M39" i="3"/>
  <c r="V39" i="3" s="1"/>
  <c r="M41" i="3"/>
  <c r="E8" i="3"/>
  <c r="E9" i="3"/>
  <c r="E10" i="3"/>
  <c r="E11" i="3"/>
  <c r="W11" i="3" s="1"/>
  <c r="E12" i="3"/>
  <c r="D12" i="3" s="1"/>
  <c r="E13" i="3"/>
  <c r="E14" i="3"/>
  <c r="E15" i="3"/>
  <c r="W15" i="3" s="1"/>
  <c r="E16" i="3"/>
  <c r="D16" i="3" s="1"/>
  <c r="E17" i="3"/>
  <c r="E18" i="3"/>
  <c r="W18" i="3" s="1"/>
  <c r="E19" i="3"/>
  <c r="W19" i="3" s="1"/>
  <c r="E20" i="3"/>
  <c r="E21" i="3"/>
  <c r="W21" i="3" s="1"/>
  <c r="E22" i="3"/>
  <c r="E23" i="3"/>
  <c r="W23" i="3" s="1"/>
  <c r="E24" i="3"/>
  <c r="E25" i="3"/>
  <c r="E26" i="3"/>
  <c r="E27" i="3"/>
  <c r="W27" i="3" s="1"/>
  <c r="E28" i="3"/>
  <c r="D28" i="3" s="1"/>
  <c r="E29" i="3"/>
  <c r="E30" i="3"/>
  <c r="E31" i="3"/>
  <c r="W31" i="3" s="1"/>
  <c r="E32" i="3"/>
  <c r="D32" i="3" s="1"/>
  <c r="E33" i="3"/>
  <c r="W33" i="3" s="1"/>
  <c r="E34" i="3"/>
  <c r="W34" i="3" s="1"/>
  <c r="E35" i="3"/>
  <c r="W35" i="3" s="1"/>
  <c r="E36" i="3"/>
  <c r="E37" i="3"/>
  <c r="D37" i="3" s="1"/>
  <c r="V37" i="3" s="1"/>
  <c r="E38" i="3"/>
  <c r="E39" i="3"/>
  <c r="W39" i="3" s="1"/>
  <c r="E40" i="3"/>
  <c r="E41" i="3"/>
  <c r="E42" i="3"/>
  <c r="D10" i="3"/>
  <c r="V10" i="3" s="1"/>
  <c r="D11" i="3"/>
  <c r="D14" i="3"/>
  <c r="D15" i="3"/>
  <c r="V15" i="3" s="1"/>
  <c r="D17" i="3"/>
  <c r="V17" i="3" s="1"/>
  <c r="D18" i="3"/>
  <c r="D19" i="3"/>
  <c r="D21" i="3"/>
  <c r="V21" i="3" s="1"/>
  <c r="D22" i="3"/>
  <c r="V22" i="3" s="1"/>
  <c r="D23" i="3"/>
  <c r="D26" i="3"/>
  <c r="V26" i="3" s="1"/>
  <c r="D27" i="3"/>
  <c r="V27" i="3" s="1"/>
  <c r="D30" i="3"/>
  <c r="D31" i="3"/>
  <c r="V31" i="3" s="1"/>
  <c r="D33" i="3"/>
  <c r="D34" i="3"/>
  <c r="D35" i="3"/>
  <c r="D38" i="3"/>
  <c r="V38" i="3" s="1"/>
  <c r="D39" i="3"/>
  <c r="D42" i="3"/>
  <c r="V42" i="3" s="1"/>
  <c r="DI8" i="2"/>
  <c r="DI9" i="2"/>
  <c r="DI10" i="2"/>
  <c r="DI11" i="2"/>
  <c r="DI12" i="2"/>
  <c r="DI13" i="2"/>
  <c r="DI14" i="2"/>
  <c r="DI15" i="2"/>
  <c r="DI16" i="2"/>
  <c r="DI17" i="2"/>
  <c r="DH8" i="2"/>
  <c r="DH9" i="2"/>
  <c r="DH10" i="2"/>
  <c r="DH11" i="2"/>
  <c r="DH12" i="2"/>
  <c r="DH13" i="2"/>
  <c r="DH14" i="2"/>
  <c r="DH15" i="2"/>
  <c r="DH16" i="2"/>
  <c r="DH17" i="2"/>
  <c r="DF8" i="2"/>
  <c r="DF9" i="2"/>
  <c r="DF10" i="2"/>
  <c r="DF11" i="2"/>
  <c r="DF12" i="2"/>
  <c r="DF13" i="2"/>
  <c r="DF14" i="2"/>
  <c r="DF15" i="2"/>
  <c r="DF16" i="2"/>
  <c r="DF17" i="2"/>
  <c r="DE8" i="2"/>
  <c r="DE9" i="2"/>
  <c r="DE10" i="2"/>
  <c r="DE11" i="2"/>
  <c r="DE12" i="2"/>
  <c r="DE13" i="2"/>
  <c r="DE14" i="2"/>
  <c r="DE15" i="2"/>
  <c r="DE16" i="2"/>
  <c r="DE17" i="2"/>
  <c r="DD8" i="2"/>
  <c r="DD9" i="2"/>
  <c r="DD10" i="2"/>
  <c r="DD11" i="2"/>
  <c r="DD12" i="2"/>
  <c r="DD13" i="2"/>
  <c r="DD14" i="2"/>
  <c r="DD15" i="2"/>
  <c r="DD16" i="2"/>
  <c r="DD17" i="2"/>
  <c r="DC8" i="2"/>
  <c r="DC9" i="2"/>
  <c r="DC10" i="2"/>
  <c r="DC11" i="2"/>
  <c r="DC12" i="2"/>
  <c r="DC13" i="2"/>
  <c r="DC14" i="2"/>
  <c r="DC15" i="2"/>
  <c r="DC16" i="2"/>
  <c r="DC17" i="2"/>
  <c r="DB8" i="2"/>
  <c r="DB14" i="2"/>
  <c r="DA8" i="2"/>
  <c r="DA9" i="2"/>
  <c r="DA10" i="2"/>
  <c r="DA11" i="2"/>
  <c r="DA12" i="2"/>
  <c r="DA13" i="2"/>
  <c r="DA14" i="2"/>
  <c r="DA15" i="2"/>
  <c r="DA16" i="2"/>
  <c r="DA17" i="2"/>
  <c r="CZ8" i="2"/>
  <c r="CZ9" i="2"/>
  <c r="CZ10" i="2"/>
  <c r="CZ11" i="2"/>
  <c r="CZ12" i="2"/>
  <c r="CZ13" i="2"/>
  <c r="CZ14" i="2"/>
  <c r="CZ15" i="2"/>
  <c r="CZ16" i="2"/>
  <c r="CZ17" i="2"/>
  <c r="CY8" i="2"/>
  <c r="CY9" i="2"/>
  <c r="CY10" i="2"/>
  <c r="CY11" i="2"/>
  <c r="CY12" i="2"/>
  <c r="CY13" i="2"/>
  <c r="CY14" i="2"/>
  <c r="CY15" i="2"/>
  <c r="CY16" i="2"/>
  <c r="CY17" i="2"/>
  <c r="CX8" i="2"/>
  <c r="CX9" i="2"/>
  <c r="CX10" i="2"/>
  <c r="CX11" i="2"/>
  <c r="CX12" i="2"/>
  <c r="CX13" i="2"/>
  <c r="CX14" i="2"/>
  <c r="CX15" i="2"/>
  <c r="CX16" i="2"/>
  <c r="CX17" i="2"/>
  <c r="CW8" i="2"/>
  <c r="CV8" i="2"/>
  <c r="CV9" i="2"/>
  <c r="CV10" i="2"/>
  <c r="CV11" i="2"/>
  <c r="CV12" i="2"/>
  <c r="CV13" i="2"/>
  <c r="CV14" i="2"/>
  <c r="CV15" i="2"/>
  <c r="CV16" i="2"/>
  <c r="CV17" i="2"/>
  <c r="CU8" i="2"/>
  <c r="CU9" i="2"/>
  <c r="CU10" i="2"/>
  <c r="CU11" i="2"/>
  <c r="CU12" i="2"/>
  <c r="CU13" i="2"/>
  <c r="CU14" i="2"/>
  <c r="CU15" i="2"/>
  <c r="CU16" i="2"/>
  <c r="CU17" i="2"/>
  <c r="CT8" i="2"/>
  <c r="CT9" i="2"/>
  <c r="CT10" i="2"/>
  <c r="CT11" i="2"/>
  <c r="CT12" i="2"/>
  <c r="CT13" i="2"/>
  <c r="CT14" i="2"/>
  <c r="CT15" i="2"/>
  <c r="CT16" i="2"/>
  <c r="CT17" i="2"/>
  <c r="CS8" i="2"/>
  <c r="CS9" i="2"/>
  <c r="CS10" i="2"/>
  <c r="CS11" i="2"/>
  <c r="CS12" i="2"/>
  <c r="CS13" i="2"/>
  <c r="CS14" i="2"/>
  <c r="CS15" i="2"/>
  <c r="CS16" i="2"/>
  <c r="CS17" i="2"/>
  <c r="CR8" i="2"/>
  <c r="CR13" i="2"/>
  <c r="CR16" i="2"/>
  <c r="CQ14" i="2"/>
  <c r="CO8" i="2"/>
  <c r="CO9" i="2"/>
  <c r="CO10" i="2"/>
  <c r="CO11" i="2"/>
  <c r="CO12" i="2"/>
  <c r="CO13" i="2"/>
  <c r="CO14" i="2"/>
  <c r="CO15" i="2"/>
  <c r="CO16" i="2"/>
  <c r="CO17" i="2"/>
  <c r="CN8" i="2"/>
  <c r="CN9" i="2"/>
  <c r="CN10" i="2"/>
  <c r="CN11" i="2"/>
  <c r="CN12" i="2"/>
  <c r="CN13" i="2"/>
  <c r="CN14" i="2"/>
  <c r="CN15" i="2"/>
  <c r="CN16" i="2"/>
  <c r="CN17" i="2"/>
  <c r="CM8" i="2"/>
  <c r="CM9" i="2"/>
  <c r="CM10" i="2"/>
  <c r="CM11" i="2"/>
  <c r="CM12" i="2"/>
  <c r="CM13" i="2"/>
  <c r="CM14" i="2"/>
  <c r="CM15" i="2"/>
  <c r="CM16" i="2"/>
  <c r="CM17" i="2"/>
  <c r="CL8" i="2"/>
  <c r="CL9" i="2"/>
  <c r="CL10" i="2"/>
  <c r="CL11" i="2"/>
  <c r="CL12" i="2"/>
  <c r="CL13" i="2"/>
  <c r="CL14" i="2"/>
  <c r="CL15" i="2"/>
  <c r="CL16" i="2"/>
  <c r="CL17" i="2"/>
  <c r="CK8" i="2"/>
  <c r="CK9" i="2"/>
  <c r="CK10" i="2"/>
  <c r="CK11" i="2"/>
  <c r="CK12" i="2"/>
  <c r="CK13" i="2"/>
  <c r="CK14" i="2"/>
  <c r="CK15" i="2"/>
  <c r="CK16" i="2"/>
  <c r="CK17" i="2"/>
  <c r="CH14" i="2"/>
  <c r="BZ8" i="2"/>
  <c r="BZ9" i="2"/>
  <c r="BZ10" i="2"/>
  <c r="DB10" i="2" s="1"/>
  <c r="BZ11" i="2"/>
  <c r="BZ12" i="2"/>
  <c r="DB12" i="2" s="1"/>
  <c r="BZ13" i="2"/>
  <c r="BZ14" i="2"/>
  <c r="BZ15" i="2"/>
  <c r="BZ16" i="2"/>
  <c r="DB16" i="2" s="1"/>
  <c r="BZ17" i="2"/>
  <c r="BU8" i="2"/>
  <c r="BU9" i="2"/>
  <c r="BU10" i="2"/>
  <c r="CW10" i="2" s="1"/>
  <c r="BU11" i="2"/>
  <c r="BU12" i="2"/>
  <c r="BU13" i="2"/>
  <c r="BU14" i="2"/>
  <c r="CW14" i="2" s="1"/>
  <c r="BU15" i="2"/>
  <c r="BO15" i="2" s="1"/>
  <c r="BU16" i="2"/>
  <c r="CW16" i="2" s="1"/>
  <c r="BU17" i="2"/>
  <c r="BP8" i="2"/>
  <c r="BO8" i="2" s="1"/>
  <c r="BP9" i="2"/>
  <c r="BP10" i="2"/>
  <c r="CR10" i="2" s="1"/>
  <c r="BP11" i="2"/>
  <c r="BP12" i="2"/>
  <c r="BO12" i="2" s="1"/>
  <c r="BP13" i="2"/>
  <c r="BO13" i="2" s="1"/>
  <c r="BP14" i="2"/>
  <c r="CR14" i="2" s="1"/>
  <c r="BP15" i="2"/>
  <c r="BP16" i="2"/>
  <c r="BO16" i="2" s="1"/>
  <c r="BP17" i="2"/>
  <c r="BO10" i="2"/>
  <c r="BO14" i="2"/>
  <c r="BH8" i="2"/>
  <c r="BH9" i="2"/>
  <c r="BH10" i="2"/>
  <c r="BH11" i="2"/>
  <c r="BH12" i="2"/>
  <c r="BH13" i="2"/>
  <c r="BH14" i="2"/>
  <c r="BH15" i="2"/>
  <c r="BH16" i="2"/>
  <c r="BH17" i="2"/>
  <c r="BG10" i="2"/>
  <c r="BG11" i="2"/>
  <c r="BG14" i="2"/>
  <c r="BG15" i="2"/>
  <c r="BG17" i="2"/>
  <c r="CI17" i="2" s="1"/>
  <c r="BF13" i="2"/>
  <c r="AX8" i="2"/>
  <c r="AX9" i="2"/>
  <c r="AX10" i="2"/>
  <c r="AX11" i="2"/>
  <c r="AX12" i="2"/>
  <c r="AX13" i="2"/>
  <c r="AX14" i="2"/>
  <c r="AX15" i="2"/>
  <c r="AX16" i="2"/>
  <c r="AX17" i="2"/>
  <c r="AS8" i="2"/>
  <c r="AS9" i="2"/>
  <c r="AS10" i="2"/>
  <c r="AS11" i="2"/>
  <c r="AS12" i="2"/>
  <c r="CW12" i="2" s="1"/>
  <c r="AS13" i="2"/>
  <c r="AS14" i="2"/>
  <c r="AS15" i="2"/>
  <c r="AM15" i="2" s="1"/>
  <c r="AS16" i="2"/>
  <c r="AS17" i="2"/>
  <c r="AN8" i="2"/>
  <c r="AN9" i="2"/>
  <c r="AM9" i="2" s="1"/>
  <c r="BF9" i="2" s="1"/>
  <c r="AN10" i="2"/>
  <c r="AM10" i="2" s="1"/>
  <c r="AN11" i="2"/>
  <c r="AN12" i="2"/>
  <c r="AN13" i="2"/>
  <c r="AM13" i="2" s="1"/>
  <c r="AN14" i="2"/>
  <c r="AM14" i="2" s="1"/>
  <c r="AN15" i="2"/>
  <c r="AN16" i="2"/>
  <c r="AN17" i="2"/>
  <c r="AM8" i="2"/>
  <c r="AM11" i="2"/>
  <c r="AM12" i="2"/>
  <c r="BF12" i="2" s="1"/>
  <c r="AM16" i="2"/>
  <c r="BF16" i="2" s="1"/>
  <c r="AM17" i="2"/>
  <c r="BF17" i="2" s="1"/>
  <c r="AF8" i="2"/>
  <c r="AF9" i="2"/>
  <c r="AF10" i="2"/>
  <c r="AE10" i="2" s="1"/>
  <c r="AF11" i="2"/>
  <c r="AF12" i="2"/>
  <c r="AF13" i="2"/>
  <c r="AF14" i="2"/>
  <c r="AF15" i="2"/>
  <c r="CJ15" i="2" s="1"/>
  <c r="AF16" i="2"/>
  <c r="AF17" i="2"/>
  <c r="AE8" i="2"/>
  <c r="BF8" i="2" s="1"/>
  <c r="AE9" i="2"/>
  <c r="AE12" i="2"/>
  <c r="AE13" i="2"/>
  <c r="AE16" i="2"/>
  <c r="AE17" i="2"/>
  <c r="AD8" i="2"/>
  <c r="AD9" i="2"/>
  <c r="AD10" i="2"/>
  <c r="AD11" i="2"/>
  <c r="AD12" i="2"/>
  <c r="AD13" i="2"/>
  <c r="AD14" i="2"/>
  <c r="AD15" i="2"/>
  <c r="AD16" i="2"/>
  <c r="AD17" i="2"/>
  <c r="AC8" i="2"/>
  <c r="AC9" i="2"/>
  <c r="AC10" i="2"/>
  <c r="AC11" i="2"/>
  <c r="AC12" i="2"/>
  <c r="AC13" i="2"/>
  <c r="AC14" i="2"/>
  <c r="AC15" i="2"/>
  <c r="AC16" i="2"/>
  <c r="AC17" i="2"/>
  <c r="AB8" i="2"/>
  <c r="AB9" i="2"/>
  <c r="AB10" i="2"/>
  <c r="AB11" i="2"/>
  <c r="AB12" i="2"/>
  <c r="AB13" i="2"/>
  <c r="AB14" i="2"/>
  <c r="AB15" i="2"/>
  <c r="AB16" i="2"/>
  <c r="AB17" i="2"/>
  <c r="AA8" i="2"/>
  <c r="AA9" i="2"/>
  <c r="AA10" i="2"/>
  <c r="AA11" i="2"/>
  <c r="AA12" i="2"/>
  <c r="AA13" i="2"/>
  <c r="AA14" i="2"/>
  <c r="AA15" i="2"/>
  <c r="AA16" i="2"/>
  <c r="AA17" i="2"/>
  <c r="Z8" i="2"/>
  <c r="Z9" i="2"/>
  <c r="Z10" i="2"/>
  <c r="Z11" i="2"/>
  <c r="Z12" i="2"/>
  <c r="Z13" i="2"/>
  <c r="Z14" i="2"/>
  <c r="Z15" i="2"/>
  <c r="Z16" i="2"/>
  <c r="Z17" i="2"/>
  <c r="Y8" i="2"/>
  <c r="Y9" i="2"/>
  <c r="Y10" i="2"/>
  <c r="Y11" i="2"/>
  <c r="Y12" i="2"/>
  <c r="Y13" i="2"/>
  <c r="Y14" i="2"/>
  <c r="Y15" i="2"/>
  <c r="Y16" i="2"/>
  <c r="Y17" i="2"/>
  <c r="X8" i="2"/>
  <c r="X9" i="2"/>
  <c r="X10" i="2"/>
  <c r="X11" i="2"/>
  <c r="X12" i="2"/>
  <c r="X13" i="2"/>
  <c r="X14" i="2"/>
  <c r="X15" i="2"/>
  <c r="X16" i="2"/>
  <c r="X17" i="2"/>
  <c r="W11" i="2"/>
  <c r="W12" i="2"/>
  <c r="W17" i="2"/>
  <c r="V11" i="2"/>
  <c r="V13" i="2"/>
  <c r="N8" i="2"/>
  <c r="M8" i="2" s="1"/>
  <c r="N9" i="2"/>
  <c r="N10" i="2"/>
  <c r="N11" i="2"/>
  <c r="N12" i="2"/>
  <c r="M12" i="2" s="1"/>
  <c r="N13" i="2"/>
  <c r="N14" i="2"/>
  <c r="N15" i="2"/>
  <c r="N16" i="2"/>
  <c r="M16" i="2" s="1"/>
  <c r="N17" i="2"/>
  <c r="M9" i="2"/>
  <c r="M10" i="2"/>
  <c r="M11" i="2"/>
  <c r="M13" i="2"/>
  <c r="M14" i="2"/>
  <c r="M15" i="2"/>
  <c r="M17" i="2"/>
  <c r="E8" i="2"/>
  <c r="D8" i="2" s="1"/>
  <c r="E9" i="2"/>
  <c r="W9" i="2" s="1"/>
  <c r="E10" i="2"/>
  <c r="W10" i="2" s="1"/>
  <c r="E11" i="2"/>
  <c r="D11" i="2" s="1"/>
  <c r="E12" i="2"/>
  <c r="D12" i="2" s="1"/>
  <c r="E13" i="2"/>
  <c r="W13" i="2" s="1"/>
  <c r="E14" i="2"/>
  <c r="W14" i="2" s="1"/>
  <c r="E15" i="2"/>
  <c r="W15" i="2" s="1"/>
  <c r="E16" i="2"/>
  <c r="D16" i="2" s="1"/>
  <c r="E17" i="2"/>
  <c r="D17" i="2" s="1"/>
  <c r="V17" i="2" s="1"/>
  <c r="D9" i="2"/>
  <c r="V9" i="2" s="1"/>
  <c r="D10" i="2"/>
  <c r="V10" i="2" s="1"/>
  <c r="D13" i="2"/>
  <c r="D14" i="2"/>
  <c r="V14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B8" i="1"/>
  <c r="DB16" i="1"/>
  <c r="DB24" i="1"/>
  <c r="DB3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W15" i="1"/>
  <c r="CW23" i="1"/>
  <c r="CW3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R14" i="1"/>
  <c r="CR22" i="1"/>
  <c r="CR3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J9" i="1"/>
  <c r="CJ10" i="1"/>
  <c r="CJ13" i="1"/>
  <c r="CJ17" i="1"/>
  <c r="CJ18" i="1"/>
  <c r="CJ21" i="1"/>
  <c r="CJ25" i="1"/>
  <c r="CJ26" i="1"/>
  <c r="CJ29" i="1"/>
  <c r="CI8" i="1"/>
  <c r="CI9" i="1"/>
  <c r="CI16" i="1"/>
  <c r="CI17" i="1"/>
  <c r="CI24" i="1"/>
  <c r="CI25" i="1"/>
  <c r="CI32" i="1"/>
  <c r="BZ8" i="1"/>
  <c r="BZ9" i="1"/>
  <c r="DB9" i="1" s="1"/>
  <c r="BZ10" i="1"/>
  <c r="DB10" i="1" s="1"/>
  <c r="BZ11" i="1"/>
  <c r="BO11" i="1" s="1"/>
  <c r="BZ12" i="1"/>
  <c r="BZ13" i="1"/>
  <c r="DB13" i="1" s="1"/>
  <c r="BZ14" i="1"/>
  <c r="DB14" i="1" s="1"/>
  <c r="BZ15" i="1"/>
  <c r="BO15" i="1" s="1"/>
  <c r="BZ16" i="1"/>
  <c r="BZ17" i="1"/>
  <c r="DB17" i="1" s="1"/>
  <c r="BZ18" i="1"/>
  <c r="DB18" i="1" s="1"/>
  <c r="BZ19" i="1"/>
  <c r="BO19" i="1" s="1"/>
  <c r="BZ20" i="1"/>
  <c r="BZ21" i="1"/>
  <c r="DB21" i="1" s="1"/>
  <c r="BZ22" i="1"/>
  <c r="DB22" i="1" s="1"/>
  <c r="BZ23" i="1"/>
  <c r="DB23" i="1" s="1"/>
  <c r="BZ24" i="1"/>
  <c r="BZ25" i="1"/>
  <c r="DB25" i="1" s="1"/>
  <c r="BZ26" i="1"/>
  <c r="DB26" i="1" s="1"/>
  <c r="BZ27" i="1"/>
  <c r="BO27" i="1" s="1"/>
  <c r="BZ28" i="1"/>
  <c r="BZ29" i="1"/>
  <c r="DB29" i="1" s="1"/>
  <c r="BZ30" i="1"/>
  <c r="DB30" i="1" s="1"/>
  <c r="BZ31" i="1"/>
  <c r="BO31" i="1" s="1"/>
  <c r="BZ32" i="1"/>
  <c r="BU8" i="1"/>
  <c r="CW8" i="1" s="1"/>
  <c r="BU9" i="1"/>
  <c r="CW9" i="1" s="1"/>
  <c r="BU10" i="1"/>
  <c r="BO10" i="1" s="1"/>
  <c r="BU11" i="1"/>
  <c r="BU12" i="1"/>
  <c r="CW12" i="1" s="1"/>
  <c r="BU13" i="1"/>
  <c r="CW13" i="1" s="1"/>
  <c r="BU14" i="1"/>
  <c r="BO14" i="1" s="1"/>
  <c r="BU15" i="1"/>
  <c r="BU16" i="1"/>
  <c r="CW16" i="1" s="1"/>
  <c r="BU17" i="1"/>
  <c r="CW17" i="1" s="1"/>
  <c r="BU18" i="1"/>
  <c r="BO18" i="1" s="1"/>
  <c r="BU19" i="1"/>
  <c r="BU20" i="1"/>
  <c r="CW20" i="1" s="1"/>
  <c r="BU21" i="1"/>
  <c r="CW21" i="1" s="1"/>
  <c r="BU22" i="1"/>
  <c r="BO22" i="1" s="1"/>
  <c r="BU23" i="1"/>
  <c r="BU24" i="1"/>
  <c r="CW24" i="1" s="1"/>
  <c r="BU25" i="1"/>
  <c r="CW25" i="1" s="1"/>
  <c r="BU26" i="1"/>
  <c r="BO26" i="1" s="1"/>
  <c r="BU27" i="1"/>
  <c r="BU28" i="1"/>
  <c r="CW28" i="1" s="1"/>
  <c r="BU29" i="1"/>
  <c r="CW29" i="1" s="1"/>
  <c r="BU30" i="1"/>
  <c r="BO30" i="1" s="1"/>
  <c r="BU31" i="1"/>
  <c r="BU32" i="1"/>
  <c r="CW32" i="1" s="1"/>
  <c r="BP8" i="1"/>
  <c r="CR8" i="1" s="1"/>
  <c r="BP9" i="1"/>
  <c r="BO9" i="1" s="1"/>
  <c r="CH9" i="1" s="1"/>
  <c r="BP10" i="1"/>
  <c r="BP11" i="1"/>
  <c r="CR11" i="1" s="1"/>
  <c r="BP12" i="1"/>
  <c r="CR12" i="1" s="1"/>
  <c r="BP13" i="1"/>
  <c r="BO13" i="1" s="1"/>
  <c r="CH13" i="1" s="1"/>
  <c r="BP14" i="1"/>
  <c r="BP15" i="1"/>
  <c r="CR15" i="1" s="1"/>
  <c r="BP16" i="1"/>
  <c r="CR16" i="1" s="1"/>
  <c r="BP17" i="1"/>
  <c r="BO17" i="1" s="1"/>
  <c r="CH17" i="1" s="1"/>
  <c r="BP18" i="1"/>
  <c r="BP19" i="1"/>
  <c r="CR19" i="1" s="1"/>
  <c r="BP20" i="1"/>
  <c r="CR20" i="1" s="1"/>
  <c r="BP21" i="1"/>
  <c r="BO21" i="1" s="1"/>
  <c r="BP22" i="1"/>
  <c r="BP23" i="1"/>
  <c r="CR23" i="1" s="1"/>
  <c r="BP24" i="1"/>
  <c r="CR24" i="1" s="1"/>
  <c r="BP25" i="1"/>
  <c r="BO25" i="1" s="1"/>
  <c r="CH25" i="1" s="1"/>
  <c r="DJ25" i="1" s="1"/>
  <c r="BP26" i="1"/>
  <c r="BP27" i="1"/>
  <c r="CR27" i="1" s="1"/>
  <c r="BP28" i="1"/>
  <c r="CR28" i="1" s="1"/>
  <c r="BP29" i="1"/>
  <c r="BO29" i="1" s="1"/>
  <c r="CH29" i="1" s="1"/>
  <c r="BP30" i="1"/>
  <c r="BP31" i="1"/>
  <c r="CR31" i="1" s="1"/>
  <c r="BP32" i="1"/>
  <c r="CR32" i="1" s="1"/>
  <c r="BO8" i="1"/>
  <c r="BO16" i="1"/>
  <c r="CH16" i="1" s="1"/>
  <c r="BO24" i="1"/>
  <c r="BO32" i="1"/>
  <c r="BH8" i="1"/>
  <c r="BH9" i="1"/>
  <c r="BH10" i="1"/>
  <c r="BH11" i="1"/>
  <c r="BH12" i="1"/>
  <c r="BH13" i="1"/>
  <c r="BH14" i="1"/>
  <c r="CJ14" i="1" s="1"/>
  <c r="BH15" i="1"/>
  <c r="BH16" i="1"/>
  <c r="BH17" i="1"/>
  <c r="BH18" i="1"/>
  <c r="BG18" i="1" s="1"/>
  <c r="CI18" i="1" s="1"/>
  <c r="BH19" i="1"/>
  <c r="BH20" i="1"/>
  <c r="BH21" i="1"/>
  <c r="BH22" i="1"/>
  <c r="BG22" i="1" s="1"/>
  <c r="CI22" i="1" s="1"/>
  <c r="BH23" i="1"/>
  <c r="BH24" i="1"/>
  <c r="BH25" i="1"/>
  <c r="BH26" i="1"/>
  <c r="BH27" i="1"/>
  <c r="BH28" i="1"/>
  <c r="BH29" i="1"/>
  <c r="BH30" i="1"/>
  <c r="CJ30" i="1" s="1"/>
  <c r="BH31" i="1"/>
  <c r="BH32" i="1"/>
  <c r="BG8" i="1"/>
  <c r="BG9" i="1"/>
  <c r="BG10" i="1"/>
  <c r="BG12" i="1"/>
  <c r="BG13" i="1"/>
  <c r="CI13" i="1" s="1"/>
  <c r="BG14" i="1"/>
  <c r="BG16" i="1"/>
  <c r="BG17" i="1"/>
  <c r="BG20" i="1"/>
  <c r="BG21" i="1"/>
  <c r="CI21" i="1" s="1"/>
  <c r="BG24" i="1"/>
  <c r="BG25" i="1"/>
  <c r="BG26" i="1"/>
  <c r="BG28" i="1"/>
  <c r="BG29" i="1"/>
  <c r="CI29" i="1" s="1"/>
  <c r="BG30" i="1"/>
  <c r="BG32" i="1"/>
  <c r="AX8" i="1"/>
  <c r="AM8" i="1" s="1"/>
  <c r="BF8" i="1" s="1"/>
  <c r="AX9" i="1"/>
  <c r="AX10" i="1"/>
  <c r="AX11" i="1"/>
  <c r="AX12" i="1"/>
  <c r="DB12" i="1" s="1"/>
  <c r="AX13" i="1"/>
  <c r="AX14" i="1"/>
  <c r="AX15" i="1"/>
  <c r="AX16" i="1"/>
  <c r="AM16" i="1" s="1"/>
  <c r="BF16" i="1" s="1"/>
  <c r="AX17" i="1"/>
  <c r="AX18" i="1"/>
  <c r="AX19" i="1"/>
  <c r="AX20" i="1"/>
  <c r="DB20" i="1" s="1"/>
  <c r="AX21" i="1"/>
  <c r="AX22" i="1"/>
  <c r="AX23" i="1"/>
  <c r="AX24" i="1"/>
  <c r="AM24" i="1" s="1"/>
  <c r="BF24" i="1" s="1"/>
  <c r="AX25" i="1"/>
  <c r="AX26" i="1"/>
  <c r="AX27" i="1"/>
  <c r="AX28" i="1"/>
  <c r="DB28" i="1" s="1"/>
  <c r="AX29" i="1"/>
  <c r="AX30" i="1"/>
  <c r="AX31" i="1"/>
  <c r="AX32" i="1"/>
  <c r="AM32" i="1" s="1"/>
  <c r="BF32" i="1" s="1"/>
  <c r="AS8" i="1"/>
  <c r="AS9" i="1"/>
  <c r="AS10" i="1"/>
  <c r="AS11" i="1"/>
  <c r="AM11" i="1" s="1"/>
  <c r="BF11" i="1" s="1"/>
  <c r="AS12" i="1"/>
  <c r="AS13" i="1"/>
  <c r="AS14" i="1"/>
  <c r="AS15" i="1"/>
  <c r="AM15" i="1" s="1"/>
  <c r="AS16" i="1"/>
  <c r="AS17" i="1"/>
  <c r="AS18" i="1"/>
  <c r="AS19" i="1"/>
  <c r="AM19" i="1" s="1"/>
  <c r="AS20" i="1"/>
  <c r="AS21" i="1"/>
  <c r="AS22" i="1"/>
  <c r="AS23" i="1"/>
  <c r="AM23" i="1" s="1"/>
  <c r="AS24" i="1"/>
  <c r="AS25" i="1"/>
  <c r="AS26" i="1"/>
  <c r="AS27" i="1"/>
  <c r="AM27" i="1" s="1"/>
  <c r="BF27" i="1" s="1"/>
  <c r="AS28" i="1"/>
  <c r="AS29" i="1"/>
  <c r="AS30" i="1"/>
  <c r="AS31" i="1"/>
  <c r="AM31" i="1" s="1"/>
  <c r="AS32" i="1"/>
  <c r="AN8" i="1"/>
  <c r="AN9" i="1"/>
  <c r="AN10" i="1"/>
  <c r="AM10" i="1" s="1"/>
  <c r="AN11" i="1"/>
  <c r="AN12" i="1"/>
  <c r="AN13" i="1"/>
  <c r="AN14" i="1"/>
  <c r="AM14" i="1" s="1"/>
  <c r="AN15" i="1"/>
  <c r="AN16" i="1"/>
  <c r="AN17" i="1"/>
  <c r="AN18" i="1"/>
  <c r="AM18" i="1" s="1"/>
  <c r="AN19" i="1"/>
  <c r="AN20" i="1"/>
  <c r="AN21" i="1"/>
  <c r="AN22" i="1"/>
  <c r="AM22" i="1" s="1"/>
  <c r="BF22" i="1" s="1"/>
  <c r="AN23" i="1"/>
  <c r="AN24" i="1"/>
  <c r="AN25" i="1"/>
  <c r="AN26" i="1"/>
  <c r="AM26" i="1" s="1"/>
  <c r="AN27" i="1"/>
  <c r="AN28" i="1"/>
  <c r="AN29" i="1"/>
  <c r="AN30" i="1"/>
  <c r="AM30" i="1" s="1"/>
  <c r="AN31" i="1"/>
  <c r="AN32" i="1"/>
  <c r="AM9" i="1"/>
  <c r="BF9" i="1" s="1"/>
  <c r="AM12" i="1"/>
  <c r="BF12" i="1" s="1"/>
  <c r="AM13" i="1"/>
  <c r="BF13" i="1" s="1"/>
  <c r="AM17" i="1"/>
  <c r="BF17" i="1" s="1"/>
  <c r="AM20" i="1"/>
  <c r="BF20" i="1" s="1"/>
  <c r="AM21" i="1"/>
  <c r="BF21" i="1" s="1"/>
  <c r="AM25" i="1"/>
  <c r="BF25" i="1" s="1"/>
  <c r="AM28" i="1"/>
  <c r="BF28" i="1" s="1"/>
  <c r="AM29" i="1"/>
  <c r="BF29" i="1" s="1"/>
  <c r="AF8" i="1"/>
  <c r="AE8" i="1" s="1"/>
  <c r="AF9" i="1"/>
  <c r="AF10" i="1"/>
  <c r="AF11" i="1"/>
  <c r="AF12" i="1"/>
  <c r="AE12" i="1" s="1"/>
  <c r="CI12" i="1" s="1"/>
  <c r="AF13" i="1"/>
  <c r="AF14" i="1"/>
  <c r="AF15" i="1"/>
  <c r="AF16" i="1"/>
  <c r="AE16" i="1" s="1"/>
  <c r="AF17" i="1"/>
  <c r="AF18" i="1"/>
  <c r="AF19" i="1"/>
  <c r="AF20" i="1"/>
  <c r="AE20" i="1" s="1"/>
  <c r="CI20" i="1" s="1"/>
  <c r="AF21" i="1"/>
  <c r="AF22" i="1"/>
  <c r="AF23" i="1"/>
  <c r="AF24" i="1"/>
  <c r="AE24" i="1" s="1"/>
  <c r="AF25" i="1"/>
  <c r="AF26" i="1"/>
  <c r="AF27" i="1"/>
  <c r="AF28" i="1"/>
  <c r="AE28" i="1" s="1"/>
  <c r="CI28" i="1" s="1"/>
  <c r="AF29" i="1"/>
  <c r="AF30" i="1"/>
  <c r="AF31" i="1"/>
  <c r="AF32" i="1"/>
  <c r="AE32" i="1" s="1"/>
  <c r="AE9" i="1"/>
  <c r="AE10" i="1"/>
  <c r="AE11" i="1"/>
  <c r="AE13" i="1"/>
  <c r="AE14" i="1"/>
  <c r="AE15" i="1"/>
  <c r="AE17" i="1"/>
  <c r="AE18" i="1"/>
  <c r="AE19" i="1"/>
  <c r="AE21" i="1"/>
  <c r="AE22" i="1"/>
  <c r="AE23" i="1"/>
  <c r="AE25" i="1"/>
  <c r="AE26" i="1"/>
  <c r="AE27" i="1"/>
  <c r="AE29" i="1"/>
  <c r="AE30" i="1"/>
  <c r="AE3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10" i="1"/>
  <c r="W18" i="1"/>
  <c r="W26" i="1"/>
  <c r="V9" i="1"/>
  <c r="V13" i="1"/>
  <c r="V14" i="1"/>
  <c r="V25" i="1"/>
  <c r="V29" i="1"/>
  <c r="V30" i="1"/>
  <c r="N8" i="1"/>
  <c r="M8" i="1" s="1"/>
  <c r="N9" i="1"/>
  <c r="M9" i="1" s="1"/>
  <c r="N10" i="1"/>
  <c r="N11" i="1"/>
  <c r="N12" i="1"/>
  <c r="N13" i="1"/>
  <c r="M13" i="1" s="1"/>
  <c r="N14" i="1"/>
  <c r="N15" i="1"/>
  <c r="N16" i="1"/>
  <c r="M16" i="1" s="1"/>
  <c r="N17" i="1"/>
  <c r="M17" i="1" s="1"/>
  <c r="N18" i="1"/>
  <c r="N19" i="1"/>
  <c r="N20" i="1"/>
  <c r="M20" i="1" s="1"/>
  <c r="N21" i="1"/>
  <c r="M21" i="1" s="1"/>
  <c r="N22" i="1"/>
  <c r="N23" i="1"/>
  <c r="N24" i="1"/>
  <c r="M24" i="1" s="1"/>
  <c r="N25" i="1"/>
  <c r="M25" i="1" s="1"/>
  <c r="N26" i="1"/>
  <c r="N27" i="1"/>
  <c r="N28" i="1"/>
  <c r="N29" i="1"/>
  <c r="M29" i="1" s="1"/>
  <c r="N30" i="1"/>
  <c r="N31" i="1"/>
  <c r="N32" i="1"/>
  <c r="M32" i="1" s="1"/>
  <c r="M10" i="1"/>
  <c r="M11" i="1"/>
  <c r="M12" i="1"/>
  <c r="M14" i="1"/>
  <c r="M15" i="1"/>
  <c r="M18" i="1"/>
  <c r="M19" i="1"/>
  <c r="M22" i="1"/>
  <c r="M23" i="1"/>
  <c r="M26" i="1"/>
  <c r="M27" i="1"/>
  <c r="M28" i="1"/>
  <c r="M30" i="1"/>
  <c r="M31" i="1"/>
  <c r="E8" i="1"/>
  <c r="W8" i="1" s="1"/>
  <c r="E9" i="1"/>
  <c r="W9" i="1" s="1"/>
  <c r="E10" i="1"/>
  <c r="E11" i="1"/>
  <c r="D11" i="1" s="1"/>
  <c r="V11" i="1" s="1"/>
  <c r="E12" i="1"/>
  <c r="W12" i="1" s="1"/>
  <c r="E13" i="1"/>
  <c r="W13" i="1" s="1"/>
  <c r="E14" i="1"/>
  <c r="W14" i="1" s="1"/>
  <c r="E15" i="1"/>
  <c r="D15" i="1" s="1"/>
  <c r="V15" i="1" s="1"/>
  <c r="E16" i="1"/>
  <c r="W16" i="1" s="1"/>
  <c r="E17" i="1"/>
  <c r="W17" i="1" s="1"/>
  <c r="E18" i="1"/>
  <c r="D18" i="1" s="1"/>
  <c r="V18" i="1" s="1"/>
  <c r="E19" i="1"/>
  <c r="D19" i="1" s="1"/>
  <c r="V19" i="1" s="1"/>
  <c r="E20" i="1"/>
  <c r="W20" i="1" s="1"/>
  <c r="E21" i="1"/>
  <c r="W21" i="1" s="1"/>
  <c r="E22" i="1"/>
  <c r="W22" i="1" s="1"/>
  <c r="E23" i="1"/>
  <c r="D23" i="1" s="1"/>
  <c r="E24" i="1"/>
  <c r="W24" i="1" s="1"/>
  <c r="E25" i="1"/>
  <c r="W25" i="1" s="1"/>
  <c r="E26" i="1"/>
  <c r="E27" i="1"/>
  <c r="D27" i="1" s="1"/>
  <c r="V27" i="1" s="1"/>
  <c r="E28" i="1"/>
  <c r="W28" i="1" s="1"/>
  <c r="E29" i="1"/>
  <c r="W29" i="1" s="1"/>
  <c r="E30" i="1"/>
  <c r="W30" i="1" s="1"/>
  <c r="E31" i="1"/>
  <c r="D31" i="1" s="1"/>
  <c r="V31" i="1" s="1"/>
  <c r="E32" i="1"/>
  <c r="W32" i="1" s="1"/>
  <c r="D8" i="1"/>
  <c r="D9" i="1"/>
  <c r="D10" i="1"/>
  <c r="V10" i="1" s="1"/>
  <c r="D12" i="1"/>
  <c r="V12" i="1" s="1"/>
  <c r="D13" i="1"/>
  <c r="D14" i="1"/>
  <c r="D16" i="1"/>
  <c r="D17" i="1"/>
  <c r="V17" i="1" s="1"/>
  <c r="D20" i="1"/>
  <c r="D21" i="1"/>
  <c r="V21" i="1" s="1"/>
  <c r="D22" i="1"/>
  <c r="V22" i="1" s="1"/>
  <c r="D24" i="1"/>
  <c r="D25" i="1"/>
  <c r="D26" i="1"/>
  <c r="V26" i="1" s="1"/>
  <c r="D28" i="1"/>
  <c r="V28" i="1" s="1"/>
  <c r="D29" i="1"/>
  <c r="D30" i="1"/>
  <c r="D32" i="1"/>
  <c r="DJ16" i="1" l="1"/>
  <c r="CQ24" i="1"/>
  <c r="CQ31" i="1"/>
  <c r="CQ19" i="1"/>
  <c r="CQ11" i="1"/>
  <c r="CH11" i="1"/>
  <c r="DJ11" i="1" s="1"/>
  <c r="CQ15" i="2"/>
  <c r="CH15" i="2"/>
  <c r="CQ8" i="1"/>
  <c r="DJ9" i="1"/>
  <c r="CQ27" i="1"/>
  <c r="CQ15" i="1"/>
  <c r="CQ32" i="1"/>
  <c r="CJ19" i="1"/>
  <c r="BG19" i="1"/>
  <c r="CI19" i="1" s="1"/>
  <c r="DJ17" i="1"/>
  <c r="CQ26" i="1"/>
  <c r="CH26" i="1"/>
  <c r="CQ18" i="1"/>
  <c r="CH18" i="1"/>
  <c r="CH24" i="1"/>
  <c r="DJ24" i="1" s="1"/>
  <c r="CH8" i="1"/>
  <c r="DJ8" i="1" s="1"/>
  <c r="CR25" i="1"/>
  <c r="CW18" i="1"/>
  <c r="DB27" i="1"/>
  <c r="BF11" i="2"/>
  <c r="CI10" i="1"/>
  <c r="CJ23" i="1"/>
  <c r="BG23" i="1"/>
  <c r="CI23" i="1" s="1"/>
  <c r="DJ13" i="1"/>
  <c r="CQ30" i="1"/>
  <c r="CH30" i="1"/>
  <c r="CQ14" i="1"/>
  <c r="CH14" i="1"/>
  <c r="CQ16" i="1"/>
  <c r="CR9" i="1"/>
  <c r="CW10" i="1"/>
  <c r="DB19" i="1"/>
  <c r="BP14" i="4"/>
  <c r="AE14" i="4"/>
  <c r="W31" i="1"/>
  <c r="BO23" i="1"/>
  <c r="CJ11" i="2"/>
  <c r="AE11" i="2"/>
  <c r="AE12" i="4"/>
  <c r="CI12" i="4" s="1"/>
  <c r="BH12" i="4"/>
  <c r="BI33" i="4"/>
  <c r="D33" i="4"/>
  <c r="BI14" i="4"/>
  <c r="AF14" i="4"/>
  <c r="V20" i="1"/>
  <c r="BF10" i="1"/>
  <c r="BF15" i="1"/>
  <c r="BO12" i="1"/>
  <c r="CR21" i="1"/>
  <c r="DB31" i="1"/>
  <c r="DB15" i="1"/>
  <c r="AE15" i="2"/>
  <c r="BF15" i="2" s="1"/>
  <c r="AE14" i="2"/>
  <c r="CI14" i="2" s="1"/>
  <c r="CJ14" i="2"/>
  <c r="CJ16" i="2"/>
  <c r="BG16" i="2"/>
  <c r="CI16" i="2" s="1"/>
  <c r="CJ12" i="2"/>
  <c r="BG12" i="2"/>
  <c r="CI12" i="2" s="1"/>
  <c r="CJ8" i="2"/>
  <c r="BG8" i="2"/>
  <c r="CI8" i="2" s="1"/>
  <c r="BO17" i="2"/>
  <c r="CR17" i="2"/>
  <c r="CQ13" i="2"/>
  <c r="BO9" i="2"/>
  <c r="CR9" i="2"/>
  <c r="CW11" i="2"/>
  <c r="BO11" i="2"/>
  <c r="DB17" i="2"/>
  <c r="DB13" i="2"/>
  <c r="DB9" i="2"/>
  <c r="CJ10" i="2"/>
  <c r="CW15" i="2"/>
  <c r="BH32" i="4"/>
  <c r="AE32" i="4"/>
  <c r="AE24" i="4"/>
  <c r="CI24" i="4" s="1"/>
  <c r="D17" i="4"/>
  <c r="BH10" i="4"/>
  <c r="AE10" i="4"/>
  <c r="AE22" i="4"/>
  <c r="CI22" i="4" s="1"/>
  <c r="BG25" i="4"/>
  <c r="CI26" i="1"/>
  <c r="CJ31" i="1"/>
  <c r="BG31" i="1"/>
  <c r="CI31" i="1" s="1"/>
  <c r="CJ27" i="1"/>
  <c r="BG27" i="1"/>
  <c r="CI27" i="1" s="1"/>
  <c r="CJ15" i="1"/>
  <c r="BG15" i="1"/>
  <c r="CI15" i="1" s="1"/>
  <c r="CJ11" i="1"/>
  <c r="BG11" i="1"/>
  <c r="CI11" i="1" s="1"/>
  <c r="DJ29" i="1"/>
  <c r="CH21" i="1"/>
  <c r="DJ21" i="1" s="1"/>
  <c r="CQ22" i="1"/>
  <c r="CH22" i="1"/>
  <c r="DJ22" i="1" s="1"/>
  <c r="CQ10" i="1"/>
  <c r="CH10" i="1"/>
  <c r="DJ10" i="1" s="1"/>
  <c r="CH32" i="1"/>
  <c r="DJ32" i="1" s="1"/>
  <c r="CR17" i="1"/>
  <c r="CW26" i="1"/>
  <c r="DB11" i="1"/>
  <c r="BH42" i="4"/>
  <c r="AE42" i="4"/>
  <c r="BG41" i="4"/>
  <c r="V32" i="1"/>
  <c r="V16" i="1"/>
  <c r="V23" i="1"/>
  <c r="W23" i="1"/>
  <c r="W15" i="1"/>
  <c r="CI30" i="1"/>
  <c r="CI14" i="1"/>
  <c r="CQ29" i="1"/>
  <c r="CQ21" i="1"/>
  <c r="CQ13" i="1"/>
  <c r="CQ10" i="2"/>
  <c r="CH10" i="2"/>
  <c r="BI41" i="4"/>
  <c r="D41" i="4"/>
  <c r="BI29" i="4"/>
  <c r="D29" i="4"/>
  <c r="BI25" i="4"/>
  <c r="D25" i="4"/>
  <c r="BI21" i="4"/>
  <c r="D21" i="4"/>
  <c r="BI13" i="4"/>
  <c r="D13" i="4"/>
  <c r="BI9" i="4"/>
  <c r="D9" i="4"/>
  <c r="BI38" i="4"/>
  <c r="AF38" i="4"/>
  <c r="BI30" i="4"/>
  <c r="AF30" i="4"/>
  <c r="BI22" i="4"/>
  <c r="AF22" i="4"/>
  <c r="BG33" i="4"/>
  <c r="BG14" i="4"/>
  <c r="BF30" i="1"/>
  <c r="BF26" i="1"/>
  <c r="BF18" i="1"/>
  <c r="BF14" i="1"/>
  <c r="BF31" i="1"/>
  <c r="BF23" i="1"/>
  <c r="BF19" i="1"/>
  <c r="BO28" i="1"/>
  <c r="BO20" i="1"/>
  <c r="CJ22" i="1"/>
  <c r="CR29" i="1"/>
  <c r="CR13" i="1"/>
  <c r="CW30" i="1"/>
  <c r="CW22" i="1"/>
  <c r="CW14" i="1"/>
  <c r="V24" i="1"/>
  <c r="V8" i="1"/>
  <c r="W27" i="1"/>
  <c r="W19" i="1"/>
  <c r="W11" i="1"/>
  <c r="CJ32" i="1"/>
  <c r="CJ28" i="1"/>
  <c r="CJ24" i="1"/>
  <c r="CJ20" i="1"/>
  <c r="CJ16" i="1"/>
  <c r="CJ12" i="1"/>
  <c r="CJ8" i="1"/>
  <c r="CQ25" i="1"/>
  <c r="CQ17" i="1"/>
  <c r="CQ9" i="1"/>
  <c r="CR26" i="1"/>
  <c r="CR18" i="1"/>
  <c r="CR10" i="1"/>
  <c r="CW27" i="1"/>
  <c r="CW19" i="1"/>
  <c r="CW11" i="1"/>
  <c r="D15" i="2"/>
  <c r="V15" i="2" s="1"/>
  <c r="W16" i="2"/>
  <c r="CI11" i="2"/>
  <c r="D37" i="4"/>
  <c r="BH22" i="4"/>
  <c r="CI20" i="4"/>
  <c r="CI10" i="2"/>
  <c r="CQ16" i="2"/>
  <c r="CH16" i="2"/>
  <c r="DJ16" i="2" s="1"/>
  <c r="CQ12" i="2"/>
  <c r="CH12" i="2"/>
  <c r="DJ12" i="2" s="1"/>
  <c r="CQ8" i="2"/>
  <c r="CH8" i="2"/>
  <c r="DJ8" i="2" s="1"/>
  <c r="CR12" i="2"/>
  <c r="V33" i="3"/>
  <c r="W41" i="3"/>
  <c r="D41" i="3"/>
  <c r="V41" i="3" s="1"/>
  <c r="W29" i="3"/>
  <c r="D29" i="3"/>
  <c r="V29" i="3" s="1"/>
  <c r="W25" i="3"/>
  <c r="D25" i="3"/>
  <c r="V25" i="3" s="1"/>
  <c r="W13" i="3"/>
  <c r="D13" i="3"/>
  <c r="V13" i="3" s="1"/>
  <c r="W9" i="3"/>
  <c r="D9" i="3"/>
  <c r="V9" i="3" s="1"/>
  <c r="BH16" i="4"/>
  <c r="AE16" i="4"/>
  <c r="CI16" i="4" s="1"/>
  <c r="L35" i="4"/>
  <c r="BP35" i="4" s="1"/>
  <c r="BQ35" i="4"/>
  <c r="L31" i="4"/>
  <c r="BP31" i="4" s="1"/>
  <c r="BQ31" i="4"/>
  <c r="L19" i="4"/>
  <c r="BP19" i="4" s="1"/>
  <c r="BQ19" i="4"/>
  <c r="L15" i="4"/>
  <c r="BP15" i="4" s="1"/>
  <c r="BQ15" i="4"/>
  <c r="BV34" i="4"/>
  <c r="L34" i="4"/>
  <c r="BV18" i="4"/>
  <c r="L18" i="4"/>
  <c r="AE30" i="4"/>
  <c r="BQ39" i="4"/>
  <c r="BV42" i="4"/>
  <c r="BV10" i="4"/>
  <c r="V16" i="2"/>
  <c r="V12" i="2"/>
  <c r="V8" i="2"/>
  <c r="W8" i="2"/>
  <c r="BF10" i="2"/>
  <c r="CI15" i="2"/>
  <c r="CJ17" i="2"/>
  <c r="CJ13" i="2"/>
  <c r="BG13" i="2"/>
  <c r="CI13" i="2" s="1"/>
  <c r="CJ9" i="2"/>
  <c r="BG9" i="2"/>
  <c r="CI9" i="2" s="1"/>
  <c r="CR15" i="2"/>
  <c r="CR11" i="2"/>
  <c r="CW17" i="2"/>
  <c r="V11" i="3"/>
  <c r="D40" i="3"/>
  <c r="V40" i="3" s="1"/>
  <c r="W40" i="3"/>
  <c r="D36" i="3"/>
  <c r="V36" i="3" s="1"/>
  <c r="W36" i="3"/>
  <c r="V32" i="3"/>
  <c r="V28" i="3"/>
  <c r="D24" i="3"/>
  <c r="V24" i="3" s="1"/>
  <c r="W24" i="3"/>
  <c r="D20" i="3"/>
  <c r="V20" i="3" s="1"/>
  <c r="W20" i="3"/>
  <c r="V16" i="3"/>
  <c r="V12" i="3"/>
  <c r="D8" i="3"/>
  <c r="V8" i="3" s="1"/>
  <c r="W8" i="3"/>
  <c r="M30" i="3"/>
  <c r="V30" i="3" s="1"/>
  <c r="W30" i="3"/>
  <c r="M14" i="3"/>
  <c r="V14" i="3" s="1"/>
  <c r="W14" i="3"/>
  <c r="W42" i="3"/>
  <c r="W32" i="3"/>
  <c r="W10" i="3"/>
  <c r="BH38" i="4"/>
  <c r="BH26" i="4"/>
  <c r="AE26" i="4"/>
  <c r="BI42" i="4"/>
  <c r="BI34" i="4"/>
  <c r="BI26" i="4"/>
  <c r="BI18" i="4"/>
  <c r="BI10" i="4"/>
  <c r="L38" i="4"/>
  <c r="AE28" i="4"/>
  <c r="CI28" i="4" s="1"/>
  <c r="BG31" i="4"/>
  <c r="BG17" i="4"/>
  <c r="BQ27" i="4"/>
  <c r="CW13" i="2"/>
  <c r="CW9" i="2"/>
  <c r="DB15" i="2"/>
  <c r="DB11" i="2"/>
  <c r="BH30" i="4"/>
  <c r="BH14" i="4"/>
  <c r="BQ41" i="4"/>
  <c r="L41" i="4"/>
  <c r="BP41" i="4" s="1"/>
  <c r="BQ37" i="4"/>
  <c r="L37" i="4"/>
  <c r="BP37" i="4" s="1"/>
  <c r="BQ33" i="4"/>
  <c r="L33" i="4"/>
  <c r="BP33" i="4" s="1"/>
  <c r="BQ29" i="4"/>
  <c r="L29" i="4"/>
  <c r="BP29" i="4" s="1"/>
  <c r="BQ25" i="4"/>
  <c r="L25" i="4"/>
  <c r="BP25" i="4" s="1"/>
  <c r="BQ21" i="4"/>
  <c r="L21" i="4"/>
  <c r="BP21" i="4" s="1"/>
  <c r="BQ17" i="4"/>
  <c r="L17" i="4"/>
  <c r="BP17" i="4" s="1"/>
  <c r="BQ13" i="4"/>
  <c r="L13" i="4"/>
  <c r="BP13" i="4" s="1"/>
  <c r="BQ9" i="4"/>
  <c r="L9" i="4"/>
  <c r="BP9" i="4" s="1"/>
  <c r="BG39" i="4"/>
  <c r="BG23" i="4"/>
  <c r="BG15" i="4"/>
  <c r="BG42" i="4"/>
  <c r="BG38" i="4"/>
  <c r="BG34" i="4"/>
  <c r="BG30" i="4"/>
  <c r="BG26" i="4"/>
  <c r="BG22" i="4"/>
  <c r="BG18" i="4"/>
  <c r="BG10" i="4"/>
  <c r="BI39" i="4"/>
  <c r="BI23" i="4"/>
  <c r="BH34" i="4"/>
  <c r="BH18" i="4"/>
  <c r="BH39" i="4"/>
  <c r="AE39" i="4"/>
  <c r="CI39" i="4" s="1"/>
  <c r="BH35" i="4"/>
  <c r="AE35" i="4"/>
  <c r="CI35" i="4" s="1"/>
  <c r="BH31" i="4"/>
  <c r="AE31" i="4"/>
  <c r="BH27" i="4"/>
  <c r="AE27" i="4"/>
  <c r="CI27" i="4" s="1"/>
  <c r="BH23" i="4"/>
  <c r="AE23" i="4"/>
  <c r="BH19" i="4"/>
  <c r="AE19" i="4"/>
  <c r="CI19" i="4" s="1"/>
  <c r="BH15" i="4"/>
  <c r="AE15" i="4"/>
  <c r="BH11" i="4"/>
  <c r="AE11" i="4"/>
  <c r="CI11" i="4" s="1"/>
  <c r="BG32" i="4"/>
  <c r="BG16" i="4"/>
  <c r="BI35" i="4"/>
  <c r="BI19" i="4"/>
  <c r="BI40" i="4"/>
  <c r="BI36" i="4"/>
  <c r="BI32" i="4"/>
  <c r="BI28" i="4"/>
  <c r="BI24" i="4"/>
  <c r="BI20" i="4"/>
  <c r="BI16" i="4"/>
  <c r="BI12" i="4"/>
  <c r="BI8" i="4"/>
  <c r="F30" i="5"/>
  <c r="F26" i="5"/>
  <c r="F22" i="5"/>
  <c r="F18" i="5"/>
  <c r="F14" i="5"/>
  <c r="F10" i="5"/>
  <c r="I29" i="5"/>
  <c r="I25" i="5"/>
  <c r="I21" i="5"/>
  <c r="I17" i="5"/>
  <c r="I13" i="5"/>
  <c r="I9" i="5"/>
  <c r="BQ40" i="4"/>
  <c r="BQ36" i="4"/>
  <c r="BQ32" i="4"/>
  <c r="BQ28" i="4"/>
  <c r="BQ24" i="4"/>
  <c r="BQ20" i="4"/>
  <c r="BQ16" i="4"/>
  <c r="BQ12" i="4"/>
  <c r="BQ8" i="4"/>
  <c r="BV39" i="4"/>
  <c r="BV35" i="4"/>
  <c r="BV31" i="4"/>
  <c r="BV27" i="4"/>
  <c r="BV23" i="4"/>
  <c r="BV19" i="4"/>
  <c r="BV15" i="4"/>
  <c r="BV11" i="4"/>
  <c r="CA42" i="4"/>
  <c r="CA38" i="4"/>
  <c r="CA34" i="4"/>
  <c r="CA30" i="4"/>
  <c r="CA26" i="4"/>
  <c r="CA22" i="4"/>
  <c r="CA18" i="4"/>
  <c r="CA14" i="4"/>
  <c r="CA10" i="4"/>
  <c r="C1" i="8"/>
  <c r="B1" i="8"/>
  <c r="BF14" i="2" l="1"/>
  <c r="DJ14" i="2" s="1"/>
  <c r="CI30" i="4"/>
  <c r="BH37" i="4"/>
  <c r="AE37" i="4"/>
  <c r="CI37" i="4" s="1"/>
  <c r="CH28" i="1"/>
  <c r="DJ28" i="1" s="1"/>
  <c r="CQ28" i="1"/>
  <c r="BH9" i="4"/>
  <c r="AE9" i="4"/>
  <c r="CI9" i="4" s="1"/>
  <c r="BH21" i="4"/>
  <c r="AE21" i="4"/>
  <c r="CI21" i="4" s="1"/>
  <c r="BH29" i="4"/>
  <c r="AE29" i="4"/>
  <c r="CI29" i="4" s="1"/>
  <c r="DJ10" i="2"/>
  <c r="CI10" i="4"/>
  <c r="CI32" i="4"/>
  <c r="CQ12" i="1"/>
  <c r="CH12" i="1"/>
  <c r="DJ12" i="1" s="1"/>
  <c r="CQ23" i="1"/>
  <c r="CH23" i="1"/>
  <c r="DJ23" i="1" s="1"/>
  <c r="DJ14" i="1"/>
  <c r="DJ26" i="1"/>
  <c r="CH27" i="1"/>
  <c r="DJ27" i="1" s="1"/>
  <c r="DJ15" i="2"/>
  <c r="BP34" i="4"/>
  <c r="AE34" i="4"/>
  <c r="CI34" i="4" s="1"/>
  <c r="CH13" i="2"/>
  <c r="DJ13" i="2" s="1"/>
  <c r="CI42" i="4"/>
  <c r="CH19" i="1"/>
  <c r="DJ19" i="1" s="1"/>
  <c r="BP38" i="4"/>
  <c r="AE38" i="4"/>
  <c r="CI38" i="4" s="1"/>
  <c r="CQ20" i="1"/>
  <c r="CH20" i="1"/>
  <c r="DJ20" i="1" s="1"/>
  <c r="CQ11" i="2"/>
  <c r="CH11" i="2"/>
  <c r="DJ11" i="2" s="1"/>
  <c r="CH31" i="1"/>
  <c r="DJ31" i="1" s="1"/>
  <c r="CI26" i="4"/>
  <c r="BP18" i="4"/>
  <c r="AE18" i="4"/>
  <c r="CI18" i="4" s="1"/>
  <c r="CI15" i="4"/>
  <c r="CI23" i="4"/>
  <c r="CI31" i="4"/>
  <c r="BH13" i="4"/>
  <c r="AE13" i="4"/>
  <c r="CI13" i="4" s="1"/>
  <c r="BH25" i="4"/>
  <c r="AE25" i="4"/>
  <c r="CI25" i="4" s="1"/>
  <c r="BH41" i="4"/>
  <c r="AE41" i="4"/>
  <c r="CI41" i="4" s="1"/>
  <c r="BH17" i="4"/>
  <c r="AE17" i="4"/>
  <c r="CI17" i="4" s="1"/>
  <c r="CQ9" i="2"/>
  <c r="CH9" i="2"/>
  <c r="DJ9" i="2" s="1"/>
  <c r="CQ17" i="2"/>
  <c r="CH17" i="2"/>
  <c r="DJ17" i="2" s="1"/>
  <c r="BH33" i="4"/>
  <c r="AE33" i="4"/>
  <c r="CI33" i="4" s="1"/>
  <c r="CI14" i="4"/>
  <c r="DJ30" i="1"/>
  <c r="DJ18" i="1"/>
  <c r="CH15" i="1"/>
  <c r="DJ15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DD7" i="1" s="1"/>
  <c r="AY7" i="1"/>
  <c r="AW7" i="1"/>
  <c r="AV7" i="1"/>
  <c r="AU7" i="1"/>
  <c r="CY7" i="1" s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AA7" i="2" l="1"/>
  <c r="N7" i="2"/>
  <c r="M7" i="2" s="1"/>
  <c r="CL7" i="2"/>
  <c r="CS7" i="2"/>
  <c r="CX7" i="2"/>
  <c r="DC7" i="2"/>
  <c r="DH7" i="2"/>
  <c r="CM7" i="2"/>
  <c r="CT7" i="2"/>
  <c r="CY7" i="2"/>
  <c r="DI7" i="2"/>
  <c r="AC7" i="2"/>
  <c r="CO7" i="2"/>
  <c r="Y7" i="2"/>
  <c r="BU7" i="2"/>
  <c r="CN7" i="2"/>
  <c r="CU7" i="2"/>
  <c r="CZ7" i="2"/>
  <c r="DE7" i="2"/>
  <c r="BZ7" i="2"/>
  <c r="AS7" i="2"/>
  <c r="BP7" i="2"/>
  <c r="Z7" i="2"/>
  <c r="AD7" i="2"/>
  <c r="DF7" i="2"/>
  <c r="DD7" i="2"/>
  <c r="E7" i="2"/>
  <c r="W7" i="2" s="1"/>
  <c r="AB7" i="2"/>
  <c r="BH7" i="2"/>
  <c r="BG7" i="2" s="1"/>
  <c r="CV7" i="2"/>
  <c r="DA7" i="2"/>
  <c r="Y7" i="3"/>
  <c r="AC7" i="3"/>
  <c r="N7" i="1"/>
  <c r="M7" i="1" s="1"/>
  <c r="BZ7" i="4"/>
  <c r="AC7" i="1"/>
  <c r="DF7" i="1"/>
  <c r="BW7" i="4"/>
  <c r="CB7" i="4"/>
  <c r="CF7" i="4"/>
  <c r="AD7" i="1"/>
  <c r="AN7" i="1"/>
  <c r="CM7" i="1"/>
  <c r="CX7" i="1"/>
  <c r="DG7" i="1"/>
  <c r="V7" i="5"/>
  <c r="BJ7" i="4"/>
  <c r="BN7" i="4"/>
  <c r="BT7" i="4"/>
  <c r="BY7" i="4"/>
  <c r="CD7" i="4"/>
  <c r="CH7" i="4"/>
  <c r="AA7" i="3"/>
  <c r="Z7" i="1"/>
  <c r="CO7" i="1"/>
  <c r="AB7" i="3"/>
  <c r="AL7" i="5"/>
  <c r="BE7" i="5"/>
  <c r="R7" i="4"/>
  <c r="AO7" i="4"/>
  <c r="Z7" i="3"/>
  <c r="BL7" i="4"/>
  <c r="BR7" i="4"/>
  <c r="AG7" i="4"/>
  <c r="AF7" i="4" s="1"/>
  <c r="AT7" i="4"/>
  <c r="E7" i="1"/>
  <c r="D7" i="1" s="1"/>
  <c r="CC7" i="4"/>
  <c r="BK7" i="4"/>
  <c r="BU7" i="4"/>
  <c r="CK7" i="1"/>
  <c r="CU7" i="1"/>
  <c r="CZ7" i="1"/>
  <c r="DI7" i="1"/>
  <c r="CG7" i="4"/>
  <c r="N7" i="5"/>
  <c r="AT7" i="5"/>
  <c r="X7" i="1"/>
  <c r="Q7" i="5"/>
  <c r="AD7" i="5"/>
  <c r="W7" i="4"/>
  <c r="BB7" i="5"/>
  <c r="BM7" i="4"/>
  <c r="BS7" i="4"/>
  <c r="DE7" i="1"/>
  <c r="CN7" i="1"/>
  <c r="CT7" i="1"/>
  <c r="BU7" i="1"/>
  <c r="DH7" i="1"/>
  <c r="BX7" i="4"/>
  <c r="CE7" i="4"/>
  <c r="E7" i="3"/>
  <c r="N7" i="3"/>
  <c r="M7" i="3" s="1"/>
  <c r="Y7" i="1"/>
  <c r="H7" i="5"/>
  <c r="BO7" i="4"/>
  <c r="CS7" i="1"/>
  <c r="AX7" i="1"/>
  <c r="CL7" i="1"/>
  <c r="CV7" i="1"/>
  <c r="M7" i="4"/>
  <c r="X7" i="3"/>
  <c r="E7" i="4"/>
  <c r="D7" i="4" s="1"/>
  <c r="AY7" i="4"/>
  <c r="AD7" i="3"/>
  <c r="AN7" i="2"/>
  <c r="X7" i="2"/>
  <c r="CK7" i="2"/>
  <c r="AF7" i="2"/>
  <c r="AX7" i="2"/>
  <c r="CP7" i="1"/>
  <c r="DA7" i="1"/>
  <c r="G7" i="5"/>
  <c r="I7" i="5" s="1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D7" i="2" l="1"/>
  <c r="V7" i="2" s="1"/>
  <c r="CJ7" i="2"/>
  <c r="CW7" i="2"/>
  <c r="BO7" i="2"/>
  <c r="CH7" i="2" s="1"/>
  <c r="AE7" i="2"/>
  <c r="CI7" i="2" s="1"/>
  <c r="DB7" i="2"/>
  <c r="CR7" i="2"/>
  <c r="AM7" i="2"/>
  <c r="BF7" i="2" s="1"/>
  <c r="DJ7" i="2" s="1"/>
  <c r="W7" i="1"/>
  <c r="BV7" i="4"/>
  <c r="BI7" i="4"/>
  <c r="V7" i="1"/>
  <c r="BO7" i="1"/>
  <c r="CA7" i="4"/>
  <c r="DB7" i="1"/>
  <c r="AM7" i="1"/>
  <c r="BF7" i="1" s="1"/>
  <c r="W7" i="3"/>
  <c r="D7" i="3"/>
  <c r="V7" i="3" s="1"/>
  <c r="CI7" i="1"/>
  <c r="CJ7" i="1"/>
  <c r="AN7" i="4"/>
  <c r="BG7" i="4" s="1"/>
  <c r="F7" i="5"/>
  <c r="CW7" i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BH7" i="4"/>
  <c r="CQ7" i="2" l="1"/>
  <c r="CQ7" i="1"/>
  <c r="BP7" i="4"/>
  <c r="CI7" i="4"/>
  <c r="CH7" i="1"/>
  <c r="DJ7" i="1" s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<sst xmlns="http://schemas.openxmlformats.org/spreadsheetml/2006/main" count="2148" uniqueCount="432">
  <si>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</si>
  <si>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</si>
  <si>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</si>
  <si>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</si>
  <si>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</si>
  <si>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</si>
  <si>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</si>
  <si>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</si>
  <si>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</si>
  <si>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</si>
  <si>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</si>
  <si>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</si>
  <si>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</si>
  <si>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</si>
  <si>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</si>
  <si>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</si>
  <si>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</si>
  <si>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</si>
  <si>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</si>
  <si>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</si>
  <si>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</si>
  <si>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</si>
  <si>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</si>
  <si>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</si>
  <si>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</si>
  <si>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</si>
  <si>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</si>
  <si>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</si>
  <si>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</si>
  <si>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</si>
  <si>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</si>
  <si>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</si>
  <si>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</si>
  <si>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</si>
  <si>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</si>
  <si>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</si>
  <si>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</si>
  <si>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</si>
  <si>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</si>
  <si>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</si>
  <si>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</si>
  <si>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</si>
  <si>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</si>
  <si>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</si>
  <si>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</si>
  <si>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</si>
  <si>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</si>
  <si>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</si>
  <si>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</si>
  <si>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</si>
  <si>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</si>
  <si>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</si>
  <si>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</si>
  <si>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</si>
  <si>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</si>
  <si>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</si>
  <si>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</si>
  <si>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</si>
  <si>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</si>
  <si>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</si>
  <si>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</si>
  <si>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</si>
  <si>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</si>
  <si>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</si>
  <si>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</si>
  <si>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</si>
  <si>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</si>
  <si>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</si>
  <si>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</si>
  <si>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</si>
  <si>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</si>
  <si>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</si>
  <si>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</si>
  <si>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</si>
  <si>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</si>
  <si>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</si>
  <si>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</si>
  <si>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</si>
  <si>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</si>
  <si>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</si>
  <si>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</si>
  <si>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</si>
  <si>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</si>
  <si>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</si>
  <si>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</si>
  <si>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</si>
  <si>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</si>
  <si>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</si>
  <si>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</si>
  <si>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</si>
  <si>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</si>
  <si>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</si>
  <si>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</si>
  <si>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</si>
  <si>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</si>
  <si>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</si>
  <si>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</si>
  <si>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</si>
  <si>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</si>
  <si>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</si>
  <si>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</si>
  <si>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</si>
  <si>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</si>
  <si>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</si>
  <si>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</si>
  <si>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</si>
  <si>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</si>
  <si>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</si>
  <si>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</si>
  <si>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</si>
  <si>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</si>
  <si>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</si>
  <si>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</si>
  <si>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</si>
  <si>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</si>
  <si>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</si>
  <si>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</si>
  <si>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</si>
  <si>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</si>
  <si>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</si>
  <si>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</si>
  <si>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</si>
  <si>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</si>
  <si>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</si>
  <si>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</si>
  <si>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</si>
  <si>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</si>
  <si>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</si>
  <si>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</si>
  <si>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</si>
  <si>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</si>
  <si>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</si>
  <si>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</si>
  <si>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</si>
  <si>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</si>
  <si>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</si>
  <si>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</si>
  <si>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</si>
  <si>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</si>
  <si>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</si>
  <si>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</si>
  <si>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</si>
  <si>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</si>
  <si>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</si>
  <si>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</si>
  <si>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</si>
  <si>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</si>
  <si>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</si>
  <si>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</si>
  <si>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</si>
  <si>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</si>
  <si>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</si>
  <si>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</si>
  <si>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</si>
  <si>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</si>
  <si>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</si>
  <si>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</si>
  <si>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</si>
  <si>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</si>
  <si>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</si>
  <si>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</si>
  <si>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</si>
  <si>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</si>
  <si>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</si>
  <si>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</si>
  <si>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</si>
  <si>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</si>
  <si>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</si>
  <si>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</si>
  <si>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</si>
  <si>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</si>
  <si>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</si>
  <si>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</si>
  <si>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</si>
  <si>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</si>
  <si>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</si>
  <si>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</si>
  <si>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</si>
  <si>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</si>
  <si>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</si>
  <si>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</si>
  <si>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</si>
  <si>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</si>
  <si>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</si>
  <si>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</si>
  <si>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</si>
  <si>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</si>
  <si>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</si>
  <si>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</si>
  <si>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</si>
  <si>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</si>
  <si>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</si>
  <si>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</si>
  <si>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</si>
  <si>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</si>
  <si>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</si>
  <si>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</si>
  <si>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</si>
  <si>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</si>
  <si>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</si>
  <si>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</si>
  <si>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</si>
  <si>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</si>
  <si>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</si>
  <si>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</si>
  <si>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</si>
  <si>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</si>
  <si>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</si>
  <si>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</si>
  <si>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</si>
  <si>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</si>
  <si>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</si>
  <si>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</si>
  <si>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</si>
  <si>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</si>
  <si>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</si>
  <si>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</si>
  <si>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</si>
  <si>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</si>
  <si>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</si>
  <si>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</si>
  <si>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</si>
  <si>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</si>
  <si>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</si>
  <si>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</si>
  <si>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</si>
  <si>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</si>
  <si>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</si>
  <si>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</si>
  <si>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</si>
  <si>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</si>
  <si>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</si>
  <si>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</si>
  <si>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</si>
  <si>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</si>
  <si>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</si>
  <si>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</si>
  <si>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</si>
  <si>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</si>
  <si>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</si>
  <si>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</si>
  <si>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</si>
  <si>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</si>
  <si>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</si>
  <si>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</si>
  <si>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</si>
  <si>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</si>
  <si>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</si>
  <si>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</si>
  <si>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</si>
  <si>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</si>
  <si>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</si>
  <si>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</si>
  <si>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</si>
  <si>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</si>
  <si>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</si>
  <si>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</si>
  <si>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</si>
  <si>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</si>
  <si>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</si>
  <si>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</si>
  <si>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</si>
  <si>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</si>
  <si>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</si>
  <si>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</si>
  <si>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</si>
  <si>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</si>
  <si>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</si>
  <si>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</si>
  <si>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</si>
  <si>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</si>
  <si>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</si>
  <si>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</si>
  <si>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</si>
  <si>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</si>
  <si>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</si>
  <si>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</si>
  <si>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</si>
  <si>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</si>
  <si>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</si>
  <si>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</si>
  <si>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</si>
  <si>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</si>
  <si>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</si>
  <si>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</si>
  <si>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</si>
  <si>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</si>
  <si>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</si>
  <si>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</si>
  <si>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</si>
  <si>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</si>
  <si>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</si>
  <si>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</si>
  <si>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</si>
  <si>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</si>
  <si>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</si>
  <si>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</si>
  <si>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</si>
  <si>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</si>
  <si>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</si>
  <si>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</si>
  <si>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</si>
  <si>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</si>
  <si>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</si>
  <si>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</si>
  <si>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</si>
  <si>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</si>
  <si>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</si>
  <si>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</si>
  <si>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</si>
  <si>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</si>
  <si>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</si>
  <si>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</si>
  <si>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</si>
  <si>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</si>
  <si>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</si>
  <si>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</si>
  <si>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05000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</si>
  <si>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</si>
  <si>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</si>
  <si>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</si>
  <si>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</si>
  <si>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</si>
  <si>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</si>
  <si>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05201</t>
  </si>
  <si>
    <t>秋田市</t>
  </si>
  <si>
    <t>051084</t>
  </si>
  <si>
    <t>05202</t>
  </si>
  <si>
    <t>能代市</t>
  </si>
  <si>
    <t>051109</t>
  </si>
  <si>
    <t>05838</t>
  </si>
  <si>
    <t>北秋田市周辺衛生施設組合</t>
  </si>
  <si>
    <t>05861</t>
  </si>
  <si>
    <t>能代山本広域市町村圏組合</t>
  </si>
  <si>
    <t>05203</t>
  </si>
  <si>
    <t>横手市</t>
  </si>
  <si>
    <t>051086</t>
  </si>
  <si>
    <t>05204</t>
  </si>
  <si>
    <t>大館市</t>
  </si>
  <si>
    <t>051087</t>
  </si>
  <si>
    <t>05206</t>
  </si>
  <si>
    <t>男鹿市</t>
  </si>
  <si>
    <t>051162</t>
  </si>
  <si>
    <t>05884</t>
  </si>
  <si>
    <t>八郎湖周辺清掃事務組合</t>
  </si>
  <si>
    <t>05874</t>
  </si>
  <si>
    <t>男鹿地区衛生処理一部事務組合</t>
  </si>
  <si>
    <t>05207</t>
  </si>
  <si>
    <t>湯沢市</t>
  </si>
  <si>
    <t>051126</t>
  </si>
  <si>
    <t>05850</t>
  </si>
  <si>
    <t>湯沢雄勝広域市町村圏組合</t>
  </si>
  <si>
    <t>05209</t>
  </si>
  <si>
    <t>鹿角市</t>
  </si>
  <si>
    <t>051112</t>
  </si>
  <si>
    <t>05867</t>
  </si>
  <si>
    <t>鹿角広域行政組合</t>
  </si>
  <si>
    <t>05210</t>
  </si>
  <si>
    <t>由利本荘市</t>
  </si>
  <si>
    <t>051091</t>
  </si>
  <si>
    <t>05854</t>
  </si>
  <si>
    <t>本荘由利広域市町村圏組合</t>
  </si>
  <si>
    <t>05211</t>
  </si>
  <si>
    <t>潟上市</t>
  </si>
  <si>
    <t>051092</t>
  </si>
  <si>
    <t>男鹿地区衛生処理一部組合</t>
  </si>
  <si>
    <t>05212</t>
  </si>
  <si>
    <t>大仙市</t>
  </si>
  <si>
    <t>051113</t>
  </si>
  <si>
    <t>05851</t>
  </si>
  <si>
    <t>大仙美郷環境事業組合</t>
  </si>
  <si>
    <t>05213</t>
  </si>
  <si>
    <t>北秋田市</t>
  </si>
  <si>
    <t>051094</t>
  </si>
  <si>
    <t>05839</t>
  </si>
  <si>
    <t>北秋田市上小阿仁村生活環境施設組合</t>
  </si>
  <si>
    <t>05214</t>
  </si>
  <si>
    <t>にかほ市</t>
  </si>
  <si>
    <t>051095</t>
  </si>
  <si>
    <t>05215</t>
  </si>
  <si>
    <t>仙北市</t>
  </si>
  <si>
    <t>051096</t>
  </si>
  <si>
    <t>05303</t>
  </si>
  <si>
    <t>小坂町</t>
  </si>
  <si>
    <t>051173</t>
  </si>
  <si>
    <t>05327</t>
  </si>
  <si>
    <t>上小阿仁村</t>
  </si>
  <si>
    <t>051174</t>
  </si>
  <si>
    <t>北秋田市上小阿仁村衛生施設組合</t>
  </si>
  <si>
    <t>05346</t>
  </si>
  <si>
    <t>藤里町</t>
  </si>
  <si>
    <t>051175</t>
  </si>
  <si>
    <t>05348</t>
  </si>
  <si>
    <t>三種町</t>
  </si>
  <si>
    <t>051176</t>
  </si>
  <si>
    <t>05349</t>
  </si>
  <si>
    <t>八峰町</t>
  </si>
  <si>
    <t>051177</t>
  </si>
  <si>
    <t>05361</t>
  </si>
  <si>
    <t>五城目町</t>
  </si>
  <si>
    <t>051168</t>
  </si>
  <si>
    <t>05363</t>
  </si>
  <si>
    <t>八郎潟町</t>
  </si>
  <si>
    <t>051178</t>
  </si>
  <si>
    <t>05882</t>
  </si>
  <si>
    <t>八郎潟町・井川町衛生処理施設組合</t>
  </si>
  <si>
    <t>05366</t>
  </si>
  <si>
    <t>井川町</t>
  </si>
  <si>
    <t>051170</t>
  </si>
  <si>
    <t>05368</t>
  </si>
  <si>
    <t>大潟村</t>
  </si>
  <si>
    <t>051171</t>
  </si>
  <si>
    <t>05434</t>
  </si>
  <si>
    <t>美郷町</t>
  </si>
  <si>
    <t>051172</t>
  </si>
  <si>
    <t>05463</t>
  </si>
  <si>
    <t>羽後町</t>
  </si>
  <si>
    <t>051179</t>
  </si>
  <si>
    <t>05464</t>
  </si>
  <si>
    <t>東成瀬村</t>
  </si>
  <si>
    <t>051161</t>
  </si>
  <si>
    <t>052041</t>
  </si>
  <si>
    <t>052037</t>
  </si>
  <si>
    <t>052029</t>
  </si>
  <si>
    <t>052043</t>
  </si>
  <si>
    <t>052038</t>
  </si>
  <si>
    <t>052031</t>
  </si>
  <si>
    <t>052032</t>
  </si>
  <si>
    <t>052042</t>
  </si>
  <si>
    <t>052040</t>
  </si>
  <si>
    <t>052035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</si>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</sst>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7</v>
      </c>
      <c r="B7" s="154" t="s">
        <v>317</v>
      </c>
      <c r="C7" s="138" t="s">
        <v>33</v>
      </c>
      <c r="D7" s="140">
        <f>SUM(E7,+L7)</f>
        <v>14892294</v>
      </c>
      <c r="E7" s="140">
        <f>SUM(F7:I7,K7)</f>
        <v>5067629</v>
      </c>
      <c r="F7" s="140">
        <f>SUM(F$8:F$207)</f>
        <v>707350</v>
      </c>
      <c r="G7" s="140">
        <f>SUM(G$8:G$207)</f>
        <v>105</v>
      </c>
      <c r="H7" s="140">
        <f>SUM(H$8:H$207)</f>
        <v>1714600</v>
      </c>
      <c r="I7" s="140">
        <f>SUM(I$8:I$207)</f>
        <v>1866574</v>
      </c>
      <c r="J7" s="143" t="s">
        <v>314</v>
      </c>
      <c r="K7" s="140">
        <f>SUM(K$8:K$207)</f>
        <v>779000</v>
      </c>
      <c r="L7" s="140">
        <f>SUM(L$8:L$207)</f>
        <v>9824665</v>
      </c>
      <c r="M7" s="140">
        <f>SUM(N7,+U7)</f>
        <v>2737078</v>
      </c>
      <c r="N7" s="140">
        <f>SUM(O7:R7,T7)</f>
        <v>77713</v>
      </c>
      <c r="O7" s="140">
        <f>SUM(O$8:O$207)</f>
        <v>1759</v>
      </c>
      <c r="P7" s="140">
        <f>SUM(P$8:P$207)</f>
        <v>2173</v>
      </c>
      <c r="Q7" s="140">
        <f>SUM(Q$8:Q$207)</f>
        <v>49600</v>
      </c>
      <c r="R7" s="140">
        <f>SUM(R$8:R$207)</f>
        <v>23833</v>
      </c>
      <c r="S7" s="143" t="s">
        <v>314</v>
      </c>
      <c r="T7" s="140">
        <f>SUM(T$8:T$207)</f>
        <v>348</v>
      </c>
      <c r="U7" s="140">
        <f>SUM(U$8:U$207)</f>
        <v>2659365</v>
      </c>
      <c r="V7" s="140">
        <f t="shared" ref="V7:AA7" si="0">+SUM(D7,M7)</f>
        <v>17629372</v>
      </c>
      <c r="W7" s="140">
        <f t="shared" si="0"/>
        <v>5145342</v>
      </c>
      <c r="X7" s="140">
        <f t="shared" si="0"/>
        <v>709109</v>
      </c>
      <c r="Y7" s="140">
        <f t="shared" si="0"/>
        <v>2278</v>
      </c>
      <c r="Z7" s="140">
        <f t="shared" si="0"/>
        <v>1764200</v>
      </c>
      <c r="AA7" s="140">
        <f t="shared" si="0"/>
        <v>1890407</v>
      </c>
      <c r="AB7" s="142" t="str">
        <f>IF(+SUM(J7,S7)=0,"-",+SUM(J7,S7))</f>
        <v>-</v>
      </c>
      <c r="AC7" s="140">
        <f>+SUM(K7,T7)</f>
        <v>779348</v>
      </c>
      <c r="AD7" s="140">
        <f>+SUM(L7,U7)</f>
        <v>12484030</v>
      </c>
      <c r="AE7" s="140">
        <f>SUM(AF7,+AK7)</f>
        <v>2724596</v>
      </c>
      <c r="AF7" s="140">
        <f>SUM(AG7:AJ7)</f>
        <v>2707805</v>
      </c>
      <c r="AG7" s="140">
        <f t="shared" ref="AG7:AL7" si="1">SUM(AG$8:AG$207)</f>
        <v>0</v>
      </c>
      <c r="AH7" s="140">
        <f t="shared" si="1"/>
        <v>2635578</v>
      </c>
      <c r="AI7" s="140">
        <f t="shared" si="1"/>
        <v>72227</v>
      </c>
      <c r="AJ7" s="140">
        <f t="shared" si="1"/>
        <v>0</v>
      </c>
      <c r="AK7" s="140">
        <f t="shared" si="1"/>
        <v>16791</v>
      </c>
      <c r="AL7" s="140">
        <f t="shared" si="1"/>
        <v>4968</v>
      </c>
      <c r="AM7" s="140">
        <f>SUM(AN7,AS7,AW7,AX7,BD7)</f>
        <v>9236856</v>
      </c>
      <c r="AN7" s="140">
        <f>SUM(AO7:AR7)</f>
        <v>1537749</v>
      </c>
      <c r="AO7" s="140">
        <f>SUM(AO$8:AO$207)</f>
        <v>764062</v>
      </c>
      <c r="AP7" s="140">
        <f>SUM(AP$8:AP$207)</f>
        <v>284120</v>
      </c>
      <c r="AQ7" s="140">
        <f>SUM(AQ$8:AQ$207)</f>
        <v>438017</v>
      </c>
      <c r="AR7" s="140">
        <f>SUM(AR$8:AR$207)</f>
        <v>51550</v>
      </c>
      <c r="AS7" s="140">
        <f>SUM(AT7:AV7)</f>
        <v>1516803</v>
      </c>
      <c r="AT7" s="140">
        <f>SUM(AT$8:AT$207)</f>
        <v>199583</v>
      </c>
      <c r="AU7" s="140">
        <f>SUM(AU$8:AU$207)</f>
        <v>1133884</v>
      </c>
      <c r="AV7" s="140">
        <f>SUM(AV$8:AV$207)</f>
        <v>183336</v>
      </c>
      <c r="AW7" s="140">
        <f>SUM(AW$8:AW$207)</f>
        <v>7987</v>
      </c>
      <c r="AX7" s="140">
        <f>SUM(AY7:BB7)</f>
        <v>6161864</v>
      </c>
      <c r="AY7" s="140">
        <f t="shared" ref="AY7:BE7" si="2">SUM(AY$8:AY$207)</f>
        <v>3256195</v>
      </c>
      <c r="AZ7" s="140">
        <f t="shared" si="2"/>
        <v>2577604</v>
      </c>
      <c r="BA7" s="140">
        <f t="shared" si="2"/>
        <v>196871</v>
      </c>
      <c r="BB7" s="140">
        <f t="shared" si="2"/>
        <v>131194</v>
      </c>
      <c r="BC7" s="140">
        <f t="shared" si="2"/>
        <v>2440100</v>
      </c>
      <c r="BD7" s="140">
        <f t="shared" si="2"/>
        <v>12453</v>
      </c>
      <c r="BE7" s="140">
        <f t="shared" si="2"/>
        <v>485774</v>
      </c>
      <c r="BF7" s="140">
        <f>SUM(AE7,+AM7,+BE7)</f>
        <v>12447226</v>
      </c>
      <c r="BG7" s="140">
        <f>SUM(BH7,+BM7)</f>
        <v>53366</v>
      </c>
      <c r="BH7" s="140">
        <f>SUM(BI7:BL7)</f>
        <v>53366</v>
      </c>
      <c r="BI7" s="140">
        <f t="shared" ref="BI7:BN7" si="3">SUM(BI$8:BI$207)</f>
        <v>0</v>
      </c>
      <c r="BJ7" s="140">
        <f t="shared" si="3"/>
        <v>46996</v>
      </c>
      <c r="BK7" s="140">
        <f t="shared" si="3"/>
        <v>0</v>
      </c>
      <c r="BL7" s="140">
        <f t="shared" si="3"/>
        <v>6370</v>
      </c>
      <c r="BM7" s="140">
        <f t="shared" si="3"/>
        <v>0</v>
      </c>
      <c r="BN7" s="140">
        <f t="shared" si="3"/>
        <v>0</v>
      </c>
      <c r="BO7" s="140">
        <f>SUM(BP7,BU7,BY7,BZ7,CF7)</f>
        <v>939192</v>
      </c>
      <c r="BP7" s="140">
        <f>SUM(BQ7:BT7)</f>
        <v>229850</v>
      </c>
      <c r="BQ7" s="140">
        <f>SUM(BQ$8:BQ$207)</f>
        <v>174967</v>
      </c>
      <c r="BR7" s="140">
        <f>SUM(BR$8:BR$207)</f>
        <v>0</v>
      </c>
      <c r="BS7" s="140">
        <f>SUM(BS$8:BS$207)</f>
        <v>54883</v>
      </c>
      <c r="BT7" s="140">
        <f>SUM(BT$8:BT$207)</f>
        <v>0</v>
      </c>
      <c r="BU7" s="140">
        <f>SUM(BV7:BX7)</f>
        <v>481810</v>
      </c>
      <c r="BV7" s="140">
        <f>SUM(BV$8:BV$207)</f>
        <v>0</v>
      </c>
      <c r="BW7" s="140">
        <f>SUM(BW$8:BW$207)</f>
        <v>481237</v>
      </c>
      <c r="BX7" s="140">
        <f>SUM(BX$8:BX$207)</f>
        <v>573</v>
      </c>
      <c r="BY7" s="140">
        <f>SUM(BY$8:BY$207)</f>
        <v>0</v>
      </c>
      <c r="BZ7" s="140">
        <f>SUM(CA7:CD7)</f>
        <v>227532</v>
      </c>
      <c r="CA7" s="140">
        <f t="shared" ref="CA7:CG7" si="4">SUM(CA$8:CA$207)</f>
        <v>7907</v>
      </c>
      <c r="CB7" s="140">
        <f t="shared" si="4"/>
        <v>142685</v>
      </c>
      <c r="CC7" s="140">
        <f t="shared" si="4"/>
        <v>1582</v>
      </c>
      <c r="CD7" s="140">
        <f t="shared" si="4"/>
        <v>75358</v>
      </c>
      <c r="CE7" s="140">
        <f t="shared" si="4"/>
        <v>1744279</v>
      </c>
      <c r="CF7" s="140">
        <f t="shared" si="4"/>
        <v>0</v>
      </c>
      <c r="CG7" s="140">
        <f t="shared" si="4"/>
        <v>241</v>
      </c>
      <c r="CH7" s="140">
        <f>SUM(BG7,+BO7,+CG7)</f>
        <v>992799</v>
      </c>
      <c r="CI7" s="140">
        <f t="shared" ref="CI7:DJ7" si="5">SUM(AE7,+BG7)</f>
        <v>2777962</v>
      </c>
      <c r="CJ7" s="140">
        <f t="shared" si="5"/>
        <v>2761171</v>
      </c>
      <c r="CK7" s="140">
        <f t="shared" si="5"/>
        <v>0</v>
      </c>
      <c r="CL7" s="140">
        <f t="shared" si="5"/>
        <v>2682574</v>
      </c>
      <c r="CM7" s="140">
        <f t="shared" si="5"/>
        <v>72227</v>
      </c>
      <c r="CN7" s="140">
        <f t="shared" si="5"/>
        <v>6370</v>
      </c>
      <c r="CO7" s="140">
        <f t="shared" si="5"/>
        <v>16791</v>
      </c>
      <c r="CP7" s="140">
        <f t="shared" si="5"/>
        <v>4968</v>
      </c>
      <c r="CQ7" s="140">
        <f t="shared" si="5"/>
        <v>10176048</v>
      </c>
      <c r="CR7" s="140">
        <f t="shared" si="5"/>
        <v>1767599</v>
      </c>
      <c r="CS7" s="140">
        <f t="shared" si="5"/>
        <v>939029</v>
      </c>
      <c r="CT7" s="140">
        <f t="shared" si="5"/>
        <v>284120</v>
      </c>
      <c r="CU7" s="140">
        <f t="shared" si="5"/>
        <v>492900</v>
      </c>
      <c r="CV7" s="140">
        <f t="shared" si="5"/>
        <v>51550</v>
      </c>
      <c r="CW7" s="140">
        <f t="shared" si="5"/>
        <v>1998613</v>
      </c>
      <c r="CX7" s="140">
        <f t="shared" si="5"/>
        <v>199583</v>
      </c>
      <c r="CY7" s="140">
        <f t="shared" si="5"/>
        <v>1615121</v>
      </c>
      <c r="CZ7" s="140">
        <f t="shared" si="5"/>
        <v>183909</v>
      </c>
      <c r="DA7" s="140">
        <f t="shared" si="5"/>
        <v>7987</v>
      </c>
      <c r="DB7" s="140">
        <f t="shared" si="5"/>
        <v>6389396</v>
      </c>
      <c r="DC7" s="140">
        <f t="shared" si="5"/>
        <v>3264102</v>
      </c>
      <c r="DD7" s="140">
        <f t="shared" si="5"/>
        <v>2720289</v>
      </c>
      <c r="DE7" s="140">
        <f t="shared" si="5"/>
        <v>198453</v>
      </c>
      <c r="DF7" s="140">
        <f t="shared" si="5"/>
        <v>206552</v>
      </c>
      <c r="DG7" s="140">
        <f t="shared" si="5"/>
        <v>4184379</v>
      </c>
      <c r="DH7" s="140">
        <f t="shared" si="5"/>
        <v>12453</v>
      </c>
      <c r="DI7" s="140">
        <f t="shared" si="5"/>
        <v>486015</v>
      </c>
      <c r="DJ7" s="140">
        <f t="shared" si="5"/>
        <v>13440025</v>
      </c>
    </row>
    <row r="8" spans="1:114" s="136" customFormat="1" ht="13.5" customHeight="1" x14ac:dyDescent="0.15">
      <c r="A8" s="119" t="s">
        <v>7</v>
      </c>
      <c r="B8" s="120" t="s">
        <v>324</v>
      </c>
      <c r="C8" s="119" t="s">
        <v>325</v>
      </c>
      <c r="D8" s="121">
        <f>SUM(E8,+L8)</f>
        <v>3801445</v>
      </c>
      <c r="E8" s="121">
        <f>SUM(F8:I8,K8)</f>
        <v>1398529</v>
      </c>
      <c r="F8" s="121">
        <v>1284</v>
      </c>
      <c r="G8" s="121">
        <v>0</v>
      </c>
      <c r="H8" s="121">
        <v>0</v>
      </c>
      <c r="I8" s="121">
        <v>978901</v>
      </c>
      <c r="J8" s="122" t="s">
        <v>431</v>
      </c>
      <c r="K8" s="121">
        <v>418344</v>
      </c>
      <c r="L8" s="121">
        <v>2402916</v>
      </c>
      <c r="M8" s="121">
        <f>SUM(N8,+U8)</f>
        <v>202040</v>
      </c>
      <c r="N8" s="121">
        <f>SUM(O8:R8,T8)</f>
        <v>526</v>
      </c>
      <c r="O8" s="121">
        <v>234</v>
      </c>
      <c r="P8" s="121">
        <v>234</v>
      </c>
      <c r="Q8" s="121">
        <v>0</v>
      </c>
      <c r="R8" s="121">
        <v>0</v>
      </c>
      <c r="S8" s="122" t="s">
        <v>431</v>
      </c>
      <c r="T8" s="121">
        <v>58</v>
      </c>
      <c r="U8" s="121">
        <v>201514</v>
      </c>
      <c r="V8" s="121">
        <f>+SUM(D8,M8)</f>
        <v>4003485</v>
      </c>
      <c r="W8" s="121">
        <f>+SUM(E8,N8)</f>
        <v>1399055</v>
      </c>
      <c r="X8" s="121">
        <f>+SUM(F8,O8)</f>
        <v>1518</v>
      </c>
      <c r="Y8" s="121">
        <f>+SUM(G8,P8)</f>
        <v>234</v>
      </c>
      <c r="Z8" s="121">
        <f>+SUM(H8,Q8)</f>
        <v>0</v>
      </c>
      <c r="AA8" s="121">
        <f>+SUM(I8,R8)</f>
        <v>978901</v>
      </c>
      <c r="AB8" s="122" t="str">
        <f>IF(+SUM(J8,S8)=0,"-",+SUM(J8,S8))</f>
        <v>-</v>
      </c>
      <c r="AC8" s="121">
        <f>+SUM(K8,T8)</f>
        <v>418402</v>
      </c>
      <c r="AD8" s="121">
        <f>+SUM(L8,U8)</f>
        <v>2604430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3533960</v>
      </c>
      <c r="AN8" s="121">
        <f>SUM(AO8:AR8)</f>
        <v>867910</v>
      </c>
      <c r="AO8" s="121">
        <v>305563</v>
      </c>
      <c r="AP8" s="121">
        <v>284047</v>
      </c>
      <c r="AQ8" s="121">
        <v>251798</v>
      </c>
      <c r="AR8" s="121">
        <v>26502</v>
      </c>
      <c r="AS8" s="121">
        <f>SUM(AT8:AV8)</f>
        <v>626849</v>
      </c>
      <c r="AT8" s="121">
        <v>19923</v>
      </c>
      <c r="AU8" s="121">
        <v>582389</v>
      </c>
      <c r="AV8" s="121">
        <v>24537</v>
      </c>
      <c r="AW8" s="121">
        <v>0</v>
      </c>
      <c r="AX8" s="121">
        <f>SUM(AY8:BB8)</f>
        <v>2039201</v>
      </c>
      <c r="AY8" s="121">
        <v>1092040</v>
      </c>
      <c r="AZ8" s="121">
        <v>912726</v>
      </c>
      <c r="BA8" s="121">
        <v>18380</v>
      </c>
      <c r="BB8" s="121">
        <v>16055</v>
      </c>
      <c r="BC8" s="121">
        <v>0</v>
      </c>
      <c r="BD8" s="121">
        <v>0</v>
      </c>
      <c r="BE8" s="121">
        <v>267485</v>
      </c>
      <c r="BF8" s="121">
        <f>SUM(AE8,+AM8,+BE8)</f>
        <v>3801445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201832</v>
      </c>
      <c r="BP8" s="121">
        <f>SUM(BQ8:BT8)</f>
        <v>42368</v>
      </c>
      <c r="BQ8" s="121">
        <v>42368</v>
      </c>
      <c r="BR8" s="121">
        <v>0</v>
      </c>
      <c r="BS8" s="121">
        <v>0</v>
      </c>
      <c r="BT8" s="121">
        <v>0</v>
      </c>
      <c r="BU8" s="121">
        <f>SUM(BV8:BX8)</f>
        <v>85031</v>
      </c>
      <c r="BV8" s="121">
        <v>0</v>
      </c>
      <c r="BW8" s="121">
        <v>85031</v>
      </c>
      <c r="BX8" s="121">
        <v>0</v>
      </c>
      <c r="BY8" s="121">
        <v>0</v>
      </c>
      <c r="BZ8" s="121">
        <f>SUM(CA8:CD8)</f>
        <v>74433</v>
      </c>
      <c r="CA8" s="121">
        <v>0</v>
      </c>
      <c r="CB8" s="121">
        <v>0</v>
      </c>
      <c r="CC8" s="121">
        <v>0</v>
      </c>
      <c r="CD8" s="121">
        <v>74433</v>
      </c>
      <c r="CE8" s="121">
        <v>0</v>
      </c>
      <c r="CF8" s="121">
        <v>0</v>
      </c>
      <c r="CG8" s="121">
        <v>208</v>
      </c>
      <c r="CH8" s="121">
        <f>SUM(BG8,+BO8,+CG8)</f>
        <v>202040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3735792</v>
      </c>
      <c r="CR8" s="121">
        <f>SUM(AN8,+BP8)</f>
        <v>910278</v>
      </c>
      <c r="CS8" s="121">
        <f>SUM(AO8,+BQ8)</f>
        <v>347931</v>
      </c>
      <c r="CT8" s="121">
        <f>SUM(AP8,+BR8)</f>
        <v>284047</v>
      </c>
      <c r="CU8" s="121">
        <f>SUM(AQ8,+BS8)</f>
        <v>251798</v>
      </c>
      <c r="CV8" s="121">
        <f>SUM(AR8,+BT8)</f>
        <v>26502</v>
      </c>
      <c r="CW8" s="121">
        <f>SUM(AS8,+BU8)</f>
        <v>711880</v>
      </c>
      <c r="CX8" s="121">
        <f>SUM(AT8,+BV8)</f>
        <v>19923</v>
      </c>
      <c r="CY8" s="121">
        <f>SUM(AU8,+BW8)</f>
        <v>667420</v>
      </c>
      <c r="CZ8" s="121">
        <f>SUM(AV8,+BX8)</f>
        <v>24537</v>
      </c>
      <c r="DA8" s="121">
        <f>SUM(AW8,+BY8)</f>
        <v>0</v>
      </c>
      <c r="DB8" s="121">
        <f>SUM(AX8,+BZ8)</f>
        <v>2113634</v>
      </c>
      <c r="DC8" s="121">
        <f>SUM(AY8,+CA8)</f>
        <v>1092040</v>
      </c>
      <c r="DD8" s="121">
        <f>SUM(AZ8,+CB8)</f>
        <v>912726</v>
      </c>
      <c r="DE8" s="121">
        <f>SUM(BA8,+CC8)</f>
        <v>18380</v>
      </c>
      <c r="DF8" s="121">
        <f>SUM(BB8,+CD8)</f>
        <v>90488</v>
      </c>
      <c r="DG8" s="121">
        <f>SUM(BC8,+CE8)</f>
        <v>0</v>
      </c>
      <c r="DH8" s="121">
        <f>SUM(BD8,+CF8)</f>
        <v>0</v>
      </c>
      <c r="DI8" s="121">
        <f>SUM(BE8,+CG8)</f>
        <v>267693</v>
      </c>
      <c r="DJ8" s="121">
        <f>SUM(BF8,+CH8)</f>
        <v>4003485</v>
      </c>
    </row>
    <row r="9" spans="1:114" s="136" customFormat="1" ht="13.5" customHeight="1" x14ac:dyDescent="0.15">
      <c r="A9" s="119" t="s">
        <v>7</v>
      </c>
      <c r="B9" s="120" t="s">
        <v>327</v>
      </c>
      <c r="C9" s="119" t="s">
        <v>328</v>
      </c>
      <c r="D9" s="121">
        <f>SUM(E9,+L9)</f>
        <v>754617</v>
      </c>
      <c r="E9" s="121">
        <f>SUM(F9:I9,K9)</f>
        <v>120452</v>
      </c>
      <c r="F9" s="121">
        <v>0</v>
      </c>
      <c r="G9" s="121">
        <v>0</v>
      </c>
      <c r="H9" s="121">
        <v>0</v>
      </c>
      <c r="I9" s="121">
        <v>102059</v>
      </c>
      <c r="J9" s="122" t="s">
        <v>431</v>
      </c>
      <c r="K9" s="121">
        <v>18393</v>
      </c>
      <c r="L9" s="121">
        <v>634165</v>
      </c>
      <c r="M9" s="121">
        <f>SUM(N9,+U9)</f>
        <v>242978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431</v>
      </c>
      <c r="T9" s="121">
        <v>0</v>
      </c>
      <c r="U9" s="121">
        <v>242978</v>
      </c>
      <c r="V9" s="121">
        <f>+SUM(D9,M9)</f>
        <v>997595</v>
      </c>
      <c r="W9" s="121">
        <f>+SUM(E9,N9)</f>
        <v>120452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102059</v>
      </c>
      <c r="AB9" s="122" t="str">
        <f>IF(+SUM(J9,S9)=0,"-",+SUM(J9,S9))</f>
        <v>-</v>
      </c>
      <c r="AC9" s="121">
        <f>+SUM(K9,T9)</f>
        <v>18393</v>
      </c>
      <c r="AD9" s="121">
        <f>+SUM(L9,U9)</f>
        <v>877143</v>
      </c>
      <c r="AE9" s="121">
        <f>SUM(AF9,+AK9)</f>
        <v>39618</v>
      </c>
      <c r="AF9" s="121">
        <f>SUM(AG9:AJ9)</f>
        <v>39618</v>
      </c>
      <c r="AG9" s="121">
        <v>0</v>
      </c>
      <c r="AH9" s="121">
        <v>0</v>
      </c>
      <c r="AI9" s="121">
        <v>39618</v>
      </c>
      <c r="AJ9" s="121">
        <v>0</v>
      </c>
      <c r="AK9" s="121">
        <v>0</v>
      </c>
      <c r="AL9" s="121">
        <v>0</v>
      </c>
      <c r="AM9" s="121">
        <f>SUM(AN9,AS9,AW9,AX9,BD9)</f>
        <v>405249</v>
      </c>
      <c r="AN9" s="121">
        <f>SUM(AO9:AR9)</f>
        <v>24960</v>
      </c>
      <c r="AO9" s="121">
        <v>23348</v>
      </c>
      <c r="AP9" s="121">
        <v>0</v>
      </c>
      <c r="AQ9" s="121">
        <v>0</v>
      </c>
      <c r="AR9" s="121">
        <v>1612</v>
      </c>
      <c r="AS9" s="121">
        <f>SUM(AT9:AV9)</f>
        <v>154100</v>
      </c>
      <c r="AT9" s="121">
        <v>153307</v>
      </c>
      <c r="AU9" s="121">
        <v>793</v>
      </c>
      <c r="AV9" s="121">
        <v>0</v>
      </c>
      <c r="AW9" s="121">
        <v>0</v>
      </c>
      <c r="AX9" s="121">
        <f>SUM(AY9:BB9)</f>
        <v>226189</v>
      </c>
      <c r="AY9" s="121">
        <v>183161</v>
      </c>
      <c r="AZ9" s="121">
        <v>25321</v>
      </c>
      <c r="BA9" s="121">
        <v>13240</v>
      </c>
      <c r="BB9" s="121">
        <v>4467</v>
      </c>
      <c r="BC9" s="121">
        <v>309750</v>
      </c>
      <c r="BD9" s="121">
        <v>0</v>
      </c>
      <c r="BE9" s="121">
        <v>0</v>
      </c>
      <c r="BF9" s="121">
        <f>SUM(AE9,+AM9,+BE9)</f>
        <v>444867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242978</v>
      </c>
      <c r="CF9" s="121">
        <v>0</v>
      </c>
      <c r="CG9" s="121">
        <v>0</v>
      </c>
      <c r="CH9" s="121">
        <f>SUM(BG9,+BO9,+CG9)</f>
        <v>0</v>
      </c>
      <c r="CI9" s="121">
        <f>SUM(AE9,+BG9)</f>
        <v>39618</v>
      </c>
      <c r="CJ9" s="121">
        <f>SUM(AF9,+BH9)</f>
        <v>39618</v>
      </c>
      <c r="CK9" s="121">
        <f>SUM(AG9,+BI9)</f>
        <v>0</v>
      </c>
      <c r="CL9" s="121">
        <f>SUM(AH9,+BJ9)</f>
        <v>0</v>
      </c>
      <c r="CM9" s="121">
        <f>SUM(AI9,+BK9)</f>
        <v>39618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405249</v>
      </c>
      <c r="CR9" s="121">
        <f>SUM(AN9,+BP9)</f>
        <v>24960</v>
      </c>
      <c r="CS9" s="121">
        <f>SUM(AO9,+BQ9)</f>
        <v>23348</v>
      </c>
      <c r="CT9" s="121">
        <f>SUM(AP9,+BR9)</f>
        <v>0</v>
      </c>
      <c r="CU9" s="121">
        <f>SUM(AQ9,+BS9)</f>
        <v>0</v>
      </c>
      <c r="CV9" s="121">
        <f>SUM(AR9,+BT9)</f>
        <v>1612</v>
      </c>
      <c r="CW9" s="121">
        <f>SUM(AS9,+BU9)</f>
        <v>154100</v>
      </c>
      <c r="CX9" s="121">
        <f>SUM(AT9,+BV9)</f>
        <v>153307</v>
      </c>
      <c r="CY9" s="121">
        <f>SUM(AU9,+BW9)</f>
        <v>793</v>
      </c>
      <c r="CZ9" s="121">
        <f>SUM(AV9,+BX9)</f>
        <v>0</v>
      </c>
      <c r="DA9" s="121">
        <f>SUM(AW9,+BY9)</f>
        <v>0</v>
      </c>
      <c r="DB9" s="121">
        <f>SUM(AX9,+BZ9)</f>
        <v>226189</v>
      </c>
      <c r="DC9" s="121">
        <f>SUM(AY9,+CA9)</f>
        <v>183161</v>
      </c>
      <c r="DD9" s="121">
        <f>SUM(AZ9,+CB9)</f>
        <v>25321</v>
      </c>
      <c r="DE9" s="121">
        <f>SUM(BA9,+CC9)</f>
        <v>13240</v>
      </c>
      <c r="DF9" s="121">
        <f>SUM(BB9,+CD9)</f>
        <v>4467</v>
      </c>
      <c r="DG9" s="121">
        <f>SUM(BC9,+CE9)</f>
        <v>552728</v>
      </c>
      <c r="DH9" s="121">
        <f>SUM(BD9,+CF9)</f>
        <v>0</v>
      </c>
      <c r="DI9" s="121">
        <f>SUM(BE9,+CG9)</f>
        <v>0</v>
      </c>
      <c r="DJ9" s="121">
        <f>SUM(BF9,+CH9)</f>
        <v>444867</v>
      </c>
    </row>
    <row r="10" spans="1:114" s="136" customFormat="1" ht="13.5" customHeight="1" x14ac:dyDescent="0.15">
      <c r="A10" s="119" t="s">
        <v>7</v>
      </c>
      <c r="B10" s="120" t="s">
        <v>334</v>
      </c>
      <c r="C10" s="119" t="s">
        <v>335</v>
      </c>
      <c r="D10" s="121">
        <f>SUM(E10,+L10)</f>
        <v>894756</v>
      </c>
      <c r="E10" s="121">
        <f>SUM(F10:I10,K10)</f>
        <v>256965</v>
      </c>
      <c r="F10" s="121">
        <v>0</v>
      </c>
      <c r="G10" s="121">
        <v>0</v>
      </c>
      <c r="H10" s="121">
        <v>0</v>
      </c>
      <c r="I10" s="121">
        <v>217168</v>
      </c>
      <c r="J10" s="122" t="s">
        <v>431</v>
      </c>
      <c r="K10" s="121">
        <v>39797</v>
      </c>
      <c r="L10" s="121">
        <v>637791</v>
      </c>
      <c r="M10" s="121">
        <f>SUM(N10,+U10)</f>
        <v>240877</v>
      </c>
      <c r="N10" s="121">
        <f>SUM(O10:R10,T10)</f>
        <v>62319</v>
      </c>
      <c r="O10" s="121">
        <v>0</v>
      </c>
      <c r="P10" s="121">
        <v>0</v>
      </c>
      <c r="Q10" s="121">
        <v>49600</v>
      </c>
      <c r="R10" s="121">
        <v>12657</v>
      </c>
      <c r="S10" s="122" t="s">
        <v>431</v>
      </c>
      <c r="T10" s="121">
        <v>62</v>
      </c>
      <c r="U10" s="121">
        <v>178558</v>
      </c>
      <c r="V10" s="121">
        <f>+SUM(D10,M10)</f>
        <v>1135633</v>
      </c>
      <c r="W10" s="121">
        <f>+SUM(E10,N10)</f>
        <v>319284</v>
      </c>
      <c r="X10" s="121">
        <f>+SUM(F10,O10)</f>
        <v>0</v>
      </c>
      <c r="Y10" s="121">
        <f>+SUM(G10,P10)</f>
        <v>0</v>
      </c>
      <c r="Z10" s="121">
        <f>+SUM(H10,Q10)</f>
        <v>49600</v>
      </c>
      <c r="AA10" s="121">
        <f>+SUM(I10,R10)</f>
        <v>229825</v>
      </c>
      <c r="AB10" s="122" t="str">
        <f>IF(+SUM(J10,S10)=0,"-",+SUM(J10,S10))</f>
        <v>-</v>
      </c>
      <c r="AC10" s="121">
        <f>+SUM(K10,T10)</f>
        <v>39859</v>
      </c>
      <c r="AD10" s="121">
        <f>+SUM(L10,U10)</f>
        <v>816349</v>
      </c>
      <c r="AE10" s="121">
        <f>SUM(AF10,+AK10)</f>
        <v>21600</v>
      </c>
      <c r="AF10" s="121">
        <f>SUM(AG10:AJ10)</f>
        <v>21600</v>
      </c>
      <c r="AG10" s="121">
        <v>0</v>
      </c>
      <c r="AH10" s="121">
        <v>0</v>
      </c>
      <c r="AI10" s="121">
        <v>21600</v>
      </c>
      <c r="AJ10" s="121">
        <v>0</v>
      </c>
      <c r="AK10" s="121">
        <v>0</v>
      </c>
      <c r="AL10" s="121">
        <v>0</v>
      </c>
      <c r="AM10" s="121">
        <f>SUM(AN10,AS10,AW10,AX10,BD10)</f>
        <v>868417</v>
      </c>
      <c r="AN10" s="121">
        <f>SUM(AO10:AR10)</f>
        <v>97259</v>
      </c>
      <c r="AO10" s="121">
        <v>54307</v>
      </c>
      <c r="AP10" s="121">
        <v>0</v>
      </c>
      <c r="AQ10" s="121">
        <v>22890</v>
      </c>
      <c r="AR10" s="121">
        <v>20062</v>
      </c>
      <c r="AS10" s="121">
        <f>SUM(AT10:AV10)</f>
        <v>63890</v>
      </c>
      <c r="AT10" s="121">
        <v>8253</v>
      </c>
      <c r="AU10" s="121">
        <v>19198</v>
      </c>
      <c r="AV10" s="121">
        <v>36439</v>
      </c>
      <c r="AW10" s="121">
        <v>7987</v>
      </c>
      <c r="AX10" s="121">
        <f>SUM(AY10:BB10)</f>
        <v>699281</v>
      </c>
      <c r="AY10" s="121">
        <v>346598</v>
      </c>
      <c r="AZ10" s="121">
        <v>352683</v>
      </c>
      <c r="BA10" s="121">
        <v>0</v>
      </c>
      <c r="BB10" s="121">
        <v>0</v>
      </c>
      <c r="BC10" s="121">
        <v>0</v>
      </c>
      <c r="BD10" s="121">
        <v>0</v>
      </c>
      <c r="BE10" s="121">
        <v>4739</v>
      </c>
      <c r="BF10" s="121">
        <f>SUM(AE10,+AM10,+BE10)</f>
        <v>894756</v>
      </c>
      <c r="BG10" s="121">
        <f>SUM(BH10,+BM10)</f>
        <v>44669</v>
      </c>
      <c r="BH10" s="121">
        <f>SUM(BI10:BL10)</f>
        <v>44669</v>
      </c>
      <c r="BI10" s="121">
        <v>0</v>
      </c>
      <c r="BJ10" s="121">
        <v>44669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196208</v>
      </c>
      <c r="BP10" s="121">
        <f>SUM(BQ10:BT10)</f>
        <v>75078</v>
      </c>
      <c r="BQ10" s="121">
        <v>21694</v>
      </c>
      <c r="BR10" s="121">
        <v>0</v>
      </c>
      <c r="BS10" s="121">
        <v>53384</v>
      </c>
      <c r="BT10" s="121">
        <v>0</v>
      </c>
      <c r="BU10" s="121">
        <f>SUM(BV10:BX10)</f>
        <v>121130</v>
      </c>
      <c r="BV10" s="121">
        <v>0</v>
      </c>
      <c r="BW10" s="121">
        <v>121130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240877</v>
      </c>
      <c r="CI10" s="121">
        <f>SUM(AE10,+BG10)</f>
        <v>66269</v>
      </c>
      <c r="CJ10" s="121">
        <f>SUM(AF10,+BH10)</f>
        <v>66269</v>
      </c>
      <c r="CK10" s="121">
        <f>SUM(AG10,+BI10)</f>
        <v>0</v>
      </c>
      <c r="CL10" s="121">
        <f>SUM(AH10,+BJ10)</f>
        <v>44669</v>
      </c>
      <c r="CM10" s="121">
        <f>SUM(AI10,+BK10)</f>
        <v>21600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1064625</v>
      </c>
      <c r="CR10" s="121">
        <f>SUM(AN10,+BP10)</f>
        <v>172337</v>
      </c>
      <c r="CS10" s="121">
        <f>SUM(AO10,+BQ10)</f>
        <v>76001</v>
      </c>
      <c r="CT10" s="121">
        <f>SUM(AP10,+BR10)</f>
        <v>0</v>
      </c>
      <c r="CU10" s="121">
        <f>SUM(AQ10,+BS10)</f>
        <v>76274</v>
      </c>
      <c r="CV10" s="121">
        <f>SUM(AR10,+BT10)</f>
        <v>20062</v>
      </c>
      <c r="CW10" s="121">
        <f>SUM(AS10,+BU10)</f>
        <v>185020</v>
      </c>
      <c r="CX10" s="121">
        <f>SUM(AT10,+BV10)</f>
        <v>8253</v>
      </c>
      <c r="CY10" s="121">
        <f>SUM(AU10,+BW10)</f>
        <v>140328</v>
      </c>
      <c r="CZ10" s="121">
        <f>SUM(AV10,+BX10)</f>
        <v>36439</v>
      </c>
      <c r="DA10" s="121">
        <f>SUM(AW10,+BY10)</f>
        <v>7987</v>
      </c>
      <c r="DB10" s="121">
        <f>SUM(AX10,+BZ10)</f>
        <v>699281</v>
      </c>
      <c r="DC10" s="121">
        <f>SUM(AY10,+CA10)</f>
        <v>346598</v>
      </c>
      <c r="DD10" s="121">
        <f>SUM(AZ10,+CB10)</f>
        <v>352683</v>
      </c>
      <c r="DE10" s="121">
        <f>SUM(BA10,+CC10)</f>
        <v>0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4739</v>
      </c>
      <c r="DJ10" s="121">
        <f>SUM(BF10,+CH10)</f>
        <v>1135633</v>
      </c>
    </row>
    <row r="11" spans="1:114" s="136" customFormat="1" ht="13.5" customHeight="1" x14ac:dyDescent="0.15">
      <c r="A11" s="119" t="s">
        <v>7</v>
      </c>
      <c r="B11" s="120" t="s">
        <v>337</v>
      </c>
      <c r="C11" s="119" t="s">
        <v>338</v>
      </c>
      <c r="D11" s="121">
        <f>SUM(E11,+L11)</f>
        <v>1199751</v>
      </c>
      <c r="E11" s="121">
        <f>SUM(F11:I11,K11)</f>
        <v>67558</v>
      </c>
      <c r="F11" s="121">
        <v>0</v>
      </c>
      <c r="G11" s="121">
        <v>0</v>
      </c>
      <c r="H11" s="121">
        <v>0</v>
      </c>
      <c r="I11" s="121">
        <v>55464</v>
      </c>
      <c r="J11" s="122" t="s">
        <v>431</v>
      </c>
      <c r="K11" s="121">
        <v>12094</v>
      </c>
      <c r="L11" s="121">
        <v>1132193</v>
      </c>
      <c r="M11" s="121">
        <f>SUM(N11,+U11)</f>
        <v>313504</v>
      </c>
      <c r="N11" s="121">
        <f>SUM(O11:R11,T11)</f>
        <v>5847</v>
      </c>
      <c r="O11" s="121">
        <v>0</v>
      </c>
      <c r="P11" s="121">
        <v>0</v>
      </c>
      <c r="Q11" s="121">
        <v>0</v>
      </c>
      <c r="R11" s="121">
        <v>5847</v>
      </c>
      <c r="S11" s="122" t="s">
        <v>431</v>
      </c>
      <c r="T11" s="121">
        <v>0</v>
      </c>
      <c r="U11" s="121">
        <v>307657</v>
      </c>
      <c r="V11" s="121">
        <f>+SUM(D11,M11)</f>
        <v>1513255</v>
      </c>
      <c r="W11" s="121">
        <f>+SUM(E11,N11)</f>
        <v>73405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61311</v>
      </c>
      <c r="AB11" s="122" t="str">
        <f>IF(+SUM(J11,S11)=0,"-",+SUM(J11,S11))</f>
        <v>-</v>
      </c>
      <c r="AC11" s="121">
        <f>+SUM(K11,T11)</f>
        <v>12094</v>
      </c>
      <c r="AD11" s="121">
        <f>+SUM(L11,U11)</f>
        <v>1439850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1199751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46485</v>
      </c>
      <c r="AT11" s="121">
        <v>0</v>
      </c>
      <c r="AU11" s="121">
        <v>43348</v>
      </c>
      <c r="AV11" s="121">
        <v>3137</v>
      </c>
      <c r="AW11" s="121">
        <v>0</v>
      </c>
      <c r="AX11" s="121">
        <f>SUM(AY11:BB11)</f>
        <v>1153266</v>
      </c>
      <c r="AY11" s="121">
        <v>232932</v>
      </c>
      <c r="AZ11" s="121">
        <v>903196</v>
      </c>
      <c r="BA11" s="121">
        <v>17138</v>
      </c>
      <c r="BB11" s="121">
        <v>0</v>
      </c>
      <c r="BC11" s="121">
        <v>0</v>
      </c>
      <c r="BD11" s="121">
        <v>0</v>
      </c>
      <c r="BE11" s="121">
        <v>0</v>
      </c>
      <c r="BF11" s="121">
        <f>SUM(AE11,+AM11,+BE11)</f>
        <v>1199751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313504</v>
      </c>
      <c r="BP11" s="121">
        <f>SUM(BQ11:BT11)</f>
        <v>73495</v>
      </c>
      <c r="BQ11" s="121">
        <v>73495</v>
      </c>
      <c r="BR11" s="121">
        <v>0</v>
      </c>
      <c r="BS11" s="121">
        <v>0</v>
      </c>
      <c r="BT11" s="121">
        <v>0</v>
      </c>
      <c r="BU11" s="121">
        <f>SUM(BV11:BX11)</f>
        <v>167223</v>
      </c>
      <c r="BV11" s="121">
        <v>0</v>
      </c>
      <c r="BW11" s="121">
        <v>167223</v>
      </c>
      <c r="BX11" s="121">
        <v>0</v>
      </c>
      <c r="BY11" s="121">
        <v>0</v>
      </c>
      <c r="BZ11" s="121">
        <f>SUM(CA11:CD11)</f>
        <v>72786</v>
      </c>
      <c r="CA11" s="121">
        <v>7907</v>
      </c>
      <c r="CB11" s="121">
        <v>63776</v>
      </c>
      <c r="CC11" s="121">
        <v>1103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313504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1513255</v>
      </c>
      <c r="CR11" s="121">
        <f>SUM(AN11,+BP11)</f>
        <v>73495</v>
      </c>
      <c r="CS11" s="121">
        <f>SUM(AO11,+BQ11)</f>
        <v>73495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213708</v>
      </c>
      <c r="CX11" s="121">
        <f>SUM(AT11,+BV11)</f>
        <v>0</v>
      </c>
      <c r="CY11" s="121">
        <f>SUM(AU11,+BW11)</f>
        <v>210571</v>
      </c>
      <c r="CZ11" s="121">
        <f>SUM(AV11,+BX11)</f>
        <v>3137</v>
      </c>
      <c r="DA11" s="121">
        <f>SUM(AW11,+BY11)</f>
        <v>0</v>
      </c>
      <c r="DB11" s="121">
        <f>SUM(AX11,+BZ11)</f>
        <v>1226052</v>
      </c>
      <c r="DC11" s="121">
        <f>SUM(AY11,+CA11)</f>
        <v>240839</v>
      </c>
      <c r="DD11" s="121">
        <f>SUM(AZ11,+CB11)</f>
        <v>966972</v>
      </c>
      <c r="DE11" s="121">
        <f>SUM(BA11,+CC11)</f>
        <v>18241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0</v>
      </c>
      <c r="DJ11" s="121">
        <f>SUM(BF11,+CH11)</f>
        <v>1513255</v>
      </c>
    </row>
    <row r="12" spans="1:114" s="136" customFormat="1" ht="13.5" customHeight="1" x14ac:dyDescent="0.15">
      <c r="A12" s="119" t="s">
        <v>7</v>
      </c>
      <c r="B12" s="120" t="s">
        <v>340</v>
      </c>
      <c r="C12" s="119" t="s">
        <v>341</v>
      </c>
      <c r="D12" s="121">
        <f>SUM(E12,+L12)</f>
        <v>432317</v>
      </c>
      <c r="E12" s="121">
        <f>SUM(F12:I12,K12)</f>
        <v>4608</v>
      </c>
      <c r="F12" s="121">
        <v>0</v>
      </c>
      <c r="G12" s="121">
        <v>0</v>
      </c>
      <c r="H12" s="121">
        <v>0</v>
      </c>
      <c r="I12" s="121">
        <v>996</v>
      </c>
      <c r="J12" s="122" t="s">
        <v>431</v>
      </c>
      <c r="K12" s="121">
        <v>3612</v>
      </c>
      <c r="L12" s="121">
        <v>427709</v>
      </c>
      <c r="M12" s="121">
        <f>SUM(N12,+U12)</f>
        <v>135412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431</v>
      </c>
      <c r="T12" s="121">
        <v>0</v>
      </c>
      <c r="U12" s="121">
        <v>135412</v>
      </c>
      <c r="V12" s="121">
        <f>+SUM(D12,M12)</f>
        <v>567729</v>
      </c>
      <c r="W12" s="121">
        <f>+SUM(E12,N12)</f>
        <v>4608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996</v>
      </c>
      <c r="AB12" s="122" t="str">
        <f>IF(+SUM(J12,S12)=0,"-",+SUM(J12,S12))</f>
        <v>-</v>
      </c>
      <c r="AC12" s="121">
        <f>+SUM(K12,T12)</f>
        <v>3612</v>
      </c>
      <c r="AD12" s="121">
        <f>+SUM(L12,U12)</f>
        <v>563121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213564</v>
      </c>
      <c r="AN12" s="121">
        <f>SUM(AO12:AR12)</f>
        <v>25543</v>
      </c>
      <c r="AO12" s="121">
        <v>25543</v>
      </c>
      <c r="AP12" s="121">
        <v>0</v>
      </c>
      <c r="AQ12" s="121">
        <v>0</v>
      </c>
      <c r="AR12" s="121">
        <v>0</v>
      </c>
      <c r="AS12" s="121">
        <f>SUM(AT12:AV12)</f>
        <v>7590</v>
      </c>
      <c r="AT12" s="121">
        <v>0</v>
      </c>
      <c r="AU12" s="121">
        <v>0</v>
      </c>
      <c r="AV12" s="121">
        <v>7590</v>
      </c>
      <c r="AW12" s="121">
        <v>0</v>
      </c>
      <c r="AX12" s="121">
        <f>SUM(AY12:BB12)</f>
        <v>180431</v>
      </c>
      <c r="AY12" s="121">
        <v>156132</v>
      </c>
      <c r="AZ12" s="121">
        <v>0</v>
      </c>
      <c r="BA12" s="121">
        <v>24299</v>
      </c>
      <c r="BB12" s="121">
        <v>0</v>
      </c>
      <c r="BC12" s="121">
        <v>218753</v>
      </c>
      <c r="BD12" s="121">
        <v>0</v>
      </c>
      <c r="BE12" s="121">
        <v>0</v>
      </c>
      <c r="BF12" s="121">
        <f>SUM(AE12,+AM12,+BE12)</f>
        <v>213564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135412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213564</v>
      </c>
      <c r="CR12" s="121">
        <f>SUM(AN12,+BP12)</f>
        <v>25543</v>
      </c>
      <c r="CS12" s="121">
        <f>SUM(AO12,+BQ12)</f>
        <v>25543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7590</v>
      </c>
      <c r="CX12" s="121">
        <f>SUM(AT12,+BV12)</f>
        <v>0</v>
      </c>
      <c r="CY12" s="121">
        <f>SUM(AU12,+BW12)</f>
        <v>0</v>
      </c>
      <c r="CZ12" s="121">
        <f>SUM(AV12,+BX12)</f>
        <v>7590</v>
      </c>
      <c r="DA12" s="121">
        <f>SUM(AW12,+BY12)</f>
        <v>0</v>
      </c>
      <c r="DB12" s="121">
        <f>SUM(AX12,+BZ12)</f>
        <v>180431</v>
      </c>
      <c r="DC12" s="121">
        <f>SUM(AY12,+CA12)</f>
        <v>156132</v>
      </c>
      <c r="DD12" s="121">
        <f>SUM(AZ12,+CB12)</f>
        <v>0</v>
      </c>
      <c r="DE12" s="121">
        <f>SUM(BA12,+CC12)</f>
        <v>24299</v>
      </c>
      <c r="DF12" s="121">
        <f>SUM(BB12,+CD12)</f>
        <v>0</v>
      </c>
      <c r="DG12" s="121">
        <f>SUM(BC12,+CE12)</f>
        <v>354165</v>
      </c>
      <c r="DH12" s="121">
        <f>SUM(BD12,+CF12)</f>
        <v>0</v>
      </c>
      <c r="DI12" s="121">
        <f>SUM(BE12,+CG12)</f>
        <v>0</v>
      </c>
      <c r="DJ12" s="121">
        <f>SUM(BF12,+CH12)</f>
        <v>213564</v>
      </c>
    </row>
    <row r="13" spans="1:114" s="136" customFormat="1" ht="13.5" customHeight="1" x14ac:dyDescent="0.15">
      <c r="A13" s="119" t="s">
        <v>7</v>
      </c>
      <c r="B13" s="120" t="s">
        <v>347</v>
      </c>
      <c r="C13" s="119" t="s">
        <v>348</v>
      </c>
      <c r="D13" s="121">
        <f>SUM(E13,+L13)</f>
        <v>415277</v>
      </c>
      <c r="E13" s="121">
        <f>SUM(F13:I13,K13)</f>
        <v>68876</v>
      </c>
      <c r="F13" s="121">
        <v>0</v>
      </c>
      <c r="G13" s="121">
        <v>105</v>
      </c>
      <c r="H13" s="121">
        <v>0</v>
      </c>
      <c r="I13" s="121">
        <v>68515</v>
      </c>
      <c r="J13" s="122" t="s">
        <v>431</v>
      </c>
      <c r="K13" s="121">
        <v>256</v>
      </c>
      <c r="L13" s="121">
        <v>346401</v>
      </c>
      <c r="M13" s="121">
        <f>SUM(N13,+U13)</f>
        <v>202050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431</v>
      </c>
      <c r="T13" s="121">
        <v>0</v>
      </c>
      <c r="U13" s="121">
        <v>202050</v>
      </c>
      <c r="V13" s="121">
        <f>+SUM(D13,M13)</f>
        <v>617327</v>
      </c>
      <c r="W13" s="121">
        <f>+SUM(E13,N13)</f>
        <v>68876</v>
      </c>
      <c r="X13" s="121">
        <f>+SUM(F13,O13)</f>
        <v>0</v>
      </c>
      <c r="Y13" s="121">
        <f>+SUM(G13,P13)</f>
        <v>105</v>
      </c>
      <c r="Z13" s="121">
        <f>+SUM(H13,Q13)</f>
        <v>0</v>
      </c>
      <c r="AA13" s="121">
        <f>+SUM(I13,R13)</f>
        <v>68515</v>
      </c>
      <c r="AB13" s="122" t="str">
        <f>IF(+SUM(J13,S13)=0,"-",+SUM(J13,S13))</f>
        <v>-</v>
      </c>
      <c r="AC13" s="121">
        <f>+SUM(K13,T13)</f>
        <v>256</v>
      </c>
      <c r="AD13" s="121">
        <f>+SUM(L13,U13)</f>
        <v>548451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3577</v>
      </c>
      <c r="AM13" s="121">
        <f>SUM(AN13,AS13,AW13,AX13,BD13)</f>
        <v>185723</v>
      </c>
      <c r="AN13" s="121">
        <f>SUM(AO13:AR13)</f>
        <v>9898</v>
      </c>
      <c r="AO13" s="121">
        <v>9898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175825</v>
      </c>
      <c r="AY13" s="121">
        <v>169578</v>
      </c>
      <c r="AZ13" s="121">
        <v>6247</v>
      </c>
      <c r="BA13" s="121">
        <v>0</v>
      </c>
      <c r="BB13" s="121">
        <v>0</v>
      </c>
      <c r="BC13" s="121">
        <v>225977</v>
      </c>
      <c r="BD13" s="121">
        <v>0</v>
      </c>
      <c r="BE13" s="121">
        <v>0</v>
      </c>
      <c r="BF13" s="121">
        <f>SUM(AE13,+AM13,+BE13)</f>
        <v>185723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202050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3577</v>
      </c>
      <c r="CQ13" s="121">
        <f>SUM(AM13,+BO13)</f>
        <v>185723</v>
      </c>
      <c r="CR13" s="121">
        <f>SUM(AN13,+BP13)</f>
        <v>9898</v>
      </c>
      <c r="CS13" s="121">
        <f>SUM(AO13,+BQ13)</f>
        <v>9898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175825</v>
      </c>
      <c r="DC13" s="121">
        <f>SUM(AY13,+CA13)</f>
        <v>169578</v>
      </c>
      <c r="DD13" s="121">
        <f>SUM(AZ13,+CB13)</f>
        <v>6247</v>
      </c>
      <c r="DE13" s="121">
        <f>SUM(BA13,+CC13)</f>
        <v>0</v>
      </c>
      <c r="DF13" s="121">
        <f>SUM(BB13,+CD13)</f>
        <v>0</v>
      </c>
      <c r="DG13" s="121">
        <f>SUM(BC13,+CE13)</f>
        <v>428027</v>
      </c>
      <c r="DH13" s="121">
        <f>SUM(BD13,+CF13)</f>
        <v>0</v>
      </c>
      <c r="DI13" s="121">
        <f>SUM(BE13,+CG13)</f>
        <v>0</v>
      </c>
      <c r="DJ13" s="121">
        <f>SUM(BF13,+CH13)</f>
        <v>185723</v>
      </c>
    </row>
    <row r="14" spans="1:114" s="136" customFormat="1" ht="13.5" customHeight="1" x14ac:dyDescent="0.15">
      <c r="A14" s="119" t="s">
        <v>7</v>
      </c>
      <c r="B14" s="120" t="s">
        <v>352</v>
      </c>
      <c r="C14" s="119" t="s">
        <v>353</v>
      </c>
      <c r="D14" s="121">
        <f>SUM(E14,+L14)</f>
        <v>462471</v>
      </c>
      <c r="E14" s="121">
        <f>SUM(F14:I14,K14)</f>
        <v>189</v>
      </c>
      <c r="F14" s="121">
        <v>0</v>
      </c>
      <c r="G14" s="121">
        <v>0</v>
      </c>
      <c r="H14" s="121">
        <v>0</v>
      </c>
      <c r="I14" s="121">
        <v>189</v>
      </c>
      <c r="J14" s="122" t="s">
        <v>431</v>
      </c>
      <c r="K14" s="121">
        <v>0</v>
      </c>
      <c r="L14" s="121">
        <v>462282</v>
      </c>
      <c r="M14" s="121">
        <f>SUM(N14,+U14)</f>
        <v>150435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431</v>
      </c>
      <c r="T14" s="121">
        <v>0</v>
      </c>
      <c r="U14" s="121">
        <v>150435</v>
      </c>
      <c r="V14" s="121">
        <f>+SUM(D14,M14)</f>
        <v>612906</v>
      </c>
      <c r="W14" s="121">
        <f>+SUM(E14,N14)</f>
        <v>189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189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612717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4391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150</v>
      </c>
      <c r="AT14" s="121">
        <v>0</v>
      </c>
      <c r="AU14" s="121">
        <v>0</v>
      </c>
      <c r="AV14" s="121">
        <v>150</v>
      </c>
      <c r="AW14" s="121">
        <v>0</v>
      </c>
      <c r="AX14" s="121">
        <f>SUM(AY14:BB14)</f>
        <v>4241</v>
      </c>
      <c r="AY14" s="121">
        <v>0</v>
      </c>
      <c r="AZ14" s="121">
        <v>0</v>
      </c>
      <c r="BA14" s="121">
        <v>4241</v>
      </c>
      <c r="BB14" s="121">
        <v>0</v>
      </c>
      <c r="BC14" s="121">
        <v>458033</v>
      </c>
      <c r="BD14" s="121">
        <v>0</v>
      </c>
      <c r="BE14" s="121">
        <v>47</v>
      </c>
      <c r="BF14" s="121">
        <f>SUM(AE14,+AM14,+BE14)</f>
        <v>4438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150435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4391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150</v>
      </c>
      <c r="CX14" s="121">
        <f>SUM(AT14,+BV14)</f>
        <v>0</v>
      </c>
      <c r="CY14" s="121">
        <f>SUM(AU14,+BW14)</f>
        <v>0</v>
      </c>
      <c r="CZ14" s="121">
        <f>SUM(AV14,+BX14)</f>
        <v>150</v>
      </c>
      <c r="DA14" s="121">
        <f>SUM(AW14,+BY14)</f>
        <v>0</v>
      </c>
      <c r="DB14" s="121">
        <f>SUM(AX14,+BZ14)</f>
        <v>4241</v>
      </c>
      <c r="DC14" s="121">
        <f>SUM(AY14,+CA14)</f>
        <v>0</v>
      </c>
      <c r="DD14" s="121">
        <f>SUM(AZ14,+CB14)</f>
        <v>0</v>
      </c>
      <c r="DE14" s="121">
        <f>SUM(BA14,+CC14)</f>
        <v>4241</v>
      </c>
      <c r="DF14" s="121">
        <f>SUM(BB14,+CD14)</f>
        <v>0</v>
      </c>
      <c r="DG14" s="121">
        <f>SUM(BC14,+CE14)</f>
        <v>608468</v>
      </c>
      <c r="DH14" s="121">
        <f>SUM(BD14,+CF14)</f>
        <v>0</v>
      </c>
      <c r="DI14" s="121">
        <f>SUM(BE14,+CG14)</f>
        <v>47</v>
      </c>
      <c r="DJ14" s="121">
        <f>SUM(BF14,+CH14)</f>
        <v>4438</v>
      </c>
    </row>
    <row r="15" spans="1:114" s="136" customFormat="1" ht="13.5" customHeight="1" x14ac:dyDescent="0.15">
      <c r="A15" s="119" t="s">
        <v>7</v>
      </c>
      <c r="B15" s="120" t="s">
        <v>357</v>
      </c>
      <c r="C15" s="119" t="s">
        <v>358</v>
      </c>
      <c r="D15" s="121">
        <f>SUM(E15,+L15)</f>
        <v>974907</v>
      </c>
      <c r="E15" s="121">
        <f>SUM(F15:I15,K15)</f>
        <v>395254</v>
      </c>
      <c r="F15" s="121">
        <v>49017</v>
      </c>
      <c r="G15" s="121">
        <v>0</v>
      </c>
      <c r="H15" s="121">
        <v>79300</v>
      </c>
      <c r="I15" s="121">
        <v>71940</v>
      </c>
      <c r="J15" s="122" t="s">
        <v>431</v>
      </c>
      <c r="K15" s="121">
        <v>194997</v>
      </c>
      <c r="L15" s="121">
        <v>579653</v>
      </c>
      <c r="M15" s="121">
        <f>SUM(N15,+U15)</f>
        <v>282801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431</v>
      </c>
      <c r="T15" s="121">
        <v>0</v>
      </c>
      <c r="U15" s="121">
        <v>282801</v>
      </c>
      <c r="V15" s="121">
        <f>+SUM(D15,M15)</f>
        <v>1257708</v>
      </c>
      <c r="W15" s="121">
        <f>+SUM(E15,N15)</f>
        <v>395254</v>
      </c>
      <c r="X15" s="121">
        <f>+SUM(F15,O15)</f>
        <v>49017</v>
      </c>
      <c r="Y15" s="121">
        <f>+SUM(G15,P15)</f>
        <v>0</v>
      </c>
      <c r="Z15" s="121">
        <f>+SUM(H15,Q15)</f>
        <v>79300</v>
      </c>
      <c r="AA15" s="121">
        <f>+SUM(I15,R15)</f>
        <v>71940</v>
      </c>
      <c r="AB15" s="122" t="str">
        <f>IF(+SUM(J15,S15)=0,"-",+SUM(J15,S15))</f>
        <v>-</v>
      </c>
      <c r="AC15" s="121">
        <f>+SUM(K15,T15)</f>
        <v>194997</v>
      </c>
      <c r="AD15" s="121">
        <f>+SUM(L15,U15)</f>
        <v>862454</v>
      </c>
      <c r="AE15" s="121">
        <f>SUM(AF15,+AK15)</f>
        <v>155209</v>
      </c>
      <c r="AF15" s="121">
        <f>SUM(AG15:AJ15)</f>
        <v>155209</v>
      </c>
      <c r="AG15" s="121">
        <v>0</v>
      </c>
      <c r="AH15" s="121">
        <v>155209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794060</v>
      </c>
      <c r="AN15" s="121">
        <f>SUM(AO15:AR15)</f>
        <v>185525</v>
      </c>
      <c r="AO15" s="121">
        <v>100997</v>
      </c>
      <c r="AP15" s="121">
        <v>73</v>
      </c>
      <c r="AQ15" s="121">
        <v>84199</v>
      </c>
      <c r="AR15" s="121">
        <v>256</v>
      </c>
      <c r="AS15" s="121">
        <f>SUM(AT15:AV15)</f>
        <v>164177</v>
      </c>
      <c r="AT15" s="121">
        <v>146</v>
      </c>
      <c r="AU15" s="121">
        <v>155189</v>
      </c>
      <c r="AV15" s="121">
        <v>8842</v>
      </c>
      <c r="AW15" s="121">
        <v>0</v>
      </c>
      <c r="AX15" s="121">
        <f>SUM(AY15:BB15)</f>
        <v>437932</v>
      </c>
      <c r="AY15" s="121">
        <v>311308</v>
      </c>
      <c r="AZ15" s="121">
        <v>1299</v>
      </c>
      <c r="BA15" s="121">
        <v>26735</v>
      </c>
      <c r="BB15" s="121">
        <v>98590</v>
      </c>
      <c r="BC15" s="121">
        <v>0</v>
      </c>
      <c r="BD15" s="121">
        <v>6426</v>
      </c>
      <c r="BE15" s="121">
        <v>25638</v>
      </c>
      <c r="BF15" s="121">
        <f>SUM(AE15,+AM15,+BE15)</f>
        <v>974907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282801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155209</v>
      </c>
      <c r="CJ15" s="121">
        <f>SUM(AF15,+BH15)</f>
        <v>155209</v>
      </c>
      <c r="CK15" s="121">
        <f>SUM(AG15,+BI15)</f>
        <v>0</v>
      </c>
      <c r="CL15" s="121">
        <f>SUM(AH15,+BJ15)</f>
        <v>155209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794060</v>
      </c>
      <c r="CR15" s="121">
        <f>SUM(AN15,+BP15)</f>
        <v>185525</v>
      </c>
      <c r="CS15" s="121">
        <f>SUM(AO15,+BQ15)</f>
        <v>100997</v>
      </c>
      <c r="CT15" s="121">
        <f>SUM(AP15,+BR15)</f>
        <v>73</v>
      </c>
      <c r="CU15" s="121">
        <f>SUM(AQ15,+BS15)</f>
        <v>84199</v>
      </c>
      <c r="CV15" s="121">
        <f>SUM(AR15,+BT15)</f>
        <v>256</v>
      </c>
      <c r="CW15" s="121">
        <f>SUM(AS15,+BU15)</f>
        <v>164177</v>
      </c>
      <c r="CX15" s="121">
        <f>SUM(AT15,+BV15)</f>
        <v>146</v>
      </c>
      <c r="CY15" s="121">
        <f>SUM(AU15,+BW15)</f>
        <v>155189</v>
      </c>
      <c r="CZ15" s="121">
        <f>SUM(AV15,+BX15)</f>
        <v>8842</v>
      </c>
      <c r="DA15" s="121">
        <f>SUM(AW15,+BY15)</f>
        <v>0</v>
      </c>
      <c r="DB15" s="121">
        <f>SUM(AX15,+BZ15)</f>
        <v>437932</v>
      </c>
      <c r="DC15" s="121">
        <f>SUM(AY15,+CA15)</f>
        <v>311308</v>
      </c>
      <c r="DD15" s="121">
        <f>SUM(AZ15,+CB15)</f>
        <v>1299</v>
      </c>
      <c r="DE15" s="121">
        <f>SUM(BA15,+CC15)</f>
        <v>26735</v>
      </c>
      <c r="DF15" s="121">
        <f>SUM(BB15,+CD15)</f>
        <v>98590</v>
      </c>
      <c r="DG15" s="121">
        <f>SUM(BC15,+CE15)</f>
        <v>282801</v>
      </c>
      <c r="DH15" s="121">
        <f>SUM(BD15,+CF15)</f>
        <v>6426</v>
      </c>
      <c r="DI15" s="121">
        <f>SUM(BE15,+CG15)</f>
        <v>25638</v>
      </c>
      <c r="DJ15" s="121">
        <f>SUM(BF15,+CH15)</f>
        <v>974907</v>
      </c>
    </row>
    <row r="16" spans="1:114" s="136" customFormat="1" ht="13.5" customHeight="1" x14ac:dyDescent="0.15">
      <c r="A16" s="119" t="s">
        <v>7</v>
      </c>
      <c r="B16" s="120" t="s">
        <v>362</v>
      </c>
      <c r="C16" s="119" t="s">
        <v>363</v>
      </c>
      <c r="D16" s="121">
        <f>SUM(E16,+L16)</f>
        <v>368284</v>
      </c>
      <c r="E16" s="121">
        <f>SUM(F16:I16,K16)</f>
        <v>91893</v>
      </c>
      <c r="F16" s="121">
        <v>0</v>
      </c>
      <c r="G16" s="121">
        <v>0</v>
      </c>
      <c r="H16" s="121">
        <v>0</v>
      </c>
      <c r="I16" s="121">
        <v>77703</v>
      </c>
      <c r="J16" s="122" t="s">
        <v>431</v>
      </c>
      <c r="K16" s="121">
        <v>14190</v>
      </c>
      <c r="L16" s="121">
        <v>276391</v>
      </c>
      <c r="M16" s="121">
        <f>SUM(N16,+U16)</f>
        <v>80695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431</v>
      </c>
      <c r="T16" s="121">
        <v>0</v>
      </c>
      <c r="U16" s="121">
        <v>80695</v>
      </c>
      <c r="V16" s="121">
        <f>+SUM(D16,M16)</f>
        <v>448979</v>
      </c>
      <c r="W16" s="121">
        <f>+SUM(E16,N16)</f>
        <v>91893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77703</v>
      </c>
      <c r="AB16" s="122" t="str">
        <f>IF(+SUM(J16,S16)=0,"-",+SUM(J16,S16))</f>
        <v>-</v>
      </c>
      <c r="AC16" s="121">
        <f>+SUM(K16,T16)</f>
        <v>14190</v>
      </c>
      <c r="AD16" s="121">
        <f>+SUM(L16,U16)</f>
        <v>357086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368284</v>
      </c>
      <c r="AN16" s="121">
        <f>SUM(AO16:AR16)</f>
        <v>81934</v>
      </c>
      <c r="AO16" s="121">
        <v>17618</v>
      </c>
      <c r="AP16" s="121">
        <v>0</v>
      </c>
      <c r="AQ16" s="121">
        <v>64316</v>
      </c>
      <c r="AR16" s="121">
        <v>0</v>
      </c>
      <c r="AS16" s="121">
        <f>SUM(AT16:AV16)</f>
        <v>169206</v>
      </c>
      <c r="AT16" s="121">
        <v>13340</v>
      </c>
      <c r="AU16" s="121">
        <v>131936</v>
      </c>
      <c r="AV16" s="121">
        <v>23930</v>
      </c>
      <c r="AW16" s="121">
        <v>0</v>
      </c>
      <c r="AX16" s="121">
        <f>SUM(AY16:BB16)</f>
        <v>117144</v>
      </c>
      <c r="AY16" s="121">
        <v>80726</v>
      </c>
      <c r="AZ16" s="121">
        <v>36418</v>
      </c>
      <c r="BA16" s="121">
        <v>0</v>
      </c>
      <c r="BB16" s="121">
        <v>0</v>
      </c>
      <c r="BC16" s="121">
        <v>0</v>
      </c>
      <c r="BD16" s="121">
        <v>0</v>
      </c>
      <c r="BE16" s="121">
        <v>0</v>
      </c>
      <c r="BF16" s="121">
        <f>SUM(AE16,+AM16,+BE16)</f>
        <v>368284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600</v>
      </c>
      <c r="BP16" s="121">
        <f>SUM(BQ16:BT16)</f>
        <v>600</v>
      </c>
      <c r="BQ16" s="121">
        <v>600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80095</v>
      </c>
      <c r="CF16" s="121">
        <v>0</v>
      </c>
      <c r="CG16" s="121">
        <v>0</v>
      </c>
      <c r="CH16" s="121">
        <f>SUM(BG16,+BO16,+CG16)</f>
        <v>600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368884</v>
      </c>
      <c r="CR16" s="121">
        <f>SUM(AN16,+BP16)</f>
        <v>82534</v>
      </c>
      <c r="CS16" s="121">
        <f>SUM(AO16,+BQ16)</f>
        <v>18218</v>
      </c>
      <c r="CT16" s="121">
        <f>SUM(AP16,+BR16)</f>
        <v>0</v>
      </c>
      <c r="CU16" s="121">
        <f>SUM(AQ16,+BS16)</f>
        <v>64316</v>
      </c>
      <c r="CV16" s="121">
        <f>SUM(AR16,+BT16)</f>
        <v>0</v>
      </c>
      <c r="CW16" s="121">
        <f>SUM(AS16,+BU16)</f>
        <v>169206</v>
      </c>
      <c r="CX16" s="121">
        <f>SUM(AT16,+BV16)</f>
        <v>13340</v>
      </c>
      <c r="CY16" s="121">
        <f>SUM(AU16,+BW16)</f>
        <v>131936</v>
      </c>
      <c r="CZ16" s="121">
        <f>SUM(AV16,+BX16)</f>
        <v>23930</v>
      </c>
      <c r="DA16" s="121">
        <f>SUM(AW16,+BY16)</f>
        <v>0</v>
      </c>
      <c r="DB16" s="121">
        <f>SUM(AX16,+BZ16)</f>
        <v>117144</v>
      </c>
      <c r="DC16" s="121">
        <f>SUM(AY16,+CA16)</f>
        <v>80726</v>
      </c>
      <c r="DD16" s="121">
        <f>SUM(AZ16,+CB16)</f>
        <v>36418</v>
      </c>
      <c r="DE16" s="121">
        <f>SUM(BA16,+CC16)</f>
        <v>0</v>
      </c>
      <c r="DF16" s="121">
        <f>SUM(BB16,+CD16)</f>
        <v>0</v>
      </c>
      <c r="DG16" s="121">
        <f>SUM(BC16,+CE16)</f>
        <v>80095</v>
      </c>
      <c r="DH16" s="121">
        <f>SUM(BD16,+CF16)</f>
        <v>0</v>
      </c>
      <c r="DI16" s="121">
        <f>SUM(BE16,+CG16)</f>
        <v>0</v>
      </c>
      <c r="DJ16" s="121">
        <f>SUM(BF16,+CH16)</f>
        <v>368884</v>
      </c>
    </row>
    <row r="17" spans="1:114" s="136" customFormat="1" ht="13.5" customHeight="1" x14ac:dyDescent="0.15">
      <c r="A17" s="119" t="s">
        <v>7</v>
      </c>
      <c r="B17" s="120" t="s">
        <v>366</v>
      </c>
      <c r="C17" s="119" t="s">
        <v>367</v>
      </c>
      <c r="D17" s="121">
        <f>SUM(E17,+L17)</f>
        <v>774754</v>
      </c>
      <c r="E17" s="121">
        <f>SUM(F17:I17,K17)</f>
        <v>120117</v>
      </c>
      <c r="F17" s="121">
        <v>0</v>
      </c>
      <c r="G17" s="121">
        <v>0</v>
      </c>
      <c r="H17" s="121">
        <v>0</v>
      </c>
      <c r="I17" s="121">
        <v>114775</v>
      </c>
      <c r="J17" s="122" t="s">
        <v>431</v>
      </c>
      <c r="K17" s="121">
        <v>5342</v>
      </c>
      <c r="L17" s="121">
        <v>654637</v>
      </c>
      <c r="M17" s="121">
        <f>SUM(N17,+U17)</f>
        <v>225763</v>
      </c>
      <c r="N17" s="121">
        <f>SUM(O17:R17,T17)</f>
        <v>88</v>
      </c>
      <c r="O17" s="121">
        <v>0</v>
      </c>
      <c r="P17" s="121">
        <v>0</v>
      </c>
      <c r="Q17" s="121">
        <v>0</v>
      </c>
      <c r="R17" s="121">
        <v>0</v>
      </c>
      <c r="S17" s="122" t="s">
        <v>431</v>
      </c>
      <c r="T17" s="121">
        <v>88</v>
      </c>
      <c r="U17" s="121">
        <v>225675</v>
      </c>
      <c r="V17" s="121">
        <f>+SUM(D17,M17)</f>
        <v>1000517</v>
      </c>
      <c r="W17" s="121">
        <f>+SUM(E17,N17)</f>
        <v>120205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114775</v>
      </c>
      <c r="AB17" s="122" t="str">
        <f>IF(+SUM(J17,S17)=0,"-",+SUM(J17,S17))</f>
        <v>-</v>
      </c>
      <c r="AC17" s="121">
        <f>+SUM(K17,T17)</f>
        <v>5430</v>
      </c>
      <c r="AD17" s="121">
        <f>+SUM(L17,U17)</f>
        <v>880312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216326</v>
      </c>
      <c r="AN17" s="121">
        <f>SUM(AO17:AR17)</f>
        <v>31760</v>
      </c>
      <c r="AO17" s="121">
        <v>31760</v>
      </c>
      <c r="AP17" s="121">
        <v>0</v>
      </c>
      <c r="AQ17" s="121">
        <v>0</v>
      </c>
      <c r="AR17" s="121">
        <v>0</v>
      </c>
      <c r="AS17" s="121">
        <f>SUM(AT17:AV17)</f>
        <v>12119</v>
      </c>
      <c r="AT17" s="121">
        <v>157</v>
      </c>
      <c r="AU17" s="121">
        <v>0</v>
      </c>
      <c r="AV17" s="121">
        <v>11962</v>
      </c>
      <c r="AW17" s="121">
        <v>0</v>
      </c>
      <c r="AX17" s="121">
        <f>SUM(AY17:BB17)</f>
        <v>172447</v>
      </c>
      <c r="AY17" s="121">
        <v>162443</v>
      </c>
      <c r="AZ17" s="121">
        <v>0</v>
      </c>
      <c r="BA17" s="121">
        <v>10004</v>
      </c>
      <c r="BB17" s="121">
        <v>0</v>
      </c>
      <c r="BC17" s="121">
        <v>558428</v>
      </c>
      <c r="BD17" s="121">
        <v>0</v>
      </c>
      <c r="BE17" s="121">
        <v>0</v>
      </c>
      <c r="BF17" s="121">
        <f>SUM(AE17,+AM17,+BE17)</f>
        <v>216326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13756</v>
      </c>
      <c r="BP17" s="121">
        <f>SUM(BQ17:BT17)</f>
        <v>12704</v>
      </c>
      <c r="BQ17" s="121">
        <v>12704</v>
      </c>
      <c r="BR17" s="121">
        <v>0</v>
      </c>
      <c r="BS17" s="121">
        <v>0</v>
      </c>
      <c r="BT17" s="121">
        <v>0</v>
      </c>
      <c r="BU17" s="121">
        <f>SUM(BV17:BX17)</f>
        <v>573</v>
      </c>
      <c r="BV17" s="121">
        <v>0</v>
      </c>
      <c r="BW17" s="121">
        <v>0</v>
      </c>
      <c r="BX17" s="121">
        <v>573</v>
      </c>
      <c r="BY17" s="121">
        <v>0</v>
      </c>
      <c r="BZ17" s="121">
        <f>SUM(CA17:CD17)</f>
        <v>479</v>
      </c>
      <c r="CA17" s="121">
        <v>0</v>
      </c>
      <c r="CB17" s="121">
        <v>0</v>
      </c>
      <c r="CC17" s="121">
        <v>479</v>
      </c>
      <c r="CD17" s="121">
        <v>0</v>
      </c>
      <c r="CE17" s="121">
        <v>212007</v>
      </c>
      <c r="CF17" s="121">
        <v>0</v>
      </c>
      <c r="CG17" s="121">
        <v>0</v>
      </c>
      <c r="CH17" s="121">
        <f>SUM(BG17,+BO17,+CG17)</f>
        <v>13756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230082</v>
      </c>
      <c r="CR17" s="121">
        <f>SUM(AN17,+BP17)</f>
        <v>44464</v>
      </c>
      <c r="CS17" s="121">
        <f>SUM(AO17,+BQ17)</f>
        <v>44464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12692</v>
      </c>
      <c r="CX17" s="121">
        <f>SUM(AT17,+BV17)</f>
        <v>157</v>
      </c>
      <c r="CY17" s="121">
        <f>SUM(AU17,+BW17)</f>
        <v>0</v>
      </c>
      <c r="CZ17" s="121">
        <f>SUM(AV17,+BX17)</f>
        <v>12535</v>
      </c>
      <c r="DA17" s="121">
        <f>SUM(AW17,+BY17)</f>
        <v>0</v>
      </c>
      <c r="DB17" s="121">
        <f>SUM(AX17,+BZ17)</f>
        <v>172926</v>
      </c>
      <c r="DC17" s="121">
        <f>SUM(AY17,+CA17)</f>
        <v>162443</v>
      </c>
      <c r="DD17" s="121">
        <f>SUM(AZ17,+CB17)</f>
        <v>0</v>
      </c>
      <c r="DE17" s="121">
        <f>SUM(BA17,+CC17)</f>
        <v>10483</v>
      </c>
      <c r="DF17" s="121">
        <f>SUM(BB17,+CD17)</f>
        <v>0</v>
      </c>
      <c r="DG17" s="121">
        <f>SUM(BC17,+CE17)</f>
        <v>770435</v>
      </c>
      <c r="DH17" s="121">
        <f>SUM(BD17,+CF17)</f>
        <v>0</v>
      </c>
      <c r="DI17" s="121">
        <f>SUM(BE17,+CG17)</f>
        <v>0</v>
      </c>
      <c r="DJ17" s="121">
        <f>SUM(BF17,+CH17)</f>
        <v>230082</v>
      </c>
    </row>
    <row r="18" spans="1:114" s="136" customFormat="1" ht="13.5" customHeight="1" x14ac:dyDescent="0.15">
      <c r="A18" s="119" t="s">
        <v>7</v>
      </c>
      <c r="B18" s="120" t="s">
        <v>371</v>
      </c>
      <c r="C18" s="119" t="s">
        <v>372</v>
      </c>
      <c r="D18" s="121">
        <f>SUM(E18,+L18)</f>
        <v>2701489</v>
      </c>
      <c r="E18" s="121">
        <f>SUM(F18:I18,K18)</f>
        <v>2181748</v>
      </c>
      <c r="F18" s="121">
        <v>612130</v>
      </c>
      <c r="G18" s="121">
        <v>0</v>
      </c>
      <c r="H18" s="121">
        <v>1525700</v>
      </c>
      <c r="I18" s="121">
        <v>19260</v>
      </c>
      <c r="J18" s="122" t="s">
        <v>431</v>
      </c>
      <c r="K18" s="121">
        <v>24658</v>
      </c>
      <c r="L18" s="121">
        <v>519741</v>
      </c>
      <c r="M18" s="121">
        <f>SUM(N18,+U18)</f>
        <v>115513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431</v>
      </c>
      <c r="T18" s="121">
        <v>0</v>
      </c>
      <c r="U18" s="121">
        <v>115513</v>
      </c>
      <c r="V18" s="121">
        <f>+SUM(D18,M18)</f>
        <v>2817002</v>
      </c>
      <c r="W18" s="121">
        <f>+SUM(E18,N18)</f>
        <v>2181748</v>
      </c>
      <c r="X18" s="121">
        <f>+SUM(F18,O18)</f>
        <v>612130</v>
      </c>
      <c r="Y18" s="121">
        <f>+SUM(G18,P18)</f>
        <v>0</v>
      </c>
      <c r="Z18" s="121">
        <f>+SUM(H18,Q18)</f>
        <v>1525700</v>
      </c>
      <c r="AA18" s="121">
        <f>+SUM(I18,R18)</f>
        <v>19260</v>
      </c>
      <c r="AB18" s="122" t="str">
        <f>IF(+SUM(J18,S18)=0,"-",+SUM(J18,S18))</f>
        <v>-</v>
      </c>
      <c r="AC18" s="121">
        <f>+SUM(K18,T18)</f>
        <v>24658</v>
      </c>
      <c r="AD18" s="121">
        <f>+SUM(L18,U18)</f>
        <v>635254</v>
      </c>
      <c r="AE18" s="121">
        <f>SUM(AF18,+AK18)</f>
        <v>2341594</v>
      </c>
      <c r="AF18" s="121">
        <f>SUM(AG18:AJ18)</f>
        <v>2324803</v>
      </c>
      <c r="AG18" s="121">
        <v>0</v>
      </c>
      <c r="AH18" s="121">
        <v>2324803</v>
      </c>
      <c r="AI18" s="121">
        <v>0</v>
      </c>
      <c r="AJ18" s="121">
        <v>0</v>
      </c>
      <c r="AK18" s="121">
        <v>16791</v>
      </c>
      <c r="AL18" s="121">
        <v>0</v>
      </c>
      <c r="AM18" s="121">
        <f>SUM(AN18,AS18,AW18,AX18,BD18)</f>
        <v>308763</v>
      </c>
      <c r="AN18" s="121">
        <f>SUM(AO18:AR18)</f>
        <v>88136</v>
      </c>
      <c r="AO18" s="121">
        <v>71618</v>
      </c>
      <c r="AP18" s="121">
        <v>0</v>
      </c>
      <c r="AQ18" s="121">
        <v>14140</v>
      </c>
      <c r="AR18" s="121">
        <v>2378</v>
      </c>
      <c r="AS18" s="121">
        <f>SUM(AT18:AV18)</f>
        <v>54889</v>
      </c>
      <c r="AT18" s="121">
        <v>114</v>
      </c>
      <c r="AU18" s="121">
        <v>51289</v>
      </c>
      <c r="AV18" s="121">
        <v>3486</v>
      </c>
      <c r="AW18" s="121">
        <v>0</v>
      </c>
      <c r="AX18" s="121">
        <f>SUM(AY18:BB18)</f>
        <v>165738</v>
      </c>
      <c r="AY18" s="121">
        <v>85896</v>
      </c>
      <c r="AZ18" s="121">
        <v>74838</v>
      </c>
      <c r="BA18" s="121">
        <v>4993</v>
      </c>
      <c r="BB18" s="121">
        <v>11</v>
      </c>
      <c r="BC18" s="121">
        <v>51132</v>
      </c>
      <c r="BD18" s="121">
        <v>0</v>
      </c>
      <c r="BE18" s="121">
        <v>0</v>
      </c>
      <c r="BF18" s="121">
        <f>SUM(AE18,+AM18,+BE18)</f>
        <v>2650357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115513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2341594</v>
      </c>
      <c r="CJ18" s="121">
        <f>SUM(AF18,+BH18)</f>
        <v>2324803</v>
      </c>
      <c r="CK18" s="121">
        <f>SUM(AG18,+BI18)</f>
        <v>0</v>
      </c>
      <c r="CL18" s="121">
        <f>SUM(AH18,+BJ18)</f>
        <v>2324803</v>
      </c>
      <c r="CM18" s="121">
        <f>SUM(AI18,+BK18)</f>
        <v>0</v>
      </c>
      <c r="CN18" s="121">
        <f>SUM(AJ18,+BL18)</f>
        <v>0</v>
      </c>
      <c r="CO18" s="121">
        <f>SUM(AK18,+BM18)</f>
        <v>16791</v>
      </c>
      <c r="CP18" s="121">
        <f>SUM(AL18,+BN18)</f>
        <v>0</v>
      </c>
      <c r="CQ18" s="121">
        <f>SUM(AM18,+BO18)</f>
        <v>308763</v>
      </c>
      <c r="CR18" s="121">
        <f>SUM(AN18,+BP18)</f>
        <v>88136</v>
      </c>
      <c r="CS18" s="121">
        <f>SUM(AO18,+BQ18)</f>
        <v>71618</v>
      </c>
      <c r="CT18" s="121">
        <f>SUM(AP18,+BR18)</f>
        <v>0</v>
      </c>
      <c r="CU18" s="121">
        <f>SUM(AQ18,+BS18)</f>
        <v>14140</v>
      </c>
      <c r="CV18" s="121">
        <f>SUM(AR18,+BT18)</f>
        <v>2378</v>
      </c>
      <c r="CW18" s="121">
        <f>SUM(AS18,+BU18)</f>
        <v>54889</v>
      </c>
      <c r="CX18" s="121">
        <f>SUM(AT18,+BV18)</f>
        <v>114</v>
      </c>
      <c r="CY18" s="121">
        <f>SUM(AU18,+BW18)</f>
        <v>51289</v>
      </c>
      <c r="CZ18" s="121">
        <f>SUM(AV18,+BX18)</f>
        <v>3486</v>
      </c>
      <c r="DA18" s="121">
        <f>SUM(AW18,+BY18)</f>
        <v>0</v>
      </c>
      <c r="DB18" s="121">
        <f>SUM(AX18,+BZ18)</f>
        <v>165738</v>
      </c>
      <c r="DC18" s="121">
        <f>SUM(AY18,+CA18)</f>
        <v>85896</v>
      </c>
      <c r="DD18" s="121">
        <f>SUM(AZ18,+CB18)</f>
        <v>74838</v>
      </c>
      <c r="DE18" s="121">
        <f>SUM(BA18,+CC18)</f>
        <v>4993</v>
      </c>
      <c r="DF18" s="121">
        <f>SUM(BB18,+CD18)</f>
        <v>11</v>
      </c>
      <c r="DG18" s="121">
        <f>SUM(BC18,+CE18)</f>
        <v>166645</v>
      </c>
      <c r="DH18" s="121">
        <f>SUM(BD18,+CF18)</f>
        <v>0</v>
      </c>
      <c r="DI18" s="121">
        <f>SUM(BE18,+CG18)</f>
        <v>0</v>
      </c>
      <c r="DJ18" s="121">
        <f>SUM(BF18,+CH18)</f>
        <v>2650357</v>
      </c>
    </row>
    <row r="19" spans="1:114" s="136" customFormat="1" ht="13.5" customHeight="1" x14ac:dyDescent="0.15">
      <c r="A19" s="119" t="s">
        <v>7</v>
      </c>
      <c r="B19" s="120" t="s">
        <v>376</v>
      </c>
      <c r="C19" s="119" t="s">
        <v>377</v>
      </c>
      <c r="D19" s="121">
        <f>SUM(E19,+L19)</f>
        <v>287935</v>
      </c>
      <c r="E19" s="121">
        <f>SUM(F19:I19,K19)</f>
        <v>46627</v>
      </c>
      <c r="F19" s="121">
        <v>0</v>
      </c>
      <c r="G19" s="121">
        <v>0</v>
      </c>
      <c r="H19" s="121">
        <v>0</v>
      </c>
      <c r="I19" s="121">
        <v>12362</v>
      </c>
      <c r="J19" s="122" t="s">
        <v>431</v>
      </c>
      <c r="K19" s="121">
        <v>34265</v>
      </c>
      <c r="L19" s="121">
        <v>241308</v>
      </c>
      <c r="M19" s="121">
        <f>SUM(N19,+U19)</f>
        <v>76550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431</v>
      </c>
      <c r="T19" s="121">
        <v>0</v>
      </c>
      <c r="U19" s="121">
        <v>76550</v>
      </c>
      <c r="V19" s="121">
        <f>+SUM(D19,M19)</f>
        <v>364485</v>
      </c>
      <c r="W19" s="121">
        <f>+SUM(E19,N19)</f>
        <v>46627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12362</v>
      </c>
      <c r="AB19" s="122" t="str">
        <f>IF(+SUM(J19,S19)=0,"-",+SUM(J19,S19))</f>
        <v>-</v>
      </c>
      <c r="AC19" s="121">
        <f>+SUM(K19,T19)</f>
        <v>34265</v>
      </c>
      <c r="AD19" s="121">
        <f>+SUM(L19,U19)</f>
        <v>317858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284729</v>
      </c>
      <c r="AN19" s="121">
        <f>SUM(AO19:AR19)</f>
        <v>28723</v>
      </c>
      <c r="AO19" s="121">
        <v>28723</v>
      </c>
      <c r="AP19" s="121">
        <v>0</v>
      </c>
      <c r="AQ19" s="121">
        <v>0</v>
      </c>
      <c r="AR19" s="121">
        <v>0</v>
      </c>
      <c r="AS19" s="121">
        <f>SUM(AT19:AV19)</f>
        <v>75206</v>
      </c>
      <c r="AT19" s="121">
        <v>1853</v>
      </c>
      <c r="AU19" s="121">
        <v>65451</v>
      </c>
      <c r="AV19" s="121">
        <v>7902</v>
      </c>
      <c r="AW19" s="121">
        <v>0</v>
      </c>
      <c r="AX19" s="121">
        <f>SUM(AY19:BB19)</f>
        <v>180800</v>
      </c>
      <c r="AY19" s="121">
        <v>96347</v>
      </c>
      <c r="AZ19" s="121">
        <v>55299</v>
      </c>
      <c r="BA19" s="121">
        <v>18893</v>
      </c>
      <c r="BB19" s="121">
        <v>10261</v>
      </c>
      <c r="BC19" s="121">
        <v>0</v>
      </c>
      <c r="BD19" s="121">
        <v>0</v>
      </c>
      <c r="BE19" s="121">
        <v>3206</v>
      </c>
      <c r="BF19" s="121">
        <f>SUM(AE19,+AM19,+BE19)</f>
        <v>287935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776</v>
      </c>
      <c r="BP19" s="121">
        <f>SUM(BQ19:BT19)</f>
        <v>776</v>
      </c>
      <c r="BQ19" s="121">
        <v>776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75774</v>
      </c>
      <c r="CF19" s="121">
        <v>0</v>
      </c>
      <c r="CG19" s="121">
        <v>0</v>
      </c>
      <c r="CH19" s="121">
        <f>SUM(BG19,+BO19,+CG19)</f>
        <v>776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285505</v>
      </c>
      <c r="CR19" s="121">
        <f>SUM(AN19,+BP19)</f>
        <v>29499</v>
      </c>
      <c r="CS19" s="121">
        <f>SUM(AO19,+BQ19)</f>
        <v>29499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75206</v>
      </c>
      <c r="CX19" s="121">
        <f>SUM(AT19,+BV19)</f>
        <v>1853</v>
      </c>
      <c r="CY19" s="121">
        <f>SUM(AU19,+BW19)</f>
        <v>65451</v>
      </c>
      <c r="CZ19" s="121">
        <f>SUM(AV19,+BX19)</f>
        <v>7902</v>
      </c>
      <c r="DA19" s="121">
        <f>SUM(AW19,+BY19)</f>
        <v>0</v>
      </c>
      <c r="DB19" s="121">
        <f>SUM(AX19,+BZ19)</f>
        <v>180800</v>
      </c>
      <c r="DC19" s="121">
        <f>SUM(AY19,+CA19)</f>
        <v>96347</v>
      </c>
      <c r="DD19" s="121">
        <f>SUM(AZ19,+CB19)</f>
        <v>55299</v>
      </c>
      <c r="DE19" s="121">
        <f>SUM(BA19,+CC19)</f>
        <v>18893</v>
      </c>
      <c r="DF19" s="121">
        <f>SUM(BB19,+CD19)</f>
        <v>10261</v>
      </c>
      <c r="DG19" s="121">
        <f>SUM(BC19,+CE19)</f>
        <v>75774</v>
      </c>
      <c r="DH19" s="121">
        <f>SUM(BD19,+CF19)</f>
        <v>0</v>
      </c>
      <c r="DI19" s="121">
        <f>SUM(BE19,+CG19)</f>
        <v>3206</v>
      </c>
      <c r="DJ19" s="121">
        <f>SUM(BF19,+CH19)</f>
        <v>288711</v>
      </c>
    </row>
    <row r="20" spans="1:114" s="136" customFormat="1" ht="13.5" customHeight="1" x14ac:dyDescent="0.15">
      <c r="A20" s="119" t="s">
        <v>7</v>
      </c>
      <c r="B20" s="120" t="s">
        <v>379</v>
      </c>
      <c r="C20" s="119" t="s">
        <v>380</v>
      </c>
      <c r="D20" s="121">
        <f>SUM(E20,+L20)</f>
        <v>633923</v>
      </c>
      <c r="E20" s="121">
        <f>SUM(F20:I20,K20)</f>
        <v>179142</v>
      </c>
      <c r="F20" s="121">
        <v>44919</v>
      </c>
      <c r="G20" s="121">
        <v>0</v>
      </c>
      <c r="H20" s="121">
        <v>109600</v>
      </c>
      <c r="I20" s="121">
        <v>20828</v>
      </c>
      <c r="J20" s="122" t="s">
        <v>431</v>
      </c>
      <c r="K20" s="121">
        <v>3795</v>
      </c>
      <c r="L20" s="121">
        <v>454781</v>
      </c>
      <c r="M20" s="121">
        <f>SUM(N20,+U20)</f>
        <v>176669</v>
      </c>
      <c r="N20" s="121">
        <f>SUM(O20:R20,T20)</f>
        <v>4236</v>
      </c>
      <c r="O20" s="121">
        <v>0</v>
      </c>
      <c r="P20" s="121">
        <v>0</v>
      </c>
      <c r="Q20" s="121">
        <v>0</v>
      </c>
      <c r="R20" s="121">
        <v>4236</v>
      </c>
      <c r="S20" s="122" t="s">
        <v>431</v>
      </c>
      <c r="T20" s="121">
        <v>0</v>
      </c>
      <c r="U20" s="121">
        <v>172433</v>
      </c>
      <c r="V20" s="121">
        <f>+SUM(D20,M20)</f>
        <v>810592</v>
      </c>
      <c r="W20" s="121">
        <f>+SUM(E20,N20)</f>
        <v>183378</v>
      </c>
      <c r="X20" s="121">
        <f>+SUM(F20,O20)</f>
        <v>44919</v>
      </c>
      <c r="Y20" s="121">
        <f>+SUM(G20,P20)</f>
        <v>0</v>
      </c>
      <c r="Z20" s="121">
        <f>+SUM(H20,Q20)</f>
        <v>109600</v>
      </c>
      <c r="AA20" s="121">
        <f>+SUM(I20,R20)</f>
        <v>25064</v>
      </c>
      <c r="AB20" s="122" t="str">
        <f>IF(+SUM(J20,S20)=0,"-",+SUM(J20,S20))</f>
        <v>-</v>
      </c>
      <c r="AC20" s="121">
        <f>+SUM(K20,T20)</f>
        <v>3795</v>
      </c>
      <c r="AD20" s="121">
        <f>+SUM(L20,U20)</f>
        <v>627214</v>
      </c>
      <c r="AE20" s="121">
        <f>SUM(AF20,+AK20)</f>
        <v>165396</v>
      </c>
      <c r="AF20" s="121">
        <f>SUM(AG20:AJ20)</f>
        <v>165396</v>
      </c>
      <c r="AG20" s="121">
        <v>0</v>
      </c>
      <c r="AH20" s="121">
        <v>155566</v>
      </c>
      <c r="AI20" s="121">
        <v>9830</v>
      </c>
      <c r="AJ20" s="121">
        <v>0</v>
      </c>
      <c r="AK20" s="121">
        <v>0</v>
      </c>
      <c r="AL20" s="121">
        <v>0</v>
      </c>
      <c r="AM20" s="121">
        <f>SUM(AN20,AS20,AW20,AX20,BD20)</f>
        <v>464290</v>
      </c>
      <c r="AN20" s="121">
        <f>SUM(AO20:AR20)</f>
        <v>30648</v>
      </c>
      <c r="AO20" s="121">
        <v>30648</v>
      </c>
      <c r="AP20" s="121">
        <v>0</v>
      </c>
      <c r="AQ20" s="121">
        <v>0</v>
      </c>
      <c r="AR20" s="121">
        <v>0</v>
      </c>
      <c r="AS20" s="121">
        <f>SUM(AT20:AV20)</f>
        <v>122607</v>
      </c>
      <c r="AT20" s="121">
        <v>43</v>
      </c>
      <c r="AU20" s="121">
        <v>82887</v>
      </c>
      <c r="AV20" s="121">
        <v>39677</v>
      </c>
      <c r="AW20" s="121">
        <v>0</v>
      </c>
      <c r="AX20" s="121">
        <f>SUM(AY20:BB20)</f>
        <v>311035</v>
      </c>
      <c r="AY20" s="121">
        <v>67058</v>
      </c>
      <c r="AZ20" s="121">
        <v>203030</v>
      </c>
      <c r="BA20" s="121">
        <v>39927</v>
      </c>
      <c r="BB20" s="121">
        <v>1020</v>
      </c>
      <c r="BC20" s="121">
        <v>0</v>
      </c>
      <c r="BD20" s="121">
        <v>0</v>
      </c>
      <c r="BE20" s="121">
        <v>4237</v>
      </c>
      <c r="BF20" s="121">
        <f>SUM(AE20,+AM20,+BE20)</f>
        <v>633923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176636</v>
      </c>
      <c r="BP20" s="121">
        <f>SUM(BQ20:BT20)</f>
        <v>14789</v>
      </c>
      <c r="BQ20" s="121">
        <v>14789</v>
      </c>
      <c r="BR20" s="121">
        <v>0</v>
      </c>
      <c r="BS20" s="121">
        <v>0</v>
      </c>
      <c r="BT20" s="121">
        <v>0</v>
      </c>
      <c r="BU20" s="121">
        <f>SUM(BV20:BX20)</f>
        <v>86073</v>
      </c>
      <c r="BV20" s="121">
        <v>0</v>
      </c>
      <c r="BW20" s="121">
        <v>86073</v>
      </c>
      <c r="BX20" s="121">
        <v>0</v>
      </c>
      <c r="BY20" s="121">
        <v>0</v>
      </c>
      <c r="BZ20" s="121">
        <f>SUM(CA20:CD20)</f>
        <v>75774</v>
      </c>
      <c r="CA20" s="121">
        <v>0</v>
      </c>
      <c r="CB20" s="121">
        <v>74849</v>
      </c>
      <c r="CC20" s="121">
        <v>0</v>
      </c>
      <c r="CD20" s="121">
        <v>925</v>
      </c>
      <c r="CE20" s="121">
        <v>0</v>
      </c>
      <c r="CF20" s="121">
        <v>0</v>
      </c>
      <c r="CG20" s="121">
        <v>33</v>
      </c>
      <c r="CH20" s="121">
        <f>SUM(BG20,+BO20,+CG20)</f>
        <v>176669</v>
      </c>
      <c r="CI20" s="121">
        <f>SUM(AE20,+BG20)</f>
        <v>165396</v>
      </c>
      <c r="CJ20" s="121">
        <f>SUM(AF20,+BH20)</f>
        <v>165396</v>
      </c>
      <c r="CK20" s="121">
        <f>SUM(AG20,+BI20)</f>
        <v>0</v>
      </c>
      <c r="CL20" s="121">
        <f>SUM(AH20,+BJ20)</f>
        <v>155566</v>
      </c>
      <c r="CM20" s="121">
        <f>SUM(AI20,+BK20)</f>
        <v>9830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640926</v>
      </c>
      <c r="CR20" s="121">
        <f>SUM(AN20,+BP20)</f>
        <v>45437</v>
      </c>
      <c r="CS20" s="121">
        <f>SUM(AO20,+BQ20)</f>
        <v>45437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208680</v>
      </c>
      <c r="CX20" s="121">
        <f>SUM(AT20,+BV20)</f>
        <v>43</v>
      </c>
      <c r="CY20" s="121">
        <f>SUM(AU20,+BW20)</f>
        <v>168960</v>
      </c>
      <c r="CZ20" s="121">
        <f>SUM(AV20,+BX20)</f>
        <v>39677</v>
      </c>
      <c r="DA20" s="121">
        <f>SUM(AW20,+BY20)</f>
        <v>0</v>
      </c>
      <c r="DB20" s="121">
        <f>SUM(AX20,+BZ20)</f>
        <v>386809</v>
      </c>
      <c r="DC20" s="121">
        <f>SUM(AY20,+CA20)</f>
        <v>67058</v>
      </c>
      <c r="DD20" s="121">
        <f>SUM(AZ20,+CB20)</f>
        <v>277879</v>
      </c>
      <c r="DE20" s="121">
        <f>SUM(BA20,+CC20)</f>
        <v>39927</v>
      </c>
      <c r="DF20" s="121">
        <f>SUM(BB20,+CD20)</f>
        <v>1945</v>
      </c>
      <c r="DG20" s="121">
        <f>SUM(BC20,+CE20)</f>
        <v>0</v>
      </c>
      <c r="DH20" s="121">
        <f>SUM(BD20,+CF20)</f>
        <v>0</v>
      </c>
      <c r="DI20" s="121">
        <f>SUM(BE20,+CG20)</f>
        <v>4270</v>
      </c>
      <c r="DJ20" s="121">
        <f>SUM(BF20,+CH20)</f>
        <v>810592</v>
      </c>
    </row>
    <row r="21" spans="1:114" s="136" customFormat="1" ht="13.5" customHeight="1" x14ac:dyDescent="0.15">
      <c r="A21" s="119" t="s">
        <v>7</v>
      </c>
      <c r="B21" s="120" t="s">
        <v>382</v>
      </c>
      <c r="C21" s="119" t="s">
        <v>383</v>
      </c>
      <c r="D21" s="121">
        <f>SUM(E21,+L21)</f>
        <v>92380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431</v>
      </c>
      <c r="K21" s="121">
        <v>0</v>
      </c>
      <c r="L21" s="121">
        <v>92380</v>
      </c>
      <c r="M21" s="121">
        <f>SUM(N21,+U21)</f>
        <v>25596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431</v>
      </c>
      <c r="T21" s="121">
        <v>0</v>
      </c>
      <c r="U21" s="121">
        <v>25596</v>
      </c>
      <c r="V21" s="121">
        <f>+SUM(D21,M21)</f>
        <v>117976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117976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6823</v>
      </c>
      <c r="AN21" s="121">
        <f>SUM(AO21:AR21)</f>
        <v>5758</v>
      </c>
      <c r="AO21" s="121">
        <v>5758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1065</v>
      </c>
      <c r="AY21" s="121">
        <v>97</v>
      </c>
      <c r="AZ21" s="121">
        <v>0</v>
      </c>
      <c r="BA21" s="121">
        <v>968</v>
      </c>
      <c r="BB21" s="121">
        <v>0</v>
      </c>
      <c r="BC21" s="121">
        <v>84534</v>
      </c>
      <c r="BD21" s="121">
        <v>0</v>
      </c>
      <c r="BE21" s="121">
        <v>1023</v>
      </c>
      <c r="BF21" s="121">
        <f>SUM(AE21,+AM21,+BE21)</f>
        <v>7846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25596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6823</v>
      </c>
      <c r="CR21" s="121">
        <f>SUM(AN21,+BP21)</f>
        <v>5758</v>
      </c>
      <c r="CS21" s="121">
        <f>SUM(AO21,+BQ21)</f>
        <v>5758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1065</v>
      </c>
      <c r="DC21" s="121">
        <f>SUM(AY21,+CA21)</f>
        <v>97</v>
      </c>
      <c r="DD21" s="121">
        <f>SUM(AZ21,+CB21)</f>
        <v>0</v>
      </c>
      <c r="DE21" s="121">
        <f>SUM(BA21,+CC21)</f>
        <v>968</v>
      </c>
      <c r="DF21" s="121">
        <f>SUM(BB21,+CD21)</f>
        <v>0</v>
      </c>
      <c r="DG21" s="121">
        <f>SUM(BC21,+CE21)</f>
        <v>110130</v>
      </c>
      <c r="DH21" s="121">
        <f>SUM(BD21,+CF21)</f>
        <v>0</v>
      </c>
      <c r="DI21" s="121">
        <f>SUM(BE21,+CG21)</f>
        <v>1023</v>
      </c>
      <c r="DJ21" s="121">
        <f>SUM(BF21,+CH21)</f>
        <v>7846</v>
      </c>
    </row>
    <row r="22" spans="1:114" s="136" customFormat="1" ht="13.5" customHeight="1" x14ac:dyDescent="0.15">
      <c r="A22" s="119" t="s">
        <v>7</v>
      </c>
      <c r="B22" s="120" t="s">
        <v>385</v>
      </c>
      <c r="C22" s="119" t="s">
        <v>386</v>
      </c>
      <c r="D22" s="121">
        <f>SUM(E22,+L22)</f>
        <v>4445</v>
      </c>
      <c r="E22" s="121">
        <f>SUM(F22:I22,K22)</f>
        <v>3165</v>
      </c>
      <c r="F22" s="121">
        <v>0</v>
      </c>
      <c r="G22" s="121">
        <v>0</v>
      </c>
      <c r="H22" s="121">
        <v>0</v>
      </c>
      <c r="I22" s="121">
        <v>20</v>
      </c>
      <c r="J22" s="122" t="s">
        <v>431</v>
      </c>
      <c r="K22" s="121">
        <v>3145</v>
      </c>
      <c r="L22" s="121">
        <v>1280</v>
      </c>
      <c r="M22" s="121">
        <f>SUM(N22,+U22)</f>
        <v>5842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431</v>
      </c>
      <c r="T22" s="121">
        <v>0</v>
      </c>
      <c r="U22" s="121">
        <v>5842</v>
      </c>
      <c r="V22" s="121">
        <f>+SUM(D22,M22)</f>
        <v>10287</v>
      </c>
      <c r="W22" s="121">
        <f>+SUM(E22,N22)</f>
        <v>3165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20</v>
      </c>
      <c r="AB22" s="122" t="str">
        <f>IF(+SUM(J22,S22)=0,"-",+SUM(J22,S22))</f>
        <v>-</v>
      </c>
      <c r="AC22" s="121">
        <f>+SUM(K22,T22)</f>
        <v>3145</v>
      </c>
      <c r="AD22" s="121">
        <f>+SUM(L22,U22)</f>
        <v>7122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1300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1300</v>
      </c>
      <c r="AY22" s="121">
        <v>1300</v>
      </c>
      <c r="AZ22" s="121">
        <v>0</v>
      </c>
      <c r="BA22" s="121">
        <v>0</v>
      </c>
      <c r="BB22" s="121">
        <v>0</v>
      </c>
      <c r="BC22" s="121">
        <v>3145</v>
      </c>
      <c r="BD22" s="121">
        <v>0</v>
      </c>
      <c r="BE22" s="121">
        <v>0</v>
      </c>
      <c r="BF22" s="121">
        <f>SUM(AE22,+AM22,+BE22)</f>
        <v>1300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5842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1300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1300</v>
      </c>
      <c r="DC22" s="121">
        <f>SUM(AY22,+CA22)</f>
        <v>1300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8987</v>
      </c>
      <c r="DH22" s="121">
        <f>SUM(BD22,+CF22)</f>
        <v>0</v>
      </c>
      <c r="DI22" s="121">
        <f>SUM(BE22,+CG22)</f>
        <v>0</v>
      </c>
      <c r="DJ22" s="121">
        <f>SUM(BF22,+CH22)</f>
        <v>1300</v>
      </c>
    </row>
    <row r="23" spans="1:114" s="136" customFormat="1" ht="13.5" customHeight="1" x14ac:dyDescent="0.15">
      <c r="A23" s="119" t="s">
        <v>7</v>
      </c>
      <c r="B23" s="120" t="s">
        <v>389</v>
      </c>
      <c r="C23" s="119" t="s">
        <v>390</v>
      </c>
      <c r="D23" s="121">
        <f>SUM(E23,+L23)</f>
        <v>29458</v>
      </c>
      <c r="E23" s="121">
        <f>SUM(F23:I23,K23)</f>
        <v>6185</v>
      </c>
      <c r="F23" s="121">
        <v>0</v>
      </c>
      <c r="G23" s="121">
        <v>0</v>
      </c>
      <c r="H23" s="121">
        <v>0</v>
      </c>
      <c r="I23" s="121">
        <v>4899</v>
      </c>
      <c r="J23" s="122" t="s">
        <v>431</v>
      </c>
      <c r="K23" s="121">
        <v>1286</v>
      </c>
      <c r="L23" s="121">
        <v>23273</v>
      </c>
      <c r="M23" s="121">
        <f>SUM(N23,+U23)</f>
        <v>7161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431</v>
      </c>
      <c r="T23" s="121">
        <v>0</v>
      </c>
      <c r="U23" s="121">
        <v>7161</v>
      </c>
      <c r="V23" s="121">
        <f>+SUM(D23,M23)</f>
        <v>36619</v>
      </c>
      <c r="W23" s="121">
        <f>+SUM(E23,N23)</f>
        <v>6185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4899</v>
      </c>
      <c r="AB23" s="122" t="str">
        <f>IF(+SUM(J23,S23)=0,"-",+SUM(J23,S23))</f>
        <v>-</v>
      </c>
      <c r="AC23" s="121">
        <f>+SUM(K23,T23)</f>
        <v>1286</v>
      </c>
      <c r="AD23" s="121">
        <f>+SUM(L23,U23)</f>
        <v>30434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18685</v>
      </c>
      <c r="AN23" s="121">
        <f>SUM(AO23:AR23)</f>
        <v>237</v>
      </c>
      <c r="AO23" s="121">
        <v>0</v>
      </c>
      <c r="AP23" s="121">
        <v>0</v>
      </c>
      <c r="AQ23" s="121">
        <v>0</v>
      </c>
      <c r="AR23" s="121">
        <v>237</v>
      </c>
      <c r="AS23" s="121">
        <f>SUM(AT23:AV23)</f>
        <v>3451</v>
      </c>
      <c r="AT23" s="121">
        <v>2447</v>
      </c>
      <c r="AU23" s="121">
        <v>0</v>
      </c>
      <c r="AV23" s="121">
        <v>1004</v>
      </c>
      <c r="AW23" s="121">
        <v>0</v>
      </c>
      <c r="AX23" s="121">
        <f>SUM(AY23:BB23)</f>
        <v>14997</v>
      </c>
      <c r="AY23" s="121">
        <v>11910</v>
      </c>
      <c r="AZ23" s="121">
        <v>0</v>
      </c>
      <c r="BA23" s="121">
        <v>3087</v>
      </c>
      <c r="BB23" s="121">
        <v>0</v>
      </c>
      <c r="BC23" s="121">
        <v>10773</v>
      </c>
      <c r="BD23" s="121">
        <v>0</v>
      </c>
      <c r="BE23" s="121">
        <v>0</v>
      </c>
      <c r="BF23" s="121">
        <f>SUM(AE23,+AM23,+BE23)</f>
        <v>18685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7161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18685</v>
      </c>
      <c r="CR23" s="121">
        <f>SUM(AN23,+BP23)</f>
        <v>237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237</v>
      </c>
      <c r="CW23" s="121">
        <f>SUM(AS23,+BU23)</f>
        <v>3451</v>
      </c>
      <c r="CX23" s="121">
        <f>SUM(AT23,+BV23)</f>
        <v>2447</v>
      </c>
      <c r="CY23" s="121">
        <f>SUM(AU23,+BW23)</f>
        <v>0</v>
      </c>
      <c r="CZ23" s="121">
        <f>SUM(AV23,+BX23)</f>
        <v>1004</v>
      </c>
      <c r="DA23" s="121">
        <f>SUM(AW23,+BY23)</f>
        <v>0</v>
      </c>
      <c r="DB23" s="121">
        <f>SUM(AX23,+BZ23)</f>
        <v>14997</v>
      </c>
      <c r="DC23" s="121">
        <f>SUM(AY23,+CA23)</f>
        <v>11910</v>
      </c>
      <c r="DD23" s="121">
        <f>SUM(AZ23,+CB23)</f>
        <v>0</v>
      </c>
      <c r="DE23" s="121">
        <f>SUM(BA23,+CC23)</f>
        <v>3087</v>
      </c>
      <c r="DF23" s="121">
        <f>SUM(BB23,+CD23)</f>
        <v>0</v>
      </c>
      <c r="DG23" s="121">
        <f>SUM(BC23,+CE23)</f>
        <v>17934</v>
      </c>
      <c r="DH23" s="121">
        <f>SUM(BD23,+CF23)</f>
        <v>0</v>
      </c>
      <c r="DI23" s="121">
        <f>SUM(BE23,+CG23)</f>
        <v>0</v>
      </c>
      <c r="DJ23" s="121">
        <f>SUM(BF23,+CH23)</f>
        <v>18685</v>
      </c>
    </row>
    <row r="24" spans="1:114" s="136" customFormat="1" ht="13.5" customHeight="1" x14ac:dyDescent="0.15">
      <c r="A24" s="119" t="s">
        <v>7</v>
      </c>
      <c r="B24" s="120" t="s">
        <v>392</v>
      </c>
      <c r="C24" s="119" t="s">
        <v>393</v>
      </c>
      <c r="D24" s="121">
        <f>SUM(E24,+L24)</f>
        <v>263565</v>
      </c>
      <c r="E24" s="121">
        <f>SUM(F24:I24,K24)</f>
        <v>22496</v>
      </c>
      <c r="F24" s="121">
        <v>0</v>
      </c>
      <c r="G24" s="121">
        <v>0</v>
      </c>
      <c r="H24" s="121">
        <v>0</v>
      </c>
      <c r="I24" s="121">
        <v>18791</v>
      </c>
      <c r="J24" s="122" t="s">
        <v>431</v>
      </c>
      <c r="K24" s="121">
        <v>3705</v>
      </c>
      <c r="L24" s="121">
        <v>241069</v>
      </c>
      <c r="M24" s="121">
        <f>SUM(N24,+U24)</f>
        <v>44065</v>
      </c>
      <c r="N24" s="121">
        <f>SUM(O24:R24,T24)</f>
        <v>3464</v>
      </c>
      <c r="O24" s="121">
        <v>1525</v>
      </c>
      <c r="P24" s="121">
        <v>1939</v>
      </c>
      <c r="Q24" s="121">
        <v>0</v>
      </c>
      <c r="R24" s="121">
        <v>0</v>
      </c>
      <c r="S24" s="122" t="s">
        <v>431</v>
      </c>
      <c r="T24" s="121">
        <v>0</v>
      </c>
      <c r="U24" s="121">
        <v>40601</v>
      </c>
      <c r="V24" s="121">
        <f>+SUM(D24,M24)</f>
        <v>307630</v>
      </c>
      <c r="W24" s="121">
        <f>+SUM(E24,N24)</f>
        <v>25960</v>
      </c>
      <c r="X24" s="121">
        <f>+SUM(F24,O24)</f>
        <v>1525</v>
      </c>
      <c r="Y24" s="121">
        <f>+SUM(G24,P24)</f>
        <v>1939</v>
      </c>
      <c r="Z24" s="121">
        <f>+SUM(H24,Q24)</f>
        <v>0</v>
      </c>
      <c r="AA24" s="121">
        <f>+SUM(I24,R24)</f>
        <v>18791</v>
      </c>
      <c r="AB24" s="122" t="str">
        <f>IF(+SUM(J24,S24)=0,"-",+SUM(J24,S24))</f>
        <v>-</v>
      </c>
      <c r="AC24" s="121">
        <f>+SUM(K24,T24)</f>
        <v>3705</v>
      </c>
      <c r="AD24" s="121">
        <f>+SUM(L24,U24)</f>
        <v>281670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66112</v>
      </c>
      <c r="AN24" s="121">
        <f>SUM(AO24:AR24)</f>
        <v>25121</v>
      </c>
      <c r="AO24" s="121">
        <v>25121</v>
      </c>
      <c r="AP24" s="121">
        <v>0</v>
      </c>
      <c r="AQ24" s="121">
        <v>0</v>
      </c>
      <c r="AR24" s="121">
        <v>0</v>
      </c>
      <c r="AS24" s="121">
        <f>SUM(AT24:AV24)</f>
        <v>2432</v>
      </c>
      <c r="AT24" s="121">
        <v>0</v>
      </c>
      <c r="AU24" s="121">
        <v>165</v>
      </c>
      <c r="AV24" s="121">
        <v>2267</v>
      </c>
      <c r="AW24" s="121">
        <v>0</v>
      </c>
      <c r="AX24" s="121">
        <f>SUM(AY24:BB24)</f>
        <v>32532</v>
      </c>
      <c r="AY24" s="121">
        <v>26066</v>
      </c>
      <c r="AZ24" s="121">
        <v>1421</v>
      </c>
      <c r="BA24" s="121">
        <v>5045</v>
      </c>
      <c r="BB24" s="121">
        <v>0</v>
      </c>
      <c r="BC24" s="121">
        <v>66124</v>
      </c>
      <c r="BD24" s="121">
        <v>6027</v>
      </c>
      <c r="BE24" s="121">
        <v>131329</v>
      </c>
      <c r="BF24" s="121">
        <f>SUM(AE24,+AM24,+BE24)</f>
        <v>197441</v>
      </c>
      <c r="BG24" s="121">
        <f>SUM(BH24,+BM24)</f>
        <v>6370</v>
      </c>
      <c r="BH24" s="121">
        <f>SUM(BI24:BL24)</f>
        <v>6370</v>
      </c>
      <c r="BI24" s="121">
        <v>0</v>
      </c>
      <c r="BJ24" s="121">
        <v>0</v>
      </c>
      <c r="BK24" s="121">
        <v>0</v>
      </c>
      <c r="BL24" s="121">
        <v>6370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37695</v>
      </c>
      <c r="CF24" s="121">
        <v>0</v>
      </c>
      <c r="CG24" s="121">
        <v>0</v>
      </c>
      <c r="CH24" s="121">
        <f>SUM(BG24,+BO24,+CG24)</f>
        <v>6370</v>
      </c>
      <c r="CI24" s="121">
        <f>SUM(AE24,+BG24)</f>
        <v>6370</v>
      </c>
      <c r="CJ24" s="121">
        <f>SUM(AF24,+BH24)</f>
        <v>6370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6370</v>
      </c>
      <c r="CO24" s="121">
        <f>SUM(AK24,+BM24)</f>
        <v>0</v>
      </c>
      <c r="CP24" s="121">
        <f>SUM(AL24,+BN24)</f>
        <v>0</v>
      </c>
      <c r="CQ24" s="121">
        <f>SUM(AM24,+BO24)</f>
        <v>66112</v>
      </c>
      <c r="CR24" s="121">
        <f>SUM(AN24,+BP24)</f>
        <v>25121</v>
      </c>
      <c r="CS24" s="121">
        <f>SUM(AO24,+BQ24)</f>
        <v>25121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2432</v>
      </c>
      <c r="CX24" s="121">
        <f>SUM(AT24,+BV24)</f>
        <v>0</v>
      </c>
      <c r="CY24" s="121">
        <f>SUM(AU24,+BW24)</f>
        <v>165</v>
      </c>
      <c r="CZ24" s="121">
        <f>SUM(AV24,+BX24)</f>
        <v>2267</v>
      </c>
      <c r="DA24" s="121">
        <f>SUM(AW24,+BY24)</f>
        <v>0</v>
      </c>
      <c r="DB24" s="121">
        <f>SUM(AX24,+BZ24)</f>
        <v>32532</v>
      </c>
      <c r="DC24" s="121">
        <f>SUM(AY24,+CA24)</f>
        <v>26066</v>
      </c>
      <c r="DD24" s="121">
        <f>SUM(AZ24,+CB24)</f>
        <v>1421</v>
      </c>
      <c r="DE24" s="121">
        <f>SUM(BA24,+CC24)</f>
        <v>5045</v>
      </c>
      <c r="DF24" s="121">
        <f>SUM(BB24,+CD24)</f>
        <v>0</v>
      </c>
      <c r="DG24" s="121">
        <f>SUM(BC24,+CE24)</f>
        <v>103819</v>
      </c>
      <c r="DH24" s="121">
        <f>SUM(BD24,+CF24)</f>
        <v>6027</v>
      </c>
      <c r="DI24" s="121">
        <f>SUM(BE24,+CG24)</f>
        <v>131329</v>
      </c>
      <c r="DJ24" s="121">
        <f>SUM(BF24,+CH24)</f>
        <v>203811</v>
      </c>
    </row>
    <row r="25" spans="1:114" s="136" customFormat="1" ht="13.5" customHeight="1" x14ac:dyDescent="0.15">
      <c r="A25" s="119" t="s">
        <v>7</v>
      </c>
      <c r="B25" s="120" t="s">
        <v>395</v>
      </c>
      <c r="C25" s="119" t="s">
        <v>396</v>
      </c>
      <c r="D25" s="121">
        <f>SUM(E25,+L25)</f>
        <v>49709</v>
      </c>
      <c r="E25" s="121">
        <f>SUM(F25:I25,K25)</f>
        <v>9664</v>
      </c>
      <c r="F25" s="121">
        <v>0</v>
      </c>
      <c r="G25" s="121">
        <v>0</v>
      </c>
      <c r="H25" s="121">
        <v>0</v>
      </c>
      <c r="I25" s="121">
        <v>9588</v>
      </c>
      <c r="J25" s="122" t="s">
        <v>431</v>
      </c>
      <c r="K25" s="121">
        <v>76</v>
      </c>
      <c r="L25" s="121">
        <v>40045</v>
      </c>
      <c r="M25" s="121">
        <f>SUM(N25,+U25)</f>
        <v>19739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431</v>
      </c>
      <c r="T25" s="121">
        <v>0</v>
      </c>
      <c r="U25" s="121">
        <v>19739</v>
      </c>
      <c r="V25" s="121">
        <f>+SUM(D25,M25)</f>
        <v>69448</v>
      </c>
      <c r="W25" s="121">
        <f>+SUM(E25,N25)</f>
        <v>9664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9588</v>
      </c>
      <c r="AB25" s="122" t="str">
        <f>IF(+SUM(J25,S25)=0,"-",+SUM(J25,S25))</f>
        <v>-</v>
      </c>
      <c r="AC25" s="121">
        <f>+SUM(K25,T25)</f>
        <v>76</v>
      </c>
      <c r="AD25" s="121">
        <f>+SUM(L25,U25)</f>
        <v>59784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15299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15299</v>
      </c>
      <c r="AY25" s="121">
        <v>10206</v>
      </c>
      <c r="AZ25" s="121">
        <v>5093</v>
      </c>
      <c r="BA25" s="121">
        <v>0</v>
      </c>
      <c r="BB25" s="121">
        <v>0</v>
      </c>
      <c r="BC25" s="121">
        <v>34410</v>
      </c>
      <c r="BD25" s="121">
        <v>0</v>
      </c>
      <c r="BE25" s="121">
        <v>0</v>
      </c>
      <c r="BF25" s="121">
        <f>SUM(AE25,+AM25,+BE25)</f>
        <v>15299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19739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15299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15299</v>
      </c>
      <c r="DC25" s="121">
        <f>SUM(AY25,+CA25)</f>
        <v>10206</v>
      </c>
      <c r="DD25" s="121">
        <f>SUM(AZ25,+CB25)</f>
        <v>5093</v>
      </c>
      <c r="DE25" s="121">
        <f>SUM(BA25,+CC25)</f>
        <v>0</v>
      </c>
      <c r="DF25" s="121">
        <f>SUM(BB25,+CD25)</f>
        <v>0</v>
      </c>
      <c r="DG25" s="121">
        <f>SUM(BC25,+CE25)</f>
        <v>54149</v>
      </c>
      <c r="DH25" s="121">
        <f>SUM(BD25,+CF25)</f>
        <v>0</v>
      </c>
      <c r="DI25" s="121">
        <f>SUM(BE25,+CG25)</f>
        <v>0</v>
      </c>
      <c r="DJ25" s="121">
        <f>SUM(BF25,+CH25)</f>
        <v>15299</v>
      </c>
    </row>
    <row r="26" spans="1:114" s="136" customFormat="1" ht="13.5" customHeight="1" x14ac:dyDescent="0.15">
      <c r="A26" s="119" t="s">
        <v>7</v>
      </c>
      <c r="B26" s="120" t="s">
        <v>398</v>
      </c>
      <c r="C26" s="119" t="s">
        <v>399</v>
      </c>
      <c r="D26" s="121">
        <f>SUM(E26,+L26)</f>
        <v>164183</v>
      </c>
      <c r="E26" s="121">
        <f>SUM(F26:I26,K26)</f>
        <v>20195</v>
      </c>
      <c r="F26" s="121">
        <v>0</v>
      </c>
      <c r="G26" s="121">
        <v>0</v>
      </c>
      <c r="H26" s="121">
        <v>0</v>
      </c>
      <c r="I26" s="121">
        <v>20167</v>
      </c>
      <c r="J26" s="122" t="s">
        <v>431</v>
      </c>
      <c r="K26" s="121">
        <v>28</v>
      </c>
      <c r="L26" s="121">
        <v>143988</v>
      </c>
      <c r="M26" s="121">
        <f>SUM(N26,+U26)</f>
        <v>38207</v>
      </c>
      <c r="N26" s="121">
        <f>SUM(O26:R26,T26)</f>
        <v>1227</v>
      </c>
      <c r="O26" s="121">
        <v>0</v>
      </c>
      <c r="P26" s="121">
        <v>0</v>
      </c>
      <c r="Q26" s="121">
        <v>0</v>
      </c>
      <c r="R26" s="121">
        <v>1087</v>
      </c>
      <c r="S26" s="122" t="s">
        <v>431</v>
      </c>
      <c r="T26" s="121">
        <v>140</v>
      </c>
      <c r="U26" s="121">
        <v>36980</v>
      </c>
      <c r="V26" s="121">
        <f>+SUM(D26,M26)</f>
        <v>202390</v>
      </c>
      <c r="W26" s="121">
        <f>+SUM(E26,N26)</f>
        <v>21422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21254</v>
      </c>
      <c r="AB26" s="122" t="str">
        <f>IF(+SUM(J26,S26)=0,"-",+SUM(J26,S26))</f>
        <v>-</v>
      </c>
      <c r="AC26" s="121">
        <f>+SUM(K26,T26)</f>
        <v>168</v>
      </c>
      <c r="AD26" s="121">
        <f>+SUM(L26,U26)</f>
        <v>180968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70586</v>
      </c>
      <c r="AN26" s="121">
        <f>SUM(AO26:AR26)</f>
        <v>16259</v>
      </c>
      <c r="AO26" s="121">
        <v>15890</v>
      </c>
      <c r="AP26" s="121">
        <v>0</v>
      </c>
      <c r="AQ26" s="121">
        <v>270</v>
      </c>
      <c r="AR26" s="121">
        <v>99</v>
      </c>
      <c r="AS26" s="121">
        <f>SUM(AT26:AV26)</f>
        <v>6761</v>
      </c>
      <c r="AT26" s="121">
        <v>0</v>
      </c>
      <c r="AU26" s="121">
        <v>299</v>
      </c>
      <c r="AV26" s="121">
        <v>6462</v>
      </c>
      <c r="AW26" s="121">
        <v>0</v>
      </c>
      <c r="AX26" s="121">
        <f>SUM(AY26:BB26)</f>
        <v>47566</v>
      </c>
      <c r="AY26" s="121">
        <v>45999</v>
      </c>
      <c r="AZ26" s="121">
        <v>33</v>
      </c>
      <c r="BA26" s="121">
        <v>1534</v>
      </c>
      <c r="BB26" s="121">
        <v>0</v>
      </c>
      <c r="BC26" s="121">
        <v>71023</v>
      </c>
      <c r="BD26" s="121">
        <v>0</v>
      </c>
      <c r="BE26" s="121">
        <v>22574</v>
      </c>
      <c r="BF26" s="121">
        <f>SUM(AE26,+AM26,+BE26)</f>
        <v>93160</v>
      </c>
      <c r="BG26" s="121">
        <f>SUM(BH26,+BM26)</f>
        <v>2327</v>
      </c>
      <c r="BH26" s="121">
        <f>SUM(BI26:BL26)</f>
        <v>2327</v>
      </c>
      <c r="BI26" s="121">
        <v>0</v>
      </c>
      <c r="BJ26" s="121">
        <v>2327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35880</v>
      </c>
      <c r="BP26" s="121">
        <f>SUM(BQ26:BT26)</f>
        <v>10040</v>
      </c>
      <c r="BQ26" s="121">
        <v>8541</v>
      </c>
      <c r="BR26" s="121">
        <v>0</v>
      </c>
      <c r="BS26" s="121">
        <v>1499</v>
      </c>
      <c r="BT26" s="121">
        <v>0</v>
      </c>
      <c r="BU26" s="121">
        <f>SUM(BV26:BX26)</f>
        <v>21780</v>
      </c>
      <c r="BV26" s="121">
        <v>0</v>
      </c>
      <c r="BW26" s="121">
        <v>21780</v>
      </c>
      <c r="BX26" s="121">
        <v>0</v>
      </c>
      <c r="BY26" s="121">
        <v>0</v>
      </c>
      <c r="BZ26" s="121">
        <f>SUM(CA26:CD26)</f>
        <v>4060</v>
      </c>
      <c r="CA26" s="121">
        <v>0</v>
      </c>
      <c r="CB26" s="121">
        <v>4060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38207</v>
      </c>
      <c r="CI26" s="121">
        <f>SUM(AE26,+BG26)</f>
        <v>2327</v>
      </c>
      <c r="CJ26" s="121">
        <f>SUM(AF26,+BH26)</f>
        <v>2327</v>
      </c>
      <c r="CK26" s="121">
        <f>SUM(AG26,+BI26)</f>
        <v>0</v>
      </c>
      <c r="CL26" s="121">
        <f>SUM(AH26,+BJ26)</f>
        <v>2327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106466</v>
      </c>
      <c r="CR26" s="121">
        <f>SUM(AN26,+BP26)</f>
        <v>26299</v>
      </c>
      <c r="CS26" s="121">
        <f>SUM(AO26,+BQ26)</f>
        <v>24431</v>
      </c>
      <c r="CT26" s="121">
        <f>SUM(AP26,+BR26)</f>
        <v>0</v>
      </c>
      <c r="CU26" s="121">
        <f>SUM(AQ26,+BS26)</f>
        <v>1769</v>
      </c>
      <c r="CV26" s="121">
        <f>SUM(AR26,+BT26)</f>
        <v>99</v>
      </c>
      <c r="CW26" s="121">
        <f>SUM(AS26,+BU26)</f>
        <v>28541</v>
      </c>
      <c r="CX26" s="121">
        <f>SUM(AT26,+BV26)</f>
        <v>0</v>
      </c>
      <c r="CY26" s="121">
        <f>SUM(AU26,+BW26)</f>
        <v>22079</v>
      </c>
      <c r="CZ26" s="121">
        <f>SUM(AV26,+BX26)</f>
        <v>6462</v>
      </c>
      <c r="DA26" s="121">
        <f>SUM(AW26,+BY26)</f>
        <v>0</v>
      </c>
      <c r="DB26" s="121">
        <f>SUM(AX26,+BZ26)</f>
        <v>51626</v>
      </c>
      <c r="DC26" s="121">
        <f>SUM(AY26,+CA26)</f>
        <v>45999</v>
      </c>
      <c r="DD26" s="121">
        <f>SUM(AZ26,+CB26)</f>
        <v>4093</v>
      </c>
      <c r="DE26" s="121">
        <f>SUM(BA26,+CC26)</f>
        <v>1534</v>
      </c>
      <c r="DF26" s="121">
        <f>SUM(BB26,+CD26)</f>
        <v>0</v>
      </c>
      <c r="DG26" s="121">
        <f>SUM(BC26,+CE26)</f>
        <v>71023</v>
      </c>
      <c r="DH26" s="121">
        <f>SUM(BD26,+CF26)</f>
        <v>0</v>
      </c>
      <c r="DI26" s="121">
        <f>SUM(BE26,+CG26)</f>
        <v>22574</v>
      </c>
      <c r="DJ26" s="121">
        <f>SUM(BF26,+CH26)</f>
        <v>131367</v>
      </c>
    </row>
    <row r="27" spans="1:114" s="136" customFormat="1" ht="13.5" customHeight="1" x14ac:dyDescent="0.15">
      <c r="A27" s="119" t="s">
        <v>7</v>
      </c>
      <c r="B27" s="120" t="s">
        <v>401</v>
      </c>
      <c r="C27" s="119" t="s">
        <v>402</v>
      </c>
      <c r="D27" s="121">
        <f>SUM(E27,+L27)</f>
        <v>76449</v>
      </c>
      <c r="E27" s="121">
        <f>SUM(F27:I27,K27)</f>
        <v>14700</v>
      </c>
      <c r="F27" s="121">
        <v>0</v>
      </c>
      <c r="G27" s="121">
        <v>0</v>
      </c>
      <c r="H27" s="121">
        <v>0</v>
      </c>
      <c r="I27" s="121">
        <v>13731</v>
      </c>
      <c r="J27" s="122" t="s">
        <v>431</v>
      </c>
      <c r="K27" s="121">
        <v>969</v>
      </c>
      <c r="L27" s="121">
        <v>61749</v>
      </c>
      <c r="M27" s="121">
        <f>SUM(N27,+U27)</f>
        <v>14902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431</v>
      </c>
      <c r="T27" s="121">
        <v>0</v>
      </c>
      <c r="U27" s="121">
        <v>14902</v>
      </c>
      <c r="V27" s="121">
        <f>+SUM(D27,M27)</f>
        <v>91351</v>
      </c>
      <c r="W27" s="121">
        <f>+SUM(E27,N27)</f>
        <v>14700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13731</v>
      </c>
      <c r="AB27" s="122" t="str">
        <f>IF(+SUM(J27,S27)=0,"-",+SUM(J27,S27))</f>
        <v>-</v>
      </c>
      <c r="AC27" s="121">
        <f>+SUM(K27,T27)</f>
        <v>969</v>
      </c>
      <c r="AD27" s="121">
        <f>+SUM(L27,U27)</f>
        <v>76651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26701</v>
      </c>
      <c r="AN27" s="121">
        <f>SUM(AO27:AR27)</f>
        <v>9114</v>
      </c>
      <c r="AO27" s="121">
        <v>8306</v>
      </c>
      <c r="AP27" s="121">
        <v>0</v>
      </c>
      <c r="AQ27" s="121">
        <v>404</v>
      </c>
      <c r="AR27" s="121">
        <v>404</v>
      </c>
      <c r="AS27" s="121">
        <f>SUM(AT27:AV27)</f>
        <v>2600</v>
      </c>
      <c r="AT27" s="121">
        <v>0</v>
      </c>
      <c r="AU27" s="121">
        <v>676</v>
      </c>
      <c r="AV27" s="121">
        <v>1924</v>
      </c>
      <c r="AW27" s="121">
        <v>0</v>
      </c>
      <c r="AX27" s="121">
        <f>SUM(AY27:BB27)</f>
        <v>14987</v>
      </c>
      <c r="AY27" s="121">
        <v>13442</v>
      </c>
      <c r="AZ27" s="121">
        <v>0</v>
      </c>
      <c r="BA27" s="121">
        <v>1545</v>
      </c>
      <c r="BB27" s="121">
        <v>0</v>
      </c>
      <c r="BC27" s="121">
        <v>49703</v>
      </c>
      <c r="BD27" s="121">
        <v>0</v>
      </c>
      <c r="BE27" s="121">
        <v>45</v>
      </c>
      <c r="BF27" s="121">
        <f>SUM(AE27,+AM27,+BE27)</f>
        <v>26746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14902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26701</v>
      </c>
      <c r="CR27" s="121">
        <f>SUM(AN27,+BP27)</f>
        <v>9114</v>
      </c>
      <c r="CS27" s="121">
        <f>SUM(AO27,+BQ27)</f>
        <v>8306</v>
      </c>
      <c r="CT27" s="121">
        <f>SUM(AP27,+BR27)</f>
        <v>0</v>
      </c>
      <c r="CU27" s="121">
        <f>SUM(AQ27,+BS27)</f>
        <v>404</v>
      </c>
      <c r="CV27" s="121">
        <f>SUM(AR27,+BT27)</f>
        <v>404</v>
      </c>
      <c r="CW27" s="121">
        <f>SUM(AS27,+BU27)</f>
        <v>2600</v>
      </c>
      <c r="CX27" s="121">
        <f>SUM(AT27,+BV27)</f>
        <v>0</v>
      </c>
      <c r="CY27" s="121">
        <f>SUM(AU27,+BW27)</f>
        <v>676</v>
      </c>
      <c r="CZ27" s="121">
        <f>SUM(AV27,+BX27)</f>
        <v>1924</v>
      </c>
      <c r="DA27" s="121">
        <f>SUM(AW27,+BY27)</f>
        <v>0</v>
      </c>
      <c r="DB27" s="121">
        <f>SUM(AX27,+BZ27)</f>
        <v>14987</v>
      </c>
      <c r="DC27" s="121">
        <f>SUM(AY27,+CA27)</f>
        <v>13442</v>
      </c>
      <c r="DD27" s="121">
        <f>SUM(AZ27,+CB27)</f>
        <v>0</v>
      </c>
      <c r="DE27" s="121">
        <f>SUM(BA27,+CC27)</f>
        <v>1545</v>
      </c>
      <c r="DF27" s="121">
        <f>SUM(BB27,+CD27)</f>
        <v>0</v>
      </c>
      <c r="DG27" s="121">
        <f>SUM(BC27,+CE27)</f>
        <v>64605</v>
      </c>
      <c r="DH27" s="121">
        <f>SUM(BD27,+CF27)</f>
        <v>0</v>
      </c>
      <c r="DI27" s="121">
        <f>SUM(BE27,+CG27)</f>
        <v>45</v>
      </c>
      <c r="DJ27" s="121">
        <f>SUM(BF27,+CH27)</f>
        <v>26746</v>
      </c>
    </row>
    <row r="28" spans="1:114" s="136" customFormat="1" ht="13.5" customHeight="1" x14ac:dyDescent="0.15">
      <c r="A28" s="119" t="s">
        <v>7</v>
      </c>
      <c r="B28" s="120" t="s">
        <v>406</v>
      </c>
      <c r="C28" s="119" t="s">
        <v>407</v>
      </c>
      <c r="D28" s="121">
        <f>SUM(E28,+L28)</f>
        <v>66643</v>
      </c>
      <c r="E28" s="121">
        <f>SUM(F28:I28,K28)</f>
        <v>3249</v>
      </c>
      <c r="F28" s="121">
        <v>0</v>
      </c>
      <c r="G28" s="121">
        <v>0</v>
      </c>
      <c r="H28" s="121">
        <v>0</v>
      </c>
      <c r="I28" s="121">
        <v>3249</v>
      </c>
      <c r="J28" s="122" t="s">
        <v>431</v>
      </c>
      <c r="K28" s="121">
        <v>0</v>
      </c>
      <c r="L28" s="121">
        <v>63394</v>
      </c>
      <c r="M28" s="121">
        <f>SUM(N28,+U28)</f>
        <v>12595</v>
      </c>
      <c r="N28" s="121">
        <f>SUM(O28:R28,T28)</f>
        <v>6</v>
      </c>
      <c r="O28" s="121">
        <v>0</v>
      </c>
      <c r="P28" s="121">
        <v>0</v>
      </c>
      <c r="Q28" s="121">
        <v>0</v>
      </c>
      <c r="R28" s="121">
        <v>6</v>
      </c>
      <c r="S28" s="122" t="s">
        <v>431</v>
      </c>
      <c r="T28" s="121">
        <v>0</v>
      </c>
      <c r="U28" s="121">
        <v>12589</v>
      </c>
      <c r="V28" s="121">
        <f>+SUM(D28,M28)</f>
        <v>79238</v>
      </c>
      <c r="W28" s="121">
        <f>+SUM(E28,N28)</f>
        <v>3255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3255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75983</v>
      </c>
      <c r="AE28" s="121">
        <f>SUM(AF28,+AK28)</f>
        <v>1179</v>
      </c>
      <c r="AF28" s="121">
        <f>SUM(AG28:AJ28)</f>
        <v>1179</v>
      </c>
      <c r="AG28" s="121">
        <v>0</v>
      </c>
      <c r="AH28" s="121">
        <v>0</v>
      </c>
      <c r="AI28" s="121">
        <v>1179</v>
      </c>
      <c r="AJ28" s="121">
        <v>0</v>
      </c>
      <c r="AK28" s="121">
        <v>0</v>
      </c>
      <c r="AL28" s="121">
        <v>0</v>
      </c>
      <c r="AM28" s="121">
        <f>SUM(AN28,AS28,AW28,AX28,BD28)</f>
        <v>20940</v>
      </c>
      <c r="AN28" s="121">
        <f>SUM(AO28:AR28)</f>
        <v>3753</v>
      </c>
      <c r="AO28" s="121">
        <v>3753</v>
      </c>
      <c r="AP28" s="121">
        <v>0</v>
      </c>
      <c r="AQ28" s="121">
        <v>0</v>
      </c>
      <c r="AR28" s="121">
        <v>0</v>
      </c>
      <c r="AS28" s="121">
        <f>SUM(AT28:AV28)</f>
        <v>4027</v>
      </c>
      <c r="AT28" s="121">
        <v>0</v>
      </c>
      <c r="AU28" s="121">
        <v>0</v>
      </c>
      <c r="AV28" s="121">
        <v>4027</v>
      </c>
      <c r="AW28" s="121">
        <v>0</v>
      </c>
      <c r="AX28" s="121">
        <f>SUM(AY28:BB28)</f>
        <v>13160</v>
      </c>
      <c r="AY28" s="121">
        <v>12625</v>
      </c>
      <c r="AZ28" s="121">
        <v>0</v>
      </c>
      <c r="BA28" s="121">
        <v>535</v>
      </c>
      <c r="BB28" s="121">
        <v>0</v>
      </c>
      <c r="BC28" s="121">
        <v>44524</v>
      </c>
      <c r="BD28" s="121">
        <v>0</v>
      </c>
      <c r="BE28" s="121">
        <v>0</v>
      </c>
      <c r="BF28" s="121">
        <f>SUM(AE28,+AM28,+BE28)</f>
        <v>22119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12595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1179</v>
      </c>
      <c r="CJ28" s="121">
        <f>SUM(AF28,+BH28)</f>
        <v>1179</v>
      </c>
      <c r="CK28" s="121">
        <f>SUM(AG28,+BI28)</f>
        <v>0</v>
      </c>
      <c r="CL28" s="121">
        <f>SUM(AH28,+BJ28)</f>
        <v>0</v>
      </c>
      <c r="CM28" s="121">
        <f>SUM(AI28,+BK28)</f>
        <v>1179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20940</v>
      </c>
      <c r="CR28" s="121">
        <f>SUM(AN28,+BP28)</f>
        <v>3753</v>
      </c>
      <c r="CS28" s="121">
        <f>SUM(AO28,+BQ28)</f>
        <v>3753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4027</v>
      </c>
      <c r="CX28" s="121">
        <f>SUM(AT28,+BV28)</f>
        <v>0</v>
      </c>
      <c r="CY28" s="121">
        <f>SUM(AU28,+BW28)</f>
        <v>0</v>
      </c>
      <c r="CZ28" s="121">
        <f>SUM(AV28,+BX28)</f>
        <v>4027</v>
      </c>
      <c r="DA28" s="121">
        <f>SUM(AW28,+BY28)</f>
        <v>0</v>
      </c>
      <c r="DB28" s="121">
        <f>SUM(AX28,+BZ28)</f>
        <v>13160</v>
      </c>
      <c r="DC28" s="121">
        <f>SUM(AY28,+CA28)</f>
        <v>12625</v>
      </c>
      <c r="DD28" s="121">
        <f>SUM(AZ28,+CB28)</f>
        <v>0</v>
      </c>
      <c r="DE28" s="121">
        <f>SUM(BA28,+CC28)</f>
        <v>535</v>
      </c>
      <c r="DF28" s="121">
        <f>SUM(BB28,+CD28)</f>
        <v>0</v>
      </c>
      <c r="DG28" s="121">
        <f>SUM(BC28,+CE28)</f>
        <v>57119</v>
      </c>
      <c r="DH28" s="121">
        <f>SUM(BD28,+CF28)</f>
        <v>0</v>
      </c>
      <c r="DI28" s="121">
        <f>SUM(BE28,+CG28)</f>
        <v>0</v>
      </c>
      <c r="DJ28" s="121">
        <f>SUM(BF28,+CH28)</f>
        <v>22119</v>
      </c>
    </row>
    <row r="29" spans="1:114" s="136" customFormat="1" ht="13.5" customHeight="1" x14ac:dyDescent="0.15">
      <c r="A29" s="119" t="s">
        <v>7</v>
      </c>
      <c r="B29" s="120" t="s">
        <v>409</v>
      </c>
      <c r="C29" s="119" t="s">
        <v>410</v>
      </c>
      <c r="D29" s="121">
        <f>SUM(E29,+L29)</f>
        <v>74799</v>
      </c>
      <c r="E29" s="121">
        <f>SUM(F29:I29,K29)</f>
        <v>7089</v>
      </c>
      <c r="F29" s="121">
        <v>0</v>
      </c>
      <c r="G29" s="121">
        <v>0</v>
      </c>
      <c r="H29" s="121">
        <v>0</v>
      </c>
      <c r="I29" s="121">
        <v>7089</v>
      </c>
      <c r="J29" s="122" t="s">
        <v>431</v>
      </c>
      <c r="K29" s="121">
        <v>0</v>
      </c>
      <c r="L29" s="121">
        <v>67710</v>
      </c>
      <c r="M29" s="121">
        <f>SUM(N29,+U29)</f>
        <v>0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431</v>
      </c>
      <c r="T29" s="121">
        <v>0</v>
      </c>
      <c r="U29" s="121">
        <v>0</v>
      </c>
      <c r="V29" s="121">
        <f>+SUM(D29,M29)</f>
        <v>74799</v>
      </c>
      <c r="W29" s="121">
        <f>+SUM(E29,N29)</f>
        <v>7089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7089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67710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28425</v>
      </c>
      <c r="AN29" s="121">
        <f>SUM(AO29:AR29)</f>
        <v>4496</v>
      </c>
      <c r="AO29" s="121">
        <v>4496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23929</v>
      </c>
      <c r="AY29" s="121">
        <v>16957</v>
      </c>
      <c r="AZ29" s="121">
        <v>0</v>
      </c>
      <c r="BA29" s="121">
        <v>6182</v>
      </c>
      <c r="BB29" s="121">
        <v>790</v>
      </c>
      <c r="BC29" s="121">
        <v>33574</v>
      </c>
      <c r="BD29" s="121">
        <v>0</v>
      </c>
      <c r="BE29" s="121">
        <v>12800</v>
      </c>
      <c r="BF29" s="121">
        <f>SUM(AE29,+AM29,+BE29)</f>
        <v>41225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28425</v>
      </c>
      <c r="CR29" s="121">
        <f>SUM(AN29,+BP29)</f>
        <v>4496</v>
      </c>
      <c r="CS29" s="121">
        <f>SUM(AO29,+BQ29)</f>
        <v>4496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23929</v>
      </c>
      <c r="DC29" s="121">
        <f>SUM(AY29,+CA29)</f>
        <v>16957</v>
      </c>
      <c r="DD29" s="121">
        <f>SUM(AZ29,+CB29)</f>
        <v>0</v>
      </c>
      <c r="DE29" s="121">
        <f>SUM(BA29,+CC29)</f>
        <v>6182</v>
      </c>
      <c r="DF29" s="121">
        <f>SUM(BB29,+CD29)</f>
        <v>790</v>
      </c>
      <c r="DG29" s="121">
        <f>SUM(BC29,+CE29)</f>
        <v>33574</v>
      </c>
      <c r="DH29" s="121">
        <f>SUM(BD29,+CF29)</f>
        <v>0</v>
      </c>
      <c r="DI29" s="121">
        <f>SUM(BE29,+CG29)</f>
        <v>12800</v>
      </c>
      <c r="DJ29" s="121">
        <f>SUM(BF29,+CH29)</f>
        <v>41225</v>
      </c>
    </row>
    <row r="30" spans="1:114" s="136" customFormat="1" ht="13.5" customHeight="1" x14ac:dyDescent="0.15">
      <c r="A30" s="119" t="s">
        <v>7</v>
      </c>
      <c r="B30" s="120" t="s">
        <v>412</v>
      </c>
      <c r="C30" s="119" t="s">
        <v>413</v>
      </c>
      <c r="D30" s="121">
        <f>SUM(E30,+L30)</f>
        <v>218786</v>
      </c>
      <c r="E30" s="121">
        <f>SUM(F30:I30,K30)</f>
        <v>29131</v>
      </c>
      <c r="F30" s="121">
        <v>0</v>
      </c>
      <c r="G30" s="121">
        <v>0</v>
      </c>
      <c r="H30" s="121">
        <v>0</v>
      </c>
      <c r="I30" s="121">
        <v>29131</v>
      </c>
      <c r="J30" s="122" t="s">
        <v>431</v>
      </c>
      <c r="K30" s="121">
        <v>0</v>
      </c>
      <c r="L30" s="121">
        <v>189655</v>
      </c>
      <c r="M30" s="121">
        <f>SUM(N30,+U30)</f>
        <v>55252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431</v>
      </c>
      <c r="T30" s="121">
        <v>0</v>
      </c>
      <c r="U30" s="121">
        <v>55252</v>
      </c>
      <c r="V30" s="121">
        <f>+SUM(D30,M30)</f>
        <v>274038</v>
      </c>
      <c r="W30" s="121">
        <f>+SUM(E30,N30)</f>
        <v>29131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29131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244907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64903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64903</v>
      </c>
      <c r="AY30" s="121">
        <v>64778</v>
      </c>
      <c r="AZ30" s="121">
        <v>0</v>
      </c>
      <c r="BA30" s="121">
        <v>125</v>
      </c>
      <c r="BB30" s="121">
        <v>0</v>
      </c>
      <c r="BC30" s="121">
        <v>141232</v>
      </c>
      <c r="BD30" s="121">
        <v>0</v>
      </c>
      <c r="BE30" s="121">
        <v>12651</v>
      </c>
      <c r="BF30" s="121">
        <f>SUM(AE30,+AM30,+BE30)</f>
        <v>77554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55252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64903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64903</v>
      </c>
      <c r="DC30" s="121">
        <f>SUM(AY30,+CA30)</f>
        <v>64778</v>
      </c>
      <c r="DD30" s="121">
        <f>SUM(AZ30,+CB30)</f>
        <v>0</v>
      </c>
      <c r="DE30" s="121">
        <f>SUM(BA30,+CC30)</f>
        <v>125</v>
      </c>
      <c r="DF30" s="121">
        <f>SUM(BB30,+CD30)</f>
        <v>0</v>
      </c>
      <c r="DG30" s="121">
        <f>SUM(BC30,+CE30)</f>
        <v>196484</v>
      </c>
      <c r="DH30" s="121">
        <f>SUM(BD30,+CF30)</f>
        <v>0</v>
      </c>
      <c r="DI30" s="121">
        <f>SUM(BE30,+CG30)</f>
        <v>12651</v>
      </c>
      <c r="DJ30" s="121">
        <f>SUM(BF30,+CH30)</f>
        <v>77554</v>
      </c>
    </row>
    <row r="31" spans="1:114" s="136" customFormat="1" ht="13.5" customHeight="1" x14ac:dyDescent="0.15">
      <c r="A31" s="119" t="s">
        <v>7</v>
      </c>
      <c r="B31" s="120" t="s">
        <v>415</v>
      </c>
      <c r="C31" s="119" t="s">
        <v>416</v>
      </c>
      <c r="D31" s="121">
        <f>SUM(E31,+L31)</f>
        <v>125058</v>
      </c>
      <c r="E31" s="121">
        <f>SUM(F31:I31,K31)</f>
        <v>19797</v>
      </c>
      <c r="F31" s="121">
        <v>0</v>
      </c>
      <c r="G31" s="121">
        <v>0</v>
      </c>
      <c r="H31" s="121">
        <v>0</v>
      </c>
      <c r="I31" s="121">
        <v>19749</v>
      </c>
      <c r="J31" s="122" t="s">
        <v>431</v>
      </c>
      <c r="K31" s="121">
        <v>48</v>
      </c>
      <c r="L31" s="121">
        <v>105261</v>
      </c>
      <c r="M31" s="121">
        <f>SUM(N31,+U31)</f>
        <v>54367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431</v>
      </c>
      <c r="T31" s="121">
        <v>0</v>
      </c>
      <c r="U31" s="121">
        <v>54367</v>
      </c>
      <c r="V31" s="121">
        <f>+SUM(D31,M31)</f>
        <v>179425</v>
      </c>
      <c r="W31" s="121">
        <f>+SUM(E31,N31)</f>
        <v>19797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19749</v>
      </c>
      <c r="AB31" s="122" t="str">
        <f>IF(+SUM(J31,S31)=0,"-",+SUM(J31,S31))</f>
        <v>-</v>
      </c>
      <c r="AC31" s="121">
        <f>+SUM(K31,T31)</f>
        <v>48</v>
      </c>
      <c r="AD31" s="121">
        <f>+SUM(L31,U31)</f>
        <v>159628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1187</v>
      </c>
      <c r="AM31" s="121">
        <f>SUM(AN31,AS31,AW31,AX31,BD31)</f>
        <v>55255</v>
      </c>
      <c r="AN31" s="121">
        <f>SUM(AO31:AR31)</f>
        <v>715</v>
      </c>
      <c r="AO31" s="121">
        <v>715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54540</v>
      </c>
      <c r="AY31" s="121">
        <v>54540</v>
      </c>
      <c r="AZ31" s="121">
        <v>0</v>
      </c>
      <c r="BA31" s="121">
        <v>0</v>
      </c>
      <c r="BB31" s="121">
        <v>0</v>
      </c>
      <c r="BC31" s="121">
        <v>68616</v>
      </c>
      <c r="BD31" s="121">
        <v>0</v>
      </c>
      <c r="BE31" s="121">
        <v>0</v>
      </c>
      <c r="BF31" s="121">
        <f>SUM(AE31,+AM31,+BE31)</f>
        <v>55255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54367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1187</v>
      </c>
      <c r="CQ31" s="121">
        <f>SUM(AM31,+BO31)</f>
        <v>55255</v>
      </c>
      <c r="CR31" s="121">
        <f>SUM(AN31,+BP31)</f>
        <v>715</v>
      </c>
      <c r="CS31" s="121">
        <f>SUM(AO31,+BQ31)</f>
        <v>715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54540</v>
      </c>
      <c r="DC31" s="121">
        <f>SUM(AY31,+CA31)</f>
        <v>54540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122983</v>
      </c>
      <c r="DH31" s="121">
        <f>SUM(BD31,+CF31)</f>
        <v>0</v>
      </c>
      <c r="DI31" s="121">
        <f>SUM(BE31,+CG31)</f>
        <v>0</v>
      </c>
      <c r="DJ31" s="121">
        <f>SUM(BF31,+CH31)</f>
        <v>55255</v>
      </c>
    </row>
    <row r="32" spans="1:114" s="136" customFormat="1" ht="13.5" customHeight="1" x14ac:dyDescent="0.15">
      <c r="A32" s="119" t="s">
        <v>7</v>
      </c>
      <c r="B32" s="120" t="s">
        <v>418</v>
      </c>
      <c r="C32" s="119" t="s">
        <v>419</v>
      </c>
      <c r="D32" s="121">
        <f>SUM(E32,+L32)</f>
        <v>24893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431</v>
      </c>
      <c r="K32" s="121">
        <v>0</v>
      </c>
      <c r="L32" s="121">
        <v>24893</v>
      </c>
      <c r="M32" s="121">
        <f>SUM(N32,+U32)</f>
        <v>14065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431</v>
      </c>
      <c r="T32" s="121">
        <v>0</v>
      </c>
      <c r="U32" s="121">
        <v>14065</v>
      </c>
      <c r="V32" s="121">
        <f>+SUM(D32,M32)</f>
        <v>38958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38958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204</v>
      </c>
      <c r="AM32" s="121">
        <f>SUM(AN32,AS32,AW32,AX32,BD32)</f>
        <v>14320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264</v>
      </c>
      <c r="AT32" s="121">
        <v>0</v>
      </c>
      <c r="AU32" s="121">
        <v>264</v>
      </c>
      <c r="AV32" s="121">
        <v>0</v>
      </c>
      <c r="AW32" s="121">
        <v>0</v>
      </c>
      <c r="AX32" s="121">
        <f>SUM(AY32:BB32)</f>
        <v>14056</v>
      </c>
      <c r="AY32" s="121">
        <v>14056</v>
      </c>
      <c r="AZ32" s="121">
        <v>0</v>
      </c>
      <c r="BA32" s="121">
        <v>0</v>
      </c>
      <c r="BB32" s="121">
        <v>0</v>
      </c>
      <c r="BC32" s="121">
        <v>10369</v>
      </c>
      <c r="BD32" s="121">
        <v>0</v>
      </c>
      <c r="BE32" s="121">
        <v>0</v>
      </c>
      <c r="BF32" s="121">
        <f>SUM(AE32,+AM32,+BE32)</f>
        <v>14320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14065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204</v>
      </c>
      <c r="CQ32" s="121">
        <f>SUM(AM32,+BO32)</f>
        <v>14320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264</v>
      </c>
      <c r="CX32" s="121">
        <f>SUM(AT32,+BV32)</f>
        <v>0</v>
      </c>
      <c r="CY32" s="121">
        <f>SUM(AU32,+BW32)</f>
        <v>264</v>
      </c>
      <c r="CZ32" s="121">
        <f>SUM(AV32,+BX32)</f>
        <v>0</v>
      </c>
      <c r="DA32" s="121">
        <f>SUM(AW32,+BY32)</f>
        <v>0</v>
      </c>
      <c r="DB32" s="121">
        <f>SUM(AX32,+BZ32)</f>
        <v>14056</v>
      </c>
      <c r="DC32" s="121">
        <f>SUM(AY32,+CA32)</f>
        <v>14056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24434</v>
      </c>
      <c r="DH32" s="121">
        <f>SUM(BD32,+CF32)</f>
        <v>0</v>
      </c>
      <c r="DI32" s="121">
        <f>SUM(BE32,+CG32)</f>
        <v>0</v>
      </c>
      <c r="DJ32" s="121">
        <f>SUM(BF32,+CH32)</f>
        <v>14320</v>
      </c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2">
    <sortCondition ref="A8:A32"/>
    <sortCondition ref="B8:B32"/>
    <sortCondition ref="C8:C3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31" man="1"/>
    <brk id="30" min="1" max="31" man="1"/>
    <brk id="38" min="1" max="31" man="1"/>
    <brk id="66" min="1" max="31" man="1"/>
    <brk id="94" min="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33</v>
      </c>
      <c r="D7" s="140">
        <f>SUM(E7,+L7)</f>
        <v>410734</v>
      </c>
      <c r="E7" s="140">
        <f>SUM(F7:I7)+K7</f>
        <v>397029</v>
      </c>
      <c r="F7" s="140">
        <f t="shared" ref="F7:L7" si="0">SUM(F$8:F$57)</f>
        <v>0</v>
      </c>
      <c r="G7" s="140">
        <f t="shared" si="0"/>
        <v>0</v>
      </c>
      <c r="H7" s="140">
        <f t="shared" si="0"/>
        <v>0</v>
      </c>
      <c r="I7" s="140">
        <f t="shared" si="0"/>
        <v>353404</v>
      </c>
      <c r="J7" s="140">
        <f t="shared" si="0"/>
        <v>2445068</v>
      </c>
      <c r="K7" s="140">
        <f t="shared" si="0"/>
        <v>43625</v>
      </c>
      <c r="L7" s="140">
        <f t="shared" si="0"/>
        <v>13705</v>
      </c>
      <c r="M7" s="140">
        <f>SUM(N7,+U7)</f>
        <v>138809</v>
      </c>
      <c r="N7" s="140">
        <f>SUM(O7:R7,T7)</f>
        <v>134918</v>
      </c>
      <c r="O7" s="140">
        <f t="shared" ref="O7:U7" si="1">SUM(O$8:O$57)</f>
        <v>0</v>
      </c>
      <c r="P7" s="140">
        <f t="shared" si="1"/>
        <v>0</v>
      </c>
      <c r="Q7" s="140">
        <f t="shared" si="1"/>
        <v>23200</v>
      </c>
      <c r="R7" s="140">
        <f t="shared" si="1"/>
        <v>108097</v>
      </c>
      <c r="S7" s="140">
        <f t="shared" si="1"/>
        <v>1744279</v>
      </c>
      <c r="T7" s="140">
        <f t="shared" si="1"/>
        <v>3621</v>
      </c>
      <c r="U7" s="140">
        <f t="shared" si="1"/>
        <v>3891</v>
      </c>
      <c r="V7" s="140">
        <f t="shared" ref="V7:AD7" si="2">+SUM(D7,M7)</f>
        <v>549543</v>
      </c>
      <c r="W7" s="140">
        <f t="shared" si="2"/>
        <v>531947</v>
      </c>
      <c r="X7" s="140">
        <f t="shared" si="2"/>
        <v>0</v>
      </c>
      <c r="Y7" s="140">
        <f t="shared" si="2"/>
        <v>0</v>
      </c>
      <c r="Z7" s="140">
        <f t="shared" si="2"/>
        <v>23200</v>
      </c>
      <c r="AA7" s="140">
        <f t="shared" si="2"/>
        <v>461501</v>
      </c>
      <c r="AB7" s="140">
        <f t="shared" si="2"/>
        <v>4189347</v>
      </c>
      <c r="AC7" s="140">
        <f t="shared" si="2"/>
        <v>47246</v>
      </c>
      <c r="AD7" s="140">
        <f t="shared" si="2"/>
        <v>17596</v>
      </c>
      <c r="AE7" s="140">
        <f>SUM(AF7,+AK7)</f>
        <v>9406</v>
      </c>
      <c r="AF7" s="140">
        <f>SUM(AG7:AJ7)</f>
        <v>9406</v>
      </c>
      <c r="AG7" s="140">
        <f>SUM(AG$8:AG$57)</f>
        <v>0</v>
      </c>
      <c r="AH7" s="140">
        <f>SUM(AH$8:AH$57)</f>
        <v>0</v>
      </c>
      <c r="AI7" s="140">
        <f>SUM(AI$8:AI$57)</f>
        <v>9406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2840852</v>
      </c>
      <c r="AN7" s="140">
        <f>SUM(AO7:AR7)</f>
        <v>191729</v>
      </c>
      <c r="AO7" s="140">
        <f>SUM(AO$8:AO$57)</f>
        <v>123942</v>
      </c>
      <c r="AP7" s="140">
        <f>SUM(AP$8:AP$57)</f>
        <v>35295</v>
      </c>
      <c r="AQ7" s="140">
        <f>SUM(AQ$8:AQ$57)</f>
        <v>29478</v>
      </c>
      <c r="AR7" s="140">
        <f>SUM(AR$8:AR$57)</f>
        <v>3014</v>
      </c>
      <c r="AS7" s="140">
        <f>SUM(AT7:AV7)</f>
        <v>1182858</v>
      </c>
      <c r="AT7" s="140">
        <f>SUM(AT$8:AT$57)</f>
        <v>0</v>
      </c>
      <c r="AU7" s="140">
        <f>SUM(AU$8:AU$57)</f>
        <v>1144376</v>
      </c>
      <c r="AV7" s="140">
        <f>SUM(AV$8:AV$57)</f>
        <v>38482</v>
      </c>
      <c r="AW7" s="140">
        <f>SUM(AW$8:AW$57)</f>
        <v>0</v>
      </c>
      <c r="AX7" s="140">
        <f>SUM(AY7:BB7)</f>
        <v>1466265</v>
      </c>
      <c r="AY7" s="140">
        <f>SUM(AY$8:AY$57)</f>
        <v>109650</v>
      </c>
      <c r="AZ7" s="140">
        <f>SUM(AZ$8:AZ$57)</f>
        <v>1321840</v>
      </c>
      <c r="BA7" s="140">
        <f>SUM(BA$8:BA$57)</f>
        <v>34775</v>
      </c>
      <c r="BB7" s="140">
        <f>SUM(BB$8:BB$57)</f>
        <v>0</v>
      </c>
      <c r="BC7" s="143" t="s">
        <v>315</v>
      </c>
      <c r="BD7" s="140">
        <f>SUM(BD$8:BD$57)</f>
        <v>0</v>
      </c>
      <c r="BE7" s="140">
        <f>SUM(BE$8:BE$57)</f>
        <v>5544</v>
      </c>
      <c r="BF7" s="140">
        <f>SUM(AE7,+AM7,+BE7)</f>
        <v>2855802</v>
      </c>
      <c r="BG7" s="140">
        <f>SUM(BH7,+BM7)</f>
        <v>31320</v>
      </c>
      <c r="BH7" s="140">
        <f>SUM(BI7:BL7)</f>
        <v>31320</v>
      </c>
      <c r="BI7" s="140">
        <f>SUM(BI$8:BI$57)</f>
        <v>0</v>
      </c>
      <c r="BJ7" s="140">
        <f>SUM(BJ$8:BJ$57)</f>
        <v>31320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1820535</v>
      </c>
      <c r="BP7" s="140">
        <f>SUM(BQ7:BT7)</f>
        <v>264843</v>
      </c>
      <c r="BQ7" s="140">
        <f>SUM(BQ$8:BQ$57)</f>
        <v>263294</v>
      </c>
      <c r="BR7" s="140">
        <f>SUM(BR$8:BR$57)</f>
        <v>0</v>
      </c>
      <c r="BS7" s="140">
        <f>SUM(BS$8:BS$57)</f>
        <v>1549</v>
      </c>
      <c r="BT7" s="140">
        <f>SUM(BT$8:BT$57)</f>
        <v>0</v>
      </c>
      <c r="BU7" s="140">
        <f>SUM(BV7:BX7)</f>
        <v>1084833</v>
      </c>
      <c r="BV7" s="140">
        <f>SUM(BV$8:BV$57)</f>
        <v>0</v>
      </c>
      <c r="BW7" s="140">
        <f>SUM(BW$8:BW$57)</f>
        <v>1078430</v>
      </c>
      <c r="BX7" s="140">
        <f>SUM(BX$8:BX$57)</f>
        <v>6403</v>
      </c>
      <c r="BY7" s="140">
        <f>SUM(BY$8:BY$57)</f>
        <v>0</v>
      </c>
      <c r="BZ7" s="140">
        <f>SUM(CA7:CD7)</f>
        <v>470859</v>
      </c>
      <c r="CA7" s="140">
        <f>SUM(CA$8:CA$57)</f>
        <v>2196</v>
      </c>
      <c r="CB7" s="140">
        <f>SUM(CB$8:CB$57)</f>
        <v>466019</v>
      </c>
      <c r="CC7" s="140">
        <f>SUM(CC$8:CC$57)</f>
        <v>2644</v>
      </c>
      <c r="CD7" s="140">
        <f>SUM(CD$8:CD$57)</f>
        <v>0</v>
      </c>
      <c r="CE7" s="143" t="s">
        <v>314</v>
      </c>
      <c r="CF7" s="140">
        <f>SUM(CF$8:CF$57)</f>
        <v>0</v>
      </c>
      <c r="CG7" s="140">
        <f>SUM(CG$8:CG$57)</f>
        <v>31233</v>
      </c>
      <c r="CH7" s="140">
        <f>SUM(BG7,+BO7,+CG7)</f>
        <v>1883088</v>
      </c>
      <c r="CI7" s="140">
        <f t="shared" ref="CI7:CO7" si="3">SUM(AE7,+BG7)</f>
        <v>40726</v>
      </c>
      <c r="CJ7" s="140">
        <f t="shared" si="3"/>
        <v>40726</v>
      </c>
      <c r="CK7" s="140">
        <f t="shared" si="3"/>
        <v>0</v>
      </c>
      <c r="CL7" s="140">
        <f t="shared" si="3"/>
        <v>31320</v>
      </c>
      <c r="CM7" s="140">
        <f t="shared" si="3"/>
        <v>9406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4661387</v>
      </c>
      <c r="CR7" s="140">
        <f t="shared" si="4"/>
        <v>456572</v>
      </c>
      <c r="CS7" s="140">
        <f t="shared" si="4"/>
        <v>387236</v>
      </c>
      <c r="CT7" s="140">
        <f t="shared" si="4"/>
        <v>35295</v>
      </c>
      <c r="CU7" s="140">
        <f t="shared" si="4"/>
        <v>31027</v>
      </c>
      <c r="CV7" s="140">
        <f t="shared" si="4"/>
        <v>3014</v>
      </c>
      <c r="CW7" s="140">
        <f t="shared" si="4"/>
        <v>2267691</v>
      </c>
      <c r="CX7" s="140">
        <f t="shared" si="4"/>
        <v>0</v>
      </c>
      <c r="CY7" s="140">
        <f t="shared" si="4"/>
        <v>2222806</v>
      </c>
      <c r="CZ7" s="140">
        <f t="shared" si="4"/>
        <v>44885</v>
      </c>
      <c r="DA7" s="140">
        <f t="shared" si="4"/>
        <v>0</v>
      </c>
      <c r="DB7" s="140">
        <f t="shared" si="4"/>
        <v>1937124</v>
      </c>
      <c r="DC7" s="140">
        <f t="shared" si="4"/>
        <v>111846</v>
      </c>
      <c r="DD7" s="140">
        <f t="shared" si="4"/>
        <v>1787859</v>
      </c>
      <c r="DE7" s="140">
        <f t="shared" si="4"/>
        <v>37419</v>
      </c>
      <c r="DF7" s="140">
        <f t="shared" si="4"/>
        <v>0</v>
      </c>
      <c r="DG7" s="143" t="s">
        <v>314</v>
      </c>
      <c r="DH7" s="140">
        <f>SUM(BD7,+CF7)</f>
        <v>0</v>
      </c>
      <c r="DI7" s="140">
        <f>SUM(BE7,+CG7)</f>
        <v>36777</v>
      </c>
      <c r="DJ7" s="140">
        <f>SUM(BF7,+CH7)</f>
        <v>4738890</v>
      </c>
    </row>
    <row r="8" spans="1:114" s="136" customFormat="1" ht="13.5" customHeight="1" x14ac:dyDescent="0.15">
      <c r="A8" s="119" t="s">
        <v>7</v>
      </c>
      <c r="B8" s="120" t="s">
        <v>330</v>
      </c>
      <c r="C8" s="119" t="s">
        <v>331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6510</v>
      </c>
      <c r="N8" s="121">
        <f>SUM(O8:R8,T8)</f>
        <v>6510</v>
      </c>
      <c r="O8" s="121">
        <v>0</v>
      </c>
      <c r="P8" s="121">
        <v>0</v>
      </c>
      <c r="Q8" s="121">
        <v>0</v>
      </c>
      <c r="R8" s="121">
        <v>6510</v>
      </c>
      <c r="S8" s="121">
        <v>179949</v>
      </c>
      <c r="T8" s="121">
        <v>0</v>
      </c>
      <c r="U8" s="121">
        <v>0</v>
      </c>
      <c r="V8" s="121">
        <f>+SUM(D8,M8)</f>
        <v>6510</v>
      </c>
      <c r="W8" s="121">
        <f>+SUM(E8,N8)</f>
        <v>6510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6510</v>
      </c>
      <c r="AB8" s="121">
        <f>+SUM(J8,S8)</f>
        <v>179949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431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431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431</v>
      </c>
      <c r="BO8" s="121">
        <f>SUM(BP8,BU8,BY8,BZ8,CF8)</f>
        <v>185669</v>
      </c>
      <c r="BP8" s="121">
        <f>SUM(BQ8:BT8)</f>
        <v>25476</v>
      </c>
      <c r="BQ8" s="121">
        <v>25476</v>
      </c>
      <c r="BR8" s="121">
        <v>0</v>
      </c>
      <c r="BS8" s="121">
        <v>0</v>
      </c>
      <c r="BT8" s="121">
        <v>0</v>
      </c>
      <c r="BU8" s="121">
        <f>SUM(BV8:BX8)</f>
        <v>157997</v>
      </c>
      <c r="BV8" s="121">
        <v>0</v>
      </c>
      <c r="BW8" s="121">
        <v>157662</v>
      </c>
      <c r="BX8" s="121">
        <v>335</v>
      </c>
      <c r="BY8" s="121">
        <v>0</v>
      </c>
      <c r="BZ8" s="121">
        <f>SUM(CA8:CD8)</f>
        <v>2196</v>
      </c>
      <c r="CA8" s="121">
        <v>2196</v>
      </c>
      <c r="CB8" s="121">
        <v>0</v>
      </c>
      <c r="CC8" s="121">
        <v>0</v>
      </c>
      <c r="CD8" s="121">
        <v>0</v>
      </c>
      <c r="CE8" s="122" t="s">
        <v>431</v>
      </c>
      <c r="CF8" s="121">
        <v>0</v>
      </c>
      <c r="CG8" s="121">
        <v>790</v>
      </c>
      <c r="CH8" s="121">
        <f>SUM(BG8,+BO8,+CG8)</f>
        <v>186459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431</v>
      </c>
      <c r="CQ8" s="121">
        <f>SUM(AM8,+BO8)</f>
        <v>185669</v>
      </c>
      <c r="CR8" s="121">
        <f>SUM(AN8,+BP8)</f>
        <v>25476</v>
      </c>
      <c r="CS8" s="121">
        <f>SUM(AO8,+BQ8)</f>
        <v>25476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157997</v>
      </c>
      <c r="CX8" s="121">
        <f>SUM(AT8,+BV8)</f>
        <v>0</v>
      </c>
      <c r="CY8" s="121">
        <f>SUM(AU8,+BW8)</f>
        <v>157662</v>
      </c>
      <c r="CZ8" s="121">
        <f>SUM(AV8,+BX8)</f>
        <v>335</v>
      </c>
      <c r="DA8" s="121">
        <f>SUM(AW8,+BY8)</f>
        <v>0</v>
      </c>
      <c r="DB8" s="121">
        <f>SUM(AX8,+BZ8)</f>
        <v>2196</v>
      </c>
      <c r="DC8" s="121">
        <f>SUM(AY8,+CA8)</f>
        <v>2196</v>
      </c>
      <c r="DD8" s="121">
        <f>SUM(AZ8,+CB8)</f>
        <v>0</v>
      </c>
      <c r="DE8" s="121">
        <f>SUM(BA8,+CC8)</f>
        <v>0</v>
      </c>
      <c r="DF8" s="121">
        <f>SUM(BB8,+CD8)</f>
        <v>0</v>
      </c>
      <c r="DG8" s="122" t="s">
        <v>431</v>
      </c>
      <c r="DH8" s="121">
        <f>SUM(BD8,+CF8)</f>
        <v>0</v>
      </c>
      <c r="DI8" s="121">
        <f>SUM(BE8,+CG8)</f>
        <v>790</v>
      </c>
      <c r="DJ8" s="121">
        <f>SUM(BF8,+CH8)</f>
        <v>186459</v>
      </c>
    </row>
    <row r="9" spans="1:114" s="136" customFormat="1" ht="13.5" customHeight="1" x14ac:dyDescent="0.15">
      <c r="A9" s="119" t="s">
        <v>7</v>
      </c>
      <c r="B9" s="120" t="s">
        <v>374</v>
      </c>
      <c r="C9" s="119" t="s">
        <v>375</v>
      </c>
      <c r="D9" s="121">
        <f>SUM(E9,+L9)</f>
        <v>599</v>
      </c>
      <c r="E9" s="121">
        <f>SUM(F9:I9)+K9</f>
        <v>599</v>
      </c>
      <c r="F9" s="121">
        <v>0</v>
      </c>
      <c r="G9" s="121">
        <v>0</v>
      </c>
      <c r="H9" s="121">
        <v>0</v>
      </c>
      <c r="I9" s="121">
        <v>599</v>
      </c>
      <c r="J9" s="121">
        <v>54277</v>
      </c>
      <c r="K9" s="121">
        <v>0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599</v>
      </c>
      <c r="W9" s="121">
        <f>+SUM(E9,N9)</f>
        <v>599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599</v>
      </c>
      <c r="AB9" s="121">
        <f>+SUM(J9,S9)</f>
        <v>54277</v>
      </c>
      <c r="AC9" s="121">
        <f>+SUM(K9,T9)</f>
        <v>0</v>
      </c>
      <c r="AD9" s="121">
        <f>+SUM(L9,U9)</f>
        <v>0</v>
      </c>
      <c r="AE9" s="121">
        <f>SUM(AF9,+AK9)</f>
        <v>4438</v>
      </c>
      <c r="AF9" s="121">
        <f>SUM(AG9:AJ9)</f>
        <v>4438</v>
      </c>
      <c r="AG9" s="121">
        <v>0</v>
      </c>
      <c r="AH9" s="121">
        <v>0</v>
      </c>
      <c r="AI9" s="121">
        <v>4438</v>
      </c>
      <c r="AJ9" s="121">
        <v>0</v>
      </c>
      <c r="AK9" s="121">
        <v>0</v>
      </c>
      <c r="AL9" s="122" t="s">
        <v>431</v>
      </c>
      <c r="AM9" s="121">
        <f>SUM(AN9,AS9,AW9,AX9,BD9)</f>
        <v>50438</v>
      </c>
      <c r="AN9" s="121">
        <f>SUM(AO9:AR9)</f>
        <v>35295</v>
      </c>
      <c r="AO9" s="121">
        <v>0</v>
      </c>
      <c r="AP9" s="121">
        <v>35295</v>
      </c>
      <c r="AQ9" s="121">
        <v>0</v>
      </c>
      <c r="AR9" s="121">
        <v>0</v>
      </c>
      <c r="AS9" s="121">
        <f>SUM(AT9:AV9)</f>
        <v>7179</v>
      </c>
      <c r="AT9" s="121">
        <v>0</v>
      </c>
      <c r="AU9" s="121">
        <v>0</v>
      </c>
      <c r="AV9" s="121">
        <v>7179</v>
      </c>
      <c r="AW9" s="121">
        <v>0</v>
      </c>
      <c r="AX9" s="121">
        <f>SUM(AY9:BB9)</f>
        <v>7964</v>
      </c>
      <c r="AY9" s="121">
        <v>0</v>
      </c>
      <c r="AZ9" s="121">
        <v>0</v>
      </c>
      <c r="BA9" s="121">
        <v>7964</v>
      </c>
      <c r="BB9" s="121">
        <v>0</v>
      </c>
      <c r="BC9" s="122" t="s">
        <v>431</v>
      </c>
      <c r="BD9" s="121">
        <v>0</v>
      </c>
      <c r="BE9" s="121">
        <v>0</v>
      </c>
      <c r="BF9" s="121">
        <f>SUM(AE9,+AM9,+BE9)</f>
        <v>54876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431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431</v>
      </c>
      <c r="CF9" s="121">
        <v>0</v>
      </c>
      <c r="CG9" s="121">
        <v>0</v>
      </c>
      <c r="CH9" s="121">
        <f>SUM(BG9,+BO9,+CG9)</f>
        <v>0</v>
      </c>
      <c r="CI9" s="121">
        <f>SUM(AE9,+BG9)</f>
        <v>4438</v>
      </c>
      <c r="CJ9" s="121">
        <f>SUM(AF9,+BH9)</f>
        <v>4438</v>
      </c>
      <c r="CK9" s="121">
        <f>SUM(AG9,+BI9)</f>
        <v>0</v>
      </c>
      <c r="CL9" s="121">
        <f>SUM(AH9,+BJ9)</f>
        <v>0</v>
      </c>
      <c r="CM9" s="121">
        <f>SUM(AI9,+BK9)</f>
        <v>4438</v>
      </c>
      <c r="CN9" s="121">
        <f>SUM(AJ9,+BL9)</f>
        <v>0</v>
      </c>
      <c r="CO9" s="121">
        <f>SUM(AK9,+BM9)</f>
        <v>0</v>
      </c>
      <c r="CP9" s="122" t="s">
        <v>431</v>
      </c>
      <c r="CQ9" s="121">
        <f>SUM(AM9,+BO9)</f>
        <v>50438</v>
      </c>
      <c r="CR9" s="121">
        <f>SUM(AN9,+BP9)</f>
        <v>35295</v>
      </c>
      <c r="CS9" s="121">
        <f>SUM(AO9,+BQ9)</f>
        <v>0</v>
      </c>
      <c r="CT9" s="121">
        <f>SUM(AP9,+BR9)</f>
        <v>35295</v>
      </c>
      <c r="CU9" s="121">
        <f>SUM(AQ9,+BS9)</f>
        <v>0</v>
      </c>
      <c r="CV9" s="121">
        <f>SUM(AR9,+BT9)</f>
        <v>0</v>
      </c>
      <c r="CW9" s="121">
        <f>SUM(AS9,+BU9)</f>
        <v>7179</v>
      </c>
      <c r="CX9" s="121">
        <f>SUM(AT9,+BV9)</f>
        <v>0</v>
      </c>
      <c r="CY9" s="121">
        <f>SUM(AU9,+BW9)</f>
        <v>0</v>
      </c>
      <c r="CZ9" s="121">
        <f>SUM(AV9,+BX9)</f>
        <v>7179</v>
      </c>
      <c r="DA9" s="121">
        <f>SUM(AW9,+BY9)</f>
        <v>0</v>
      </c>
      <c r="DB9" s="121">
        <f>SUM(AX9,+BZ9)</f>
        <v>7964</v>
      </c>
      <c r="DC9" s="121">
        <f>SUM(AY9,+CA9)</f>
        <v>0</v>
      </c>
      <c r="DD9" s="121">
        <f>SUM(AZ9,+CB9)</f>
        <v>0</v>
      </c>
      <c r="DE9" s="121">
        <f>SUM(BA9,+CC9)</f>
        <v>7964</v>
      </c>
      <c r="DF9" s="121">
        <f>SUM(BB9,+CD9)</f>
        <v>0</v>
      </c>
      <c r="DG9" s="122" t="s">
        <v>431</v>
      </c>
      <c r="DH9" s="121">
        <f>SUM(BD9,+CF9)</f>
        <v>0</v>
      </c>
      <c r="DI9" s="121">
        <f>SUM(BE9,+CG9)</f>
        <v>0</v>
      </c>
      <c r="DJ9" s="121">
        <f>SUM(BF9,+CH9)</f>
        <v>54876</v>
      </c>
    </row>
    <row r="10" spans="1:114" s="136" customFormat="1" ht="13.5" customHeight="1" x14ac:dyDescent="0.15">
      <c r="A10" s="119" t="s">
        <v>7</v>
      </c>
      <c r="B10" s="120" t="s">
        <v>350</v>
      </c>
      <c r="C10" s="119" t="s">
        <v>351</v>
      </c>
      <c r="D10" s="121">
        <f>SUM(E10,+L10)</f>
        <v>87339</v>
      </c>
      <c r="E10" s="121">
        <f>SUM(F10:I10)+K10</f>
        <v>87339</v>
      </c>
      <c r="F10" s="121">
        <v>0</v>
      </c>
      <c r="G10" s="121">
        <v>0</v>
      </c>
      <c r="H10" s="121">
        <v>0</v>
      </c>
      <c r="I10" s="121">
        <v>81669</v>
      </c>
      <c r="J10" s="121">
        <v>309930</v>
      </c>
      <c r="K10" s="121">
        <v>5670</v>
      </c>
      <c r="L10" s="121">
        <v>0</v>
      </c>
      <c r="M10" s="121">
        <f>SUM(N10,+U10)</f>
        <v>11530</v>
      </c>
      <c r="N10" s="121">
        <f>SUM(O10:R10,T10)</f>
        <v>11530</v>
      </c>
      <c r="O10" s="121">
        <v>0</v>
      </c>
      <c r="P10" s="121">
        <v>0</v>
      </c>
      <c r="Q10" s="121">
        <v>0</v>
      </c>
      <c r="R10" s="121">
        <v>11530</v>
      </c>
      <c r="S10" s="121">
        <v>270482</v>
      </c>
      <c r="T10" s="121">
        <v>0</v>
      </c>
      <c r="U10" s="121">
        <v>0</v>
      </c>
      <c r="V10" s="121">
        <f>+SUM(D10,M10)</f>
        <v>98869</v>
      </c>
      <c r="W10" s="121">
        <f>+SUM(E10,N10)</f>
        <v>98869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93199</v>
      </c>
      <c r="AB10" s="121">
        <f>+SUM(J10,S10)</f>
        <v>580412</v>
      </c>
      <c r="AC10" s="121">
        <f>+SUM(K10,T10)</f>
        <v>5670</v>
      </c>
      <c r="AD10" s="121">
        <f>+SUM(L10,U10)</f>
        <v>0</v>
      </c>
      <c r="AE10" s="121">
        <f>SUM(AF10,+AK10)</f>
        <v>4968</v>
      </c>
      <c r="AF10" s="121">
        <f>SUM(AG10:AJ10)</f>
        <v>4968</v>
      </c>
      <c r="AG10" s="121">
        <v>0</v>
      </c>
      <c r="AH10" s="121">
        <v>0</v>
      </c>
      <c r="AI10" s="121">
        <v>4968</v>
      </c>
      <c r="AJ10" s="121">
        <v>0</v>
      </c>
      <c r="AK10" s="121">
        <v>0</v>
      </c>
      <c r="AL10" s="122" t="s">
        <v>431</v>
      </c>
      <c r="AM10" s="121">
        <f>SUM(AN10,AS10,AW10,AX10,BD10)</f>
        <v>392301</v>
      </c>
      <c r="AN10" s="121">
        <f>SUM(AO10:AR10)</f>
        <v>102434</v>
      </c>
      <c r="AO10" s="121">
        <v>87308</v>
      </c>
      <c r="AP10" s="121">
        <v>0</v>
      </c>
      <c r="AQ10" s="121">
        <v>12112</v>
      </c>
      <c r="AR10" s="121">
        <v>3014</v>
      </c>
      <c r="AS10" s="121">
        <f>SUM(AT10:AV10)</f>
        <v>175258</v>
      </c>
      <c r="AT10" s="121">
        <v>0</v>
      </c>
      <c r="AU10" s="121">
        <v>143955</v>
      </c>
      <c r="AV10" s="121">
        <v>31303</v>
      </c>
      <c r="AW10" s="121">
        <v>0</v>
      </c>
      <c r="AX10" s="121">
        <f>SUM(AY10:BB10)</f>
        <v>114609</v>
      </c>
      <c r="AY10" s="121">
        <v>0</v>
      </c>
      <c r="AZ10" s="121">
        <v>108790</v>
      </c>
      <c r="BA10" s="121">
        <v>5819</v>
      </c>
      <c r="BB10" s="121">
        <v>0</v>
      </c>
      <c r="BC10" s="122" t="s">
        <v>431</v>
      </c>
      <c r="BD10" s="121">
        <v>0</v>
      </c>
      <c r="BE10" s="121">
        <v>0</v>
      </c>
      <c r="BF10" s="121">
        <f>SUM(AE10,+AM10,+BE10)</f>
        <v>397269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431</v>
      </c>
      <c r="BO10" s="121">
        <f>SUM(BP10,BU10,BY10,BZ10,CF10)</f>
        <v>282012</v>
      </c>
      <c r="BP10" s="121">
        <f>SUM(BQ10:BT10)</f>
        <v>56264</v>
      </c>
      <c r="BQ10" s="121">
        <v>54819</v>
      </c>
      <c r="BR10" s="121">
        <v>0</v>
      </c>
      <c r="BS10" s="121">
        <v>1445</v>
      </c>
      <c r="BT10" s="121">
        <v>0</v>
      </c>
      <c r="BU10" s="121">
        <f>SUM(BV10:BX10)</f>
        <v>208752</v>
      </c>
      <c r="BV10" s="121">
        <v>0</v>
      </c>
      <c r="BW10" s="121">
        <v>208752</v>
      </c>
      <c r="BX10" s="121">
        <v>0</v>
      </c>
      <c r="BY10" s="121">
        <v>0</v>
      </c>
      <c r="BZ10" s="121">
        <f>SUM(CA10:CD10)</f>
        <v>16996</v>
      </c>
      <c r="CA10" s="121">
        <v>0</v>
      </c>
      <c r="CB10" s="121">
        <v>16996</v>
      </c>
      <c r="CC10" s="121">
        <v>0</v>
      </c>
      <c r="CD10" s="121">
        <v>0</v>
      </c>
      <c r="CE10" s="122" t="s">
        <v>431</v>
      </c>
      <c r="CF10" s="121">
        <v>0</v>
      </c>
      <c r="CG10" s="121">
        <v>0</v>
      </c>
      <c r="CH10" s="121">
        <f>SUM(BG10,+BO10,+CG10)</f>
        <v>282012</v>
      </c>
      <c r="CI10" s="121">
        <f>SUM(AE10,+BG10)</f>
        <v>4968</v>
      </c>
      <c r="CJ10" s="121">
        <f>SUM(AF10,+BH10)</f>
        <v>4968</v>
      </c>
      <c r="CK10" s="121">
        <f>SUM(AG10,+BI10)</f>
        <v>0</v>
      </c>
      <c r="CL10" s="121">
        <f>SUM(AH10,+BJ10)</f>
        <v>0</v>
      </c>
      <c r="CM10" s="121">
        <f>SUM(AI10,+BK10)</f>
        <v>4968</v>
      </c>
      <c r="CN10" s="121">
        <f>SUM(AJ10,+BL10)</f>
        <v>0</v>
      </c>
      <c r="CO10" s="121">
        <f>SUM(AK10,+BM10)</f>
        <v>0</v>
      </c>
      <c r="CP10" s="122" t="s">
        <v>431</v>
      </c>
      <c r="CQ10" s="121">
        <f>SUM(AM10,+BO10)</f>
        <v>674313</v>
      </c>
      <c r="CR10" s="121">
        <f>SUM(AN10,+BP10)</f>
        <v>158698</v>
      </c>
      <c r="CS10" s="121">
        <f>SUM(AO10,+BQ10)</f>
        <v>142127</v>
      </c>
      <c r="CT10" s="121">
        <f>SUM(AP10,+BR10)</f>
        <v>0</v>
      </c>
      <c r="CU10" s="121">
        <f>SUM(AQ10,+BS10)</f>
        <v>13557</v>
      </c>
      <c r="CV10" s="121">
        <f>SUM(AR10,+BT10)</f>
        <v>3014</v>
      </c>
      <c r="CW10" s="121">
        <f>SUM(AS10,+BU10)</f>
        <v>384010</v>
      </c>
      <c r="CX10" s="121">
        <f>SUM(AT10,+BV10)</f>
        <v>0</v>
      </c>
      <c r="CY10" s="121">
        <f>SUM(AU10,+BW10)</f>
        <v>352707</v>
      </c>
      <c r="CZ10" s="121">
        <f>SUM(AV10,+BX10)</f>
        <v>31303</v>
      </c>
      <c r="DA10" s="121">
        <f>SUM(AW10,+BY10)</f>
        <v>0</v>
      </c>
      <c r="DB10" s="121">
        <f>SUM(AX10,+BZ10)</f>
        <v>131605</v>
      </c>
      <c r="DC10" s="121">
        <f>SUM(AY10,+CA10)</f>
        <v>0</v>
      </c>
      <c r="DD10" s="121">
        <f>SUM(AZ10,+CB10)</f>
        <v>125786</v>
      </c>
      <c r="DE10" s="121">
        <f>SUM(BA10,+CC10)</f>
        <v>5819</v>
      </c>
      <c r="DF10" s="121">
        <f>SUM(BB10,+CD10)</f>
        <v>0</v>
      </c>
      <c r="DG10" s="122" t="s">
        <v>431</v>
      </c>
      <c r="DH10" s="121">
        <f>SUM(BD10,+CF10)</f>
        <v>0</v>
      </c>
      <c r="DI10" s="121">
        <f>SUM(BE10,+CG10)</f>
        <v>0</v>
      </c>
      <c r="DJ10" s="121">
        <f>SUM(BF10,+CH10)</f>
        <v>679281</v>
      </c>
    </row>
    <row r="11" spans="1:114" s="136" customFormat="1" ht="13.5" customHeight="1" x14ac:dyDescent="0.15">
      <c r="A11" s="119" t="s">
        <v>7</v>
      </c>
      <c r="B11" s="120" t="s">
        <v>369</v>
      </c>
      <c r="C11" s="119" t="s">
        <v>370</v>
      </c>
      <c r="D11" s="121">
        <f>SUM(E11,+L11)</f>
        <v>158890</v>
      </c>
      <c r="E11" s="121">
        <f>SUM(F11:I11)+K11</f>
        <v>158890</v>
      </c>
      <c r="F11" s="121">
        <v>0</v>
      </c>
      <c r="G11" s="121">
        <v>0</v>
      </c>
      <c r="H11" s="121">
        <v>0</v>
      </c>
      <c r="I11" s="121">
        <v>149543</v>
      </c>
      <c r="J11" s="121">
        <v>699660</v>
      </c>
      <c r="K11" s="121">
        <v>9347</v>
      </c>
      <c r="L11" s="121">
        <v>0</v>
      </c>
      <c r="M11" s="121">
        <f>SUM(N11,+U11)</f>
        <v>16561</v>
      </c>
      <c r="N11" s="121">
        <f>SUM(O11:R11,T11)</f>
        <v>16561</v>
      </c>
      <c r="O11" s="121">
        <v>0</v>
      </c>
      <c r="P11" s="121">
        <v>0</v>
      </c>
      <c r="Q11" s="121">
        <v>0</v>
      </c>
      <c r="R11" s="121">
        <v>16561</v>
      </c>
      <c r="S11" s="121">
        <v>267259</v>
      </c>
      <c r="T11" s="121">
        <v>0</v>
      </c>
      <c r="U11" s="121">
        <v>0</v>
      </c>
      <c r="V11" s="121">
        <f>+SUM(D11,M11)</f>
        <v>175451</v>
      </c>
      <c r="W11" s="121">
        <f>+SUM(E11,N11)</f>
        <v>175451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166104</v>
      </c>
      <c r="AB11" s="121">
        <f>+SUM(J11,S11)</f>
        <v>966919</v>
      </c>
      <c r="AC11" s="121">
        <f>+SUM(K11,T11)</f>
        <v>9347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431</v>
      </c>
      <c r="AM11" s="121">
        <f>SUM(AN11,AS11,AW11,AX11,BD11)</f>
        <v>858550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33893</v>
      </c>
      <c r="AT11" s="121">
        <v>0</v>
      </c>
      <c r="AU11" s="121">
        <v>33893</v>
      </c>
      <c r="AV11" s="121">
        <v>0</v>
      </c>
      <c r="AW11" s="121">
        <v>0</v>
      </c>
      <c r="AX11" s="121">
        <f>SUM(AY11:BB11)</f>
        <v>824657</v>
      </c>
      <c r="AY11" s="121">
        <v>0</v>
      </c>
      <c r="AZ11" s="121">
        <v>824657</v>
      </c>
      <c r="BA11" s="121">
        <v>0</v>
      </c>
      <c r="BB11" s="121">
        <v>0</v>
      </c>
      <c r="BC11" s="122" t="s">
        <v>431</v>
      </c>
      <c r="BD11" s="121">
        <v>0</v>
      </c>
      <c r="BE11" s="121">
        <v>0</v>
      </c>
      <c r="BF11" s="121">
        <f>SUM(AE11,+AM11,+BE11)</f>
        <v>858550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431</v>
      </c>
      <c r="BO11" s="121">
        <f>SUM(BP11,BU11,BY11,BZ11,CF11)</f>
        <v>283820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30376</v>
      </c>
      <c r="BV11" s="121">
        <v>0</v>
      </c>
      <c r="BW11" s="121">
        <v>30376</v>
      </c>
      <c r="BX11" s="121">
        <v>0</v>
      </c>
      <c r="BY11" s="121">
        <v>0</v>
      </c>
      <c r="BZ11" s="121">
        <f>SUM(CA11:CD11)</f>
        <v>253444</v>
      </c>
      <c r="CA11" s="121">
        <v>0</v>
      </c>
      <c r="CB11" s="121">
        <v>253444</v>
      </c>
      <c r="CC11" s="121">
        <v>0</v>
      </c>
      <c r="CD11" s="121">
        <v>0</v>
      </c>
      <c r="CE11" s="122" t="s">
        <v>431</v>
      </c>
      <c r="CF11" s="121">
        <v>0</v>
      </c>
      <c r="CG11" s="121">
        <v>0</v>
      </c>
      <c r="CH11" s="121">
        <f>SUM(BG11,+BO11,+CG11)</f>
        <v>283820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431</v>
      </c>
      <c r="CQ11" s="121">
        <f>SUM(AM11,+BO11)</f>
        <v>1142370</v>
      </c>
      <c r="CR11" s="121">
        <f>SUM(AN11,+BP11)</f>
        <v>0</v>
      </c>
      <c r="CS11" s="121">
        <f>SUM(AO11,+BQ11)</f>
        <v>0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64269</v>
      </c>
      <c r="CX11" s="121">
        <f>SUM(AT11,+BV11)</f>
        <v>0</v>
      </c>
      <c r="CY11" s="121">
        <f>SUM(AU11,+BW11)</f>
        <v>64269</v>
      </c>
      <c r="CZ11" s="121">
        <f>SUM(AV11,+BX11)</f>
        <v>0</v>
      </c>
      <c r="DA11" s="121">
        <f>SUM(AW11,+BY11)</f>
        <v>0</v>
      </c>
      <c r="DB11" s="121">
        <f>SUM(AX11,+BZ11)</f>
        <v>1078101</v>
      </c>
      <c r="DC11" s="121">
        <f>SUM(AY11,+CA11)</f>
        <v>0</v>
      </c>
      <c r="DD11" s="121">
        <f>SUM(AZ11,+CB11)</f>
        <v>1078101</v>
      </c>
      <c r="DE11" s="121">
        <f>SUM(BA11,+CC11)</f>
        <v>0</v>
      </c>
      <c r="DF11" s="121">
        <f>SUM(BB11,+CD11)</f>
        <v>0</v>
      </c>
      <c r="DG11" s="122" t="s">
        <v>431</v>
      </c>
      <c r="DH11" s="121">
        <f>SUM(BD11,+CF11)</f>
        <v>0</v>
      </c>
      <c r="DI11" s="121">
        <f>SUM(BE11,+CG11)</f>
        <v>0</v>
      </c>
      <c r="DJ11" s="121">
        <f>SUM(BF11,+CH11)</f>
        <v>1142370</v>
      </c>
    </row>
    <row r="12" spans="1:114" s="136" customFormat="1" ht="13.5" customHeight="1" x14ac:dyDescent="0.15">
      <c r="A12" s="119" t="s">
        <v>7</v>
      </c>
      <c r="B12" s="120" t="s">
        <v>360</v>
      </c>
      <c r="C12" s="119" t="s">
        <v>361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58409</v>
      </c>
      <c r="N12" s="121">
        <f>SUM(O12:R12,T12)</f>
        <v>58409</v>
      </c>
      <c r="O12" s="121">
        <v>0</v>
      </c>
      <c r="P12" s="121">
        <v>0</v>
      </c>
      <c r="Q12" s="121">
        <v>0</v>
      </c>
      <c r="R12" s="121">
        <v>58409</v>
      </c>
      <c r="S12" s="121">
        <v>358575</v>
      </c>
      <c r="T12" s="121">
        <v>0</v>
      </c>
      <c r="U12" s="121">
        <v>0</v>
      </c>
      <c r="V12" s="121">
        <f>+SUM(D12,M12)</f>
        <v>58409</v>
      </c>
      <c r="W12" s="121">
        <f>+SUM(E12,N12)</f>
        <v>58409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58409</v>
      </c>
      <c r="AB12" s="121">
        <f>+SUM(J12,S12)</f>
        <v>358575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431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431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431</v>
      </c>
      <c r="BO12" s="121">
        <f>SUM(BP12,BU12,BY12,BZ12,CF12)</f>
        <v>416984</v>
      </c>
      <c r="BP12" s="121">
        <f>SUM(BQ12:BT12)</f>
        <v>91928</v>
      </c>
      <c r="BQ12" s="121">
        <v>91928</v>
      </c>
      <c r="BR12" s="121">
        <v>0</v>
      </c>
      <c r="BS12" s="121">
        <v>0</v>
      </c>
      <c r="BT12" s="121">
        <v>0</v>
      </c>
      <c r="BU12" s="121">
        <f>SUM(BV12:BX12)</f>
        <v>310036</v>
      </c>
      <c r="BV12" s="121">
        <v>0</v>
      </c>
      <c r="BW12" s="121">
        <v>303968</v>
      </c>
      <c r="BX12" s="121">
        <v>6068</v>
      </c>
      <c r="BY12" s="121">
        <v>0</v>
      </c>
      <c r="BZ12" s="121">
        <f>SUM(CA12:CD12)</f>
        <v>15020</v>
      </c>
      <c r="CA12" s="121">
        <v>0</v>
      </c>
      <c r="CB12" s="121">
        <v>13330</v>
      </c>
      <c r="CC12" s="121">
        <v>1690</v>
      </c>
      <c r="CD12" s="121">
        <v>0</v>
      </c>
      <c r="CE12" s="122" t="s">
        <v>431</v>
      </c>
      <c r="CF12" s="121">
        <v>0</v>
      </c>
      <c r="CG12" s="121">
        <v>0</v>
      </c>
      <c r="CH12" s="121">
        <f>SUM(BG12,+BO12,+CG12)</f>
        <v>416984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431</v>
      </c>
      <c r="CQ12" s="121">
        <f>SUM(AM12,+BO12)</f>
        <v>416984</v>
      </c>
      <c r="CR12" s="121">
        <f>SUM(AN12,+BP12)</f>
        <v>91928</v>
      </c>
      <c r="CS12" s="121">
        <f>SUM(AO12,+BQ12)</f>
        <v>91928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310036</v>
      </c>
      <c r="CX12" s="121">
        <f>SUM(AT12,+BV12)</f>
        <v>0</v>
      </c>
      <c r="CY12" s="121">
        <f>SUM(AU12,+BW12)</f>
        <v>303968</v>
      </c>
      <c r="CZ12" s="121">
        <f>SUM(AV12,+BX12)</f>
        <v>6068</v>
      </c>
      <c r="DA12" s="121">
        <f>SUM(AW12,+BY12)</f>
        <v>0</v>
      </c>
      <c r="DB12" s="121">
        <f>SUM(AX12,+BZ12)</f>
        <v>15020</v>
      </c>
      <c r="DC12" s="121">
        <f>SUM(AY12,+CA12)</f>
        <v>0</v>
      </c>
      <c r="DD12" s="121">
        <f>SUM(AZ12,+CB12)</f>
        <v>13330</v>
      </c>
      <c r="DE12" s="121">
        <f>SUM(BA12,+CC12)</f>
        <v>1690</v>
      </c>
      <c r="DF12" s="121">
        <f>SUM(BB12,+CD12)</f>
        <v>0</v>
      </c>
      <c r="DG12" s="122" t="s">
        <v>431</v>
      </c>
      <c r="DH12" s="121">
        <f>SUM(BD12,+CF12)</f>
        <v>0</v>
      </c>
      <c r="DI12" s="121">
        <f>SUM(BE12,+CG12)</f>
        <v>0</v>
      </c>
      <c r="DJ12" s="121">
        <f>SUM(BF12,+CH12)</f>
        <v>416984</v>
      </c>
    </row>
    <row r="13" spans="1:114" s="136" customFormat="1" ht="13.5" customHeight="1" x14ac:dyDescent="0.15">
      <c r="A13" s="119" t="s">
        <v>7</v>
      </c>
      <c r="B13" s="120" t="s">
        <v>332</v>
      </c>
      <c r="C13" s="119" t="s">
        <v>333</v>
      </c>
      <c r="D13" s="121">
        <f>SUM(E13,+L13)</f>
        <v>72222</v>
      </c>
      <c r="E13" s="121">
        <f>SUM(F13:I13)+K13</f>
        <v>72222</v>
      </c>
      <c r="F13" s="121">
        <v>0</v>
      </c>
      <c r="G13" s="121">
        <v>0</v>
      </c>
      <c r="H13" s="121">
        <v>0</v>
      </c>
      <c r="I13" s="121">
        <v>68993</v>
      </c>
      <c r="J13" s="121">
        <v>421057</v>
      </c>
      <c r="K13" s="121">
        <v>3229</v>
      </c>
      <c r="L13" s="121">
        <v>0</v>
      </c>
      <c r="M13" s="121">
        <f>SUM(N13,+U13)</f>
        <v>3672</v>
      </c>
      <c r="N13" s="121">
        <f>SUM(O13:R13,T13)</f>
        <v>3672</v>
      </c>
      <c r="O13" s="121">
        <v>0</v>
      </c>
      <c r="P13" s="121">
        <v>0</v>
      </c>
      <c r="Q13" s="121">
        <v>0</v>
      </c>
      <c r="R13" s="121">
        <v>3633</v>
      </c>
      <c r="S13" s="121">
        <v>248979</v>
      </c>
      <c r="T13" s="121">
        <v>39</v>
      </c>
      <c r="U13" s="121">
        <v>0</v>
      </c>
      <c r="V13" s="121">
        <f>+SUM(D13,M13)</f>
        <v>75894</v>
      </c>
      <c r="W13" s="121">
        <f>+SUM(E13,N13)</f>
        <v>75894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72626</v>
      </c>
      <c r="AB13" s="121">
        <f>+SUM(J13,S13)</f>
        <v>670036</v>
      </c>
      <c r="AC13" s="121">
        <f>+SUM(K13,T13)</f>
        <v>3268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431</v>
      </c>
      <c r="AM13" s="121">
        <f>SUM(AN13,AS13,AW13,AX13,BD13)</f>
        <v>488037</v>
      </c>
      <c r="AN13" s="121">
        <f>SUM(AO13:AR13)</f>
        <v>17366</v>
      </c>
      <c r="AO13" s="121">
        <v>0</v>
      </c>
      <c r="AP13" s="121">
        <v>0</v>
      </c>
      <c r="AQ13" s="121">
        <v>17366</v>
      </c>
      <c r="AR13" s="121">
        <v>0</v>
      </c>
      <c r="AS13" s="121">
        <f>SUM(AT13:AV13)</f>
        <v>261218</v>
      </c>
      <c r="AT13" s="121">
        <v>0</v>
      </c>
      <c r="AU13" s="121">
        <v>261218</v>
      </c>
      <c r="AV13" s="121">
        <v>0</v>
      </c>
      <c r="AW13" s="121">
        <v>0</v>
      </c>
      <c r="AX13" s="121">
        <f>SUM(AY13:BB13)</f>
        <v>209453</v>
      </c>
      <c r="AY13" s="121">
        <v>0</v>
      </c>
      <c r="AZ13" s="121">
        <v>209453</v>
      </c>
      <c r="BA13" s="121">
        <v>0</v>
      </c>
      <c r="BB13" s="121">
        <v>0</v>
      </c>
      <c r="BC13" s="122" t="s">
        <v>431</v>
      </c>
      <c r="BD13" s="121">
        <v>0</v>
      </c>
      <c r="BE13" s="121">
        <v>5242</v>
      </c>
      <c r="BF13" s="121">
        <f>SUM(AE13,+AM13,+BE13)</f>
        <v>493279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431</v>
      </c>
      <c r="BO13" s="121">
        <f>SUM(BP13,BU13,BY13,BZ13,CF13)</f>
        <v>233809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129632</v>
      </c>
      <c r="BV13" s="121">
        <v>0</v>
      </c>
      <c r="BW13" s="121">
        <v>129632</v>
      </c>
      <c r="BX13" s="121">
        <v>0</v>
      </c>
      <c r="BY13" s="121">
        <v>0</v>
      </c>
      <c r="BZ13" s="121">
        <f>SUM(CA13:CD13)</f>
        <v>104177</v>
      </c>
      <c r="CA13" s="121">
        <v>0</v>
      </c>
      <c r="CB13" s="121">
        <v>104177</v>
      </c>
      <c r="CC13" s="121">
        <v>0</v>
      </c>
      <c r="CD13" s="121">
        <v>0</v>
      </c>
      <c r="CE13" s="122" t="s">
        <v>431</v>
      </c>
      <c r="CF13" s="121">
        <v>0</v>
      </c>
      <c r="CG13" s="121">
        <v>18842</v>
      </c>
      <c r="CH13" s="121">
        <f>SUM(BG13,+BO13,+CG13)</f>
        <v>252651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431</v>
      </c>
      <c r="CQ13" s="121">
        <f>SUM(AM13,+BO13)</f>
        <v>721846</v>
      </c>
      <c r="CR13" s="121">
        <f>SUM(AN13,+BP13)</f>
        <v>17366</v>
      </c>
      <c r="CS13" s="121">
        <f>SUM(AO13,+BQ13)</f>
        <v>0</v>
      </c>
      <c r="CT13" s="121">
        <f>SUM(AP13,+BR13)</f>
        <v>0</v>
      </c>
      <c r="CU13" s="121">
        <f>SUM(AQ13,+BS13)</f>
        <v>17366</v>
      </c>
      <c r="CV13" s="121">
        <f>SUM(AR13,+BT13)</f>
        <v>0</v>
      </c>
      <c r="CW13" s="121">
        <f>SUM(AS13,+BU13)</f>
        <v>390850</v>
      </c>
      <c r="CX13" s="121">
        <f>SUM(AT13,+BV13)</f>
        <v>0</v>
      </c>
      <c r="CY13" s="121">
        <f>SUM(AU13,+BW13)</f>
        <v>390850</v>
      </c>
      <c r="CZ13" s="121">
        <f>SUM(AV13,+BX13)</f>
        <v>0</v>
      </c>
      <c r="DA13" s="121">
        <f>SUM(AW13,+BY13)</f>
        <v>0</v>
      </c>
      <c r="DB13" s="121">
        <f>SUM(AX13,+BZ13)</f>
        <v>313630</v>
      </c>
      <c r="DC13" s="121">
        <f>SUM(AY13,+CA13)</f>
        <v>0</v>
      </c>
      <c r="DD13" s="121">
        <f>SUM(AZ13,+CB13)</f>
        <v>313630</v>
      </c>
      <c r="DE13" s="121">
        <f>SUM(BA13,+CC13)</f>
        <v>0</v>
      </c>
      <c r="DF13" s="121">
        <f>SUM(BB13,+CD13)</f>
        <v>0</v>
      </c>
      <c r="DG13" s="122" t="s">
        <v>431</v>
      </c>
      <c r="DH13" s="121">
        <f>SUM(BD13,+CF13)</f>
        <v>0</v>
      </c>
      <c r="DI13" s="121">
        <f>SUM(BE13,+CG13)</f>
        <v>24084</v>
      </c>
      <c r="DJ13" s="121">
        <f>SUM(BF13,+CH13)</f>
        <v>745930</v>
      </c>
    </row>
    <row r="14" spans="1:114" s="136" customFormat="1" ht="13.5" customHeight="1" x14ac:dyDescent="0.15">
      <c r="A14" s="119" t="s">
        <v>7</v>
      </c>
      <c r="B14" s="120" t="s">
        <v>355</v>
      </c>
      <c r="C14" s="119" t="s">
        <v>356</v>
      </c>
      <c r="D14" s="121">
        <f>SUM(E14,+L14)</f>
        <v>44313</v>
      </c>
      <c r="E14" s="121">
        <f>SUM(F14:I14)+K14</f>
        <v>44313</v>
      </c>
      <c r="F14" s="121">
        <v>0</v>
      </c>
      <c r="G14" s="121">
        <v>0</v>
      </c>
      <c r="H14" s="121">
        <v>0</v>
      </c>
      <c r="I14" s="121">
        <v>18934</v>
      </c>
      <c r="J14" s="121">
        <v>542567</v>
      </c>
      <c r="K14" s="121">
        <v>25379</v>
      </c>
      <c r="L14" s="121">
        <v>0</v>
      </c>
      <c r="M14" s="121">
        <f>SUM(N14,+U14)</f>
        <v>6299</v>
      </c>
      <c r="N14" s="121">
        <f>SUM(O14:R14,T14)</f>
        <v>6299</v>
      </c>
      <c r="O14" s="121">
        <v>0</v>
      </c>
      <c r="P14" s="121">
        <v>0</v>
      </c>
      <c r="Q14" s="121">
        <v>0</v>
      </c>
      <c r="R14" s="121">
        <v>6299</v>
      </c>
      <c r="S14" s="121">
        <v>176031</v>
      </c>
      <c r="T14" s="121">
        <v>0</v>
      </c>
      <c r="U14" s="121">
        <v>0</v>
      </c>
      <c r="V14" s="121">
        <f>+SUM(D14,M14)</f>
        <v>50612</v>
      </c>
      <c r="W14" s="121">
        <f>+SUM(E14,N14)</f>
        <v>50612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25233</v>
      </c>
      <c r="AB14" s="121">
        <f>+SUM(J14,S14)</f>
        <v>718598</v>
      </c>
      <c r="AC14" s="121">
        <f>+SUM(K14,T14)</f>
        <v>25379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431</v>
      </c>
      <c r="AM14" s="121">
        <f>SUM(AN14,AS14,AW14,AX14,BD14)</f>
        <v>586880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433326</v>
      </c>
      <c r="AT14" s="121">
        <v>0</v>
      </c>
      <c r="AU14" s="121">
        <v>433326</v>
      </c>
      <c r="AV14" s="121">
        <v>0</v>
      </c>
      <c r="AW14" s="121">
        <v>0</v>
      </c>
      <c r="AX14" s="121">
        <f>SUM(AY14:BB14)</f>
        <v>153554</v>
      </c>
      <c r="AY14" s="121">
        <v>109650</v>
      </c>
      <c r="AZ14" s="121">
        <v>22912</v>
      </c>
      <c r="BA14" s="121">
        <v>20992</v>
      </c>
      <c r="BB14" s="121">
        <v>0</v>
      </c>
      <c r="BC14" s="122" t="s">
        <v>431</v>
      </c>
      <c r="BD14" s="121">
        <v>0</v>
      </c>
      <c r="BE14" s="121">
        <v>0</v>
      </c>
      <c r="BF14" s="121">
        <f>SUM(AE14,+AM14,+BE14)</f>
        <v>586880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431</v>
      </c>
      <c r="BO14" s="121">
        <f>SUM(BP14,BU14,BY14,BZ14,CF14)</f>
        <v>182330</v>
      </c>
      <c r="BP14" s="121">
        <f>SUM(BQ14:BT14)</f>
        <v>28339</v>
      </c>
      <c r="BQ14" s="121">
        <v>28339</v>
      </c>
      <c r="BR14" s="121">
        <v>0</v>
      </c>
      <c r="BS14" s="121">
        <v>0</v>
      </c>
      <c r="BT14" s="121">
        <v>0</v>
      </c>
      <c r="BU14" s="121">
        <f>SUM(BV14:BX14)</f>
        <v>123886</v>
      </c>
      <c r="BV14" s="121">
        <v>0</v>
      </c>
      <c r="BW14" s="121">
        <v>123886</v>
      </c>
      <c r="BX14" s="121">
        <v>0</v>
      </c>
      <c r="BY14" s="121">
        <v>0</v>
      </c>
      <c r="BZ14" s="121">
        <f>SUM(CA14:CD14)</f>
        <v>30105</v>
      </c>
      <c r="CA14" s="121">
        <v>0</v>
      </c>
      <c r="CB14" s="121">
        <v>29151</v>
      </c>
      <c r="CC14" s="121">
        <v>954</v>
      </c>
      <c r="CD14" s="121">
        <v>0</v>
      </c>
      <c r="CE14" s="122" t="s">
        <v>431</v>
      </c>
      <c r="CF14" s="121">
        <v>0</v>
      </c>
      <c r="CG14" s="121">
        <v>0</v>
      </c>
      <c r="CH14" s="121">
        <f>SUM(BG14,+BO14,+CG14)</f>
        <v>182330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431</v>
      </c>
      <c r="CQ14" s="121">
        <f>SUM(AM14,+BO14)</f>
        <v>769210</v>
      </c>
      <c r="CR14" s="121">
        <f>SUM(AN14,+BP14)</f>
        <v>28339</v>
      </c>
      <c r="CS14" s="121">
        <f>SUM(AO14,+BQ14)</f>
        <v>28339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557212</v>
      </c>
      <c r="CX14" s="121">
        <f>SUM(AT14,+BV14)</f>
        <v>0</v>
      </c>
      <c r="CY14" s="121">
        <f>SUM(AU14,+BW14)</f>
        <v>557212</v>
      </c>
      <c r="CZ14" s="121">
        <f>SUM(AV14,+BX14)</f>
        <v>0</v>
      </c>
      <c r="DA14" s="121">
        <f>SUM(AW14,+BY14)</f>
        <v>0</v>
      </c>
      <c r="DB14" s="121">
        <f>SUM(AX14,+BZ14)</f>
        <v>183659</v>
      </c>
      <c r="DC14" s="121">
        <f>SUM(AY14,+CA14)</f>
        <v>109650</v>
      </c>
      <c r="DD14" s="121">
        <f>SUM(AZ14,+CB14)</f>
        <v>52063</v>
      </c>
      <c r="DE14" s="121">
        <f>SUM(BA14,+CC14)</f>
        <v>21946</v>
      </c>
      <c r="DF14" s="121">
        <f>SUM(BB14,+CD14)</f>
        <v>0</v>
      </c>
      <c r="DG14" s="122" t="s">
        <v>431</v>
      </c>
      <c r="DH14" s="121">
        <f>SUM(BD14,+CF14)</f>
        <v>0</v>
      </c>
      <c r="DI14" s="121">
        <f>SUM(BE14,+CG14)</f>
        <v>0</v>
      </c>
      <c r="DJ14" s="121">
        <f>SUM(BF14,+CH14)</f>
        <v>769210</v>
      </c>
    </row>
    <row r="15" spans="1:114" s="136" customFormat="1" ht="13.5" customHeight="1" x14ac:dyDescent="0.15">
      <c r="A15" s="119" t="s">
        <v>7</v>
      </c>
      <c r="B15" s="120" t="s">
        <v>345</v>
      </c>
      <c r="C15" s="119" t="s">
        <v>346</v>
      </c>
      <c r="D15" s="121">
        <f>SUM(E15,+L15)</f>
        <v>0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f>SUM(N15,+U15)</f>
        <v>7973</v>
      </c>
      <c r="N15" s="121">
        <f>SUM(O15:R15,T15)</f>
        <v>4082</v>
      </c>
      <c r="O15" s="121">
        <v>0</v>
      </c>
      <c r="P15" s="121">
        <v>0</v>
      </c>
      <c r="Q15" s="121">
        <v>0</v>
      </c>
      <c r="R15" s="121">
        <v>4082</v>
      </c>
      <c r="S15" s="121">
        <v>215507</v>
      </c>
      <c r="T15" s="121">
        <v>0</v>
      </c>
      <c r="U15" s="121">
        <v>3891</v>
      </c>
      <c r="V15" s="121">
        <f>+SUM(D15,M15)</f>
        <v>7973</v>
      </c>
      <c r="W15" s="121">
        <f>+SUM(E15,N15)</f>
        <v>4082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4082</v>
      </c>
      <c r="AB15" s="121">
        <f>+SUM(J15,S15)</f>
        <v>215507</v>
      </c>
      <c r="AC15" s="121">
        <f>+SUM(K15,T15)</f>
        <v>0</v>
      </c>
      <c r="AD15" s="121">
        <f>+SUM(L15,U15)</f>
        <v>3891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431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431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431</v>
      </c>
      <c r="BO15" s="121">
        <f>SUM(BP15,BU15,BY15,BZ15,CF15)</f>
        <v>220857</v>
      </c>
      <c r="BP15" s="121">
        <f>SUM(BQ15:BT15)</f>
        <v>49721</v>
      </c>
      <c r="BQ15" s="121">
        <v>49721</v>
      </c>
      <c r="BR15" s="121">
        <v>0</v>
      </c>
      <c r="BS15" s="121">
        <v>0</v>
      </c>
      <c r="BT15" s="121">
        <v>0</v>
      </c>
      <c r="BU15" s="121">
        <f>SUM(BV15:BX15)</f>
        <v>124154</v>
      </c>
      <c r="BV15" s="121">
        <v>0</v>
      </c>
      <c r="BW15" s="121">
        <v>124154</v>
      </c>
      <c r="BX15" s="121">
        <v>0</v>
      </c>
      <c r="BY15" s="121">
        <v>0</v>
      </c>
      <c r="BZ15" s="121">
        <f>SUM(CA15:CD15)</f>
        <v>46982</v>
      </c>
      <c r="CA15" s="121">
        <v>0</v>
      </c>
      <c r="CB15" s="121">
        <v>46982</v>
      </c>
      <c r="CC15" s="121">
        <v>0</v>
      </c>
      <c r="CD15" s="121">
        <v>0</v>
      </c>
      <c r="CE15" s="122" t="s">
        <v>431</v>
      </c>
      <c r="CF15" s="121">
        <v>0</v>
      </c>
      <c r="CG15" s="121">
        <v>2623</v>
      </c>
      <c r="CH15" s="121">
        <f>SUM(BG15,+BO15,+CG15)</f>
        <v>223480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431</v>
      </c>
      <c r="CQ15" s="121">
        <f>SUM(AM15,+BO15)</f>
        <v>220857</v>
      </c>
      <c r="CR15" s="121">
        <f>SUM(AN15,+BP15)</f>
        <v>49721</v>
      </c>
      <c r="CS15" s="121">
        <f>SUM(AO15,+BQ15)</f>
        <v>49721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124154</v>
      </c>
      <c r="CX15" s="121">
        <f>SUM(AT15,+BV15)</f>
        <v>0</v>
      </c>
      <c r="CY15" s="121">
        <f>SUM(AU15,+BW15)</f>
        <v>124154</v>
      </c>
      <c r="CZ15" s="121">
        <f>SUM(AV15,+BX15)</f>
        <v>0</v>
      </c>
      <c r="DA15" s="121">
        <f>SUM(AW15,+BY15)</f>
        <v>0</v>
      </c>
      <c r="DB15" s="121">
        <f>SUM(AX15,+BZ15)</f>
        <v>46982</v>
      </c>
      <c r="DC15" s="121">
        <f>SUM(AY15,+CA15)</f>
        <v>0</v>
      </c>
      <c r="DD15" s="121">
        <f>SUM(AZ15,+CB15)</f>
        <v>46982</v>
      </c>
      <c r="DE15" s="121">
        <f>SUM(BA15,+CC15)</f>
        <v>0</v>
      </c>
      <c r="DF15" s="121">
        <f>SUM(BB15,+CD15)</f>
        <v>0</v>
      </c>
      <c r="DG15" s="122" t="s">
        <v>431</v>
      </c>
      <c r="DH15" s="121">
        <f>SUM(BD15,+CF15)</f>
        <v>0</v>
      </c>
      <c r="DI15" s="121">
        <f>SUM(BE15,+CG15)</f>
        <v>2623</v>
      </c>
      <c r="DJ15" s="121">
        <f>SUM(BF15,+CH15)</f>
        <v>223480</v>
      </c>
    </row>
    <row r="16" spans="1:114" s="136" customFormat="1" ht="13.5" customHeight="1" x14ac:dyDescent="0.15">
      <c r="A16" s="119" t="s">
        <v>7</v>
      </c>
      <c r="B16" s="120" t="s">
        <v>404</v>
      </c>
      <c r="C16" s="119" t="s">
        <v>405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f>SUM(N16,+U16)</f>
        <v>27855</v>
      </c>
      <c r="N16" s="121">
        <f>SUM(O16:R16,T16)</f>
        <v>27855</v>
      </c>
      <c r="O16" s="121">
        <v>0</v>
      </c>
      <c r="P16" s="121">
        <v>0</v>
      </c>
      <c r="Q16" s="121">
        <v>23200</v>
      </c>
      <c r="R16" s="121">
        <v>1073</v>
      </c>
      <c r="S16" s="121">
        <v>27497</v>
      </c>
      <c r="T16" s="121">
        <v>3582</v>
      </c>
      <c r="U16" s="121">
        <v>0</v>
      </c>
      <c r="V16" s="121">
        <f>+SUM(D16,M16)</f>
        <v>27855</v>
      </c>
      <c r="W16" s="121">
        <f>+SUM(E16,N16)</f>
        <v>27855</v>
      </c>
      <c r="X16" s="121">
        <f>+SUM(F16,O16)</f>
        <v>0</v>
      </c>
      <c r="Y16" s="121">
        <f>+SUM(G16,P16)</f>
        <v>0</v>
      </c>
      <c r="Z16" s="121">
        <f>+SUM(H16,Q16)</f>
        <v>23200</v>
      </c>
      <c r="AA16" s="121">
        <f>+SUM(I16,R16)</f>
        <v>1073</v>
      </c>
      <c r="AB16" s="121">
        <f>+SUM(J16,S16)</f>
        <v>27497</v>
      </c>
      <c r="AC16" s="121">
        <f>+SUM(K16,T16)</f>
        <v>3582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431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431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31320</v>
      </c>
      <c r="BH16" s="121">
        <f>SUM(BI16:BL16)</f>
        <v>31320</v>
      </c>
      <c r="BI16" s="121">
        <v>0</v>
      </c>
      <c r="BJ16" s="121">
        <v>31320</v>
      </c>
      <c r="BK16" s="121">
        <v>0</v>
      </c>
      <c r="BL16" s="121">
        <v>0</v>
      </c>
      <c r="BM16" s="121">
        <v>0</v>
      </c>
      <c r="BN16" s="122" t="s">
        <v>431</v>
      </c>
      <c r="BO16" s="121">
        <f>SUM(BP16,BU16,BY16,BZ16,CF16)</f>
        <v>15054</v>
      </c>
      <c r="BP16" s="121">
        <f>SUM(BQ16:BT16)</f>
        <v>13115</v>
      </c>
      <c r="BQ16" s="121">
        <v>13011</v>
      </c>
      <c r="BR16" s="121">
        <v>0</v>
      </c>
      <c r="BS16" s="121">
        <v>104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1939</v>
      </c>
      <c r="CA16" s="121">
        <v>0</v>
      </c>
      <c r="CB16" s="121">
        <v>1939</v>
      </c>
      <c r="CC16" s="121">
        <v>0</v>
      </c>
      <c r="CD16" s="121">
        <v>0</v>
      </c>
      <c r="CE16" s="122" t="s">
        <v>431</v>
      </c>
      <c r="CF16" s="121">
        <v>0</v>
      </c>
      <c r="CG16" s="121">
        <v>8978</v>
      </c>
      <c r="CH16" s="121">
        <f>SUM(BG16,+BO16,+CG16)</f>
        <v>55352</v>
      </c>
      <c r="CI16" s="121">
        <f>SUM(AE16,+BG16)</f>
        <v>31320</v>
      </c>
      <c r="CJ16" s="121">
        <f>SUM(AF16,+BH16)</f>
        <v>31320</v>
      </c>
      <c r="CK16" s="121">
        <f>SUM(AG16,+BI16)</f>
        <v>0</v>
      </c>
      <c r="CL16" s="121">
        <f>SUM(AH16,+BJ16)</f>
        <v>31320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431</v>
      </c>
      <c r="CQ16" s="121">
        <f>SUM(AM16,+BO16)</f>
        <v>15054</v>
      </c>
      <c r="CR16" s="121">
        <f>SUM(AN16,+BP16)</f>
        <v>13115</v>
      </c>
      <c r="CS16" s="121">
        <f>SUM(AO16,+BQ16)</f>
        <v>13011</v>
      </c>
      <c r="CT16" s="121">
        <f>SUM(AP16,+BR16)</f>
        <v>0</v>
      </c>
      <c r="CU16" s="121">
        <f>SUM(AQ16,+BS16)</f>
        <v>104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1939</v>
      </c>
      <c r="DC16" s="121">
        <f>SUM(AY16,+CA16)</f>
        <v>0</v>
      </c>
      <c r="DD16" s="121">
        <f>SUM(AZ16,+CB16)</f>
        <v>1939</v>
      </c>
      <c r="DE16" s="121">
        <f>SUM(BA16,+CC16)</f>
        <v>0</v>
      </c>
      <c r="DF16" s="121">
        <f>SUM(BB16,+CD16)</f>
        <v>0</v>
      </c>
      <c r="DG16" s="122" t="s">
        <v>431</v>
      </c>
      <c r="DH16" s="121">
        <f>SUM(BD16,+CF16)</f>
        <v>0</v>
      </c>
      <c r="DI16" s="121">
        <f>SUM(BE16,+CG16)</f>
        <v>8978</v>
      </c>
      <c r="DJ16" s="121">
        <f>SUM(BF16,+CH16)</f>
        <v>55352</v>
      </c>
    </row>
    <row r="17" spans="1:114" s="136" customFormat="1" ht="13.5" customHeight="1" x14ac:dyDescent="0.15">
      <c r="A17" s="119" t="s">
        <v>7</v>
      </c>
      <c r="B17" s="120" t="s">
        <v>343</v>
      </c>
      <c r="C17" s="119" t="s">
        <v>344</v>
      </c>
      <c r="D17" s="121">
        <f>SUM(E17,+L17)</f>
        <v>47371</v>
      </c>
      <c r="E17" s="121">
        <f>SUM(F17:I17)+K17</f>
        <v>33666</v>
      </c>
      <c r="F17" s="121">
        <v>0</v>
      </c>
      <c r="G17" s="121">
        <v>0</v>
      </c>
      <c r="H17" s="121">
        <v>0</v>
      </c>
      <c r="I17" s="121">
        <v>33666</v>
      </c>
      <c r="J17" s="121">
        <v>417577</v>
      </c>
      <c r="K17" s="121">
        <v>0</v>
      </c>
      <c r="L17" s="121">
        <v>13705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47371</v>
      </c>
      <c r="W17" s="121">
        <f>+SUM(E17,N17)</f>
        <v>33666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33666</v>
      </c>
      <c r="AB17" s="121">
        <f>+SUM(J17,S17)</f>
        <v>417577</v>
      </c>
      <c r="AC17" s="121">
        <f>+SUM(K17,T17)</f>
        <v>0</v>
      </c>
      <c r="AD17" s="121">
        <f>+SUM(L17,U17)</f>
        <v>13705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431</v>
      </c>
      <c r="AM17" s="121">
        <f>SUM(AN17,AS17,AW17,AX17,BD17)</f>
        <v>464646</v>
      </c>
      <c r="AN17" s="121">
        <f>SUM(AO17:AR17)</f>
        <v>36634</v>
      </c>
      <c r="AO17" s="121">
        <v>36634</v>
      </c>
      <c r="AP17" s="121">
        <v>0</v>
      </c>
      <c r="AQ17" s="121">
        <v>0</v>
      </c>
      <c r="AR17" s="121">
        <v>0</v>
      </c>
      <c r="AS17" s="121">
        <f>SUM(AT17:AV17)</f>
        <v>271984</v>
      </c>
      <c r="AT17" s="121">
        <v>0</v>
      </c>
      <c r="AU17" s="121">
        <v>271984</v>
      </c>
      <c r="AV17" s="121">
        <v>0</v>
      </c>
      <c r="AW17" s="121">
        <v>0</v>
      </c>
      <c r="AX17" s="121">
        <f>SUM(AY17:BB17)</f>
        <v>156028</v>
      </c>
      <c r="AY17" s="121">
        <v>0</v>
      </c>
      <c r="AZ17" s="121">
        <v>156028</v>
      </c>
      <c r="BA17" s="121">
        <v>0</v>
      </c>
      <c r="BB17" s="121">
        <v>0</v>
      </c>
      <c r="BC17" s="122" t="s">
        <v>431</v>
      </c>
      <c r="BD17" s="121">
        <v>0</v>
      </c>
      <c r="BE17" s="121">
        <v>302</v>
      </c>
      <c r="BF17" s="121">
        <f>SUM(AE17,+AM17,+BE17)</f>
        <v>464948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431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431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431</v>
      </c>
      <c r="CQ17" s="121">
        <f>SUM(AM17,+BO17)</f>
        <v>464646</v>
      </c>
      <c r="CR17" s="121">
        <f>SUM(AN17,+BP17)</f>
        <v>36634</v>
      </c>
      <c r="CS17" s="121">
        <f>SUM(AO17,+BQ17)</f>
        <v>36634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271984</v>
      </c>
      <c r="CX17" s="121">
        <f>SUM(AT17,+BV17)</f>
        <v>0</v>
      </c>
      <c r="CY17" s="121">
        <f>SUM(AU17,+BW17)</f>
        <v>271984</v>
      </c>
      <c r="CZ17" s="121">
        <f>SUM(AV17,+BX17)</f>
        <v>0</v>
      </c>
      <c r="DA17" s="121">
        <f>SUM(AW17,+BY17)</f>
        <v>0</v>
      </c>
      <c r="DB17" s="121">
        <f>SUM(AX17,+BZ17)</f>
        <v>156028</v>
      </c>
      <c r="DC17" s="121">
        <f>SUM(AY17,+CA17)</f>
        <v>0</v>
      </c>
      <c r="DD17" s="121">
        <f>SUM(AZ17,+CB17)</f>
        <v>156028</v>
      </c>
      <c r="DE17" s="121">
        <f>SUM(BA17,+CC17)</f>
        <v>0</v>
      </c>
      <c r="DF17" s="121">
        <f>SUM(BB17,+CD17)</f>
        <v>0</v>
      </c>
      <c r="DG17" s="122" t="s">
        <v>431</v>
      </c>
      <c r="DH17" s="121">
        <f>SUM(BD17,+CF17)</f>
        <v>0</v>
      </c>
      <c r="DI17" s="121">
        <f>SUM(BE17,+CG17)</f>
        <v>302</v>
      </c>
      <c r="DJ17" s="121">
        <f>SUM(BF17,+CH17)</f>
        <v>464948</v>
      </c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7">
    <sortCondition ref="A8:A17"/>
    <sortCondition ref="B8:B17"/>
    <sortCondition ref="C8:C17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33</v>
      </c>
      <c r="D7" s="140">
        <f>SUM(E7,+L7)</f>
        <v>15303028</v>
      </c>
      <c r="E7" s="140">
        <f>+SUM(F7:I7,K7)</f>
        <v>5464658</v>
      </c>
      <c r="F7" s="140">
        <f t="shared" ref="F7:L7" si="0">SUM(F$8:F$257)</f>
        <v>707350</v>
      </c>
      <c r="G7" s="140">
        <f t="shared" si="0"/>
        <v>105</v>
      </c>
      <c r="H7" s="140">
        <f t="shared" si="0"/>
        <v>1714600</v>
      </c>
      <c r="I7" s="140">
        <f t="shared" si="0"/>
        <v>2219978</v>
      </c>
      <c r="J7" s="140">
        <f t="shared" si="0"/>
        <v>2445068</v>
      </c>
      <c r="K7" s="140">
        <f t="shared" si="0"/>
        <v>822625</v>
      </c>
      <c r="L7" s="140">
        <f t="shared" si="0"/>
        <v>9838370</v>
      </c>
      <c r="M7" s="140">
        <f>SUM(N7,+U7)</f>
        <v>2875887</v>
      </c>
      <c r="N7" s="140">
        <f>+SUM(O7:R7,T7)</f>
        <v>212631</v>
      </c>
      <c r="O7" s="140">
        <f t="shared" ref="O7:U7" si="1">SUM(O$8:O$257)</f>
        <v>1759</v>
      </c>
      <c r="P7" s="140">
        <f t="shared" si="1"/>
        <v>2173</v>
      </c>
      <c r="Q7" s="140">
        <f t="shared" si="1"/>
        <v>72800</v>
      </c>
      <c r="R7" s="140">
        <f t="shared" si="1"/>
        <v>131930</v>
      </c>
      <c r="S7" s="140">
        <f t="shared" si="1"/>
        <v>1744279</v>
      </c>
      <c r="T7" s="140">
        <f t="shared" si="1"/>
        <v>3969</v>
      </c>
      <c r="U7" s="140">
        <f t="shared" si="1"/>
        <v>2663256</v>
      </c>
      <c r="V7" s="140">
        <f t="shared" ref="V7:AB7" si="2">+SUM(D7,M7)</f>
        <v>18178915</v>
      </c>
      <c r="W7" s="140">
        <f t="shared" si="2"/>
        <v>5677289</v>
      </c>
      <c r="X7" s="140">
        <f t="shared" si="2"/>
        <v>709109</v>
      </c>
      <c r="Y7" s="140">
        <f t="shared" si="2"/>
        <v>2278</v>
      </c>
      <c r="Z7" s="140">
        <f t="shared" si="2"/>
        <v>1787400</v>
      </c>
      <c r="AA7" s="140">
        <f t="shared" si="2"/>
        <v>2351908</v>
      </c>
      <c r="AB7" s="140">
        <f t="shared" si="2"/>
        <v>4189347</v>
      </c>
      <c r="AC7" s="140">
        <f>+SUM(K7,T7)</f>
        <v>826594</v>
      </c>
      <c r="AD7" s="140">
        <f>+SUM(L7,U7)</f>
        <v>12501626</v>
      </c>
      <c r="AE7" s="208"/>
      <c r="AF7" s="208"/>
    </row>
    <row r="8" spans="1:32" s="136" customFormat="1" ht="13.5" customHeight="1" x14ac:dyDescent="0.15">
      <c r="A8" s="119" t="s">
        <v>7</v>
      </c>
      <c r="B8" s="120" t="s">
        <v>324</v>
      </c>
      <c r="C8" s="119" t="s">
        <v>325</v>
      </c>
      <c r="D8" s="121">
        <f>SUM(E8,+L8)</f>
        <v>3801445</v>
      </c>
      <c r="E8" s="121">
        <f>+SUM(F8:I8,K8)</f>
        <v>1398529</v>
      </c>
      <c r="F8" s="121">
        <v>1284</v>
      </c>
      <c r="G8" s="121">
        <v>0</v>
      </c>
      <c r="H8" s="121">
        <v>0</v>
      </c>
      <c r="I8" s="121">
        <v>978901</v>
      </c>
      <c r="J8" s="121"/>
      <c r="K8" s="121">
        <v>418344</v>
      </c>
      <c r="L8" s="121">
        <v>2402916</v>
      </c>
      <c r="M8" s="121">
        <f>SUM(N8,+U8)</f>
        <v>202040</v>
      </c>
      <c r="N8" s="121">
        <f>+SUM(O8:R8,T8)</f>
        <v>526</v>
      </c>
      <c r="O8" s="121">
        <v>234</v>
      </c>
      <c r="P8" s="121">
        <v>234</v>
      </c>
      <c r="Q8" s="121">
        <v>0</v>
      </c>
      <c r="R8" s="121">
        <v>0</v>
      </c>
      <c r="S8" s="121"/>
      <c r="T8" s="121">
        <v>58</v>
      </c>
      <c r="U8" s="121">
        <v>201514</v>
      </c>
      <c r="V8" s="121">
        <f>+SUM(D8,M8)</f>
        <v>4003485</v>
      </c>
      <c r="W8" s="121">
        <f>+SUM(E8,N8)</f>
        <v>1399055</v>
      </c>
      <c r="X8" s="121">
        <f>+SUM(F8,O8)</f>
        <v>1518</v>
      </c>
      <c r="Y8" s="121">
        <f>+SUM(G8,P8)</f>
        <v>234</v>
      </c>
      <c r="Z8" s="121">
        <f>+SUM(H8,Q8)</f>
        <v>0</v>
      </c>
      <c r="AA8" s="121">
        <f>+SUM(I8,R8)</f>
        <v>978901</v>
      </c>
      <c r="AB8" s="121">
        <f>+SUM(J8,S8)</f>
        <v>0</v>
      </c>
      <c r="AC8" s="121">
        <f>+SUM(K8,T8)</f>
        <v>418402</v>
      </c>
      <c r="AD8" s="121">
        <f>+SUM(L8,U8)</f>
        <v>2604430</v>
      </c>
      <c r="AE8" s="209" t="s">
        <v>326</v>
      </c>
      <c r="AF8" s="208"/>
    </row>
    <row r="9" spans="1:32" s="136" customFormat="1" ht="13.5" customHeight="1" x14ac:dyDescent="0.15">
      <c r="A9" s="119" t="s">
        <v>7</v>
      </c>
      <c r="B9" s="120" t="s">
        <v>327</v>
      </c>
      <c r="C9" s="119" t="s">
        <v>328</v>
      </c>
      <c r="D9" s="121">
        <f>SUM(E9,+L9)</f>
        <v>754617</v>
      </c>
      <c r="E9" s="121">
        <f>+SUM(F9:I9,K9)</f>
        <v>120452</v>
      </c>
      <c r="F9" s="121">
        <v>0</v>
      </c>
      <c r="G9" s="121">
        <v>0</v>
      </c>
      <c r="H9" s="121">
        <v>0</v>
      </c>
      <c r="I9" s="121">
        <v>102059</v>
      </c>
      <c r="J9" s="121"/>
      <c r="K9" s="121">
        <v>18393</v>
      </c>
      <c r="L9" s="121">
        <v>634165</v>
      </c>
      <c r="M9" s="121">
        <f>SUM(N9,+U9)</f>
        <v>242978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242978</v>
      </c>
      <c r="V9" s="121">
        <f>+SUM(D9,M9)</f>
        <v>997595</v>
      </c>
      <c r="W9" s="121">
        <f>+SUM(E9,N9)</f>
        <v>120452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102059</v>
      </c>
      <c r="AB9" s="121">
        <f>+SUM(J9,S9)</f>
        <v>0</v>
      </c>
      <c r="AC9" s="121">
        <f>+SUM(K9,T9)</f>
        <v>18393</v>
      </c>
      <c r="AD9" s="121">
        <f>+SUM(L9,U9)</f>
        <v>877143</v>
      </c>
      <c r="AE9" s="209" t="s">
        <v>329</v>
      </c>
      <c r="AF9" s="208"/>
    </row>
    <row r="10" spans="1:32" s="136" customFormat="1" ht="13.5" customHeight="1" x14ac:dyDescent="0.15">
      <c r="A10" s="119" t="s">
        <v>7</v>
      </c>
      <c r="B10" s="120" t="s">
        <v>334</v>
      </c>
      <c r="C10" s="119" t="s">
        <v>335</v>
      </c>
      <c r="D10" s="121">
        <f>SUM(E10,+L10)</f>
        <v>894756</v>
      </c>
      <c r="E10" s="121">
        <f>+SUM(F10:I10,K10)</f>
        <v>256965</v>
      </c>
      <c r="F10" s="121">
        <v>0</v>
      </c>
      <c r="G10" s="121">
        <v>0</v>
      </c>
      <c r="H10" s="121">
        <v>0</v>
      </c>
      <c r="I10" s="121">
        <v>217168</v>
      </c>
      <c r="J10" s="121"/>
      <c r="K10" s="121">
        <v>39797</v>
      </c>
      <c r="L10" s="121">
        <v>637791</v>
      </c>
      <c r="M10" s="121">
        <f>SUM(N10,+U10)</f>
        <v>240877</v>
      </c>
      <c r="N10" s="121">
        <f>+SUM(O10:R10,T10)</f>
        <v>62319</v>
      </c>
      <c r="O10" s="121">
        <v>0</v>
      </c>
      <c r="P10" s="121">
        <v>0</v>
      </c>
      <c r="Q10" s="121">
        <v>49600</v>
      </c>
      <c r="R10" s="121">
        <v>12657</v>
      </c>
      <c r="S10" s="121"/>
      <c r="T10" s="121">
        <v>62</v>
      </c>
      <c r="U10" s="121">
        <v>178558</v>
      </c>
      <c r="V10" s="121">
        <f>+SUM(D10,M10)</f>
        <v>1135633</v>
      </c>
      <c r="W10" s="121">
        <f>+SUM(E10,N10)</f>
        <v>319284</v>
      </c>
      <c r="X10" s="121">
        <f>+SUM(F10,O10)</f>
        <v>0</v>
      </c>
      <c r="Y10" s="121">
        <f>+SUM(G10,P10)</f>
        <v>0</v>
      </c>
      <c r="Z10" s="121">
        <f>+SUM(H10,Q10)</f>
        <v>49600</v>
      </c>
      <c r="AA10" s="121">
        <f>+SUM(I10,R10)</f>
        <v>229825</v>
      </c>
      <c r="AB10" s="121">
        <f>+SUM(J10,S10)</f>
        <v>0</v>
      </c>
      <c r="AC10" s="121">
        <f>+SUM(K10,T10)</f>
        <v>39859</v>
      </c>
      <c r="AD10" s="121">
        <f>+SUM(L10,U10)</f>
        <v>816349</v>
      </c>
      <c r="AE10" s="209" t="s">
        <v>336</v>
      </c>
      <c r="AF10" s="208"/>
    </row>
    <row r="11" spans="1:32" s="136" customFormat="1" ht="13.5" customHeight="1" x14ac:dyDescent="0.15">
      <c r="A11" s="119" t="s">
        <v>7</v>
      </c>
      <c r="B11" s="120" t="s">
        <v>337</v>
      </c>
      <c r="C11" s="119" t="s">
        <v>338</v>
      </c>
      <c r="D11" s="121">
        <f>SUM(E11,+L11)</f>
        <v>1199751</v>
      </c>
      <c r="E11" s="121">
        <f>+SUM(F11:I11,K11)</f>
        <v>67558</v>
      </c>
      <c r="F11" s="121">
        <v>0</v>
      </c>
      <c r="G11" s="121">
        <v>0</v>
      </c>
      <c r="H11" s="121">
        <v>0</v>
      </c>
      <c r="I11" s="121">
        <v>55464</v>
      </c>
      <c r="J11" s="121"/>
      <c r="K11" s="121">
        <v>12094</v>
      </c>
      <c r="L11" s="121">
        <v>1132193</v>
      </c>
      <c r="M11" s="121">
        <f>SUM(N11,+U11)</f>
        <v>313504</v>
      </c>
      <c r="N11" s="121">
        <f>+SUM(O11:R11,T11)</f>
        <v>5847</v>
      </c>
      <c r="O11" s="121">
        <v>0</v>
      </c>
      <c r="P11" s="121">
        <v>0</v>
      </c>
      <c r="Q11" s="121">
        <v>0</v>
      </c>
      <c r="R11" s="121">
        <v>5847</v>
      </c>
      <c r="S11" s="121"/>
      <c r="T11" s="121">
        <v>0</v>
      </c>
      <c r="U11" s="121">
        <v>307657</v>
      </c>
      <c r="V11" s="121">
        <f>+SUM(D11,M11)</f>
        <v>1513255</v>
      </c>
      <c r="W11" s="121">
        <f>+SUM(E11,N11)</f>
        <v>73405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61311</v>
      </c>
      <c r="AB11" s="121">
        <f>+SUM(J11,S11)</f>
        <v>0</v>
      </c>
      <c r="AC11" s="121">
        <f>+SUM(K11,T11)</f>
        <v>12094</v>
      </c>
      <c r="AD11" s="121">
        <f>+SUM(L11,U11)</f>
        <v>1439850</v>
      </c>
      <c r="AE11" s="209" t="s">
        <v>339</v>
      </c>
      <c r="AF11" s="208"/>
    </row>
    <row r="12" spans="1:32" s="136" customFormat="1" ht="13.5" customHeight="1" x14ac:dyDescent="0.15">
      <c r="A12" s="119" t="s">
        <v>7</v>
      </c>
      <c r="B12" s="120" t="s">
        <v>340</v>
      </c>
      <c r="C12" s="119" t="s">
        <v>341</v>
      </c>
      <c r="D12" s="121">
        <f>SUM(E12,+L12)</f>
        <v>432317</v>
      </c>
      <c r="E12" s="121">
        <f>+SUM(F12:I12,K12)</f>
        <v>4608</v>
      </c>
      <c r="F12" s="121">
        <v>0</v>
      </c>
      <c r="G12" s="121">
        <v>0</v>
      </c>
      <c r="H12" s="121">
        <v>0</v>
      </c>
      <c r="I12" s="121">
        <v>996</v>
      </c>
      <c r="J12" s="121"/>
      <c r="K12" s="121">
        <v>3612</v>
      </c>
      <c r="L12" s="121">
        <v>427709</v>
      </c>
      <c r="M12" s="121">
        <f>SUM(N12,+U12)</f>
        <v>135412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135412</v>
      </c>
      <c r="V12" s="121">
        <f>+SUM(D12,M12)</f>
        <v>567729</v>
      </c>
      <c r="W12" s="121">
        <f>+SUM(E12,N12)</f>
        <v>4608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996</v>
      </c>
      <c r="AB12" s="121">
        <f>+SUM(J12,S12)</f>
        <v>0</v>
      </c>
      <c r="AC12" s="121">
        <f>+SUM(K12,T12)</f>
        <v>3612</v>
      </c>
      <c r="AD12" s="121">
        <f>+SUM(L12,U12)</f>
        <v>563121</v>
      </c>
      <c r="AE12" s="209" t="s">
        <v>342</v>
      </c>
      <c r="AF12" s="208"/>
    </row>
    <row r="13" spans="1:32" s="136" customFormat="1" ht="13.5" customHeight="1" x14ac:dyDescent="0.15">
      <c r="A13" s="119" t="s">
        <v>7</v>
      </c>
      <c r="B13" s="120" t="s">
        <v>347</v>
      </c>
      <c r="C13" s="119" t="s">
        <v>348</v>
      </c>
      <c r="D13" s="121">
        <f>SUM(E13,+L13)</f>
        <v>415277</v>
      </c>
      <c r="E13" s="121">
        <f>+SUM(F13:I13,K13)</f>
        <v>68876</v>
      </c>
      <c r="F13" s="121">
        <v>0</v>
      </c>
      <c r="G13" s="121">
        <v>105</v>
      </c>
      <c r="H13" s="121">
        <v>0</v>
      </c>
      <c r="I13" s="121">
        <v>68515</v>
      </c>
      <c r="J13" s="121"/>
      <c r="K13" s="121">
        <v>256</v>
      </c>
      <c r="L13" s="121">
        <v>346401</v>
      </c>
      <c r="M13" s="121">
        <f>SUM(N13,+U13)</f>
        <v>202050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202050</v>
      </c>
      <c r="V13" s="121">
        <f>+SUM(D13,M13)</f>
        <v>617327</v>
      </c>
      <c r="W13" s="121">
        <f>+SUM(E13,N13)</f>
        <v>68876</v>
      </c>
      <c r="X13" s="121">
        <f>+SUM(F13,O13)</f>
        <v>0</v>
      </c>
      <c r="Y13" s="121">
        <f>+SUM(G13,P13)</f>
        <v>105</v>
      </c>
      <c r="Z13" s="121">
        <f>+SUM(H13,Q13)</f>
        <v>0</v>
      </c>
      <c r="AA13" s="121">
        <f>+SUM(I13,R13)</f>
        <v>68515</v>
      </c>
      <c r="AB13" s="121">
        <f>+SUM(J13,S13)</f>
        <v>0</v>
      </c>
      <c r="AC13" s="121">
        <f>+SUM(K13,T13)</f>
        <v>256</v>
      </c>
      <c r="AD13" s="121">
        <f>+SUM(L13,U13)</f>
        <v>548451</v>
      </c>
      <c r="AE13" s="209" t="s">
        <v>349</v>
      </c>
      <c r="AF13" s="208"/>
    </row>
    <row r="14" spans="1:32" s="136" customFormat="1" ht="13.5" customHeight="1" x14ac:dyDescent="0.15">
      <c r="A14" s="119" t="s">
        <v>7</v>
      </c>
      <c r="B14" s="120" t="s">
        <v>352</v>
      </c>
      <c r="C14" s="119" t="s">
        <v>353</v>
      </c>
      <c r="D14" s="121">
        <f>SUM(E14,+L14)</f>
        <v>462471</v>
      </c>
      <c r="E14" s="121">
        <f>+SUM(F14:I14,K14)</f>
        <v>189</v>
      </c>
      <c r="F14" s="121">
        <v>0</v>
      </c>
      <c r="G14" s="121">
        <v>0</v>
      </c>
      <c r="H14" s="121">
        <v>0</v>
      </c>
      <c r="I14" s="121">
        <v>189</v>
      </c>
      <c r="J14" s="121"/>
      <c r="K14" s="121">
        <v>0</v>
      </c>
      <c r="L14" s="121">
        <v>462282</v>
      </c>
      <c r="M14" s="121">
        <f>SUM(N14,+U14)</f>
        <v>150435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150435</v>
      </c>
      <c r="V14" s="121">
        <f>+SUM(D14,M14)</f>
        <v>612906</v>
      </c>
      <c r="W14" s="121">
        <f>+SUM(E14,N14)</f>
        <v>189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189</v>
      </c>
      <c r="AB14" s="121">
        <f>+SUM(J14,S14)</f>
        <v>0</v>
      </c>
      <c r="AC14" s="121">
        <f>+SUM(K14,T14)</f>
        <v>0</v>
      </c>
      <c r="AD14" s="121">
        <f>+SUM(L14,U14)</f>
        <v>612717</v>
      </c>
      <c r="AE14" s="209" t="s">
        <v>354</v>
      </c>
      <c r="AF14" s="208"/>
    </row>
    <row r="15" spans="1:32" s="136" customFormat="1" ht="13.5" customHeight="1" x14ac:dyDescent="0.15">
      <c r="A15" s="119" t="s">
        <v>7</v>
      </c>
      <c r="B15" s="120" t="s">
        <v>357</v>
      </c>
      <c r="C15" s="119" t="s">
        <v>358</v>
      </c>
      <c r="D15" s="121">
        <f>SUM(E15,+L15)</f>
        <v>974907</v>
      </c>
      <c r="E15" s="121">
        <f>+SUM(F15:I15,K15)</f>
        <v>395254</v>
      </c>
      <c r="F15" s="121">
        <v>49017</v>
      </c>
      <c r="G15" s="121">
        <v>0</v>
      </c>
      <c r="H15" s="121">
        <v>79300</v>
      </c>
      <c r="I15" s="121">
        <v>71940</v>
      </c>
      <c r="J15" s="121"/>
      <c r="K15" s="121">
        <v>194997</v>
      </c>
      <c r="L15" s="121">
        <v>579653</v>
      </c>
      <c r="M15" s="121">
        <f>SUM(N15,+U15)</f>
        <v>282801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282801</v>
      </c>
      <c r="V15" s="121">
        <f>+SUM(D15,M15)</f>
        <v>1257708</v>
      </c>
      <c r="W15" s="121">
        <f>+SUM(E15,N15)</f>
        <v>395254</v>
      </c>
      <c r="X15" s="121">
        <f>+SUM(F15,O15)</f>
        <v>49017</v>
      </c>
      <c r="Y15" s="121">
        <f>+SUM(G15,P15)</f>
        <v>0</v>
      </c>
      <c r="Z15" s="121">
        <f>+SUM(H15,Q15)</f>
        <v>79300</v>
      </c>
      <c r="AA15" s="121">
        <f>+SUM(I15,R15)</f>
        <v>71940</v>
      </c>
      <c r="AB15" s="121">
        <f>+SUM(J15,S15)</f>
        <v>0</v>
      </c>
      <c r="AC15" s="121">
        <f>+SUM(K15,T15)</f>
        <v>194997</v>
      </c>
      <c r="AD15" s="121">
        <f>+SUM(L15,U15)</f>
        <v>862454</v>
      </c>
      <c r="AE15" s="209" t="s">
        <v>359</v>
      </c>
      <c r="AF15" s="208"/>
    </row>
    <row r="16" spans="1:32" s="136" customFormat="1" ht="13.5" customHeight="1" x14ac:dyDescent="0.15">
      <c r="A16" s="119" t="s">
        <v>7</v>
      </c>
      <c r="B16" s="120" t="s">
        <v>362</v>
      </c>
      <c r="C16" s="119" t="s">
        <v>363</v>
      </c>
      <c r="D16" s="121">
        <f>SUM(E16,+L16)</f>
        <v>368284</v>
      </c>
      <c r="E16" s="121">
        <f>+SUM(F16:I16,K16)</f>
        <v>91893</v>
      </c>
      <c r="F16" s="121">
        <v>0</v>
      </c>
      <c r="G16" s="121">
        <v>0</v>
      </c>
      <c r="H16" s="121">
        <v>0</v>
      </c>
      <c r="I16" s="121">
        <v>77703</v>
      </c>
      <c r="J16" s="121"/>
      <c r="K16" s="121">
        <v>14190</v>
      </c>
      <c r="L16" s="121">
        <v>276391</v>
      </c>
      <c r="M16" s="121">
        <f>SUM(N16,+U16)</f>
        <v>80695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80695</v>
      </c>
      <c r="V16" s="121">
        <f>+SUM(D16,M16)</f>
        <v>448979</v>
      </c>
      <c r="W16" s="121">
        <f>+SUM(E16,N16)</f>
        <v>91893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77703</v>
      </c>
      <c r="AB16" s="121">
        <f>+SUM(J16,S16)</f>
        <v>0</v>
      </c>
      <c r="AC16" s="121">
        <f>+SUM(K16,T16)</f>
        <v>14190</v>
      </c>
      <c r="AD16" s="121">
        <f>+SUM(L16,U16)</f>
        <v>357086</v>
      </c>
      <c r="AE16" s="209" t="s">
        <v>364</v>
      </c>
      <c r="AF16" s="208"/>
    </row>
    <row r="17" spans="1:32" s="136" customFormat="1" ht="13.5" customHeight="1" x14ac:dyDescent="0.15">
      <c r="A17" s="119" t="s">
        <v>7</v>
      </c>
      <c r="B17" s="120" t="s">
        <v>366</v>
      </c>
      <c r="C17" s="119" t="s">
        <v>367</v>
      </c>
      <c r="D17" s="121">
        <f>SUM(E17,+L17)</f>
        <v>774754</v>
      </c>
      <c r="E17" s="121">
        <f>+SUM(F17:I17,K17)</f>
        <v>120117</v>
      </c>
      <c r="F17" s="121">
        <v>0</v>
      </c>
      <c r="G17" s="121">
        <v>0</v>
      </c>
      <c r="H17" s="121">
        <v>0</v>
      </c>
      <c r="I17" s="121">
        <v>114775</v>
      </c>
      <c r="J17" s="121"/>
      <c r="K17" s="121">
        <v>5342</v>
      </c>
      <c r="L17" s="121">
        <v>654637</v>
      </c>
      <c r="M17" s="121">
        <f>SUM(N17,+U17)</f>
        <v>225763</v>
      </c>
      <c r="N17" s="121">
        <f>+SUM(O17:R17,T17)</f>
        <v>88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88</v>
      </c>
      <c r="U17" s="121">
        <v>225675</v>
      </c>
      <c r="V17" s="121">
        <f>+SUM(D17,M17)</f>
        <v>1000517</v>
      </c>
      <c r="W17" s="121">
        <f>+SUM(E17,N17)</f>
        <v>120205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114775</v>
      </c>
      <c r="AB17" s="121">
        <f>+SUM(J17,S17)</f>
        <v>0</v>
      </c>
      <c r="AC17" s="121">
        <f>+SUM(K17,T17)</f>
        <v>5430</v>
      </c>
      <c r="AD17" s="121">
        <f>+SUM(L17,U17)</f>
        <v>880312</v>
      </c>
      <c r="AE17" s="209" t="s">
        <v>368</v>
      </c>
      <c r="AF17" s="208"/>
    </row>
    <row r="18" spans="1:32" s="136" customFormat="1" ht="13.5" customHeight="1" x14ac:dyDescent="0.15">
      <c r="A18" s="119" t="s">
        <v>7</v>
      </c>
      <c r="B18" s="120" t="s">
        <v>371</v>
      </c>
      <c r="C18" s="119" t="s">
        <v>372</v>
      </c>
      <c r="D18" s="121">
        <f>SUM(E18,+L18)</f>
        <v>2701489</v>
      </c>
      <c r="E18" s="121">
        <f>+SUM(F18:I18,K18)</f>
        <v>2181748</v>
      </c>
      <c r="F18" s="121">
        <v>612130</v>
      </c>
      <c r="G18" s="121">
        <v>0</v>
      </c>
      <c r="H18" s="121">
        <v>1525700</v>
      </c>
      <c r="I18" s="121">
        <v>19260</v>
      </c>
      <c r="J18" s="121"/>
      <c r="K18" s="121">
        <v>24658</v>
      </c>
      <c r="L18" s="121">
        <v>519741</v>
      </c>
      <c r="M18" s="121">
        <f>SUM(N18,+U18)</f>
        <v>115513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115513</v>
      </c>
      <c r="V18" s="121">
        <f>+SUM(D18,M18)</f>
        <v>2817002</v>
      </c>
      <c r="W18" s="121">
        <f>+SUM(E18,N18)</f>
        <v>2181748</v>
      </c>
      <c r="X18" s="121">
        <f>+SUM(F18,O18)</f>
        <v>612130</v>
      </c>
      <c r="Y18" s="121">
        <f>+SUM(G18,P18)</f>
        <v>0</v>
      </c>
      <c r="Z18" s="121">
        <f>+SUM(H18,Q18)</f>
        <v>1525700</v>
      </c>
      <c r="AA18" s="121">
        <f>+SUM(I18,R18)</f>
        <v>19260</v>
      </c>
      <c r="AB18" s="121">
        <f>+SUM(J18,S18)</f>
        <v>0</v>
      </c>
      <c r="AC18" s="121">
        <f>+SUM(K18,T18)</f>
        <v>24658</v>
      </c>
      <c r="AD18" s="121">
        <f>+SUM(L18,U18)</f>
        <v>635254</v>
      </c>
      <c r="AE18" s="209" t="s">
        <v>373</v>
      </c>
      <c r="AF18" s="208"/>
    </row>
    <row r="19" spans="1:32" s="136" customFormat="1" ht="13.5" customHeight="1" x14ac:dyDescent="0.15">
      <c r="A19" s="119" t="s">
        <v>7</v>
      </c>
      <c r="B19" s="120" t="s">
        <v>376</v>
      </c>
      <c r="C19" s="119" t="s">
        <v>377</v>
      </c>
      <c r="D19" s="121">
        <f>SUM(E19,+L19)</f>
        <v>287935</v>
      </c>
      <c r="E19" s="121">
        <f>+SUM(F19:I19,K19)</f>
        <v>46627</v>
      </c>
      <c r="F19" s="121">
        <v>0</v>
      </c>
      <c r="G19" s="121">
        <v>0</v>
      </c>
      <c r="H19" s="121">
        <v>0</v>
      </c>
      <c r="I19" s="121">
        <v>12362</v>
      </c>
      <c r="J19" s="121"/>
      <c r="K19" s="121">
        <v>34265</v>
      </c>
      <c r="L19" s="121">
        <v>241308</v>
      </c>
      <c r="M19" s="121">
        <f>SUM(N19,+U19)</f>
        <v>76550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76550</v>
      </c>
      <c r="V19" s="121">
        <f>+SUM(D19,M19)</f>
        <v>364485</v>
      </c>
      <c r="W19" s="121">
        <f>+SUM(E19,N19)</f>
        <v>46627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12362</v>
      </c>
      <c r="AB19" s="121">
        <f>+SUM(J19,S19)</f>
        <v>0</v>
      </c>
      <c r="AC19" s="121">
        <f>+SUM(K19,T19)</f>
        <v>34265</v>
      </c>
      <c r="AD19" s="121">
        <f>+SUM(L19,U19)</f>
        <v>317858</v>
      </c>
      <c r="AE19" s="209" t="s">
        <v>378</v>
      </c>
      <c r="AF19" s="208"/>
    </row>
    <row r="20" spans="1:32" s="136" customFormat="1" ht="13.5" customHeight="1" x14ac:dyDescent="0.15">
      <c r="A20" s="119" t="s">
        <v>7</v>
      </c>
      <c r="B20" s="120" t="s">
        <v>379</v>
      </c>
      <c r="C20" s="119" t="s">
        <v>380</v>
      </c>
      <c r="D20" s="121">
        <f>SUM(E20,+L20)</f>
        <v>633923</v>
      </c>
      <c r="E20" s="121">
        <f>+SUM(F20:I20,K20)</f>
        <v>179142</v>
      </c>
      <c r="F20" s="121">
        <v>44919</v>
      </c>
      <c r="G20" s="121">
        <v>0</v>
      </c>
      <c r="H20" s="121">
        <v>109600</v>
      </c>
      <c r="I20" s="121">
        <v>20828</v>
      </c>
      <c r="J20" s="121"/>
      <c r="K20" s="121">
        <v>3795</v>
      </c>
      <c r="L20" s="121">
        <v>454781</v>
      </c>
      <c r="M20" s="121">
        <f>SUM(N20,+U20)</f>
        <v>176669</v>
      </c>
      <c r="N20" s="121">
        <f>+SUM(O20:R20,T20)</f>
        <v>4236</v>
      </c>
      <c r="O20" s="121">
        <v>0</v>
      </c>
      <c r="P20" s="121">
        <v>0</v>
      </c>
      <c r="Q20" s="121">
        <v>0</v>
      </c>
      <c r="R20" s="121">
        <v>4236</v>
      </c>
      <c r="S20" s="121"/>
      <c r="T20" s="121">
        <v>0</v>
      </c>
      <c r="U20" s="121">
        <v>172433</v>
      </c>
      <c r="V20" s="121">
        <f>+SUM(D20,M20)</f>
        <v>810592</v>
      </c>
      <c r="W20" s="121">
        <f>+SUM(E20,N20)</f>
        <v>183378</v>
      </c>
      <c r="X20" s="121">
        <f>+SUM(F20,O20)</f>
        <v>44919</v>
      </c>
      <c r="Y20" s="121">
        <f>+SUM(G20,P20)</f>
        <v>0</v>
      </c>
      <c r="Z20" s="121">
        <f>+SUM(H20,Q20)</f>
        <v>109600</v>
      </c>
      <c r="AA20" s="121">
        <f>+SUM(I20,R20)</f>
        <v>25064</v>
      </c>
      <c r="AB20" s="121">
        <f>+SUM(J20,S20)</f>
        <v>0</v>
      </c>
      <c r="AC20" s="121">
        <f>+SUM(K20,T20)</f>
        <v>3795</v>
      </c>
      <c r="AD20" s="121">
        <f>+SUM(L20,U20)</f>
        <v>627214</v>
      </c>
      <c r="AE20" s="209" t="s">
        <v>381</v>
      </c>
      <c r="AF20" s="208"/>
    </row>
    <row r="21" spans="1:32" s="136" customFormat="1" ht="13.5" customHeight="1" x14ac:dyDescent="0.15">
      <c r="A21" s="119" t="s">
        <v>7</v>
      </c>
      <c r="B21" s="120" t="s">
        <v>382</v>
      </c>
      <c r="C21" s="119" t="s">
        <v>383</v>
      </c>
      <c r="D21" s="121">
        <f>SUM(E21,+L21)</f>
        <v>92380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92380</v>
      </c>
      <c r="M21" s="121">
        <f>SUM(N21,+U21)</f>
        <v>25596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25596</v>
      </c>
      <c r="V21" s="121">
        <f>+SUM(D21,M21)</f>
        <v>117976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117976</v>
      </c>
      <c r="AE21" s="209" t="s">
        <v>384</v>
      </c>
      <c r="AF21" s="208"/>
    </row>
    <row r="22" spans="1:32" s="136" customFormat="1" ht="13.5" customHeight="1" x14ac:dyDescent="0.15">
      <c r="A22" s="119" t="s">
        <v>7</v>
      </c>
      <c r="B22" s="120" t="s">
        <v>385</v>
      </c>
      <c r="C22" s="119" t="s">
        <v>386</v>
      </c>
      <c r="D22" s="121">
        <f>SUM(E22,+L22)</f>
        <v>4445</v>
      </c>
      <c r="E22" s="121">
        <f>+SUM(F22:I22,K22)</f>
        <v>3165</v>
      </c>
      <c r="F22" s="121">
        <v>0</v>
      </c>
      <c r="G22" s="121">
        <v>0</v>
      </c>
      <c r="H22" s="121">
        <v>0</v>
      </c>
      <c r="I22" s="121">
        <v>20</v>
      </c>
      <c r="J22" s="121"/>
      <c r="K22" s="121">
        <v>3145</v>
      </c>
      <c r="L22" s="121">
        <v>1280</v>
      </c>
      <c r="M22" s="121">
        <f>SUM(N22,+U22)</f>
        <v>5842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5842</v>
      </c>
      <c r="V22" s="121">
        <f>+SUM(D22,M22)</f>
        <v>10287</v>
      </c>
      <c r="W22" s="121">
        <f>+SUM(E22,N22)</f>
        <v>3165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20</v>
      </c>
      <c r="AB22" s="121">
        <f>+SUM(J22,S22)</f>
        <v>0</v>
      </c>
      <c r="AC22" s="121">
        <f>+SUM(K22,T22)</f>
        <v>3145</v>
      </c>
      <c r="AD22" s="121">
        <f>+SUM(L22,U22)</f>
        <v>7122</v>
      </c>
      <c r="AE22" s="209" t="s">
        <v>387</v>
      </c>
      <c r="AF22" s="208"/>
    </row>
    <row r="23" spans="1:32" s="136" customFormat="1" ht="13.5" customHeight="1" x14ac:dyDescent="0.15">
      <c r="A23" s="119" t="s">
        <v>7</v>
      </c>
      <c r="B23" s="120" t="s">
        <v>389</v>
      </c>
      <c r="C23" s="119" t="s">
        <v>390</v>
      </c>
      <c r="D23" s="121">
        <f>SUM(E23,+L23)</f>
        <v>29458</v>
      </c>
      <c r="E23" s="121">
        <f>+SUM(F23:I23,K23)</f>
        <v>6185</v>
      </c>
      <c r="F23" s="121">
        <v>0</v>
      </c>
      <c r="G23" s="121">
        <v>0</v>
      </c>
      <c r="H23" s="121">
        <v>0</v>
      </c>
      <c r="I23" s="121">
        <v>4899</v>
      </c>
      <c r="J23" s="121"/>
      <c r="K23" s="121">
        <v>1286</v>
      </c>
      <c r="L23" s="121">
        <v>23273</v>
      </c>
      <c r="M23" s="121">
        <f>SUM(N23,+U23)</f>
        <v>7161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7161</v>
      </c>
      <c r="V23" s="121">
        <f>+SUM(D23,M23)</f>
        <v>36619</v>
      </c>
      <c r="W23" s="121">
        <f>+SUM(E23,N23)</f>
        <v>6185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4899</v>
      </c>
      <c r="AB23" s="121">
        <f>+SUM(J23,S23)</f>
        <v>0</v>
      </c>
      <c r="AC23" s="121">
        <f>+SUM(K23,T23)</f>
        <v>1286</v>
      </c>
      <c r="AD23" s="121">
        <f>+SUM(L23,U23)</f>
        <v>30434</v>
      </c>
      <c r="AE23" s="209" t="s">
        <v>391</v>
      </c>
      <c r="AF23" s="208"/>
    </row>
    <row r="24" spans="1:32" s="136" customFormat="1" ht="13.5" customHeight="1" x14ac:dyDescent="0.15">
      <c r="A24" s="119" t="s">
        <v>7</v>
      </c>
      <c r="B24" s="120" t="s">
        <v>392</v>
      </c>
      <c r="C24" s="119" t="s">
        <v>393</v>
      </c>
      <c r="D24" s="121">
        <f>SUM(E24,+L24)</f>
        <v>263565</v>
      </c>
      <c r="E24" s="121">
        <f>+SUM(F24:I24,K24)</f>
        <v>22496</v>
      </c>
      <c r="F24" s="121">
        <v>0</v>
      </c>
      <c r="G24" s="121">
        <v>0</v>
      </c>
      <c r="H24" s="121">
        <v>0</v>
      </c>
      <c r="I24" s="121">
        <v>18791</v>
      </c>
      <c r="J24" s="121"/>
      <c r="K24" s="121">
        <v>3705</v>
      </c>
      <c r="L24" s="121">
        <v>241069</v>
      </c>
      <c r="M24" s="121">
        <f>SUM(N24,+U24)</f>
        <v>44065</v>
      </c>
      <c r="N24" s="121">
        <f>+SUM(O24:R24,T24)</f>
        <v>3464</v>
      </c>
      <c r="O24" s="121">
        <v>1525</v>
      </c>
      <c r="P24" s="121">
        <v>1939</v>
      </c>
      <c r="Q24" s="121">
        <v>0</v>
      </c>
      <c r="R24" s="121">
        <v>0</v>
      </c>
      <c r="S24" s="121"/>
      <c r="T24" s="121">
        <v>0</v>
      </c>
      <c r="U24" s="121">
        <v>40601</v>
      </c>
      <c r="V24" s="121">
        <f>+SUM(D24,M24)</f>
        <v>307630</v>
      </c>
      <c r="W24" s="121">
        <f>+SUM(E24,N24)</f>
        <v>25960</v>
      </c>
      <c r="X24" s="121">
        <f>+SUM(F24,O24)</f>
        <v>1525</v>
      </c>
      <c r="Y24" s="121">
        <f>+SUM(G24,P24)</f>
        <v>1939</v>
      </c>
      <c r="Z24" s="121">
        <f>+SUM(H24,Q24)</f>
        <v>0</v>
      </c>
      <c r="AA24" s="121">
        <f>+SUM(I24,R24)</f>
        <v>18791</v>
      </c>
      <c r="AB24" s="121">
        <f>+SUM(J24,S24)</f>
        <v>0</v>
      </c>
      <c r="AC24" s="121">
        <f>+SUM(K24,T24)</f>
        <v>3705</v>
      </c>
      <c r="AD24" s="121">
        <f>+SUM(L24,U24)</f>
        <v>281670</v>
      </c>
      <c r="AE24" s="209" t="s">
        <v>394</v>
      </c>
      <c r="AF24" s="208"/>
    </row>
    <row r="25" spans="1:32" s="136" customFormat="1" ht="13.5" customHeight="1" x14ac:dyDescent="0.15">
      <c r="A25" s="119" t="s">
        <v>7</v>
      </c>
      <c r="B25" s="120" t="s">
        <v>395</v>
      </c>
      <c r="C25" s="119" t="s">
        <v>396</v>
      </c>
      <c r="D25" s="121">
        <f>SUM(E25,+L25)</f>
        <v>49709</v>
      </c>
      <c r="E25" s="121">
        <f>+SUM(F25:I25,K25)</f>
        <v>9664</v>
      </c>
      <c r="F25" s="121">
        <v>0</v>
      </c>
      <c r="G25" s="121">
        <v>0</v>
      </c>
      <c r="H25" s="121">
        <v>0</v>
      </c>
      <c r="I25" s="121">
        <v>9588</v>
      </c>
      <c r="J25" s="121"/>
      <c r="K25" s="121">
        <v>76</v>
      </c>
      <c r="L25" s="121">
        <v>40045</v>
      </c>
      <c r="M25" s="121">
        <f>SUM(N25,+U25)</f>
        <v>19739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19739</v>
      </c>
      <c r="V25" s="121">
        <f>+SUM(D25,M25)</f>
        <v>69448</v>
      </c>
      <c r="W25" s="121">
        <f>+SUM(E25,N25)</f>
        <v>9664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9588</v>
      </c>
      <c r="AB25" s="121">
        <f>+SUM(J25,S25)</f>
        <v>0</v>
      </c>
      <c r="AC25" s="121">
        <f>+SUM(K25,T25)</f>
        <v>76</v>
      </c>
      <c r="AD25" s="121">
        <f>+SUM(L25,U25)</f>
        <v>59784</v>
      </c>
      <c r="AE25" s="209" t="s">
        <v>397</v>
      </c>
      <c r="AF25" s="208"/>
    </row>
    <row r="26" spans="1:32" s="136" customFormat="1" ht="13.5" customHeight="1" x14ac:dyDescent="0.15">
      <c r="A26" s="119" t="s">
        <v>7</v>
      </c>
      <c r="B26" s="120" t="s">
        <v>398</v>
      </c>
      <c r="C26" s="119" t="s">
        <v>399</v>
      </c>
      <c r="D26" s="121">
        <f>SUM(E26,+L26)</f>
        <v>164183</v>
      </c>
      <c r="E26" s="121">
        <f>+SUM(F26:I26,K26)</f>
        <v>20195</v>
      </c>
      <c r="F26" s="121">
        <v>0</v>
      </c>
      <c r="G26" s="121">
        <v>0</v>
      </c>
      <c r="H26" s="121">
        <v>0</v>
      </c>
      <c r="I26" s="121">
        <v>20167</v>
      </c>
      <c r="J26" s="121"/>
      <c r="K26" s="121">
        <v>28</v>
      </c>
      <c r="L26" s="121">
        <v>143988</v>
      </c>
      <c r="M26" s="121">
        <f>SUM(N26,+U26)</f>
        <v>38207</v>
      </c>
      <c r="N26" s="121">
        <f>+SUM(O26:R26,T26)</f>
        <v>1227</v>
      </c>
      <c r="O26" s="121">
        <v>0</v>
      </c>
      <c r="P26" s="121">
        <v>0</v>
      </c>
      <c r="Q26" s="121">
        <v>0</v>
      </c>
      <c r="R26" s="121">
        <v>1087</v>
      </c>
      <c r="S26" s="121"/>
      <c r="T26" s="121">
        <v>140</v>
      </c>
      <c r="U26" s="121">
        <v>36980</v>
      </c>
      <c r="V26" s="121">
        <f>+SUM(D26,M26)</f>
        <v>202390</v>
      </c>
      <c r="W26" s="121">
        <f>+SUM(E26,N26)</f>
        <v>21422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21254</v>
      </c>
      <c r="AB26" s="121">
        <f>+SUM(J26,S26)</f>
        <v>0</v>
      </c>
      <c r="AC26" s="121">
        <f>+SUM(K26,T26)</f>
        <v>168</v>
      </c>
      <c r="AD26" s="121">
        <f>+SUM(L26,U26)</f>
        <v>180968</v>
      </c>
      <c r="AE26" s="209" t="s">
        <v>400</v>
      </c>
      <c r="AF26" s="208"/>
    </row>
    <row r="27" spans="1:32" s="136" customFormat="1" ht="13.5" customHeight="1" x14ac:dyDescent="0.15">
      <c r="A27" s="119" t="s">
        <v>7</v>
      </c>
      <c r="B27" s="120" t="s">
        <v>401</v>
      </c>
      <c r="C27" s="119" t="s">
        <v>402</v>
      </c>
      <c r="D27" s="121">
        <f>SUM(E27,+L27)</f>
        <v>76449</v>
      </c>
      <c r="E27" s="121">
        <f>+SUM(F27:I27,K27)</f>
        <v>14700</v>
      </c>
      <c r="F27" s="121">
        <v>0</v>
      </c>
      <c r="G27" s="121">
        <v>0</v>
      </c>
      <c r="H27" s="121">
        <v>0</v>
      </c>
      <c r="I27" s="121">
        <v>13731</v>
      </c>
      <c r="J27" s="121"/>
      <c r="K27" s="121">
        <v>969</v>
      </c>
      <c r="L27" s="121">
        <v>61749</v>
      </c>
      <c r="M27" s="121">
        <f>SUM(N27,+U27)</f>
        <v>14902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14902</v>
      </c>
      <c r="V27" s="121">
        <f>+SUM(D27,M27)</f>
        <v>91351</v>
      </c>
      <c r="W27" s="121">
        <f>+SUM(E27,N27)</f>
        <v>14700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13731</v>
      </c>
      <c r="AB27" s="121">
        <f>+SUM(J27,S27)</f>
        <v>0</v>
      </c>
      <c r="AC27" s="121">
        <f>+SUM(K27,T27)</f>
        <v>969</v>
      </c>
      <c r="AD27" s="121">
        <f>+SUM(L27,U27)</f>
        <v>76651</v>
      </c>
      <c r="AE27" s="209" t="s">
        <v>403</v>
      </c>
      <c r="AF27" s="208"/>
    </row>
    <row r="28" spans="1:32" s="136" customFormat="1" ht="13.5" customHeight="1" x14ac:dyDescent="0.15">
      <c r="A28" s="119" t="s">
        <v>7</v>
      </c>
      <c r="B28" s="120" t="s">
        <v>406</v>
      </c>
      <c r="C28" s="119" t="s">
        <v>407</v>
      </c>
      <c r="D28" s="121">
        <f>SUM(E28,+L28)</f>
        <v>66643</v>
      </c>
      <c r="E28" s="121">
        <f>+SUM(F28:I28,K28)</f>
        <v>3249</v>
      </c>
      <c r="F28" s="121">
        <v>0</v>
      </c>
      <c r="G28" s="121">
        <v>0</v>
      </c>
      <c r="H28" s="121">
        <v>0</v>
      </c>
      <c r="I28" s="121">
        <v>3249</v>
      </c>
      <c r="J28" s="121"/>
      <c r="K28" s="121">
        <v>0</v>
      </c>
      <c r="L28" s="121">
        <v>63394</v>
      </c>
      <c r="M28" s="121">
        <f>SUM(N28,+U28)</f>
        <v>12595</v>
      </c>
      <c r="N28" s="121">
        <f>+SUM(O28:R28,T28)</f>
        <v>6</v>
      </c>
      <c r="O28" s="121">
        <v>0</v>
      </c>
      <c r="P28" s="121">
        <v>0</v>
      </c>
      <c r="Q28" s="121">
        <v>0</v>
      </c>
      <c r="R28" s="121">
        <v>6</v>
      </c>
      <c r="S28" s="121"/>
      <c r="T28" s="121">
        <v>0</v>
      </c>
      <c r="U28" s="121">
        <v>12589</v>
      </c>
      <c r="V28" s="121">
        <f>+SUM(D28,M28)</f>
        <v>79238</v>
      </c>
      <c r="W28" s="121">
        <f>+SUM(E28,N28)</f>
        <v>3255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3255</v>
      </c>
      <c r="AB28" s="121">
        <f>+SUM(J28,S28)</f>
        <v>0</v>
      </c>
      <c r="AC28" s="121">
        <f>+SUM(K28,T28)</f>
        <v>0</v>
      </c>
      <c r="AD28" s="121">
        <f>+SUM(L28,U28)</f>
        <v>75983</v>
      </c>
      <c r="AE28" s="209" t="s">
        <v>408</v>
      </c>
      <c r="AF28" s="208"/>
    </row>
    <row r="29" spans="1:32" s="136" customFormat="1" ht="13.5" customHeight="1" x14ac:dyDescent="0.15">
      <c r="A29" s="119" t="s">
        <v>7</v>
      </c>
      <c r="B29" s="120" t="s">
        <v>409</v>
      </c>
      <c r="C29" s="119" t="s">
        <v>410</v>
      </c>
      <c r="D29" s="121">
        <f>SUM(E29,+L29)</f>
        <v>74799</v>
      </c>
      <c r="E29" s="121">
        <f>+SUM(F29:I29,K29)</f>
        <v>7089</v>
      </c>
      <c r="F29" s="121">
        <v>0</v>
      </c>
      <c r="G29" s="121">
        <v>0</v>
      </c>
      <c r="H29" s="121">
        <v>0</v>
      </c>
      <c r="I29" s="121">
        <v>7089</v>
      </c>
      <c r="J29" s="121"/>
      <c r="K29" s="121">
        <v>0</v>
      </c>
      <c r="L29" s="121">
        <v>67710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0</v>
      </c>
      <c r="V29" s="121">
        <f>+SUM(D29,M29)</f>
        <v>74799</v>
      </c>
      <c r="W29" s="121">
        <f>+SUM(E29,N29)</f>
        <v>7089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7089</v>
      </c>
      <c r="AB29" s="121">
        <f>+SUM(J29,S29)</f>
        <v>0</v>
      </c>
      <c r="AC29" s="121">
        <f>+SUM(K29,T29)</f>
        <v>0</v>
      </c>
      <c r="AD29" s="121">
        <f>+SUM(L29,U29)</f>
        <v>67710</v>
      </c>
      <c r="AE29" s="209" t="s">
        <v>411</v>
      </c>
      <c r="AF29" s="208"/>
    </row>
    <row r="30" spans="1:32" s="136" customFormat="1" ht="13.5" customHeight="1" x14ac:dyDescent="0.15">
      <c r="A30" s="119" t="s">
        <v>7</v>
      </c>
      <c r="B30" s="120" t="s">
        <v>412</v>
      </c>
      <c r="C30" s="119" t="s">
        <v>413</v>
      </c>
      <c r="D30" s="121">
        <f>SUM(E30,+L30)</f>
        <v>218786</v>
      </c>
      <c r="E30" s="121">
        <f>+SUM(F30:I30,K30)</f>
        <v>29131</v>
      </c>
      <c r="F30" s="121">
        <v>0</v>
      </c>
      <c r="G30" s="121">
        <v>0</v>
      </c>
      <c r="H30" s="121">
        <v>0</v>
      </c>
      <c r="I30" s="121">
        <v>29131</v>
      </c>
      <c r="J30" s="121"/>
      <c r="K30" s="121">
        <v>0</v>
      </c>
      <c r="L30" s="121">
        <v>189655</v>
      </c>
      <c r="M30" s="121">
        <f>SUM(N30,+U30)</f>
        <v>55252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55252</v>
      </c>
      <c r="V30" s="121">
        <f>+SUM(D30,M30)</f>
        <v>274038</v>
      </c>
      <c r="W30" s="121">
        <f>+SUM(E30,N30)</f>
        <v>29131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29131</v>
      </c>
      <c r="AB30" s="121">
        <f>+SUM(J30,S30)</f>
        <v>0</v>
      </c>
      <c r="AC30" s="121">
        <f>+SUM(K30,T30)</f>
        <v>0</v>
      </c>
      <c r="AD30" s="121">
        <f>+SUM(L30,U30)</f>
        <v>244907</v>
      </c>
      <c r="AE30" s="209" t="s">
        <v>414</v>
      </c>
      <c r="AF30" s="208"/>
    </row>
    <row r="31" spans="1:32" s="136" customFormat="1" ht="13.5" customHeight="1" x14ac:dyDescent="0.15">
      <c r="A31" s="119" t="s">
        <v>7</v>
      </c>
      <c r="B31" s="120" t="s">
        <v>415</v>
      </c>
      <c r="C31" s="119" t="s">
        <v>416</v>
      </c>
      <c r="D31" s="121">
        <f>SUM(E31,+L31)</f>
        <v>125058</v>
      </c>
      <c r="E31" s="121">
        <f>+SUM(F31:I31,K31)</f>
        <v>19797</v>
      </c>
      <c r="F31" s="121">
        <v>0</v>
      </c>
      <c r="G31" s="121">
        <v>0</v>
      </c>
      <c r="H31" s="121">
        <v>0</v>
      </c>
      <c r="I31" s="121">
        <v>19749</v>
      </c>
      <c r="J31" s="121"/>
      <c r="K31" s="121">
        <v>48</v>
      </c>
      <c r="L31" s="121">
        <v>105261</v>
      </c>
      <c r="M31" s="121">
        <f>SUM(N31,+U31)</f>
        <v>54367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54367</v>
      </c>
      <c r="V31" s="121">
        <f>+SUM(D31,M31)</f>
        <v>179425</v>
      </c>
      <c r="W31" s="121">
        <f>+SUM(E31,N31)</f>
        <v>19797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19749</v>
      </c>
      <c r="AB31" s="121">
        <f>+SUM(J31,S31)</f>
        <v>0</v>
      </c>
      <c r="AC31" s="121">
        <f>+SUM(K31,T31)</f>
        <v>48</v>
      </c>
      <c r="AD31" s="121">
        <f>+SUM(L31,U31)</f>
        <v>159628</v>
      </c>
      <c r="AE31" s="209" t="s">
        <v>417</v>
      </c>
      <c r="AF31" s="208"/>
    </row>
    <row r="32" spans="1:32" s="136" customFormat="1" ht="13.5" customHeight="1" x14ac:dyDescent="0.15">
      <c r="A32" s="119" t="s">
        <v>7</v>
      </c>
      <c r="B32" s="120" t="s">
        <v>418</v>
      </c>
      <c r="C32" s="119" t="s">
        <v>419</v>
      </c>
      <c r="D32" s="121">
        <f>SUM(E32,+L32)</f>
        <v>24893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24893</v>
      </c>
      <c r="M32" s="121">
        <f>SUM(N32,+U32)</f>
        <v>14065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14065</v>
      </c>
      <c r="V32" s="121">
        <f>+SUM(D32,M32)</f>
        <v>38958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38958</v>
      </c>
      <c r="AE32" s="209" t="s">
        <v>420</v>
      </c>
      <c r="AF32" s="208"/>
    </row>
    <row r="33" spans="1:32" s="136" customFormat="1" ht="13.5" customHeight="1" x14ac:dyDescent="0.15">
      <c r="A33" s="119" t="s">
        <v>7</v>
      </c>
      <c r="B33" s="120" t="s">
        <v>330</v>
      </c>
      <c r="C33" s="119" t="s">
        <v>331</v>
      </c>
      <c r="D33" s="121">
        <f>SUM(E33,+L33)</f>
        <v>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f>SUM(N33,+U33)</f>
        <v>6510</v>
      </c>
      <c r="N33" s="121">
        <f>+SUM(O33:R33,T33)</f>
        <v>6510</v>
      </c>
      <c r="O33" s="121">
        <v>0</v>
      </c>
      <c r="P33" s="121">
        <v>0</v>
      </c>
      <c r="Q33" s="121">
        <v>0</v>
      </c>
      <c r="R33" s="121">
        <v>6510</v>
      </c>
      <c r="S33" s="121">
        <v>179949</v>
      </c>
      <c r="T33" s="121">
        <v>0</v>
      </c>
      <c r="U33" s="121">
        <v>0</v>
      </c>
      <c r="V33" s="121">
        <f>+SUM(D33,M33)</f>
        <v>6510</v>
      </c>
      <c r="W33" s="121">
        <f>+SUM(E33,N33)</f>
        <v>6510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6510</v>
      </c>
      <c r="AB33" s="121">
        <f>+SUM(J33,S33)</f>
        <v>179949</v>
      </c>
      <c r="AC33" s="121">
        <f>+SUM(K33,T33)</f>
        <v>0</v>
      </c>
      <c r="AD33" s="121">
        <f>+SUM(L33,U33)</f>
        <v>0</v>
      </c>
      <c r="AE33" s="209" t="s">
        <v>421</v>
      </c>
      <c r="AF33" s="208"/>
    </row>
    <row r="34" spans="1:32" s="136" customFormat="1" ht="13.5" customHeight="1" x14ac:dyDescent="0.15">
      <c r="A34" s="119" t="s">
        <v>7</v>
      </c>
      <c r="B34" s="120" t="s">
        <v>374</v>
      </c>
      <c r="C34" s="119" t="s">
        <v>375</v>
      </c>
      <c r="D34" s="121">
        <f>SUM(E34,+L34)</f>
        <v>599</v>
      </c>
      <c r="E34" s="121">
        <f>+SUM(F34:I34,K34)</f>
        <v>599</v>
      </c>
      <c r="F34" s="121">
        <v>0</v>
      </c>
      <c r="G34" s="121">
        <v>0</v>
      </c>
      <c r="H34" s="121">
        <v>0</v>
      </c>
      <c r="I34" s="121">
        <v>599</v>
      </c>
      <c r="J34" s="121">
        <v>54277</v>
      </c>
      <c r="K34" s="121">
        <v>0</v>
      </c>
      <c r="L34" s="121">
        <v>0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>+SUM(D34,M34)</f>
        <v>599</v>
      </c>
      <c r="W34" s="121">
        <f>+SUM(E34,N34)</f>
        <v>599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599</v>
      </c>
      <c r="AB34" s="121">
        <f>+SUM(J34,S34)</f>
        <v>54277</v>
      </c>
      <c r="AC34" s="121">
        <f>+SUM(K34,T34)</f>
        <v>0</v>
      </c>
      <c r="AD34" s="121">
        <f>+SUM(L34,U34)</f>
        <v>0</v>
      </c>
      <c r="AE34" s="209" t="s">
        <v>422</v>
      </c>
      <c r="AF34" s="208"/>
    </row>
    <row r="35" spans="1:32" s="136" customFormat="1" ht="13.5" customHeight="1" x14ac:dyDescent="0.15">
      <c r="A35" s="119" t="s">
        <v>7</v>
      </c>
      <c r="B35" s="120" t="s">
        <v>350</v>
      </c>
      <c r="C35" s="119" t="s">
        <v>351</v>
      </c>
      <c r="D35" s="121">
        <f>SUM(E35,+L35)</f>
        <v>87339</v>
      </c>
      <c r="E35" s="121">
        <f>+SUM(F35:I35,K35)</f>
        <v>87339</v>
      </c>
      <c r="F35" s="121">
        <v>0</v>
      </c>
      <c r="G35" s="121">
        <v>0</v>
      </c>
      <c r="H35" s="121">
        <v>0</v>
      </c>
      <c r="I35" s="121">
        <v>81669</v>
      </c>
      <c r="J35" s="121">
        <v>309930</v>
      </c>
      <c r="K35" s="121">
        <v>5670</v>
      </c>
      <c r="L35" s="121">
        <v>0</v>
      </c>
      <c r="M35" s="121">
        <f>SUM(N35,+U35)</f>
        <v>11530</v>
      </c>
      <c r="N35" s="121">
        <f>+SUM(O35:R35,T35)</f>
        <v>11530</v>
      </c>
      <c r="O35" s="121">
        <v>0</v>
      </c>
      <c r="P35" s="121">
        <v>0</v>
      </c>
      <c r="Q35" s="121">
        <v>0</v>
      </c>
      <c r="R35" s="121">
        <v>11530</v>
      </c>
      <c r="S35" s="121">
        <v>270482</v>
      </c>
      <c r="T35" s="121">
        <v>0</v>
      </c>
      <c r="U35" s="121">
        <v>0</v>
      </c>
      <c r="V35" s="121">
        <f>+SUM(D35,M35)</f>
        <v>98869</v>
      </c>
      <c r="W35" s="121">
        <f>+SUM(E35,N35)</f>
        <v>98869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93199</v>
      </c>
      <c r="AB35" s="121">
        <f>+SUM(J35,S35)</f>
        <v>580412</v>
      </c>
      <c r="AC35" s="121">
        <f>+SUM(K35,T35)</f>
        <v>5670</v>
      </c>
      <c r="AD35" s="121">
        <f>+SUM(L35,U35)</f>
        <v>0</v>
      </c>
      <c r="AE35" s="209" t="s">
        <v>423</v>
      </c>
      <c r="AF35" s="208"/>
    </row>
    <row r="36" spans="1:32" s="136" customFormat="1" ht="13.5" customHeight="1" x14ac:dyDescent="0.15">
      <c r="A36" s="119" t="s">
        <v>7</v>
      </c>
      <c r="B36" s="120" t="s">
        <v>369</v>
      </c>
      <c r="C36" s="119" t="s">
        <v>370</v>
      </c>
      <c r="D36" s="121">
        <f>SUM(E36,+L36)</f>
        <v>158890</v>
      </c>
      <c r="E36" s="121">
        <f>+SUM(F36:I36,K36)</f>
        <v>158890</v>
      </c>
      <c r="F36" s="121">
        <v>0</v>
      </c>
      <c r="G36" s="121">
        <v>0</v>
      </c>
      <c r="H36" s="121">
        <v>0</v>
      </c>
      <c r="I36" s="121">
        <v>149543</v>
      </c>
      <c r="J36" s="121">
        <v>699660</v>
      </c>
      <c r="K36" s="121">
        <v>9347</v>
      </c>
      <c r="L36" s="121">
        <v>0</v>
      </c>
      <c r="M36" s="121">
        <f>SUM(N36,+U36)</f>
        <v>16561</v>
      </c>
      <c r="N36" s="121">
        <f>+SUM(O36:R36,T36)</f>
        <v>16561</v>
      </c>
      <c r="O36" s="121">
        <v>0</v>
      </c>
      <c r="P36" s="121">
        <v>0</v>
      </c>
      <c r="Q36" s="121">
        <v>0</v>
      </c>
      <c r="R36" s="121">
        <v>16561</v>
      </c>
      <c r="S36" s="121">
        <v>267259</v>
      </c>
      <c r="T36" s="121">
        <v>0</v>
      </c>
      <c r="U36" s="121">
        <v>0</v>
      </c>
      <c r="V36" s="121">
        <f>+SUM(D36,M36)</f>
        <v>175451</v>
      </c>
      <c r="W36" s="121">
        <f>+SUM(E36,N36)</f>
        <v>175451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166104</v>
      </c>
      <c r="AB36" s="121">
        <f>+SUM(J36,S36)</f>
        <v>966919</v>
      </c>
      <c r="AC36" s="121">
        <f>+SUM(K36,T36)</f>
        <v>9347</v>
      </c>
      <c r="AD36" s="121">
        <f>+SUM(L36,U36)</f>
        <v>0</v>
      </c>
      <c r="AE36" s="209" t="s">
        <v>424</v>
      </c>
      <c r="AF36" s="208"/>
    </row>
    <row r="37" spans="1:32" s="136" customFormat="1" ht="13.5" customHeight="1" x14ac:dyDescent="0.15">
      <c r="A37" s="119" t="s">
        <v>7</v>
      </c>
      <c r="B37" s="120" t="s">
        <v>360</v>
      </c>
      <c r="C37" s="119" t="s">
        <v>361</v>
      </c>
      <c r="D37" s="121">
        <f>SUM(E37,+L37)</f>
        <v>0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v>0</v>
      </c>
      <c r="M37" s="121">
        <f>SUM(N37,+U37)</f>
        <v>58409</v>
      </c>
      <c r="N37" s="121">
        <f>+SUM(O37:R37,T37)</f>
        <v>58409</v>
      </c>
      <c r="O37" s="121">
        <v>0</v>
      </c>
      <c r="P37" s="121">
        <v>0</v>
      </c>
      <c r="Q37" s="121">
        <v>0</v>
      </c>
      <c r="R37" s="121">
        <v>58409</v>
      </c>
      <c r="S37" s="121">
        <v>358575</v>
      </c>
      <c r="T37" s="121">
        <v>0</v>
      </c>
      <c r="U37" s="121">
        <v>0</v>
      </c>
      <c r="V37" s="121">
        <f>+SUM(D37,M37)</f>
        <v>58409</v>
      </c>
      <c r="W37" s="121">
        <f>+SUM(E37,N37)</f>
        <v>58409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58409</v>
      </c>
      <c r="AB37" s="121">
        <f>+SUM(J37,S37)</f>
        <v>358575</v>
      </c>
      <c r="AC37" s="121">
        <f>+SUM(K37,T37)</f>
        <v>0</v>
      </c>
      <c r="AD37" s="121">
        <f>+SUM(L37,U37)</f>
        <v>0</v>
      </c>
      <c r="AE37" s="209" t="s">
        <v>425</v>
      </c>
      <c r="AF37" s="208"/>
    </row>
    <row r="38" spans="1:32" s="136" customFormat="1" ht="13.5" customHeight="1" x14ac:dyDescent="0.15">
      <c r="A38" s="119" t="s">
        <v>7</v>
      </c>
      <c r="B38" s="120" t="s">
        <v>332</v>
      </c>
      <c r="C38" s="119" t="s">
        <v>333</v>
      </c>
      <c r="D38" s="121">
        <f>SUM(E38,+L38)</f>
        <v>72222</v>
      </c>
      <c r="E38" s="121">
        <f>+SUM(F38:I38,K38)</f>
        <v>72222</v>
      </c>
      <c r="F38" s="121">
        <v>0</v>
      </c>
      <c r="G38" s="121">
        <v>0</v>
      </c>
      <c r="H38" s="121">
        <v>0</v>
      </c>
      <c r="I38" s="121">
        <v>68993</v>
      </c>
      <c r="J38" s="121">
        <v>421057</v>
      </c>
      <c r="K38" s="121">
        <v>3229</v>
      </c>
      <c r="L38" s="121">
        <v>0</v>
      </c>
      <c r="M38" s="121">
        <f>SUM(N38,+U38)</f>
        <v>3672</v>
      </c>
      <c r="N38" s="121">
        <f>+SUM(O38:R38,T38)</f>
        <v>3672</v>
      </c>
      <c r="O38" s="121">
        <v>0</v>
      </c>
      <c r="P38" s="121">
        <v>0</v>
      </c>
      <c r="Q38" s="121">
        <v>0</v>
      </c>
      <c r="R38" s="121">
        <v>3633</v>
      </c>
      <c r="S38" s="121">
        <v>248979</v>
      </c>
      <c r="T38" s="121">
        <v>39</v>
      </c>
      <c r="U38" s="121">
        <v>0</v>
      </c>
      <c r="V38" s="121">
        <f>+SUM(D38,M38)</f>
        <v>75894</v>
      </c>
      <c r="W38" s="121">
        <f>+SUM(E38,N38)</f>
        <v>75894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72626</v>
      </c>
      <c r="AB38" s="121">
        <f>+SUM(J38,S38)</f>
        <v>670036</v>
      </c>
      <c r="AC38" s="121">
        <f>+SUM(K38,T38)</f>
        <v>3268</v>
      </c>
      <c r="AD38" s="121">
        <f>+SUM(L38,U38)</f>
        <v>0</v>
      </c>
      <c r="AE38" s="209" t="s">
        <v>426</v>
      </c>
      <c r="AF38" s="208"/>
    </row>
    <row r="39" spans="1:32" s="136" customFormat="1" ht="13.5" customHeight="1" x14ac:dyDescent="0.15">
      <c r="A39" s="119" t="s">
        <v>7</v>
      </c>
      <c r="B39" s="120" t="s">
        <v>355</v>
      </c>
      <c r="C39" s="119" t="s">
        <v>356</v>
      </c>
      <c r="D39" s="121">
        <f>SUM(E39,+L39)</f>
        <v>44313</v>
      </c>
      <c r="E39" s="121">
        <f>+SUM(F39:I39,K39)</f>
        <v>44313</v>
      </c>
      <c r="F39" s="121">
        <v>0</v>
      </c>
      <c r="G39" s="121">
        <v>0</v>
      </c>
      <c r="H39" s="121">
        <v>0</v>
      </c>
      <c r="I39" s="121">
        <v>18934</v>
      </c>
      <c r="J39" s="121">
        <v>542567</v>
      </c>
      <c r="K39" s="121">
        <v>25379</v>
      </c>
      <c r="L39" s="121">
        <v>0</v>
      </c>
      <c r="M39" s="121">
        <f>SUM(N39,+U39)</f>
        <v>6299</v>
      </c>
      <c r="N39" s="121">
        <f>+SUM(O39:R39,T39)</f>
        <v>6299</v>
      </c>
      <c r="O39" s="121">
        <v>0</v>
      </c>
      <c r="P39" s="121">
        <v>0</v>
      </c>
      <c r="Q39" s="121">
        <v>0</v>
      </c>
      <c r="R39" s="121">
        <v>6299</v>
      </c>
      <c r="S39" s="121">
        <v>176031</v>
      </c>
      <c r="T39" s="121">
        <v>0</v>
      </c>
      <c r="U39" s="121">
        <v>0</v>
      </c>
      <c r="V39" s="121">
        <f>+SUM(D39,M39)</f>
        <v>50612</v>
      </c>
      <c r="W39" s="121">
        <f>+SUM(E39,N39)</f>
        <v>50612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25233</v>
      </c>
      <c r="AB39" s="121">
        <f>+SUM(J39,S39)</f>
        <v>718598</v>
      </c>
      <c r="AC39" s="121">
        <f>+SUM(K39,T39)</f>
        <v>25379</v>
      </c>
      <c r="AD39" s="121">
        <f>+SUM(L39,U39)</f>
        <v>0</v>
      </c>
      <c r="AE39" s="209" t="s">
        <v>427</v>
      </c>
      <c r="AF39" s="208"/>
    </row>
    <row r="40" spans="1:32" s="136" customFormat="1" ht="13.5" customHeight="1" x14ac:dyDescent="0.15">
      <c r="A40" s="119" t="s">
        <v>7</v>
      </c>
      <c r="B40" s="120" t="s">
        <v>345</v>
      </c>
      <c r="C40" s="119" t="s">
        <v>346</v>
      </c>
      <c r="D40" s="121">
        <f>SUM(E40,+L40)</f>
        <v>0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f>SUM(N40,+U40)</f>
        <v>7973</v>
      </c>
      <c r="N40" s="121">
        <f>+SUM(O40:R40,T40)</f>
        <v>4082</v>
      </c>
      <c r="O40" s="121">
        <v>0</v>
      </c>
      <c r="P40" s="121">
        <v>0</v>
      </c>
      <c r="Q40" s="121">
        <v>0</v>
      </c>
      <c r="R40" s="121">
        <v>4082</v>
      </c>
      <c r="S40" s="121">
        <v>215507</v>
      </c>
      <c r="T40" s="121">
        <v>0</v>
      </c>
      <c r="U40" s="121">
        <v>3891</v>
      </c>
      <c r="V40" s="121">
        <f>+SUM(D40,M40)</f>
        <v>7973</v>
      </c>
      <c r="W40" s="121">
        <f>+SUM(E40,N40)</f>
        <v>4082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4082</v>
      </c>
      <c r="AB40" s="121">
        <f>+SUM(J40,S40)</f>
        <v>215507</v>
      </c>
      <c r="AC40" s="121">
        <f>+SUM(K40,T40)</f>
        <v>0</v>
      </c>
      <c r="AD40" s="121">
        <f>+SUM(L40,U40)</f>
        <v>3891</v>
      </c>
      <c r="AE40" s="209" t="s">
        <v>428</v>
      </c>
      <c r="AF40" s="208"/>
    </row>
    <row r="41" spans="1:32" s="136" customFormat="1" ht="13.5" customHeight="1" x14ac:dyDescent="0.15">
      <c r="A41" s="119" t="s">
        <v>7</v>
      </c>
      <c r="B41" s="120" t="s">
        <v>404</v>
      </c>
      <c r="C41" s="119" t="s">
        <v>405</v>
      </c>
      <c r="D41" s="121">
        <f>SUM(E41,+L41)</f>
        <v>0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f>SUM(N41,+U41)</f>
        <v>27855</v>
      </c>
      <c r="N41" s="121">
        <f>+SUM(O41:R41,T41)</f>
        <v>27855</v>
      </c>
      <c r="O41" s="121">
        <v>0</v>
      </c>
      <c r="P41" s="121">
        <v>0</v>
      </c>
      <c r="Q41" s="121">
        <v>23200</v>
      </c>
      <c r="R41" s="121">
        <v>1073</v>
      </c>
      <c r="S41" s="121">
        <v>27497</v>
      </c>
      <c r="T41" s="121">
        <v>3582</v>
      </c>
      <c r="U41" s="121">
        <v>0</v>
      </c>
      <c r="V41" s="121">
        <f>+SUM(D41,M41)</f>
        <v>27855</v>
      </c>
      <c r="W41" s="121">
        <f>+SUM(E41,N41)</f>
        <v>27855</v>
      </c>
      <c r="X41" s="121">
        <f>+SUM(F41,O41)</f>
        <v>0</v>
      </c>
      <c r="Y41" s="121">
        <f>+SUM(G41,P41)</f>
        <v>0</v>
      </c>
      <c r="Z41" s="121">
        <f>+SUM(H41,Q41)</f>
        <v>23200</v>
      </c>
      <c r="AA41" s="121">
        <f>+SUM(I41,R41)</f>
        <v>1073</v>
      </c>
      <c r="AB41" s="121">
        <f>+SUM(J41,S41)</f>
        <v>27497</v>
      </c>
      <c r="AC41" s="121">
        <f>+SUM(K41,T41)</f>
        <v>3582</v>
      </c>
      <c r="AD41" s="121">
        <f>+SUM(L41,U41)</f>
        <v>0</v>
      </c>
      <c r="AE41" s="209" t="s">
        <v>429</v>
      </c>
      <c r="AF41" s="208"/>
    </row>
    <row r="42" spans="1:32" s="136" customFormat="1" ht="13.5" customHeight="1" x14ac:dyDescent="0.15">
      <c r="A42" s="119" t="s">
        <v>7</v>
      </c>
      <c r="B42" s="120" t="s">
        <v>343</v>
      </c>
      <c r="C42" s="119" t="s">
        <v>344</v>
      </c>
      <c r="D42" s="121">
        <f>SUM(E42,+L42)</f>
        <v>47371</v>
      </c>
      <c r="E42" s="121">
        <f>+SUM(F42:I42,K42)</f>
        <v>33666</v>
      </c>
      <c r="F42" s="121">
        <v>0</v>
      </c>
      <c r="G42" s="121">
        <v>0</v>
      </c>
      <c r="H42" s="121">
        <v>0</v>
      </c>
      <c r="I42" s="121">
        <v>33666</v>
      </c>
      <c r="J42" s="121">
        <v>417577</v>
      </c>
      <c r="K42" s="121">
        <v>0</v>
      </c>
      <c r="L42" s="121">
        <v>13705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47371</v>
      </c>
      <c r="W42" s="121">
        <f>+SUM(E42,N42)</f>
        <v>33666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33666</v>
      </c>
      <c r="AB42" s="121">
        <f>+SUM(J42,S42)</f>
        <v>417577</v>
      </c>
      <c r="AC42" s="121">
        <f>+SUM(K42,T42)</f>
        <v>0</v>
      </c>
      <c r="AD42" s="121">
        <f>+SUM(L42,U42)</f>
        <v>13705</v>
      </c>
      <c r="AE42" s="209" t="s">
        <v>430</v>
      </c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41" man="1"/>
    <brk id="21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275</v>
      </c>
      <c r="D7" s="140">
        <f>+SUM(E7,J7)</f>
        <v>2734002</v>
      </c>
      <c r="E7" s="140">
        <f>+SUM(F7:I7)</f>
        <v>2717211</v>
      </c>
      <c r="F7" s="140">
        <f t="shared" ref="F7:K7" si="0">SUM(F$8:F$257)</f>
        <v>0</v>
      </c>
      <c r="G7" s="140">
        <f t="shared" si="0"/>
        <v>2635578</v>
      </c>
      <c r="H7" s="140">
        <f t="shared" si="0"/>
        <v>81633</v>
      </c>
      <c r="I7" s="140">
        <f t="shared" si="0"/>
        <v>0</v>
      </c>
      <c r="J7" s="140">
        <f t="shared" si="0"/>
        <v>16791</v>
      </c>
      <c r="K7" s="140">
        <f t="shared" si="0"/>
        <v>4968</v>
      </c>
      <c r="L7" s="140">
        <f>+SUM(M7,R7,V7,W7,AC7)</f>
        <v>12077708</v>
      </c>
      <c r="M7" s="140">
        <f>+SUM(N7:Q7)</f>
        <v>1729478</v>
      </c>
      <c r="N7" s="140">
        <f>SUM(N$8:N$257)</f>
        <v>888004</v>
      </c>
      <c r="O7" s="140">
        <f>SUM(O$8:O$257)</f>
        <v>319415</v>
      </c>
      <c r="P7" s="140">
        <f>SUM(P$8:P$257)</f>
        <v>467495</v>
      </c>
      <c r="Q7" s="140">
        <f>SUM(Q$8:Q$257)</f>
        <v>54564</v>
      </c>
      <c r="R7" s="140">
        <f>+SUM(S7:U7)</f>
        <v>2699661</v>
      </c>
      <c r="S7" s="140">
        <f>SUM(S$8:S$257)</f>
        <v>199583</v>
      </c>
      <c r="T7" s="140">
        <f>SUM(T$8:T$257)</f>
        <v>2278260</v>
      </c>
      <c r="U7" s="140">
        <f>SUM(U$8:U$257)</f>
        <v>221818</v>
      </c>
      <c r="V7" s="140">
        <f>SUM(V$8:V$257)</f>
        <v>7987</v>
      </c>
      <c r="W7" s="140">
        <f>+SUM(X7:AA7)</f>
        <v>7628129</v>
      </c>
      <c r="X7" s="140">
        <f t="shared" ref="X7:AD7" si="1">SUM(X$8:X$257)</f>
        <v>3365845</v>
      </c>
      <c r="Y7" s="140">
        <f t="shared" si="1"/>
        <v>3899444</v>
      </c>
      <c r="Z7" s="140">
        <f t="shared" si="1"/>
        <v>231646</v>
      </c>
      <c r="AA7" s="140">
        <f t="shared" si="1"/>
        <v>131194</v>
      </c>
      <c r="AB7" s="140">
        <f t="shared" si="1"/>
        <v>2440100</v>
      </c>
      <c r="AC7" s="140">
        <f t="shared" si="1"/>
        <v>12453</v>
      </c>
      <c r="AD7" s="140">
        <f t="shared" si="1"/>
        <v>491318</v>
      </c>
      <c r="AE7" s="140">
        <f>+SUM(D7,L7,AD7)</f>
        <v>15303028</v>
      </c>
      <c r="AF7" s="140">
        <f>+SUM(AG7,AL7)</f>
        <v>84686</v>
      </c>
      <c r="AG7" s="140">
        <f>+SUM(AH7:AK7)</f>
        <v>84686</v>
      </c>
      <c r="AH7" s="140">
        <f t="shared" ref="AH7:AM7" si="2">SUM(AH$8:AH$257)</f>
        <v>0</v>
      </c>
      <c r="AI7" s="140">
        <f t="shared" si="2"/>
        <v>78316</v>
      </c>
      <c r="AJ7" s="140">
        <f t="shared" si="2"/>
        <v>0</v>
      </c>
      <c r="AK7" s="140">
        <f t="shared" si="2"/>
        <v>6370</v>
      </c>
      <c r="AL7" s="140">
        <f t="shared" si="2"/>
        <v>0</v>
      </c>
      <c r="AM7" s="140">
        <f t="shared" si="2"/>
        <v>0</v>
      </c>
      <c r="AN7" s="140">
        <f>+SUM(AO7,AT7,AX7,AY7,BE7)</f>
        <v>2759727</v>
      </c>
      <c r="AO7" s="140">
        <f>+SUM(AP7:AS7)</f>
        <v>494693</v>
      </c>
      <c r="AP7" s="140">
        <f>SUM(AP$8:AP$257)</f>
        <v>438261</v>
      </c>
      <c r="AQ7" s="140">
        <f>SUM(AQ$8:AQ$257)</f>
        <v>0</v>
      </c>
      <c r="AR7" s="140">
        <f>SUM(AR$8:AR$257)</f>
        <v>56432</v>
      </c>
      <c r="AS7" s="140">
        <f>SUM(AS$8:AS$257)</f>
        <v>0</v>
      </c>
      <c r="AT7" s="140">
        <f>+SUM(AU7:AW7)</f>
        <v>1566643</v>
      </c>
      <c r="AU7" s="140">
        <f>SUM(AU$8:AU$257)</f>
        <v>0</v>
      </c>
      <c r="AV7" s="140">
        <f>SUM(AV$8:AV$257)</f>
        <v>1559667</v>
      </c>
      <c r="AW7" s="140">
        <f>SUM(AW$8:AW$257)</f>
        <v>6976</v>
      </c>
      <c r="AX7" s="140">
        <f>SUM(AX$8:AX$257)</f>
        <v>0</v>
      </c>
      <c r="AY7" s="140">
        <f>+SUM(AZ7:BC7)</f>
        <v>698391</v>
      </c>
      <c r="AZ7" s="140">
        <f t="shared" ref="AZ7:BF7" si="3">SUM(AZ$8:AZ$257)</f>
        <v>10103</v>
      </c>
      <c r="BA7" s="140">
        <f t="shared" si="3"/>
        <v>608704</v>
      </c>
      <c r="BB7" s="140">
        <f t="shared" si="3"/>
        <v>4226</v>
      </c>
      <c r="BC7" s="140">
        <f t="shared" si="3"/>
        <v>75358</v>
      </c>
      <c r="BD7" s="140">
        <f t="shared" si="3"/>
        <v>1744279</v>
      </c>
      <c r="BE7" s="140">
        <f t="shared" si="3"/>
        <v>0</v>
      </c>
      <c r="BF7" s="140">
        <f t="shared" si="3"/>
        <v>31474</v>
      </c>
      <c r="BG7" s="140">
        <f>+SUM(BF7,AN7,AF7)</f>
        <v>2875887</v>
      </c>
      <c r="BH7" s="140">
        <f t="shared" ref="BH7:CI7" si="4">SUM(D7,AF7)</f>
        <v>2818688</v>
      </c>
      <c r="BI7" s="140">
        <f t="shared" si="4"/>
        <v>2801897</v>
      </c>
      <c r="BJ7" s="140">
        <f t="shared" si="4"/>
        <v>0</v>
      </c>
      <c r="BK7" s="140">
        <f t="shared" si="4"/>
        <v>2713894</v>
      </c>
      <c r="BL7" s="140">
        <f t="shared" si="4"/>
        <v>81633</v>
      </c>
      <c r="BM7" s="140">
        <f t="shared" si="4"/>
        <v>6370</v>
      </c>
      <c r="BN7" s="140">
        <f t="shared" si="4"/>
        <v>16791</v>
      </c>
      <c r="BO7" s="140">
        <f t="shared" si="4"/>
        <v>4968</v>
      </c>
      <c r="BP7" s="140">
        <f t="shared" si="4"/>
        <v>14837435</v>
      </c>
      <c r="BQ7" s="140">
        <f t="shared" si="4"/>
        <v>2224171</v>
      </c>
      <c r="BR7" s="140">
        <f t="shared" si="4"/>
        <v>1326265</v>
      </c>
      <c r="BS7" s="140">
        <f t="shared" si="4"/>
        <v>319415</v>
      </c>
      <c r="BT7" s="140">
        <f t="shared" si="4"/>
        <v>523927</v>
      </c>
      <c r="BU7" s="140">
        <f t="shared" si="4"/>
        <v>54564</v>
      </c>
      <c r="BV7" s="140">
        <f t="shared" si="4"/>
        <v>4266304</v>
      </c>
      <c r="BW7" s="140">
        <f t="shared" si="4"/>
        <v>199583</v>
      </c>
      <c r="BX7" s="140">
        <f t="shared" si="4"/>
        <v>3837927</v>
      </c>
      <c r="BY7" s="140">
        <f t="shared" si="4"/>
        <v>228794</v>
      </c>
      <c r="BZ7" s="140">
        <f t="shared" si="4"/>
        <v>7987</v>
      </c>
      <c r="CA7" s="140">
        <f t="shared" si="4"/>
        <v>8326520</v>
      </c>
      <c r="CB7" s="140">
        <f t="shared" si="4"/>
        <v>3375948</v>
      </c>
      <c r="CC7" s="140">
        <f t="shared" si="4"/>
        <v>4508148</v>
      </c>
      <c r="CD7" s="140">
        <f t="shared" si="4"/>
        <v>235872</v>
      </c>
      <c r="CE7" s="140">
        <f t="shared" si="4"/>
        <v>206552</v>
      </c>
      <c r="CF7" s="140">
        <f t="shared" si="4"/>
        <v>4184379</v>
      </c>
      <c r="CG7" s="140">
        <f t="shared" si="4"/>
        <v>12453</v>
      </c>
      <c r="CH7" s="140">
        <f t="shared" si="4"/>
        <v>522792</v>
      </c>
      <c r="CI7" s="140">
        <f t="shared" si="4"/>
        <v>18178915</v>
      </c>
    </row>
    <row r="8" spans="1:87" s="136" customFormat="1" ht="13.5" customHeight="1" x14ac:dyDescent="0.15">
      <c r="A8" s="119" t="s">
        <v>7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3533960</v>
      </c>
      <c r="M8" s="121">
        <f>+SUM(N8:Q8)</f>
        <v>867910</v>
      </c>
      <c r="N8" s="121">
        <v>305563</v>
      </c>
      <c r="O8" s="121">
        <v>284047</v>
      </c>
      <c r="P8" s="121">
        <v>251798</v>
      </c>
      <c r="Q8" s="121">
        <v>26502</v>
      </c>
      <c r="R8" s="121">
        <f>+SUM(S8:U8)</f>
        <v>626849</v>
      </c>
      <c r="S8" s="121">
        <v>19923</v>
      </c>
      <c r="T8" s="121">
        <v>582389</v>
      </c>
      <c r="U8" s="121">
        <v>24537</v>
      </c>
      <c r="V8" s="121">
        <v>0</v>
      </c>
      <c r="W8" s="121">
        <f>+SUM(X8:AA8)</f>
        <v>2039201</v>
      </c>
      <c r="X8" s="121">
        <v>1092040</v>
      </c>
      <c r="Y8" s="121">
        <v>912726</v>
      </c>
      <c r="Z8" s="121">
        <v>18380</v>
      </c>
      <c r="AA8" s="121">
        <v>16055</v>
      </c>
      <c r="AB8" s="121">
        <v>0</v>
      </c>
      <c r="AC8" s="121">
        <v>0</v>
      </c>
      <c r="AD8" s="121">
        <v>267485</v>
      </c>
      <c r="AE8" s="121">
        <f>+SUM(D8,L8,AD8)</f>
        <v>3801445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201832</v>
      </c>
      <c r="AO8" s="121">
        <f>+SUM(AP8:AS8)</f>
        <v>42368</v>
      </c>
      <c r="AP8" s="121">
        <v>42368</v>
      </c>
      <c r="AQ8" s="121">
        <v>0</v>
      </c>
      <c r="AR8" s="121">
        <v>0</v>
      </c>
      <c r="AS8" s="121">
        <v>0</v>
      </c>
      <c r="AT8" s="121">
        <f>+SUM(AU8:AW8)</f>
        <v>85031</v>
      </c>
      <c r="AU8" s="121">
        <v>0</v>
      </c>
      <c r="AV8" s="121">
        <v>85031</v>
      </c>
      <c r="AW8" s="121">
        <v>0</v>
      </c>
      <c r="AX8" s="121">
        <v>0</v>
      </c>
      <c r="AY8" s="121">
        <f>+SUM(AZ8:BC8)</f>
        <v>74433</v>
      </c>
      <c r="AZ8" s="121">
        <v>0</v>
      </c>
      <c r="BA8" s="121">
        <v>0</v>
      </c>
      <c r="BB8" s="121">
        <v>0</v>
      </c>
      <c r="BC8" s="121">
        <v>74433</v>
      </c>
      <c r="BD8" s="121">
        <v>0</v>
      </c>
      <c r="BE8" s="121">
        <v>0</v>
      </c>
      <c r="BF8" s="121">
        <v>208</v>
      </c>
      <c r="BG8" s="121">
        <f>+SUM(BF8,AN8,AF8)</f>
        <v>202040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3735792</v>
      </c>
      <c r="BQ8" s="121">
        <f>SUM(M8,AO8)</f>
        <v>910278</v>
      </c>
      <c r="BR8" s="121">
        <f>SUM(N8,AP8)</f>
        <v>347931</v>
      </c>
      <c r="BS8" s="121">
        <f>SUM(O8,AQ8)</f>
        <v>284047</v>
      </c>
      <c r="BT8" s="121">
        <f>SUM(P8,AR8)</f>
        <v>251798</v>
      </c>
      <c r="BU8" s="121">
        <f>SUM(Q8,AS8)</f>
        <v>26502</v>
      </c>
      <c r="BV8" s="121">
        <f>SUM(R8,AT8)</f>
        <v>711880</v>
      </c>
      <c r="BW8" s="121">
        <f>SUM(S8,AU8)</f>
        <v>19923</v>
      </c>
      <c r="BX8" s="121">
        <f>SUM(T8,AV8)</f>
        <v>667420</v>
      </c>
      <c r="BY8" s="121">
        <f>SUM(U8,AW8)</f>
        <v>24537</v>
      </c>
      <c r="BZ8" s="121">
        <f>SUM(V8,AX8)</f>
        <v>0</v>
      </c>
      <c r="CA8" s="121">
        <f>SUM(W8,AY8)</f>
        <v>2113634</v>
      </c>
      <c r="CB8" s="121">
        <f>SUM(X8,AZ8)</f>
        <v>1092040</v>
      </c>
      <c r="CC8" s="121">
        <f>SUM(Y8,BA8)</f>
        <v>912726</v>
      </c>
      <c r="CD8" s="121">
        <f>SUM(Z8,BB8)</f>
        <v>18380</v>
      </c>
      <c r="CE8" s="121">
        <f>SUM(AA8,BC8)</f>
        <v>90488</v>
      </c>
      <c r="CF8" s="121">
        <f>SUM(AB8,BD8)</f>
        <v>0</v>
      </c>
      <c r="CG8" s="121">
        <f>SUM(AC8,BE8)</f>
        <v>0</v>
      </c>
      <c r="CH8" s="121">
        <f>SUM(AD8,BF8)</f>
        <v>267693</v>
      </c>
      <c r="CI8" s="121">
        <f>SUM(AE8,BG8)</f>
        <v>4003485</v>
      </c>
    </row>
    <row r="9" spans="1:87" s="136" customFormat="1" ht="13.5" customHeight="1" x14ac:dyDescent="0.15">
      <c r="A9" s="119" t="s">
        <v>7</v>
      </c>
      <c r="B9" s="120" t="s">
        <v>327</v>
      </c>
      <c r="C9" s="119" t="s">
        <v>328</v>
      </c>
      <c r="D9" s="121">
        <f>+SUM(E9,J9)</f>
        <v>39618</v>
      </c>
      <c r="E9" s="121">
        <f>+SUM(F9:I9)</f>
        <v>39618</v>
      </c>
      <c r="F9" s="121">
        <v>0</v>
      </c>
      <c r="G9" s="121">
        <v>0</v>
      </c>
      <c r="H9" s="121">
        <v>39618</v>
      </c>
      <c r="I9" s="121">
        <v>0</v>
      </c>
      <c r="J9" s="121">
        <v>0</v>
      </c>
      <c r="K9" s="121">
        <v>0</v>
      </c>
      <c r="L9" s="121">
        <f>+SUM(M9,R9,V9,W9,AC9)</f>
        <v>405249</v>
      </c>
      <c r="M9" s="121">
        <f>+SUM(N9:Q9)</f>
        <v>24960</v>
      </c>
      <c r="N9" s="121">
        <v>23348</v>
      </c>
      <c r="O9" s="121">
        <v>0</v>
      </c>
      <c r="P9" s="121">
        <v>0</v>
      </c>
      <c r="Q9" s="121">
        <v>1612</v>
      </c>
      <c r="R9" s="121">
        <f>+SUM(S9:U9)</f>
        <v>154100</v>
      </c>
      <c r="S9" s="121">
        <v>153307</v>
      </c>
      <c r="T9" s="121">
        <v>793</v>
      </c>
      <c r="U9" s="121">
        <v>0</v>
      </c>
      <c r="V9" s="121">
        <v>0</v>
      </c>
      <c r="W9" s="121">
        <f>+SUM(X9:AA9)</f>
        <v>226189</v>
      </c>
      <c r="X9" s="121">
        <v>183161</v>
      </c>
      <c r="Y9" s="121">
        <v>25321</v>
      </c>
      <c r="Z9" s="121">
        <v>13240</v>
      </c>
      <c r="AA9" s="121">
        <v>4467</v>
      </c>
      <c r="AB9" s="121">
        <v>309750</v>
      </c>
      <c r="AC9" s="121">
        <v>0</v>
      </c>
      <c r="AD9" s="121">
        <v>0</v>
      </c>
      <c r="AE9" s="121">
        <f>+SUM(D9,L9,AD9)</f>
        <v>444867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0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242978</v>
      </c>
      <c r="BE9" s="121">
        <v>0</v>
      </c>
      <c r="BF9" s="121">
        <v>0</v>
      </c>
      <c r="BG9" s="121">
        <f>+SUM(BF9,AN9,AF9)</f>
        <v>0</v>
      </c>
      <c r="BH9" s="121">
        <f>SUM(D9,AF9)</f>
        <v>39618</v>
      </c>
      <c r="BI9" s="121">
        <f>SUM(E9,AG9)</f>
        <v>39618</v>
      </c>
      <c r="BJ9" s="121">
        <f>SUM(F9,AH9)</f>
        <v>0</v>
      </c>
      <c r="BK9" s="121">
        <f>SUM(G9,AI9)</f>
        <v>0</v>
      </c>
      <c r="BL9" s="121">
        <f>SUM(H9,AJ9)</f>
        <v>39618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405249</v>
      </c>
      <c r="BQ9" s="121">
        <f>SUM(M9,AO9)</f>
        <v>24960</v>
      </c>
      <c r="BR9" s="121">
        <f>SUM(N9,AP9)</f>
        <v>23348</v>
      </c>
      <c r="BS9" s="121">
        <f>SUM(O9,AQ9)</f>
        <v>0</v>
      </c>
      <c r="BT9" s="121">
        <f>SUM(P9,AR9)</f>
        <v>0</v>
      </c>
      <c r="BU9" s="121">
        <f>SUM(Q9,AS9)</f>
        <v>1612</v>
      </c>
      <c r="BV9" s="121">
        <f>SUM(R9,AT9)</f>
        <v>154100</v>
      </c>
      <c r="BW9" s="121">
        <f>SUM(S9,AU9)</f>
        <v>153307</v>
      </c>
      <c r="BX9" s="121">
        <f>SUM(T9,AV9)</f>
        <v>793</v>
      </c>
      <c r="BY9" s="121">
        <f>SUM(U9,AW9)</f>
        <v>0</v>
      </c>
      <c r="BZ9" s="121">
        <f>SUM(V9,AX9)</f>
        <v>0</v>
      </c>
      <c r="CA9" s="121">
        <f>SUM(W9,AY9)</f>
        <v>226189</v>
      </c>
      <c r="CB9" s="121">
        <f>SUM(X9,AZ9)</f>
        <v>183161</v>
      </c>
      <c r="CC9" s="121">
        <f>SUM(Y9,BA9)</f>
        <v>25321</v>
      </c>
      <c r="CD9" s="121">
        <f>SUM(Z9,BB9)</f>
        <v>13240</v>
      </c>
      <c r="CE9" s="121">
        <f>SUM(AA9,BC9)</f>
        <v>4467</v>
      </c>
      <c r="CF9" s="121">
        <f>SUM(AB9,BD9)</f>
        <v>552728</v>
      </c>
      <c r="CG9" s="121">
        <f>SUM(AC9,BE9)</f>
        <v>0</v>
      </c>
      <c r="CH9" s="121">
        <f>SUM(AD9,BF9)</f>
        <v>0</v>
      </c>
      <c r="CI9" s="121">
        <f>SUM(AE9,BG9)</f>
        <v>444867</v>
      </c>
    </row>
    <row r="10" spans="1:87" s="136" customFormat="1" ht="13.5" customHeight="1" x14ac:dyDescent="0.15">
      <c r="A10" s="119" t="s">
        <v>7</v>
      </c>
      <c r="B10" s="120" t="s">
        <v>334</v>
      </c>
      <c r="C10" s="119" t="s">
        <v>335</v>
      </c>
      <c r="D10" s="121">
        <f>+SUM(E10,J10)</f>
        <v>21600</v>
      </c>
      <c r="E10" s="121">
        <f>+SUM(F10:I10)</f>
        <v>21600</v>
      </c>
      <c r="F10" s="121">
        <v>0</v>
      </c>
      <c r="G10" s="121">
        <v>0</v>
      </c>
      <c r="H10" s="121">
        <v>21600</v>
      </c>
      <c r="I10" s="121">
        <v>0</v>
      </c>
      <c r="J10" s="121">
        <v>0</v>
      </c>
      <c r="K10" s="121">
        <v>0</v>
      </c>
      <c r="L10" s="121">
        <f>+SUM(M10,R10,V10,W10,AC10)</f>
        <v>868417</v>
      </c>
      <c r="M10" s="121">
        <f>+SUM(N10:Q10)</f>
        <v>97259</v>
      </c>
      <c r="N10" s="121">
        <v>54307</v>
      </c>
      <c r="O10" s="121">
        <v>0</v>
      </c>
      <c r="P10" s="121">
        <v>22890</v>
      </c>
      <c r="Q10" s="121">
        <v>20062</v>
      </c>
      <c r="R10" s="121">
        <f>+SUM(S10:U10)</f>
        <v>63890</v>
      </c>
      <c r="S10" s="121">
        <v>8253</v>
      </c>
      <c r="T10" s="121">
        <v>19198</v>
      </c>
      <c r="U10" s="121">
        <v>36439</v>
      </c>
      <c r="V10" s="121">
        <v>7987</v>
      </c>
      <c r="W10" s="121">
        <f>+SUM(X10:AA10)</f>
        <v>699281</v>
      </c>
      <c r="X10" s="121">
        <v>346598</v>
      </c>
      <c r="Y10" s="121">
        <v>352683</v>
      </c>
      <c r="Z10" s="121">
        <v>0</v>
      </c>
      <c r="AA10" s="121">
        <v>0</v>
      </c>
      <c r="AB10" s="121">
        <v>0</v>
      </c>
      <c r="AC10" s="121">
        <v>0</v>
      </c>
      <c r="AD10" s="121">
        <v>4739</v>
      </c>
      <c r="AE10" s="121">
        <f>+SUM(D10,L10,AD10)</f>
        <v>894756</v>
      </c>
      <c r="AF10" s="121">
        <f>+SUM(AG10,AL10)</f>
        <v>44669</v>
      </c>
      <c r="AG10" s="121">
        <f>+SUM(AH10:AK10)</f>
        <v>44669</v>
      </c>
      <c r="AH10" s="121">
        <v>0</v>
      </c>
      <c r="AI10" s="121">
        <v>44669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196208</v>
      </c>
      <c r="AO10" s="121">
        <f>+SUM(AP10:AS10)</f>
        <v>75078</v>
      </c>
      <c r="AP10" s="121">
        <v>21694</v>
      </c>
      <c r="AQ10" s="121">
        <v>0</v>
      </c>
      <c r="AR10" s="121">
        <v>53384</v>
      </c>
      <c r="AS10" s="121">
        <v>0</v>
      </c>
      <c r="AT10" s="121">
        <f>+SUM(AU10:AW10)</f>
        <v>121130</v>
      </c>
      <c r="AU10" s="121">
        <v>0</v>
      </c>
      <c r="AV10" s="121">
        <v>121130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240877</v>
      </c>
      <c r="BH10" s="121">
        <f>SUM(D10,AF10)</f>
        <v>66269</v>
      </c>
      <c r="BI10" s="121">
        <f>SUM(E10,AG10)</f>
        <v>66269</v>
      </c>
      <c r="BJ10" s="121">
        <f>SUM(F10,AH10)</f>
        <v>0</v>
      </c>
      <c r="BK10" s="121">
        <f>SUM(G10,AI10)</f>
        <v>44669</v>
      </c>
      <c r="BL10" s="121">
        <f>SUM(H10,AJ10)</f>
        <v>21600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1064625</v>
      </c>
      <c r="BQ10" s="121">
        <f>SUM(M10,AO10)</f>
        <v>172337</v>
      </c>
      <c r="BR10" s="121">
        <f>SUM(N10,AP10)</f>
        <v>76001</v>
      </c>
      <c r="BS10" s="121">
        <f>SUM(O10,AQ10)</f>
        <v>0</v>
      </c>
      <c r="BT10" s="121">
        <f>SUM(P10,AR10)</f>
        <v>76274</v>
      </c>
      <c r="BU10" s="121">
        <f>SUM(Q10,AS10)</f>
        <v>20062</v>
      </c>
      <c r="BV10" s="121">
        <f>SUM(R10,AT10)</f>
        <v>185020</v>
      </c>
      <c r="BW10" s="121">
        <f>SUM(S10,AU10)</f>
        <v>8253</v>
      </c>
      <c r="BX10" s="121">
        <f>SUM(T10,AV10)</f>
        <v>140328</v>
      </c>
      <c r="BY10" s="121">
        <f>SUM(U10,AW10)</f>
        <v>36439</v>
      </c>
      <c r="BZ10" s="121">
        <f>SUM(V10,AX10)</f>
        <v>7987</v>
      </c>
      <c r="CA10" s="121">
        <f>SUM(W10,AY10)</f>
        <v>699281</v>
      </c>
      <c r="CB10" s="121">
        <f>SUM(X10,AZ10)</f>
        <v>346598</v>
      </c>
      <c r="CC10" s="121">
        <f>SUM(Y10,BA10)</f>
        <v>352683</v>
      </c>
      <c r="CD10" s="121">
        <f>SUM(Z10,BB10)</f>
        <v>0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4739</v>
      </c>
      <c r="CI10" s="121">
        <f>SUM(AE10,BG10)</f>
        <v>1135633</v>
      </c>
    </row>
    <row r="11" spans="1:87" s="136" customFormat="1" ht="13.5" customHeight="1" x14ac:dyDescent="0.15">
      <c r="A11" s="119" t="s">
        <v>7</v>
      </c>
      <c r="B11" s="120" t="s">
        <v>337</v>
      </c>
      <c r="C11" s="119" t="s">
        <v>338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1199751</v>
      </c>
      <c r="M11" s="121">
        <f>+SUM(N11:Q11)</f>
        <v>0</v>
      </c>
      <c r="N11" s="121">
        <v>0</v>
      </c>
      <c r="O11" s="121">
        <v>0</v>
      </c>
      <c r="P11" s="121">
        <v>0</v>
      </c>
      <c r="Q11" s="121">
        <v>0</v>
      </c>
      <c r="R11" s="121">
        <f>+SUM(S11:U11)</f>
        <v>46485</v>
      </c>
      <c r="S11" s="121">
        <v>0</v>
      </c>
      <c r="T11" s="121">
        <v>43348</v>
      </c>
      <c r="U11" s="121">
        <v>3137</v>
      </c>
      <c r="V11" s="121">
        <v>0</v>
      </c>
      <c r="W11" s="121">
        <f>+SUM(X11:AA11)</f>
        <v>1153266</v>
      </c>
      <c r="X11" s="121">
        <v>232932</v>
      </c>
      <c r="Y11" s="121">
        <v>903196</v>
      </c>
      <c r="Z11" s="121">
        <v>17138</v>
      </c>
      <c r="AA11" s="121">
        <v>0</v>
      </c>
      <c r="AB11" s="121">
        <v>0</v>
      </c>
      <c r="AC11" s="121">
        <v>0</v>
      </c>
      <c r="AD11" s="121">
        <v>0</v>
      </c>
      <c r="AE11" s="121">
        <f>+SUM(D11,L11,AD11)</f>
        <v>1199751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313504</v>
      </c>
      <c r="AO11" s="121">
        <f>+SUM(AP11:AS11)</f>
        <v>73495</v>
      </c>
      <c r="AP11" s="121">
        <v>73495</v>
      </c>
      <c r="AQ11" s="121">
        <v>0</v>
      </c>
      <c r="AR11" s="121">
        <v>0</v>
      </c>
      <c r="AS11" s="121">
        <v>0</v>
      </c>
      <c r="AT11" s="121">
        <f>+SUM(AU11:AW11)</f>
        <v>167223</v>
      </c>
      <c r="AU11" s="121">
        <v>0</v>
      </c>
      <c r="AV11" s="121">
        <v>167223</v>
      </c>
      <c r="AW11" s="121">
        <v>0</v>
      </c>
      <c r="AX11" s="121">
        <v>0</v>
      </c>
      <c r="AY11" s="121">
        <f>+SUM(AZ11:BC11)</f>
        <v>72786</v>
      </c>
      <c r="AZ11" s="121">
        <v>7907</v>
      </c>
      <c r="BA11" s="121">
        <v>63776</v>
      </c>
      <c r="BB11" s="121">
        <v>1103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313504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1513255</v>
      </c>
      <c r="BQ11" s="121">
        <f>SUM(M11,AO11)</f>
        <v>73495</v>
      </c>
      <c r="BR11" s="121">
        <f>SUM(N11,AP11)</f>
        <v>73495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213708</v>
      </c>
      <c r="BW11" s="121">
        <f>SUM(S11,AU11)</f>
        <v>0</v>
      </c>
      <c r="BX11" s="121">
        <f>SUM(T11,AV11)</f>
        <v>210571</v>
      </c>
      <c r="BY11" s="121">
        <f>SUM(U11,AW11)</f>
        <v>3137</v>
      </c>
      <c r="BZ11" s="121">
        <f>SUM(V11,AX11)</f>
        <v>0</v>
      </c>
      <c r="CA11" s="121">
        <f>SUM(W11,AY11)</f>
        <v>1226052</v>
      </c>
      <c r="CB11" s="121">
        <f>SUM(X11,AZ11)</f>
        <v>240839</v>
      </c>
      <c r="CC11" s="121">
        <f>SUM(Y11,BA11)</f>
        <v>966972</v>
      </c>
      <c r="CD11" s="121">
        <f>SUM(Z11,BB11)</f>
        <v>18241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0</v>
      </c>
      <c r="CI11" s="121">
        <f>SUM(AE11,BG11)</f>
        <v>1513255</v>
      </c>
    </row>
    <row r="12" spans="1:87" s="136" customFormat="1" ht="13.5" customHeight="1" x14ac:dyDescent="0.15">
      <c r="A12" s="119" t="s">
        <v>7</v>
      </c>
      <c r="B12" s="120" t="s">
        <v>340</v>
      </c>
      <c r="C12" s="119" t="s">
        <v>341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213564</v>
      </c>
      <c r="M12" s="121">
        <f>+SUM(N12:Q12)</f>
        <v>25543</v>
      </c>
      <c r="N12" s="121">
        <v>25543</v>
      </c>
      <c r="O12" s="121">
        <v>0</v>
      </c>
      <c r="P12" s="121">
        <v>0</v>
      </c>
      <c r="Q12" s="121">
        <v>0</v>
      </c>
      <c r="R12" s="121">
        <f>+SUM(S12:U12)</f>
        <v>7590</v>
      </c>
      <c r="S12" s="121">
        <v>0</v>
      </c>
      <c r="T12" s="121">
        <v>0</v>
      </c>
      <c r="U12" s="121">
        <v>7590</v>
      </c>
      <c r="V12" s="121">
        <v>0</v>
      </c>
      <c r="W12" s="121">
        <f>+SUM(X12:AA12)</f>
        <v>180431</v>
      </c>
      <c r="X12" s="121">
        <v>156132</v>
      </c>
      <c r="Y12" s="121">
        <v>0</v>
      </c>
      <c r="Z12" s="121">
        <v>24299</v>
      </c>
      <c r="AA12" s="121">
        <v>0</v>
      </c>
      <c r="AB12" s="121">
        <v>218753</v>
      </c>
      <c r="AC12" s="121">
        <v>0</v>
      </c>
      <c r="AD12" s="121">
        <v>0</v>
      </c>
      <c r="AE12" s="121">
        <f>+SUM(D12,L12,AD12)</f>
        <v>213564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135412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213564</v>
      </c>
      <c r="BQ12" s="121">
        <f>SUM(M12,AO12)</f>
        <v>25543</v>
      </c>
      <c r="BR12" s="121">
        <f>SUM(N12,AP12)</f>
        <v>25543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7590</v>
      </c>
      <c r="BW12" s="121">
        <f>SUM(S12,AU12)</f>
        <v>0</v>
      </c>
      <c r="BX12" s="121">
        <f>SUM(T12,AV12)</f>
        <v>0</v>
      </c>
      <c r="BY12" s="121">
        <f>SUM(U12,AW12)</f>
        <v>7590</v>
      </c>
      <c r="BZ12" s="121">
        <f>SUM(V12,AX12)</f>
        <v>0</v>
      </c>
      <c r="CA12" s="121">
        <f>SUM(W12,AY12)</f>
        <v>180431</v>
      </c>
      <c r="CB12" s="121">
        <f>SUM(X12,AZ12)</f>
        <v>156132</v>
      </c>
      <c r="CC12" s="121">
        <f>SUM(Y12,BA12)</f>
        <v>0</v>
      </c>
      <c r="CD12" s="121">
        <f>SUM(Z12,BB12)</f>
        <v>24299</v>
      </c>
      <c r="CE12" s="121">
        <f>SUM(AA12,BC12)</f>
        <v>0</v>
      </c>
      <c r="CF12" s="121">
        <f>SUM(AB12,BD12)</f>
        <v>354165</v>
      </c>
      <c r="CG12" s="121">
        <f>SUM(AC12,BE12)</f>
        <v>0</v>
      </c>
      <c r="CH12" s="121">
        <f>SUM(AD12,BF12)</f>
        <v>0</v>
      </c>
      <c r="CI12" s="121">
        <f>SUM(AE12,BG12)</f>
        <v>213564</v>
      </c>
    </row>
    <row r="13" spans="1:87" s="136" customFormat="1" ht="13.5" customHeight="1" x14ac:dyDescent="0.15">
      <c r="A13" s="119" t="s">
        <v>7</v>
      </c>
      <c r="B13" s="120" t="s">
        <v>347</v>
      </c>
      <c r="C13" s="119" t="s">
        <v>348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3577</v>
      </c>
      <c r="L13" s="121">
        <f>+SUM(M13,R13,V13,W13,AC13)</f>
        <v>185723</v>
      </c>
      <c r="M13" s="121">
        <f>+SUM(N13:Q13)</f>
        <v>9898</v>
      </c>
      <c r="N13" s="121">
        <v>9898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175825</v>
      </c>
      <c r="X13" s="121">
        <v>169578</v>
      </c>
      <c r="Y13" s="121">
        <v>6247</v>
      </c>
      <c r="Z13" s="121">
        <v>0</v>
      </c>
      <c r="AA13" s="121">
        <v>0</v>
      </c>
      <c r="AB13" s="121">
        <v>225977</v>
      </c>
      <c r="AC13" s="121">
        <v>0</v>
      </c>
      <c r="AD13" s="121">
        <v>0</v>
      </c>
      <c r="AE13" s="121">
        <f>+SUM(D13,L13,AD13)</f>
        <v>185723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202050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3577</v>
      </c>
      <c r="BP13" s="121">
        <f>SUM(L13,AN13)</f>
        <v>185723</v>
      </c>
      <c r="BQ13" s="121">
        <f>SUM(M13,AO13)</f>
        <v>9898</v>
      </c>
      <c r="BR13" s="121">
        <f>SUM(N13,AP13)</f>
        <v>9898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175825</v>
      </c>
      <c r="CB13" s="121">
        <f>SUM(X13,AZ13)</f>
        <v>169578</v>
      </c>
      <c r="CC13" s="121">
        <f>SUM(Y13,BA13)</f>
        <v>6247</v>
      </c>
      <c r="CD13" s="121">
        <f>SUM(Z13,BB13)</f>
        <v>0</v>
      </c>
      <c r="CE13" s="121">
        <f>SUM(AA13,BC13)</f>
        <v>0</v>
      </c>
      <c r="CF13" s="121">
        <f>SUM(AB13,BD13)</f>
        <v>428027</v>
      </c>
      <c r="CG13" s="121">
        <f>SUM(AC13,BE13)</f>
        <v>0</v>
      </c>
      <c r="CH13" s="121">
        <f>SUM(AD13,BF13)</f>
        <v>0</v>
      </c>
      <c r="CI13" s="121">
        <f>SUM(AE13,BG13)</f>
        <v>185723</v>
      </c>
    </row>
    <row r="14" spans="1:87" s="136" customFormat="1" ht="13.5" customHeight="1" x14ac:dyDescent="0.15">
      <c r="A14" s="119" t="s">
        <v>7</v>
      </c>
      <c r="B14" s="120" t="s">
        <v>352</v>
      </c>
      <c r="C14" s="119" t="s">
        <v>353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4391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150</v>
      </c>
      <c r="S14" s="121">
        <v>0</v>
      </c>
      <c r="T14" s="121">
        <v>0</v>
      </c>
      <c r="U14" s="121">
        <v>150</v>
      </c>
      <c r="V14" s="121">
        <v>0</v>
      </c>
      <c r="W14" s="121">
        <f>+SUM(X14:AA14)</f>
        <v>4241</v>
      </c>
      <c r="X14" s="121">
        <v>0</v>
      </c>
      <c r="Y14" s="121">
        <v>0</v>
      </c>
      <c r="Z14" s="121">
        <v>4241</v>
      </c>
      <c r="AA14" s="121">
        <v>0</v>
      </c>
      <c r="AB14" s="121">
        <v>458033</v>
      </c>
      <c r="AC14" s="121">
        <v>0</v>
      </c>
      <c r="AD14" s="121">
        <v>47</v>
      </c>
      <c r="AE14" s="121">
        <f>+SUM(D14,L14,AD14)</f>
        <v>4438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150435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4391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150</v>
      </c>
      <c r="BW14" s="121">
        <f>SUM(S14,AU14)</f>
        <v>0</v>
      </c>
      <c r="BX14" s="121">
        <f>SUM(T14,AV14)</f>
        <v>0</v>
      </c>
      <c r="BY14" s="121">
        <f>SUM(U14,AW14)</f>
        <v>150</v>
      </c>
      <c r="BZ14" s="121">
        <f>SUM(V14,AX14)</f>
        <v>0</v>
      </c>
      <c r="CA14" s="121">
        <f>SUM(W14,AY14)</f>
        <v>4241</v>
      </c>
      <c r="CB14" s="121">
        <f>SUM(X14,AZ14)</f>
        <v>0</v>
      </c>
      <c r="CC14" s="121">
        <f>SUM(Y14,BA14)</f>
        <v>0</v>
      </c>
      <c r="CD14" s="121">
        <f>SUM(Z14,BB14)</f>
        <v>4241</v>
      </c>
      <c r="CE14" s="121">
        <f>SUM(AA14,BC14)</f>
        <v>0</v>
      </c>
      <c r="CF14" s="121">
        <f>SUM(AB14,BD14)</f>
        <v>608468</v>
      </c>
      <c r="CG14" s="121">
        <f>SUM(AC14,BE14)</f>
        <v>0</v>
      </c>
      <c r="CH14" s="121">
        <f>SUM(AD14,BF14)</f>
        <v>47</v>
      </c>
      <c r="CI14" s="121">
        <f>SUM(AE14,BG14)</f>
        <v>4438</v>
      </c>
    </row>
    <row r="15" spans="1:87" s="136" customFormat="1" ht="13.5" customHeight="1" x14ac:dyDescent="0.15">
      <c r="A15" s="119" t="s">
        <v>7</v>
      </c>
      <c r="B15" s="120" t="s">
        <v>357</v>
      </c>
      <c r="C15" s="119" t="s">
        <v>358</v>
      </c>
      <c r="D15" s="121">
        <f>+SUM(E15,J15)</f>
        <v>155209</v>
      </c>
      <c r="E15" s="121">
        <f>+SUM(F15:I15)</f>
        <v>155209</v>
      </c>
      <c r="F15" s="121">
        <v>0</v>
      </c>
      <c r="G15" s="121">
        <v>155209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794060</v>
      </c>
      <c r="M15" s="121">
        <f>+SUM(N15:Q15)</f>
        <v>185525</v>
      </c>
      <c r="N15" s="121">
        <v>100997</v>
      </c>
      <c r="O15" s="121">
        <v>73</v>
      </c>
      <c r="P15" s="121">
        <v>84199</v>
      </c>
      <c r="Q15" s="121">
        <v>256</v>
      </c>
      <c r="R15" s="121">
        <f>+SUM(S15:U15)</f>
        <v>164177</v>
      </c>
      <c r="S15" s="121">
        <v>146</v>
      </c>
      <c r="T15" s="121">
        <v>155189</v>
      </c>
      <c r="U15" s="121">
        <v>8842</v>
      </c>
      <c r="V15" s="121">
        <v>0</v>
      </c>
      <c r="W15" s="121">
        <f>+SUM(X15:AA15)</f>
        <v>437932</v>
      </c>
      <c r="X15" s="121">
        <v>311308</v>
      </c>
      <c r="Y15" s="121">
        <v>1299</v>
      </c>
      <c r="Z15" s="121">
        <v>26735</v>
      </c>
      <c r="AA15" s="121">
        <v>98590</v>
      </c>
      <c r="AB15" s="121">
        <v>0</v>
      </c>
      <c r="AC15" s="121">
        <v>6426</v>
      </c>
      <c r="AD15" s="121">
        <v>25638</v>
      </c>
      <c r="AE15" s="121">
        <f>+SUM(D15,L15,AD15)</f>
        <v>974907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282801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155209</v>
      </c>
      <c r="BI15" s="121">
        <f>SUM(E15,AG15)</f>
        <v>155209</v>
      </c>
      <c r="BJ15" s="121">
        <f>SUM(F15,AH15)</f>
        <v>0</v>
      </c>
      <c r="BK15" s="121">
        <f>SUM(G15,AI15)</f>
        <v>155209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794060</v>
      </c>
      <c r="BQ15" s="121">
        <f>SUM(M15,AO15)</f>
        <v>185525</v>
      </c>
      <c r="BR15" s="121">
        <f>SUM(N15,AP15)</f>
        <v>100997</v>
      </c>
      <c r="BS15" s="121">
        <f>SUM(O15,AQ15)</f>
        <v>73</v>
      </c>
      <c r="BT15" s="121">
        <f>SUM(P15,AR15)</f>
        <v>84199</v>
      </c>
      <c r="BU15" s="121">
        <f>SUM(Q15,AS15)</f>
        <v>256</v>
      </c>
      <c r="BV15" s="121">
        <f>SUM(R15,AT15)</f>
        <v>164177</v>
      </c>
      <c r="BW15" s="121">
        <f>SUM(S15,AU15)</f>
        <v>146</v>
      </c>
      <c r="BX15" s="121">
        <f>SUM(T15,AV15)</f>
        <v>155189</v>
      </c>
      <c r="BY15" s="121">
        <f>SUM(U15,AW15)</f>
        <v>8842</v>
      </c>
      <c r="BZ15" s="121">
        <f>SUM(V15,AX15)</f>
        <v>0</v>
      </c>
      <c r="CA15" s="121">
        <f>SUM(W15,AY15)</f>
        <v>437932</v>
      </c>
      <c r="CB15" s="121">
        <f>SUM(X15,AZ15)</f>
        <v>311308</v>
      </c>
      <c r="CC15" s="121">
        <f>SUM(Y15,BA15)</f>
        <v>1299</v>
      </c>
      <c r="CD15" s="121">
        <f>SUM(Z15,BB15)</f>
        <v>26735</v>
      </c>
      <c r="CE15" s="121">
        <f>SUM(AA15,BC15)</f>
        <v>98590</v>
      </c>
      <c r="CF15" s="121">
        <f>SUM(AB15,BD15)</f>
        <v>282801</v>
      </c>
      <c r="CG15" s="121">
        <f>SUM(AC15,BE15)</f>
        <v>6426</v>
      </c>
      <c r="CH15" s="121">
        <f>SUM(AD15,BF15)</f>
        <v>25638</v>
      </c>
      <c r="CI15" s="121">
        <f>SUM(AE15,BG15)</f>
        <v>974907</v>
      </c>
    </row>
    <row r="16" spans="1:87" s="136" customFormat="1" ht="13.5" customHeight="1" x14ac:dyDescent="0.15">
      <c r="A16" s="119" t="s">
        <v>7</v>
      </c>
      <c r="B16" s="120" t="s">
        <v>362</v>
      </c>
      <c r="C16" s="119" t="s">
        <v>363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368284</v>
      </c>
      <c r="M16" s="121">
        <f>+SUM(N16:Q16)</f>
        <v>81934</v>
      </c>
      <c r="N16" s="121">
        <v>17618</v>
      </c>
      <c r="O16" s="121">
        <v>0</v>
      </c>
      <c r="P16" s="121">
        <v>64316</v>
      </c>
      <c r="Q16" s="121">
        <v>0</v>
      </c>
      <c r="R16" s="121">
        <f>+SUM(S16:U16)</f>
        <v>169206</v>
      </c>
      <c r="S16" s="121">
        <v>13340</v>
      </c>
      <c r="T16" s="121">
        <v>131936</v>
      </c>
      <c r="U16" s="121">
        <v>23930</v>
      </c>
      <c r="V16" s="121">
        <v>0</v>
      </c>
      <c r="W16" s="121">
        <f>+SUM(X16:AA16)</f>
        <v>117144</v>
      </c>
      <c r="X16" s="121">
        <v>80726</v>
      </c>
      <c r="Y16" s="121">
        <v>36418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f>+SUM(D16,L16,AD16)</f>
        <v>368284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600</v>
      </c>
      <c r="AO16" s="121">
        <f>+SUM(AP16:AS16)</f>
        <v>600</v>
      </c>
      <c r="AP16" s="121">
        <v>600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80095</v>
      </c>
      <c r="BE16" s="121">
        <v>0</v>
      </c>
      <c r="BF16" s="121">
        <v>0</v>
      </c>
      <c r="BG16" s="121">
        <f>+SUM(BF16,AN16,AF16)</f>
        <v>600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368884</v>
      </c>
      <c r="BQ16" s="121">
        <f>SUM(M16,AO16)</f>
        <v>82534</v>
      </c>
      <c r="BR16" s="121">
        <f>SUM(N16,AP16)</f>
        <v>18218</v>
      </c>
      <c r="BS16" s="121">
        <f>SUM(O16,AQ16)</f>
        <v>0</v>
      </c>
      <c r="BT16" s="121">
        <f>SUM(P16,AR16)</f>
        <v>64316</v>
      </c>
      <c r="BU16" s="121">
        <f>SUM(Q16,AS16)</f>
        <v>0</v>
      </c>
      <c r="BV16" s="121">
        <f>SUM(R16,AT16)</f>
        <v>169206</v>
      </c>
      <c r="BW16" s="121">
        <f>SUM(S16,AU16)</f>
        <v>13340</v>
      </c>
      <c r="BX16" s="121">
        <f>SUM(T16,AV16)</f>
        <v>131936</v>
      </c>
      <c r="BY16" s="121">
        <f>SUM(U16,AW16)</f>
        <v>23930</v>
      </c>
      <c r="BZ16" s="121">
        <f>SUM(V16,AX16)</f>
        <v>0</v>
      </c>
      <c r="CA16" s="121">
        <f>SUM(W16,AY16)</f>
        <v>117144</v>
      </c>
      <c r="CB16" s="121">
        <f>SUM(X16,AZ16)</f>
        <v>80726</v>
      </c>
      <c r="CC16" s="121">
        <f>SUM(Y16,BA16)</f>
        <v>36418</v>
      </c>
      <c r="CD16" s="121">
        <f>SUM(Z16,BB16)</f>
        <v>0</v>
      </c>
      <c r="CE16" s="121">
        <f>SUM(AA16,BC16)</f>
        <v>0</v>
      </c>
      <c r="CF16" s="121">
        <f>SUM(AB16,BD16)</f>
        <v>80095</v>
      </c>
      <c r="CG16" s="121">
        <f>SUM(AC16,BE16)</f>
        <v>0</v>
      </c>
      <c r="CH16" s="121">
        <f>SUM(AD16,BF16)</f>
        <v>0</v>
      </c>
      <c r="CI16" s="121">
        <f>SUM(AE16,BG16)</f>
        <v>368884</v>
      </c>
    </row>
    <row r="17" spans="1:87" s="136" customFormat="1" ht="13.5" customHeight="1" x14ac:dyDescent="0.15">
      <c r="A17" s="119" t="s">
        <v>7</v>
      </c>
      <c r="B17" s="120" t="s">
        <v>366</v>
      </c>
      <c r="C17" s="119" t="s">
        <v>367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216326</v>
      </c>
      <c r="M17" s="121">
        <f>+SUM(N17:Q17)</f>
        <v>31760</v>
      </c>
      <c r="N17" s="121">
        <v>31760</v>
      </c>
      <c r="O17" s="121">
        <v>0</v>
      </c>
      <c r="P17" s="121">
        <v>0</v>
      </c>
      <c r="Q17" s="121">
        <v>0</v>
      </c>
      <c r="R17" s="121">
        <f>+SUM(S17:U17)</f>
        <v>12119</v>
      </c>
      <c r="S17" s="121">
        <v>157</v>
      </c>
      <c r="T17" s="121">
        <v>0</v>
      </c>
      <c r="U17" s="121">
        <v>11962</v>
      </c>
      <c r="V17" s="121">
        <v>0</v>
      </c>
      <c r="W17" s="121">
        <f>+SUM(X17:AA17)</f>
        <v>172447</v>
      </c>
      <c r="X17" s="121">
        <v>162443</v>
      </c>
      <c r="Y17" s="121">
        <v>0</v>
      </c>
      <c r="Z17" s="121">
        <v>10004</v>
      </c>
      <c r="AA17" s="121">
        <v>0</v>
      </c>
      <c r="AB17" s="121">
        <v>558428</v>
      </c>
      <c r="AC17" s="121">
        <v>0</v>
      </c>
      <c r="AD17" s="121">
        <v>0</v>
      </c>
      <c r="AE17" s="121">
        <f>+SUM(D17,L17,AD17)</f>
        <v>216326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13756</v>
      </c>
      <c r="AO17" s="121">
        <f>+SUM(AP17:AS17)</f>
        <v>12704</v>
      </c>
      <c r="AP17" s="121">
        <v>12704</v>
      </c>
      <c r="AQ17" s="121">
        <v>0</v>
      </c>
      <c r="AR17" s="121">
        <v>0</v>
      </c>
      <c r="AS17" s="121">
        <v>0</v>
      </c>
      <c r="AT17" s="121">
        <f>+SUM(AU17:AW17)</f>
        <v>573</v>
      </c>
      <c r="AU17" s="121">
        <v>0</v>
      </c>
      <c r="AV17" s="121">
        <v>0</v>
      </c>
      <c r="AW17" s="121">
        <v>573</v>
      </c>
      <c r="AX17" s="121">
        <v>0</v>
      </c>
      <c r="AY17" s="121">
        <f>+SUM(AZ17:BC17)</f>
        <v>479</v>
      </c>
      <c r="AZ17" s="121">
        <v>0</v>
      </c>
      <c r="BA17" s="121">
        <v>0</v>
      </c>
      <c r="BB17" s="121">
        <v>479</v>
      </c>
      <c r="BC17" s="121">
        <v>0</v>
      </c>
      <c r="BD17" s="121">
        <v>212007</v>
      </c>
      <c r="BE17" s="121">
        <v>0</v>
      </c>
      <c r="BF17" s="121">
        <v>0</v>
      </c>
      <c r="BG17" s="121">
        <f>+SUM(BF17,AN17,AF17)</f>
        <v>13756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230082</v>
      </c>
      <c r="BQ17" s="121">
        <f>SUM(M17,AO17)</f>
        <v>44464</v>
      </c>
      <c r="BR17" s="121">
        <f>SUM(N17,AP17)</f>
        <v>44464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12692</v>
      </c>
      <c r="BW17" s="121">
        <f>SUM(S17,AU17)</f>
        <v>157</v>
      </c>
      <c r="BX17" s="121">
        <f>SUM(T17,AV17)</f>
        <v>0</v>
      </c>
      <c r="BY17" s="121">
        <f>SUM(U17,AW17)</f>
        <v>12535</v>
      </c>
      <c r="BZ17" s="121">
        <f>SUM(V17,AX17)</f>
        <v>0</v>
      </c>
      <c r="CA17" s="121">
        <f>SUM(W17,AY17)</f>
        <v>172926</v>
      </c>
      <c r="CB17" s="121">
        <f>SUM(X17,AZ17)</f>
        <v>162443</v>
      </c>
      <c r="CC17" s="121">
        <f>SUM(Y17,BA17)</f>
        <v>0</v>
      </c>
      <c r="CD17" s="121">
        <f>SUM(Z17,BB17)</f>
        <v>10483</v>
      </c>
      <c r="CE17" s="121">
        <f>SUM(AA17,BC17)</f>
        <v>0</v>
      </c>
      <c r="CF17" s="121">
        <f>SUM(AB17,BD17)</f>
        <v>770435</v>
      </c>
      <c r="CG17" s="121">
        <f>SUM(AC17,BE17)</f>
        <v>0</v>
      </c>
      <c r="CH17" s="121">
        <f>SUM(AD17,BF17)</f>
        <v>0</v>
      </c>
      <c r="CI17" s="121">
        <f>SUM(AE17,BG17)</f>
        <v>230082</v>
      </c>
    </row>
    <row r="18" spans="1:87" s="136" customFormat="1" ht="13.5" customHeight="1" x14ac:dyDescent="0.15">
      <c r="A18" s="119" t="s">
        <v>7</v>
      </c>
      <c r="B18" s="120" t="s">
        <v>371</v>
      </c>
      <c r="C18" s="119" t="s">
        <v>372</v>
      </c>
      <c r="D18" s="121">
        <f>+SUM(E18,J18)</f>
        <v>2341594</v>
      </c>
      <c r="E18" s="121">
        <f>+SUM(F18:I18)</f>
        <v>2324803</v>
      </c>
      <c r="F18" s="121">
        <v>0</v>
      </c>
      <c r="G18" s="121">
        <v>2324803</v>
      </c>
      <c r="H18" s="121">
        <v>0</v>
      </c>
      <c r="I18" s="121">
        <v>0</v>
      </c>
      <c r="J18" s="121">
        <v>16791</v>
      </c>
      <c r="K18" s="121">
        <v>0</v>
      </c>
      <c r="L18" s="121">
        <f>+SUM(M18,R18,V18,W18,AC18)</f>
        <v>308763</v>
      </c>
      <c r="M18" s="121">
        <f>+SUM(N18:Q18)</f>
        <v>88136</v>
      </c>
      <c r="N18" s="121">
        <v>71618</v>
      </c>
      <c r="O18" s="121">
        <v>0</v>
      </c>
      <c r="P18" s="121">
        <v>14140</v>
      </c>
      <c r="Q18" s="121">
        <v>2378</v>
      </c>
      <c r="R18" s="121">
        <f>+SUM(S18:U18)</f>
        <v>54889</v>
      </c>
      <c r="S18" s="121">
        <v>114</v>
      </c>
      <c r="T18" s="121">
        <v>51289</v>
      </c>
      <c r="U18" s="121">
        <v>3486</v>
      </c>
      <c r="V18" s="121">
        <v>0</v>
      </c>
      <c r="W18" s="121">
        <f>+SUM(X18:AA18)</f>
        <v>165738</v>
      </c>
      <c r="X18" s="121">
        <v>85896</v>
      </c>
      <c r="Y18" s="121">
        <v>74838</v>
      </c>
      <c r="Z18" s="121">
        <v>4993</v>
      </c>
      <c r="AA18" s="121">
        <v>11</v>
      </c>
      <c r="AB18" s="121">
        <v>51132</v>
      </c>
      <c r="AC18" s="121">
        <v>0</v>
      </c>
      <c r="AD18" s="121">
        <v>0</v>
      </c>
      <c r="AE18" s="121">
        <f>+SUM(D18,L18,AD18)</f>
        <v>2650357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115513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2341594</v>
      </c>
      <c r="BI18" s="121">
        <f>SUM(E18,AG18)</f>
        <v>2324803</v>
      </c>
      <c r="BJ18" s="121">
        <f>SUM(F18,AH18)</f>
        <v>0</v>
      </c>
      <c r="BK18" s="121">
        <f>SUM(G18,AI18)</f>
        <v>2324803</v>
      </c>
      <c r="BL18" s="121">
        <f>SUM(H18,AJ18)</f>
        <v>0</v>
      </c>
      <c r="BM18" s="121">
        <f>SUM(I18,AK18)</f>
        <v>0</v>
      </c>
      <c r="BN18" s="121">
        <f>SUM(J18,AL18)</f>
        <v>16791</v>
      </c>
      <c r="BO18" s="121">
        <f>SUM(K18,AM18)</f>
        <v>0</v>
      </c>
      <c r="BP18" s="121">
        <f>SUM(L18,AN18)</f>
        <v>308763</v>
      </c>
      <c r="BQ18" s="121">
        <f>SUM(M18,AO18)</f>
        <v>88136</v>
      </c>
      <c r="BR18" s="121">
        <f>SUM(N18,AP18)</f>
        <v>71618</v>
      </c>
      <c r="BS18" s="121">
        <f>SUM(O18,AQ18)</f>
        <v>0</v>
      </c>
      <c r="BT18" s="121">
        <f>SUM(P18,AR18)</f>
        <v>14140</v>
      </c>
      <c r="BU18" s="121">
        <f>SUM(Q18,AS18)</f>
        <v>2378</v>
      </c>
      <c r="BV18" s="121">
        <f>SUM(R18,AT18)</f>
        <v>54889</v>
      </c>
      <c r="BW18" s="121">
        <f>SUM(S18,AU18)</f>
        <v>114</v>
      </c>
      <c r="BX18" s="121">
        <f>SUM(T18,AV18)</f>
        <v>51289</v>
      </c>
      <c r="BY18" s="121">
        <f>SUM(U18,AW18)</f>
        <v>3486</v>
      </c>
      <c r="BZ18" s="121">
        <f>SUM(V18,AX18)</f>
        <v>0</v>
      </c>
      <c r="CA18" s="121">
        <f>SUM(W18,AY18)</f>
        <v>165738</v>
      </c>
      <c r="CB18" s="121">
        <f>SUM(X18,AZ18)</f>
        <v>85896</v>
      </c>
      <c r="CC18" s="121">
        <f>SUM(Y18,BA18)</f>
        <v>74838</v>
      </c>
      <c r="CD18" s="121">
        <f>SUM(Z18,BB18)</f>
        <v>4993</v>
      </c>
      <c r="CE18" s="121">
        <f>SUM(AA18,BC18)</f>
        <v>11</v>
      </c>
      <c r="CF18" s="121">
        <f>SUM(AB18,BD18)</f>
        <v>166645</v>
      </c>
      <c r="CG18" s="121">
        <f>SUM(AC18,BE18)</f>
        <v>0</v>
      </c>
      <c r="CH18" s="121">
        <f>SUM(AD18,BF18)</f>
        <v>0</v>
      </c>
      <c r="CI18" s="121">
        <f>SUM(AE18,BG18)</f>
        <v>2650357</v>
      </c>
    </row>
    <row r="19" spans="1:87" s="136" customFormat="1" ht="13.5" customHeight="1" x14ac:dyDescent="0.15">
      <c r="A19" s="119" t="s">
        <v>7</v>
      </c>
      <c r="B19" s="120" t="s">
        <v>376</v>
      </c>
      <c r="C19" s="119" t="s">
        <v>377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284729</v>
      </c>
      <c r="M19" s="121">
        <f>+SUM(N19:Q19)</f>
        <v>28723</v>
      </c>
      <c r="N19" s="121">
        <v>28723</v>
      </c>
      <c r="O19" s="121">
        <v>0</v>
      </c>
      <c r="P19" s="121">
        <v>0</v>
      </c>
      <c r="Q19" s="121">
        <v>0</v>
      </c>
      <c r="R19" s="121">
        <f>+SUM(S19:U19)</f>
        <v>75206</v>
      </c>
      <c r="S19" s="121">
        <v>1853</v>
      </c>
      <c r="T19" s="121">
        <v>65451</v>
      </c>
      <c r="U19" s="121">
        <v>7902</v>
      </c>
      <c r="V19" s="121">
        <v>0</v>
      </c>
      <c r="W19" s="121">
        <f>+SUM(X19:AA19)</f>
        <v>180800</v>
      </c>
      <c r="X19" s="121">
        <v>96347</v>
      </c>
      <c r="Y19" s="121">
        <v>55299</v>
      </c>
      <c r="Z19" s="121">
        <v>18893</v>
      </c>
      <c r="AA19" s="121">
        <v>10261</v>
      </c>
      <c r="AB19" s="121">
        <v>0</v>
      </c>
      <c r="AC19" s="121">
        <v>0</v>
      </c>
      <c r="AD19" s="121">
        <v>3206</v>
      </c>
      <c r="AE19" s="121">
        <f>+SUM(D19,L19,AD19)</f>
        <v>287935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776</v>
      </c>
      <c r="AO19" s="121">
        <f>+SUM(AP19:AS19)</f>
        <v>776</v>
      </c>
      <c r="AP19" s="121">
        <v>776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75774</v>
      </c>
      <c r="BE19" s="121">
        <v>0</v>
      </c>
      <c r="BF19" s="121">
        <v>0</v>
      </c>
      <c r="BG19" s="121">
        <f>+SUM(BF19,AN19,AF19)</f>
        <v>776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285505</v>
      </c>
      <c r="BQ19" s="121">
        <f>SUM(M19,AO19)</f>
        <v>29499</v>
      </c>
      <c r="BR19" s="121">
        <f>SUM(N19,AP19)</f>
        <v>29499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75206</v>
      </c>
      <c r="BW19" s="121">
        <f>SUM(S19,AU19)</f>
        <v>1853</v>
      </c>
      <c r="BX19" s="121">
        <f>SUM(T19,AV19)</f>
        <v>65451</v>
      </c>
      <c r="BY19" s="121">
        <f>SUM(U19,AW19)</f>
        <v>7902</v>
      </c>
      <c r="BZ19" s="121">
        <f>SUM(V19,AX19)</f>
        <v>0</v>
      </c>
      <c r="CA19" s="121">
        <f>SUM(W19,AY19)</f>
        <v>180800</v>
      </c>
      <c r="CB19" s="121">
        <f>SUM(X19,AZ19)</f>
        <v>96347</v>
      </c>
      <c r="CC19" s="121">
        <f>SUM(Y19,BA19)</f>
        <v>55299</v>
      </c>
      <c r="CD19" s="121">
        <f>SUM(Z19,BB19)</f>
        <v>18893</v>
      </c>
      <c r="CE19" s="121">
        <f>SUM(AA19,BC19)</f>
        <v>10261</v>
      </c>
      <c r="CF19" s="121">
        <f>SUM(AB19,BD19)</f>
        <v>75774</v>
      </c>
      <c r="CG19" s="121">
        <f>SUM(AC19,BE19)</f>
        <v>0</v>
      </c>
      <c r="CH19" s="121">
        <f>SUM(AD19,BF19)</f>
        <v>3206</v>
      </c>
      <c r="CI19" s="121">
        <f>SUM(AE19,BG19)</f>
        <v>288711</v>
      </c>
    </row>
    <row r="20" spans="1:87" s="136" customFormat="1" ht="13.5" customHeight="1" x14ac:dyDescent="0.15">
      <c r="A20" s="119" t="s">
        <v>7</v>
      </c>
      <c r="B20" s="120" t="s">
        <v>379</v>
      </c>
      <c r="C20" s="119" t="s">
        <v>380</v>
      </c>
      <c r="D20" s="121">
        <f>+SUM(E20,J20)</f>
        <v>165396</v>
      </c>
      <c r="E20" s="121">
        <f>+SUM(F20:I20)</f>
        <v>165396</v>
      </c>
      <c r="F20" s="121">
        <v>0</v>
      </c>
      <c r="G20" s="121">
        <v>155566</v>
      </c>
      <c r="H20" s="121">
        <v>9830</v>
      </c>
      <c r="I20" s="121">
        <v>0</v>
      </c>
      <c r="J20" s="121">
        <v>0</v>
      </c>
      <c r="K20" s="121">
        <v>0</v>
      </c>
      <c r="L20" s="121">
        <f>+SUM(M20,R20,V20,W20,AC20)</f>
        <v>464290</v>
      </c>
      <c r="M20" s="121">
        <f>+SUM(N20:Q20)</f>
        <v>30648</v>
      </c>
      <c r="N20" s="121">
        <v>30648</v>
      </c>
      <c r="O20" s="121">
        <v>0</v>
      </c>
      <c r="P20" s="121">
        <v>0</v>
      </c>
      <c r="Q20" s="121">
        <v>0</v>
      </c>
      <c r="R20" s="121">
        <f>+SUM(S20:U20)</f>
        <v>122607</v>
      </c>
      <c r="S20" s="121">
        <v>43</v>
      </c>
      <c r="T20" s="121">
        <v>82887</v>
      </c>
      <c r="U20" s="121">
        <v>39677</v>
      </c>
      <c r="V20" s="121">
        <v>0</v>
      </c>
      <c r="W20" s="121">
        <f>+SUM(X20:AA20)</f>
        <v>311035</v>
      </c>
      <c r="X20" s="121">
        <v>67058</v>
      </c>
      <c r="Y20" s="121">
        <v>203030</v>
      </c>
      <c r="Z20" s="121">
        <v>39927</v>
      </c>
      <c r="AA20" s="121">
        <v>1020</v>
      </c>
      <c r="AB20" s="121">
        <v>0</v>
      </c>
      <c r="AC20" s="121">
        <v>0</v>
      </c>
      <c r="AD20" s="121">
        <v>4237</v>
      </c>
      <c r="AE20" s="121">
        <f>+SUM(D20,L20,AD20)</f>
        <v>633923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176636</v>
      </c>
      <c r="AO20" s="121">
        <f>+SUM(AP20:AS20)</f>
        <v>14789</v>
      </c>
      <c r="AP20" s="121">
        <v>14789</v>
      </c>
      <c r="AQ20" s="121">
        <v>0</v>
      </c>
      <c r="AR20" s="121">
        <v>0</v>
      </c>
      <c r="AS20" s="121">
        <v>0</v>
      </c>
      <c r="AT20" s="121">
        <f>+SUM(AU20:AW20)</f>
        <v>86073</v>
      </c>
      <c r="AU20" s="121">
        <v>0</v>
      </c>
      <c r="AV20" s="121">
        <v>86073</v>
      </c>
      <c r="AW20" s="121">
        <v>0</v>
      </c>
      <c r="AX20" s="121">
        <v>0</v>
      </c>
      <c r="AY20" s="121">
        <f>+SUM(AZ20:BC20)</f>
        <v>75774</v>
      </c>
      <c r="AZ20" s="121">
        <v>0</v>
      </c>
      <c r="BA20" s="121">
        <v>74849</v>
      </c>
      <c r="BB20" s="121">
        <v>0</v>
      </c>
      <c r="BC20" s="121">
        <v>925</v>
      </c>
      <c r="BD20" s="121">
        <v>0</v>
      </c>
      <c r="BE20" s="121">
        <v>0</v>
      </c>
      <c r="BF20" s="121">
        <v>33</v>
      </c>
      <c r="BG20" s="121">
        <f>+SUM(BF20,AN20,AF20)</f>
        <v>176669</v>
      </c>
      <c r="BH20" s="121">
        <f>SUM(D20,AF20)</f>
        <v>165396</v>
      </c>
      <c r="BI20" s="121">
        <f>SUM(E20,AG20)</f>
        <v>165396</v>
      </c>
      <c r="BJ20" s="121">
        <f>SUM(F20,AH20)</f>
        <v>0</v>
      </c>
      <c r="BK20" s="121">
        <f>SUM(G20,AI20)</f>
        <v>155566</v>
      </c>
      <c r="BL20" s="121">
        <f>SUM(H20,AJ20)</f>
        <v>9830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640926</v>
      </c>
      <c r="BQ20" s="121">
        <f>SUM(M20,AO20)</f>
        <v>45437</v>
      </c>
      <c r="BR20" s="121">
        <f>SUM(N20,AP20)</f>
        <v>45437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208680</v>
      </c>
      <c r="BW20" s="121">
        <f>SUM(S20,AU20)</f>
        <v>43</v>
      </c>
      <c r="BX20" s="121">
        <f>SUM(T20,AV20)</f>
        <v>168960</v>
      </c>
      <c r="BY20" s="121">
        <f>SUM(U20,AW20)</f>
        <v>39677</v>
      </c>
      <c r="BZ20" s="121">
        <f>SUM(V20,AX20)</f>
        <v>0</v>
      </c>
      <c r="CA20" s="121">
        <f>SUM(W20,AY20)</f>
        <v>386809</v>
      </c>
      <c r="CB20" s="121">
        <f>SUM(X20,AZ20)</f>
        <v>67058</v>
      </c>
      <c r="CC20" s="121">
        <f>SUM(Y20,BA20)</f>
        <v>277879</v>
      </c>
      <c r="CD20" s="121">
        <f>SUM(Z20,BB20)</f>
        <v>39927</v>
      </c>
      <c r="CE20" s="121">
        <f>SUM(AA20,BC20)</f>
        <v>1945</v>
      </c>
      <c r="CF20" s="121">
        <f>SUM(AB20,BD20)</f>
        <v>0</v>
      </c>
      <c r="CG20" s="121">
        <f>SUM(AC20,BE20)</f>
        <v>0</v>
      </c>
      <c r="CH20" s="121">
        <f>SUM(AD20,BF20)</f>
        <v>4270</v>
      </c>
      <c r="CI20" s="121">
        <f>SUM(AE20,BG20)</f>
        <v>810592</v>
      </c>
    </row>
    <row r="21" spans="1:87" s="136" customFormat="1" ht="13.5" customHeight="1" x14ac:dyDescent="0.15">
      <c r="A21" s="119" t="s">
        <v>7</v>
      </c>
      <c r="B21" s="120" t="s">
        <v>382</v>
      </c>
      <c r="C21" s="119" t="s">
        <v>383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6823</v>
      </c>
      <c r="M21" s="121">
        <f>+SUM(N21:Q21)</f>
        <v>5758</v>
      </c>
      <c r="N21" s="121">
        <v>5758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1065</v>
      </c>
      <c r="X21" s="121">
        <v>97</v>
      </c>
      <c r="Y21" s="121">
        <v>0</v>
      </c>
      <c r="Z21" s="121">
        <v>968</v>
      </c>
      <c r="AA21" s="121">
        <v>0</v>
      </c>
      <c r="AB21" s="121">
        <v>84534</v>
      </c>
      <c r="AC21" s="121">
        <v>0</v>
      </c>
      <c r="AD21" s="121">
        <v>1023</v>
      </c>
      <c r="AE21" s="121">
        <f>+SUM(D21,L21,AD21)</f>
        <v>7846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25596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6823</v>
      </c>
      <c r="BQ21" s="121">
        <f>SUM(M21,AO21)</f>
        <v>5758</v>
      </c>
      <c r="BR21" s="121">
        <f>SUM(N21,AP21)</f>
        <v>5758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1065</v>
      </c>
      <c r="CB21" s="121">
        <f>SUM(X21,AZ21)</f>
        <v>97</v>
      </c>
      <c r="CC21" s="121">
        <f>SUM(Y21,BA21)</f>
        <v>0</v>
      </c>
      <c r="CD21" s="121">
        <f>SUM(Z21,BB21)</f>
        <v>968</v>
      </c>
      <c r="CE21" s="121">
        <f>SUM(AA21,BC21)</f>
        <v>0</v>
      </c>
      <c r="CF21" s="121">
        <f>SUM(AB21,BD21)</f>
        <v>110130</v>
      </c>
      <c r="CG21" s="121">
        <f>SUM(AC21,BE21)</f>
        <v>0</v>
      </c>
      <c r="CH21" s="121">
        <f>SUM(AD21,BF21)</f>
        <v>1023</v>
      </c>
      <c r="CI21" s="121">
        <f>SUM(AE21,BG21)</f>
        <v>7846</v>
      </c>
    </row>
    <row r="22" spans="1:87" s="136" customFormat="1" ht="13.5" customHeight="1" x14ac:dyDescent="0.15">
      <c r="A22" s="119" t="s">
        <v>7</v>
      </c>
      <c r="B22" s="120" t="s">
        <v>385</v>
      </c>
      <c r="C22" s="119" t="s">
        <v>386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1300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1300</v>
      </c>
      <c r="X22" s="121">
        <v>1300</v>
      </c>
      <c r="Y22" s="121">
        <v>0</v>
      </c>
      <c r="Z22" s="121">
        <v>0</v>
      </c>
      <c r="AA22" s="121">
        <v>0</v>
      </c>
      <c r="AB22" s="121">
        <v>3145</v>
      </c>
      <c r="AC22" s="121">
        <v>0</v>
      </c>
      <c r="AD22" s="121">
        <v>0</v>
      </c>
      <c r="AE22" s="121">
        <f>+SUM(D22,L22,AD22)</f>
        <v>1300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5842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1300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1300</v>
      </c>
      <c r="CB22" s="121">
        <f>SUM(X22,AZ22)</f>
        <v>1300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8987</v>
      </c>
      <c r="CG22" s="121">
        <f>SUM(AC22,BE22)</f>
        <v>0</v>
      </c>
      <c r="CH22" s="121">
        <f>SUM(AD22,BF22)</f>
        <v>0</v>
      </c>
      <c r="CI22" s="121">
        <f>SUM(AE22,BG22)</f>
        <v>1300</v>
      </c>
    </row>
    <row r="23" spans="1:87" s="136" customFormat="1" ht="13.5" customHeight="1" x14ac:dyDescent="0.15">
      <c r="A23" s="119" t="s">
        <v>7</v>
      </c>
      <c r="B23" s="120" t="s">
        <v>389</v>
      </c>
      <c r="C23" s="119" t="s">
        <v>390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18685</v>
      </c>
      <c r="M23" s="121">
        <f>+SUM(N23:Q23)</f>
        <v>237</v>
      </c>
      <c r="N23" s="121">
        <v>0</v>
      </c>
      <c r="O23" s="121">
        <v>0</v>
      </c>
      <c r="P23" s="121">
        <v>0</v>
      </c>
      <c r="Q23" s="121">
        <v>237</v>
      </c>
      <c r="R23" s="121">
        <f>+SUM(S23:U23)</f>
        <v>3451</v>
      </c>
      <c r="S23" s="121">
        <v>2447</v>
      </c>
      <c r="T23" s="121">
        <v>0</v>
      </c>
      <c r="U23" s="121">
        <v>1004</v>
      </c>
      <c r="V23" s="121">
        <v>0</v>
      </c>
      <c r="W23" s="121">
        <f>+SUM(X23:AA23)</f>
        <v>14997</v>
      </c>
      <c r="X23" s="121">
        <v>11910</v>
      </c>
      <c r="Y23" s="121">
        <v>0</v>
      </c>
      <c r="Z23" s="121">
        <v>3087</v>
      </c>
      <c r="AA23" s="121">
        <v>0</v>
      </c>
      <c r="AB23" s="121">
        <v>10773</v>
      </c>
      <c r="AC23" s="121">
        <v>0</v>
      </c>
      <c r="AD23" s="121">
        <v>0</v>
      </c>
      <c r="AE23" s="121">
        <f>+SUM(D23,L23,AD23)</f>
        <v>18685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7161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18685</v>
      </c>
      <c r="BQ23" s="121">
        <f>SUM(M23,AO23)</f>
        <v>237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237</v>
      </c>
      <c r="BV23" s="121">
        <f>SUM(R23,AT23)</f>
        <v>3451</v>
      </c>
      <c r="BW23" s="121">
        <f>SUM(S23,AU23)</f>
        <v>2447</v>
      </c>
      <c r="BX23" s="121">
        <f>SUM(T23,AV23)</f>
        <v>0</v>
      </c>
      <c r="BY23" s="121">
        <f>SUM(U23,AW23)</f>
        <v>1004</v>
      </c>
      <c r="BZ23" s="121">
        <f>SUM(V23,AX23)</f>
        <v>0</v>
      </c>
      <c r="CA23" s="121">
        <f>SUM(W23,AY23)</f>
        <v>14997</v>
      </c>
      <c r="CB23" s="121">
        <f>SUM(X23,AZ23)</f>
        <v>11910</v>
      </c>
      <c r="CC23" s="121">
        <f>SUM(Y23,BA23)</f>
        <v>0</v>
      </c>
      <c r="CD23" s="121">
        <f>SUM(Z23,BB23)</f>
        <v>3087</v>
      </c>
      <c r="CE23" s="121">
        <f>SUM(AA23,BC23)</f>
        <v>0</v>
      </c>
      <c r="CF23" s="121">
        <f>SUM(AB23,BD23)</f>
        <v>17934</v>
      </c>
      <c r="CG23" s="121">
        <f>SUM(AC23,BE23)</f>
        <v>0</v>
      </c>
      <c r="CH23" s="121">
        <f>SUM(AD23,BF23)</f>
        <v>0</v>
      </c>
      <c r="CI23" s="121">
        <f>SUM(AE23,BG23)</f>
        <v>18685</v>
      </c>
    </row>
    <row r="24" spans="1:87" s="136" customFormat="1" ht="13.5" customHeight="1" x14ac:dyDescent="0.15">
      <c r="A24" s="119" t="s">
        <v>7</v>
      </c>
      <c r="B24" s="120" t="s">
        <v>392</v>
      </c>
      <c r="C24" s="119" t="s">
        <v>393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66112</v>
      </c>
      <c r="M24" s="121">
        <f>+SUM(N24:Q24)</f>
        <v>25121</v>
      </c>
      <c r="N24" s="121">
        <v>25121</v>
      </c>
      <c r="O24" s="121">
        <v>0</v>
      </c>
      <c r="P24" s="121">
        <v>0</v>
      </c>
      <c r="Q24" s="121">
        <v>0</v>
      </c>
      <c r="R24" s="121">
        <f>+SUM(S24:U24)</f>
        <v>2432</v>
      </c>
      <c r="S24" s="121">
        <v>0</v>
      </c>
      <c r="T24" s="121">
        <v>165</v>
      </c>
      <c r="U24" s="121">
        <v>2267</v>
      </c>
      <c r="V24" s="121">
        <v>0</v>
      </c>
      <c r="W24" s="121">
        <f>+SUM(X24:AA24)</f>
        <v>32532</v>
      </c>
      <c r="X24" s="121">
        <v>26066</v>
      </c>
      <c r="Y24" s="121">
        <v>1421</v>
      </c>
      <c r="Z24" s="121">
        <v>5045</v>
      </c>
      <c r="AA24" s="121">
        <v>0</v>
      </c>
      <c r="AB24" s="121">
        <v>66124</v>
      </c>
      <c r="AC24" s="121">
        <v>6027</v>
      </c>
      <c r="AD24" s="121">
        <v>131329</v>
      </c>
      <c r="AE24" s="121">
        <f>+SUM(D24,L24,AD24)</f>
        <v>197441</v>
      </c>
      <c r="AF24" s="121">
        <f>+SUM(AG24,AL24)</f>
        <v>6370</v>
      </c>
      <c r="AG24" s="121">
        <f>+SUM(AH24:AK24)</f>
        <v>6370</v>
      </c>
      <c r="AH24" s="121">
        <v>0</v>
      </c>
      <c r="AI24" s="121">
        <v>0</v>
      </c>
      <c r="AJ24" s="121">
        <v>0</v>
      </c>
      <c r="AK24" s="121">
        <v>6370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37695</v>
      </c>
      <c r="BE24" s="121">
        <v>0</v>
      </c>
      <c r="BF24" s="121">
        <v>0</v>
      </c>
      <c r="BG24" s="121">
        <f>+SUM(BF24,AN24,AF24)</f>
        <v>6370</v>
      </c>
      <c r="BH24" s="121">
        <f>SUM(D24,AF24)</f>
        <v>6370</v>
      </c>
      <c r="BI24" s="121">
        <f>SUM(E24,AG24)</f>
        <v>6370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6370</v>
      </c>
      <c r="BN24" s="121">
        <f>SUM(J24,AL24)</f>
        <v>0</v>
      </c>
      <c r="BO24" s="121">
        <f>SUM(K24,AM24)</f>
        <v>0</v>
      </c>
      <c r="BP24" s="121">
        <f>SUM(L24,AN24)</f>
        <v>66112</v>
      </c>
      <c r="BQ24" s="121">
        <f>SUM(M24,AO24)</f>
        <v>25121</v>
      </c>
      <c r="BR24" s="121">
        <f>SUM(N24,AP24)</f>
        <v>25121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2432</v>
      </c>
      <c r="BW24" s="121">
        <f>SUM(S24,AU24)</f>
        <v>0</v>
      </c>
      <c r="BX24" s="121">
        <f>SUM(T24,AV24)</f>
        <v>165</v>
      </c>
      <c r="BY24" s="121">
        <f>SUM(U24,AW24)</f>
        <v>2267</v>
      </c>
      <c r="BZ24" s="121">
        <f>SUM(V24,AX24)</f>
        <v>0</v>
      </c>
      <c r="CA24" s="121">
        <f>SUM(W24,AY24)</f>
        <v>32532</v>
      </c>
      <c r="CB24" s="121">
        <f>SUM(X24,AZ24)</f>
        <v>26066</v>
      </c>
      <c r="CC24" s="121">
        <f>SUM(Y24,BA24)</f>
        <v>1421</v>
      </c>
      <c r="CD24" s="121">
        <f>SUM(Z24,BB24)</f>
        <v>5045</v>
      </c>
      <c r="CE24" s="121">
        <f>SUM(AA24,BC24)</f>
        <v>0</v>
      </c>
      <c r="CF24" s="121">
        <f>SUM(AB24,BD24)</f>
        <v>103819</v>
      </c>
      <c r="CG24" s="121">
        <f>SUM(AC24,BE24)</f>
        <v>6027</v>
      </c>
      <c r="CH24" s="121">
        <f>SUM(AD24,BF24)</f>
        <v>131329</v>
      </c>
      <c r="CI24" s="121">
        <f>SUM(AE24,BG24)</f>
        <v>203811</v>
      </c>
    </row>
    <row r="25" spans="1:87" s="136" customFormat="1" ht="13.5" customHeight="1" x14ac:dyDescent="0.15">
      <c r="A25" s="119" t="s">
        <v>7</v>
      </c>
      <c r="B25" s="120" t="s">
        <v>395</v>
      </c>
      <c r="C25" s="119" t="s">
        <v>396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15299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15299</v>
      </c>
      <c r="X25" s="121">
        <v>10206</v>
      </c>
      <c r="Y25" s="121">
        <v>5093</v>
      </c>
      <c r="Z25" s="121">
        <v>0</v>
      </c>
      <c r="AA25" s="121">
        <v>0</v>
      </c>
      <c r="AB25" s="121">
        <v>34410</v>
      </c>
      <c r="AC25" s="121">
        <v>0</v>
      </c>
      <c r="AD25" s="121">
        <v>0</v>
      </c>
      <c r="AE25" s="121">
        <f>+SUM(D25,L25,AD25)</f>
        <v>15299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19739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15299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15299</v>
      </c>
      <c r="CB25" s="121">
        <f>SUM(X25,AZ25)</f>
        <v>10206</v>
      </c>
      <c r="CC25" s="121">
        <f>SUM(Y25,BA25)</f>
        <v>5093</v>
      </c>
      <c r="CD25" s="121">
        <f>SUM(Z25,BB25)</f>
        <v>0</v>
      </c>
      <c r="CE25" s="121">
        <f>SUM(AA25,BC25)</f>
        <v>0</v>
      </c>
      <c r="CF25" s="121">
        <f>SUM(AB25,BD25)</f>
        <v>54149</v>
      </c>
      <c r="CG25" s="121">
        <f>SUM(AC25,BE25)</f>
        <v>0</v>
      </c>
      <c r="CH25" s="121">
        <f>SUM(AD25,BF25)</f>
        <v>0</v>
      </c>
      <c r="CI25" s="121">
        <f>SUM(AE25,BG25)</f>
        <v>15299</v>
      </c>
    </row>
    <row r="26" spans="1:87" s="136" customFormat="1" ht="13.5" customHeight="1" x14ac:dyDescent="0.15">
      <c r="A26" s="119" t="s">
        <v>7</v>
      </c>
      <c r="B26" s="120" t="s">
        <v>398</v>
      </c>
      <c r="C26" s="119" t="s">
        <v>399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70586</v>
      </c>
      <c r="M26" s="121">
        <f>+SUM(N26:Q26)</f>
        <v>16259</v>
      </c>
      <c r="N26" s="121">
        <v>15890</v>
      </c>
      <c r="O26" s="121">
        <v>0</v>
      </c>
      <c r="P26" s="121">
        <v>270</v>
      </c>
      <c r="Q26" s="121">
        <v>99</v>
      </c>
      <c r="R26" s="121">
        <f>+SUM(S26:U26)</f>
        <v>6761</v>
      </c>
      <c r="S26" s="121">
        <v>0</v>
      </c>
      <c r="T26" s="121">
        <v>299</v>
      </c>
      <c r="U26" s="121">
        <v>6462</v>
      </c>
      <c r="V26" s="121">
        <v>0</v>
      </c>
      <c r="W26" s="121">
        <f>+SUM(X26:AA26)</f>
        <v>47566</v>
      </c>
      <c r="X26" s="121">
        <v>45999</v>
      </c>
      <c r="Y26" s="121">
        <v>33</v>
      </c>
      <c r="Z26" s="121">
        <v>1534</v>
      </c>
      <c r="AA26" s="121">
        <v>0</v>
      </c>
      <c r="AB26" s="121">
        <v>71023</v>
      </c>
      <c r="AC26" s="121">
        <v>0</v>
      </c>
      <c r="AD26" s="121">
        <v>22574</v>
      </c>
      <c r="AE26" s="121">
        <f>+SUM(D26,L26,AD26)</f>
        <v>93160</v>
      </c>
      <c r="AF26" s="121">
        <f>+SUM(AG26,AL26)</f>
        <v>2327</v>
      </c>
      <c r="AG26" s="121">
        <f>+SUM(AH26:AK26)</f>
        <v>2327</v>
      </c>
      <c r="AH26" s="121">
        <v>0</v>
      </c>
      <c r="AI26" s="121">
        <v>2327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35880</v>
      </c>
      <c r="AO26" s="121">
        <f>+SUM(AP26:AS26)</f>
        <v>10040</v>
      </c>
      <c r="AP26" s="121">
        <v>8541</v>
      </c>
      <c r="AQ26" s="121">
        <v>0</v>
      </c>
      <c r="AR26" s="121">
        <v>1499</v>
      </c>
      <c r="AS26" s="121">
        <v>0</v>
      </c>
      <c r="AT26" s="121">
        <f>+SUM(AU26:AW26)</f>
        <v>21780</v>
      </c>
      <c r="AU26" s="121">
        <v>0</v>
      </c>
      <c r="AV26" s="121">
        <v>21780</v>
      </c>
      <c r="AW26" s="121">
        <v>0</v>
      </c>
      <c r="AX26" s="121">
        <v>0</v>
      </c>
      <c r="AY26" s="121">
        <f>+SUM(AZ26:BC26)</f>
        <v>4060</v>
      </c>
      <c r="AZ26" s="121">
        <v>0</v>
      </c>
      <c r="BA26" s="121">
        <v>4060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38207</v>
      </c>
      <c r="BH26" s="121">
        <f>SUM(D26,AF26)</f>
        <v>2327</v>
      </c>
      <c r="BI26" s="121">
        <f>SUM(E26,AG26)</f>
        <v>2327</v>
      </c>
      <c r="BJ26" s="121">
        <f>SUM(F26,AH26)</f>
        <v>0</v>
      </c>
      <c r="BK26" s="121">
        <f>SUM(G26,AI26)</f>
        <v>2327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106466</v>
      </c>
      <c r="BQ26" s="121">
        <f>SUM(M26,AO26)</f>
        <v>26299</v>
      </c>
      <c r="BR26" s="121">
        <f>SUM(N26,AP26)</f>
        <v>24431</v>
      </c>
      <c r="BS26" s="121">
        <f>SUM(O26,AQ26)</f>
        <v>0</v>
      </c>
      <c r="BT26" s="121">
        <f>SUM(P26,AR26)</f>
        <v>1769</v>
      </c>
      <c r="BU26" s="121">
        <f>SUM(Q26,AS26)</f>
        <v>99</v>
      </c>
      <c r="BV26" s="121">
        <f>SUM(R26,AT26)</f>
        <v>28541</v>
      </c>
      <c r="BW26" s="121">
        <f>SUM(S26,AU26)</f>
        <v>0</v>
      </c>
      <c r="BX26" s="121">
        <f>SUM(T26,AV26)</f>
        <v>22079</v>
      </c>
      <c r="BY26" s="121">
        <f>SUM(U26,AW26)</f>
        <v>6462</v>
      </c>
      <c r="BZ26" s="121">
        <f>SUM(V26,AX26)</f>
        <v>0</v>
      </c>
      <c r="CA26" s="121">
        <f>SUM(W26,AY26)</f>
        <v>51626</v>
      </c>
      <c r="CB26" s="121">
        <f>SUM(X26,AZ26)</f>
        <v>45999</v>
      </c>
      <c r="CC26" s="121">
        <f>SUM(Y26,BA26)</f>
        <v>4093</v>
      </c>
      <c r="CD26" s="121">
        <f>SUM(Z26,BB26)</f>
        <v>1534</v>
      </c>
      <c r="CE26" s="121">
        <f>SUM(AA26,BC26)</f>
        <v>0</v>
      </c>
      <c r="CF26" s="121">
        <f>SUM(AB26,BD26)</f>
        <v>71023</v>
      </c>
      <c r="CG26" s="121">
        <f>SUM(AC26,BE26)</f>
        <v>0</v>
      </c>
      <c r="CH26" s="121">
        <f>SUM(AD26,BF26)</f>
        <v>22574</v>
      </c>
      <c r="CI26" s="121">
        <f>SUM(AE26,BG26)</f>
        <v>131367</v>
      </c>
    </row>
    <row r="27" spans="1:87" s="136" customFormat="1" ht="13.5" customHeight="1" x14ac:dyDescent="0.15">
      <c r="A27" s="119" t="s">
        <v>7</v>
      </c>
      <c r="B27" s="120" t="s">
        <v>401</v>
      </c>
      <c r="C27" s="119" t="s">
        <v>402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26701</v>
      </c>
      <c r="M27" s="121">
        <f>+SUM(N27:Q27)</f>
        <v>9114</v>
      </c>
      <c r="N27" s="121">
        <v>8306</v>
      </c>
      <c r="O27" s="121">
        <v>0</v>
      </c>
      <c r="P27" s="121">
        <v>404</v>
      </c>
      <c r="Q27" s="121">
        <v>404</v>
      </c>
      <c r="R27" s="121">
        <f>+SUM(S27:U27)</f>
        <v>2600</v>
      </c>
      <c r="S27" s="121">
        <v>0</v>
      </c>
      <c r="T27" s="121">
        <v>676</v>
      </c>
      <c r="U27" s="121">
        <v>1924</v>
      </c>
      <c r="V27" s="121">
        <v>0</v>
      </c>
      <c r="W27" s="121">
        <f>+SUM(X27:AA27)</f>
        <v>14987</v>
      </c>
      <c r="X27" s="121">
        <v>13442</v>
      </c>
      <c r="Y27" s="121">
        <v>0</v>
      </c>
      <c r="Z27" s="121">
        <v>1545</v>
      </c>
      <c r="AA27" s="121">
        <v>0</v>
      </c>
      <c r="AB27" s="121">
        <v>49703</v>
      </c>
      <c r="AC27" s="121">
        <v>0</v>
      </c>
      <c r="AD27" s="121">
        <v>45</v>
      </c>
      <c r="AE27" s="121">
        <f>+SUM(D27,L27,AD27)</f>
        <v>26746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14902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26701</v>
      </c>
      <c r="BQ27" s="121">
        <f>SUM(M27,AO27)</f>
        <v>9114</v>
      </c>
      <c r="BR27" s="121">
        <f>SUM(N27,AP27)</f>
        <v>8306</v>
      </c>
      <c r="BS27" s="121">
        <f>SUM(O27,AQ27)</f>
        <v>0</v>
      </c>
      <c r="BT27" s="121">
        <f>SUM(P27,AR27)</f>
        <v>404</v>
      </c>
      <c r="BU27" s="121">
        <f>SUM(Q27,AS27)</f>
        <v>404</v>
      </c>
      <c r="BV27" s="121">
        <f>SUM(R27,AT27)</f>
        <v>2600</v>
      </c>
      <c r="BW27" s="121">
        <f>SUM(S27,AU27)</f>
        <v>0</v>
      </c>
      <c r="BX27" s="121">
        <f>SUM(T27,AV27)</f>
        <v>676</v>
      </c>
      <c r="BY27" s="121">
        <f>SUM(U27,AW27)</f>
        <v>1924</v>
      </c>
      <c r="BZ27" s="121">
        <f>SUM(V27,AX27)</f>
        <v>0</v>
      </c>
      <c r="CA27" s="121">
        <f>SUM(W27,AY27)</f>
        <v>14987</v>
      </c>
      <c r="CB27" s="121">
        <f>SUM(X27,AZ27)</f>
        <v>13442</v>
      </c>
      <c r="CC27" s="121">
        <f>SUM(Y27,BA27)</f>
        <v>0</v>
      </c>
      <c r="CD27" s="121">
        <f>SUM(Z27,BB27)</f>
        <v>1545</v>
      </c>
      <c r="CE27" s="121">
        <f>SUM(AA27,BC27)</f>
        <v>0</v>
      </c>
      <c r="CF27" s="121">
        <f>SUM(AB27,BD27)</f>
        <v>64605</v>
      </c>
      <c r="CG27" s="121">
        <f>SUM(AC27,BE27)</f>
        <v>0</v>
      </c>
      <c r="CH27" s="121">
        <f>SUM(AD27,BF27)</f>
        <v>45</v>
      </c>
      <c r="CI27" s="121">
        <f>SUM(AE27,BG27)</f>
        <v>26746</v>
      </c>
    </row>
    <row r="28" spans="1:87" s="136" customFormat="1" ht="13.5" customHeight="1" x14ac:dyDescent="0.15">
      <c r="A28" s="119" t="s">
        <v>7</v>
      </c>
      <c r="B28" s="120" t="s">
        <v>406</v>
      </c>
      <c r="C28" s="119" t="s">
        <v>407</v>
      </c>
      <c r="D28" s="121">
        <f>+SUM(E28,J28)</f>
        <v>1179</v>
      </c>
      <c r="E28" s="121">
        <f>+SUM(F28:I28)</f>
        <v>1179</v>
      </c>
      <c r="F28" s="121">
        <v>0</v>
      </c>
      <c r="G28" s="121">
        <v>0</v>
      </c>
      <c r="H28" s="121">
        <v>1179</v>
      </c>
      <c r="I28" s="121">
        <v>0</v>
      </c>
      <c r="J28" s="121">
        <v>0</v>
      </c>
      <c r="K28" s="121">
        <v>0</v>
      </c>
      <c r="L28" s="121">
        <f>+SUM(M28,R28,V28,W28,AC28)</f>
        <v>20940</v>
      </c>
      <c r="M28" s="121">
        <f>+SUM(N28:Q28)</f>
        <v>3753</v>
      </c>
      <c r="N28" s="121">
        <v>3753</v>
      </c>
      <c r="O28" s="121">
        <v>0</v>
      </c>
      <c r="P28" s="121">
        <v>0</v>
      </c>
      <c r="Q28" s="121">
        <v>0</v>
      </c>
      <c r="R28" s="121">
        <f>+SUM(S28:U28)</f>
        <v>4027</v>
      </c>
      <c r="S28" s="121">
        <v>0</v>
      </c>
      <c r="T28" s="121">
        <v>0</v>
      </c>
      <c r="U28" s="121">
        <v>4027</v>
      </c>
      <c r="V28" s="121">
        <v>0</v>
      </c>
      <c r="W28" s="121">
        <f>+SUM(X28:AA28)</f>
        <v>13160</v>
      </c>
      <c r="X28" s="121">
        <v>12625</v>
      </c>
      <c r="Y28" s="121">
        <v>0</v>
      </c>
      <c r="Z28" s="121">
        <v>535</v>
      </c>
      <c r="AA28" s="121">
        <v>0</v>
      </c>
      <c r="AB28" s="121">
        <v>44524</v>
      </c>
      <c r="AC28" s="121">
        <v>0</v>
      </c>
      <c r="AD28" s="121">
        <v>0</v>
      </c>
      <c r="AE28" s="121">
        <f>+SUM(D28,L28,AD28)</f>
        <v>22119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12595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1179</v>
      </c>
      <c r="BI28" s="121">
        <f>SUM(E28,AG28)</f>
        <v>1179</v>
      </c>
      <c r="BJ28" s="121">
        <f>SUM(F28,AH28)</f>
        <v>0</v>
      </c>
      <c r="BK28" s="121">
        <f>SUM(G28,AI28)</f>
        <v>0</v>
      </c>
      <c r="BL28" s="121">
        <f>SUM(H28,AJ28)</f>
        <v>1179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20940</v>
      </c>
      <c r="BQ28" s="121">
        <f>SUM(M28,AO28)</f>
        <v>3753</v>
      </c>
      <c r="BR28" s="121">
        <f>SUM(N28,AP28)</f>
        <v>3753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4027</v>
      </c>
      <c r="BW28" s="121">
        <f>SUM(S28,AU28)</f>
        <v>0</v>
      </c>
      <c r="BX28" s="121">
        <f>SUM(T28,AV28)</f>
        <v>0</v>
      </c>
      <c r="BY28" s="121">
        <f>SUM(U28,AW28)</f>
        <v>4027</v>
      </c>
      <c r="BZ28" s="121">
        <f>SUM(V28,AX28)</f>
        <v>0</v>
      </c>
      <c r="CA28" s="121">
        <f>SUM(W28,AY28)</f>
        <v>13160</v>
      </c>
      <c r="CB28" s="121">
        <f>SUM(X28,AZ28)</f>
        <v>12625</v>
      </c>
      <c r="CC28" s="121">
        <f>SUM(Y28,BA28)</f>
        <v>0</v>
      </c>
      <c r="CD28" s="121">
        <f>SUM(Z28,BB28)</f>
        <v>535</v>
      </c>
      <c r="CE28" s="121">
        <f>SUM(AA28,BC28)</f>
        <v>0</v>
      </c>
      <c r="CF28" s="121">
        <f>SUM(AB28,BD28)</f>
        <v>57119</v>
      </c>
      <c r="CG28" s="121">
        <f>SUM(AC28,BE28)</f>
        <v>0</v>
      </c>
      <c r="CH28" s="121">
        <f>SUM(AD28,BF28)</f>
        <v>0</v>
      </c>
      <c r="CI28" s="121">
        <f>SUM(AE28,BG28)</f>
        <v>22119</v>
      </c>
    </row>
    <row r="29" spans="1:87" s="136" customFormat="1" ht="13.5" customHeight="1" x14ac:dyDescent="0.15">
      <c r="A29" s="119" t="s">
        <v>7</v>
      </c>
      <c r="B29" s="120" t="s">
        <v>409</v>
      </c>
      <c r="C29" s="119" t="s">
        <v>410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28425</v>
      </c>
      <c r="M29" s="121">
        <f>+SUM(N29:Q29)</f>
        <v>4496</v>
      </c>
      <c r="N29" s="121">
        <v>4496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23929</v>
      </c>
      <c r="X29" s="121">
        <v>16957</v>
      </c>
      <c r="Y29" s="121">
        <v>0</v>
      </c>
      <c r="Z29" s="121">
        <v>6182</v>
      </c>
      <c r="AA29" s="121">
        <v>790</v>
      </c>
      <c r="AB29" s="121">
        <v>33574</v>
      </c>
      <c r="AC29" s="121">
        <v>0</v>
      </c>
      <c r="AD29" s="121">
        <v>12800</v>
      </c>
      <c r="AE29" s="121">
        <f>+SUM(D29,L29,AD29)</f>
        <v>41225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28425</v>
      </c>
      <c r="BQ29" s="121">
        <f>SUM(M29,AO29)</f>
        <v>4496</v>
      </c>
      <c r="BR29" s="121">
        <f>SUM(N29,AP29)</f>
        <v>4496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23929</v>
      </c>
      <c r="CB29" s="121">
        <f>SUM(X29,AZ29)</f>
        <v>16957</v>
      </c>
      <c r="CC29" s="121">
        <f>SUM(Y29,BA29)</f>
        <v>0</v>
      </c>
      <c r="CD29" s="121">
        <f>SUM(Z29,BB29)</f>
        <v>6182</v>
      </c>
      <c r="CE29" s="121">
        <f>SUM(AA29,BC29)</f>
        <v>790</v>
      </c>
      <c r="CF29" s="121">
        <f>SUM(AB29,BD29)</f>
        <v>33574</v>
      </c>
      <c r="CG29" s="121">
        <f>SUM(AC29,BE29)</f>
        <v>0</v>
      </c>
      <c r="CH29" s="121">
        <f>SUM(AD29,BF29)</f>
        <v>12800</v>
      </c>
      <c r="CI29" s="121">
        <f>SUM(AE29,BG29)</f>
        <v>41225</v>
      </c>
    </row>
    <row r="30" spans="1:87" s="136" customFormat="1" ht="13.5" customHeight="1" x14ac:dyDescent="0.15">
      <c r="A30" s="119" t="s">
        <v>7</v>
      </c>
      <c r="B30" s="120" t="s">
        <v>412</v>
      </c>
      <c r="C30" s="119" t="s">
        <v>413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64903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64903</v>
      </c>
      <c r="X30" s="121">
        <v>64778</v>
      </c>
      <c r="Y30" s="121">
        <v>0</v>
      </c>
      <c r="Z30" s="121">
        <v>125</v>
      </c>
      <c r="AA30" s="121">
        <v>0</v>
      </c>
      <c r="AB30" s="121">
        <v>141232</v>
      </c>
      <c r="AC30" s="121">
        <v>0</v>
      </c>
      <c r="AD30" s="121">
        <v>12651</v>
      </c>
      <c r="AE30" s="121">
        <f>+SUM(D30,L30,AD30)</f>
        <v>77554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55252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64903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64903</v>
      </c>
      <c r="CB30" s="121">
        <f>SUM(X30,AZ30)</f>
        <v>64778</v>
      </c>
      <c r="CC30" s="121">
        <f>SUM(Y30,BA30)</f>
        <v>0</v>
      </c>
      <c r="CD30" s="121">
        <f>SUM(Z30,BB30)</f>
        <v>125</v>
      </c>
      <c r="CE30" s="121">
        <f>SUM(AA30,BC30)</f>
        <v>0</v>
      </c>
      <c r="CF30" s="121">
        <f>SUM(AB30,BD30)</f>
        <v>196484</v>
      </c>
      <c r="CG30" s="121">
        <f>SUM(AC30,BE30)</f>
        <v>0</v>
      </c>
      <c r="CH30" s="121">
        <f>SUM(AD30,BF30)</f>
        <v>12651</v>
      </c>
      <c r="CI30" s="121">
        <f>SUM(AE30,BG30)</f>
        <v>77554</v>
      </c>
    </row>
    <row r="31" spans="1:87" s="136" customFormat="1" ht="13.5" customHeight="1" x14ac:dyDescent="0.15">
      <c r="A31" s="119" t="s">
        <v>7</v>
      </c>
      <c r="B31" s="120" t="s">
        <v>415</v>
      </c>
      <c r="C31" s="119" t="s">
        <v>416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1187</v>
      </c>
      <c r="L31" s="121">
        <f>+SUM(M31,R31,V31,W31,AC31)</f>
        <v>55255</v>
      </c>
      <c r="M31" s="121">
        <f>+SUM(N31:Q31)</f>
        <v>715</v>
      </c>
      <c r="N31" s="121">
        <v>715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54540</v>
      </c>
      <c r="X31" s="121">
        <v>54540</v>
      </c>
      <c r="Y31" s="121">
        <v>0</v>
      </c>
      <c r="Z31" s="121">
        <v>0</v>
      </c>
      <c r="AA31" s="121">
        <v>0</v>
      </c>
      <c r="AB31" s="121">
        <v>68616</v>
      </c>
      <c r="AC31" s="121">
        <v>0</v>
      </c>
      <c r="AD31" s="121">
        <v>0</v>
      </c>
      <c r="AE31" s="121">
        <f>+SUM(D31,L31,AD31)</f>
        <v>55255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54367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1187</v>
      </c>
      <c r="BP31" s="121">
        <f>SUM(L31,AN31)</f>
        <v>55255</v>
      </c>
      <c r="BQ31" s="121">
        <f>SUM(M31,AO31)</f>
        <v>715</v>
      </c>
      <c r="BR31" s="121">
        <f>SUM(N31,AP31)</f>
        <v>715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54540</v>
      </c>
      <c r="CB31" s="121">
        <f>SUM(X31,AZ31)</f>
        <v>54540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122983</v>
      </c>
      <c r="CG31" s="121">
        <f>SUM(AC31,BE31)</f>
        <v>0</v>
      </c>
      <c r="CH31" s="121">
        <f>SUM(AD31,BF31)</f>
        <v>0</v>
      </c>
      <c r="CI31" s="121">
        <f>SUM(AE31,BG31)</f>
        <v>55255</v>
      </c>
    </row>
    <row r="32" spans="1:87" s="136" customFormat="1" ht="13.5" customHeight="1" x14ac:dyDescent="0.15">
      <c r="A32" s="119" t="s">
        <v>7</v>
      </c>
      <c r="B32" s="120" t="s">
        <v>418</v>
      </c>
      <c r="C32" s="119" t="s">
        <v>419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204</v>
      </c>
      <c r="L32" s="121">
        <f>+SUM(M32,R32,V32,W32,AC32)</f>
        <v>14320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264</v>
      </c>
      <c r="S32" s="121">
        <v>0</v>
      </c>
      <c r="T32" s="121">
        <v>264</v>
      </c>
      <c r="U32" s="121">
        <v>0</v>
      </c>
      <c r="V32" s="121">
        <v>0</v>
      </c>
      <c r="W32" s="121">
        <f>+SUM(X32:AA32)</f>
        <v>14056</v>
      </c>
      <c r="X32" s="121">
        <v>14056</v>
      </c>
      <c r="Y32" s="121">
        <v>0</v>
      </c>
      <c r="Z32" s="121">
        <v>0</v>
      </c>
      <c r="AA32" s="121">
        <v>0</v>
      </c>
      <c r="AB32" s="121">
        <v>10369</v>
      </c>
      <c r="AC32" s="121">
        <v>0</v>
      </c>
      <c r="AD32" s="121">
        <v>0</v>
      </c>
      <c r="AE32" s="121">
        <f>+SUM(D32,L32,AD32)</f>
        <v>14320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14065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204</v>
      </c>
      <c r="BP32" s="121">
        <f>SUM(L32,AN32)</f>
        <v>14320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264</v>
      </c>
      <c r="BW32" s="121">
        <f>SUM(S32,AU32)</f>
        <v>0</v>
      </c>
      <c r="BX32" s="121">
        <f>SUM(T32,AV32)</f>
        <v>264</v>
      </c>
      <c r="BY32" s="121">
        <f>SUM(U32,AW32)</f>
        <v>0</v>
      </c>
      <c r="BZ32" s="121">
        <f>SUM(V32,AX32)</f>
        <v>0</v>
      </c>
      <c r="CA32" s="121">
        <f>SUM(W32,AY32)</f>
        <v>14056</v>
      </c>
      <c r="CB32" s="121">
        <f>SUM(X32,AZ32)</f>
        <v>14056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24434</v>
      </c>
      <c r="CG32" s="121">
        <f>SUM(AC32,BE32)</f>
        <v>0</v>
      </c>
      <c r="CH32" s="121">
        <f>SUM(AD32,BF32)</f>
        <v>0</v>
      </c>
      <c r="CI32" s="121">
        <f>SUM(AE32,BG32)</f>
        <v>14320</v>
      </c>
    </row>
    <row r="33" spans="1:87" s="136" customFormat="1" ht="13.5" customHeight="1" x14ac:dyDescent="0.15">
      <c r="A33" s="119" t="s">
        <v>7</v>
      </c>
      <c r="B33" s="120" t="s">
        <v>330</v>
      </c>
      <c r="C33" s="119" t="s">
        <v>331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185669</v>
      </c>
      <c r="AO33" s="121">
        <f>+SUM(AP33:AS33)</f>
        <v>25476</v>
      </c>
      <c r="AP33" s="121">
        <v>25476</v>
      </c>
      <c r="AQ33" s="121">
        <v>0</v>
      </c>
      <c r="AR33" s="121">
        <v>0</v>
      </c>
      <c r="AS33" s="121">
        <v>0</v>
      </c>
      <c r="AT33" s="121">
        <f>+SUM(AU33:AW33)</f>
        <v>157997</v>
      </c>
      <c r="AU33" s="121">
        <v>0</v>
      </c>
      <c r="AV33" s="121">
        <v>157662</v>
      </c>
      <c r="AW33" s="121">
        <v>335</v>
      </c>
      <c r="AX33" s="121">
        <v>0</v>
      </c>
      <c r="AY33" s="121">
        <f>+SUM(AZ33:BC33)</f>
        <v>2196</v>
      </c>
      <c r="AZ33" s="121">
        <v>2196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790</v>
      </c>
      <c r="BG33" s="121">
        <f>+SUM(BF33,AN33,AF33)</f>
        <v>186459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185669</v>
      </c>
      <c r="BQ33" s="121">
        <f>SUM(M33,AO33)</f>
        <v>25476</v>
      </c>
      <c r="BR33" s="121">
        <f>SUM(N33,AP33)</f>
        <v>25476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157997</v>
      </c>
      <c r="BW33" s="121">
        <f>SUM(S33,AU33)</f>
        <v>0</v>
      </c>
      <c r="BX33" s="121">
        <f>SUM(T33,AV33)</f>
        <v>157662</v>
      </c>
      <c r="BY33" s="121">
        <f>SUM(U33,AW33)</f>
        <v>335</v>
      </c>
      <c r="BZ33" s="121">
        <f>SUM(V33,AX33)</f>
        <v>0</v>
      </c>
      <c r="CA33" s="121">
        <f>SUM(W33,AY33)</f>
        <v>2196</v>
      </c>
      <c r="CB33" s="121">
        <f>SUM(X33,AZ33)</f>
        <v>2196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790</v>
      </c>
      <c r="CI33" s="121">
        <f>SUM(AE33,BG33)</f>
        <v>186459</v>
      </c>
    </row>
    <row r="34" spans="1:87" s="136" customFormat="1" ht="13.5" customHeight="1" x14ac:dyDescent="0.15">
      <c r="A34" s="119" t="s">
        <v>7</v>
      </c>
      <c r="B34" s="120" t="s">
        <v>374</v>
      </c>
      <c r="C34" s="119" t="s">
        <v>375</v>
      </c>
      <c r="D34" s="121">
        <f>+SUM(E34,J34)</f>
        <v>4438</v>
      </c>
      <c r="E34" s="121">
        <f>+SUM(F34:I34)</f>
        <v>4438</v>
      </c>
      <c r="F34" s="121">
        <v>0</v>
      </c>
      <c r="G34" s="121">
        <v>0</v>
      </c>
      <c r="H34" s="121">
        <v>4438</v>
      </c>
      <c r="I34" s="121">
        <v>0</v>
      </c>
      <c r="J34" s="121">
        <v>0</v>
      </c>
      <c r="K34" s="121">
        <v>0</v>
      </c>
      <c r="L34" s="121">
        <f>+SUM(M34,R34,V34,W34,AC34)</f>
        <v>50438</v>
      </c>
      <c r="M34" s="121">
        <f>+SUM(N34:Q34)</f>
        <v>35295</v>
      </c>
      <c r="N34" s="121">
        <v>0</v>
      </c>
      <c r="O34" s="121">
        <v>35295</v>
      </c>
      <c r="P34" s="121">
        <v>0</v>
      </c>
      <c r="Q34" s="121">
        <v>0</v>
      </c>
      <c r="R34" s="121">
        <f>+SUM(S34:U34)</f>
        <v>7179</v>
      </c>
      <c r="S34" s="121">
        <v>0</v>
      </c>
      <c r="T34" s="121">
        <v>0</v>
      </c>
      <c r="U34" s="121">
        <v>7179</v>
      </c>
      <c r="V34" s="121">
        <v>0</v>
      </c>
      <c r="W34" s="121">
        <f>+SUM(X34:AA34)</f>
        <v>7964</v>
      </c>
      <c r="X34" s="121">
        <v>0</v>
      </c>
      <c r="Y34" s="121">
        <v>0</v>
      </c>
      <c r="Z34" s="121">
        <v>7964</v>
      </c>
      <c r="AA34" s="121">
        <v>0</v>
      </c>
      <c r="AB34" s="121">
        <v>0</v>
      </c>
      <c r="AC34" s="121">
        <v>0</v>
      </c>
      <c r="AD34" s="121">
        <v>0</v>
      </c>
      <c r="AE34" s="121">
        <f>+SUM(D34,L34,AD34)</f>
        <v>54876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4438</v>
      </c>
      <c r="BI34" s="121">
        <f>SUM(E34,AG34)</f>
        <v>4438</v>
      </c>
      <c r="BJ34" s="121">
        <f>SUM(F34,AH34)</f>
        <v>0</v>
      </c>
      <c r="BK34" s="121">
        <f>SUM(G34,AI34)</f>
        <v>0</v>
      </c>
      <c r="BL34" s="121">
        <f>SUM(H34,AJ34)</f>
        <v>4438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50438</v>
      </c>
      <c r="BQ34" s="121">
        <f>SUM(M34,AO34)</f>
        <v>35295</v>
      </c>
      <c r="BR34" s="121">
        <f>SUM(N34,AP34)</f>
        <v>0</v>
      </c>
      <c r="BS34" s="121">
        <f>SUM(O34,AQ34)</f>
        <v>35295</v>
      </c>
      <c r="BT34" s="121">
        <f>SUM(P34,AR34)</f>
        <v>0</v>
      </c>
      <c r="BU34" s="121">
        <f>SUM(Q34,AS34)</f>
        <v>0</v>
      </c>
      <c r="BV34" s="121">
        <f>SUM(R34,AT34)</f>
        <v>7179</v>
      </c>
      <c r="BW34" s="121">
        <f>SUM(S34,AU34)</f>
        <v>0</v>
      </c>
      <c r="BX34" s="121">
        <f>SUM(T34,AV34)</f>
        <v>0</v>
      </c>
      <c r="BY34" s="121">
        <f>SUM(U34,AW34)</f>
        <v>7179</v>
      </c>
      <c r="BZ34" s="121">
        <f>SUM(V34,AX34)</f>
        <v>0</v>
      </c>
      <c r="CA34" s="121">
        <f>SUM(W34,AY34)</f>
        <v>7964</v>
      </c>
      <c r="CB34" s="121">
        <f>SUM(X34,AZ34)</f>
        <v>0</v>
      </c>
      <c r="CC34" s="121">
        <f>SUM(Y34,BA34)</f>
        <v>0</v>
      </c>
      <c r="CD34" s="121">
        <f>SUM(Z34,BB34)</f>
        <v>7964</v>
      </c>
      <c r="CE34" s="121">
        <f>SUM(AA34,BC34)</f>
        <v>0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54876</v>
      </c>
    </row>
    <row r="35" spans="1:87" s="136" customFormat="1" ht="13.5" customHeight="1" x14ac:dyDescent="0.15">
      <c r="A35" s="119" t="s">
        <v>7</v>
      </c>
      <c r="B35" s="120" t="s">
        <v>350</v>
      </c>
      <c r="C35" s="119" t="s">
        <v>351</v>
      </c>
      <c r="D35" s="121">
        <f>+SUM(E35,J35)</f>
        <v>4968</v>
      </c>
      <c r="E35" s="121">
        <f>+SUM(F35:I35)</f>
        <v>4968</v>
      </c>
      <c r="F35" s="121">
        <v>0</v>
      </c>
      <c r="G35" s="121">
        <v>0</v>
      </c>
      <c r="H35" s="121">
        <v>4968</v>
      </c>
      <c r="I35" s="121">
        <v>0</v>
      </c>
      <c r="J35" s="121">
        <v>0</v>
      </c>
      <c r="K35" s="121">
        <v>0</v>
      </c>
      <c r="L35" s="121">
        <f>+SUM(M35,R35,V35,W35,AC35)</f>
        <v>392301</v>
      </c>
      <c r="M35" s="121">
        <f>+SUM(N35:Q35)</f>
        <v>102434</v>
      </c>
      <c r="N35" s="121">
        <v>87308</v>
      </c>
      <c r="O35" s="121">
        <v>0</v>
      </c>
      <c r="P35" s="121">
        <v>12112</v>
      </c>
      <c r="Q35" s="121">
        <v>3014</v>
      </c>
      <c r="R35" s="121">
        <f>+SUM(S35:U35)</f>
        <v>175258</v>
      </c>
      <c r="S35" s="121">
        <v>0</v>
      </c>
      <c r="T35" s="121">
        <v>143955</v>
      </c>
      <c r="U35" s="121">
        <v>31303</v>
      </c>
      <c r="V35" s="121">
        <v>0</v>
      </c>
      <c r="W35" s="121">
        <f>+SUM(X35:AA35)</f>
        <v>114609</v>
      </c>
      <c r="X35" s="121">
        <v>0</v>
      </c>
      <c r="Y35" s="121">
        <v>108790</v>
      </c>
      <c r="Z35" s="121">
        <v>5819</v>
      </c>
      <c r="AA35" s="121">
        <v>0</v>
      </c>
      <c r="AB35" s="121">
        <v>0</v>
      </c>
      <c r="AC35" s="121">
        <v>0</v>
      </c>
      <c r="AD35" s="121">
        <v>0</v>
      </c>
      <c r="AE35" s="121">
        <f>+SUM(D35,L35,AD35)</f>
        <v>397269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282012</v>
      </c>
      <c r="AO35" s="121">
        <f>+SUM(AP35:AS35)</f>
        <v>56264</v>
      </c>
      <c r="AP35" s="121">
        <v>54819</v>
      </c>
      <c r="AQ35" s="121">
        <v>0</v>
      </c>
      <c r="AR35" s="121">
        <v>1445</v>
      </c>
      <c r="AS35" s="121">
        <v>0</v>
      </c>
      <c r="AT35" s="121">
        <f>+SUM(AU35:AW35)</f>
        <v>208752</v>
      </c>
      <c r="AU35" s="121">
        <v>0</v>
      </c>
      <c r="AV35" s="121">
        <v>208752</v>
      </c>
      <c r="AW35" s="121">
        <v>0</v>
      </c>
      <c r="AX35" s="121">
        <v>0</v>
      </c>
      <c r="AY35" s="121">
        <f>+SUM(AZ35:BC35)</f>
        <v>16996</v>
      </c>
      <c r="AZ35" s="121">
        <v>0</v>
      </c>
      <c r="BA35" s="121">
        <v>16996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f>+SUM(BF35,AN35,AF35)</f>
        <v>282012</v>
      </c>
      <c r="BH35" s="121">
        <f>SUM(D35,AF35)</f>
        <v>4968</v>
      </c>
      <c r="BI35" s="121">
        <f>SUM(E35,AG35)</f>
        <v>4968</v>
      </c>
      <c r="BJ35" s="121">
        <f>SUM(F35,AH35)</f>
        <v>0</v>
      </c>
      <c r="BK35" s="121">
        <f>SUM(G35,AI35)</f>
        <v>0</v>
      </c>
      <c r="BL35" s="121">
        <f>SUM(H35,AJ35)</f>
        <v>4968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674313</v>
      </c>
      <c r="BQ35" s="121">
        <f>SUM(M35,AO35)</f>
        <v>158698</v>
      </c>
      <c r="BR35" s="121">
        <f>SUM(N35,AP35)</f>
        <v>142127</v>
      </c>
      <c r="BS35" s="121">
        <f>SUM(O35,AQ35)</f>
        <v>0</v>
      </c>
      <c r="BT35" s="121">
        <f>SUM(P35,AR35)</f>
        <v>13557</v>
      </c>
      <c r="BU35" s="121">
        <f>SUM(Q35,AS35)</f>
        <v>3014</v>
      </c>
      <c r="BV35" s="121">
        <f>SUM(R35,AT35)</f>
        <v>384010</v>
      </c>
      <c r="BW35" s="121">
        <f>SUM(S35,AU35)</f>
        <v>0</v>
      </c>
      <c r="BX35" s="121">
        <f>SUM(T35,AV35)</f>
        <v>352707</v>
      </c>
      <c r="BY35" s="121">
        <f>SUM(U35,AW35)</f>
        <v>31303</v>
      </c>
      <c r="BZ35" s="121">
        <f>SUM(V35,AX35)</f>
        <v>0</v>
      </c>
      <c r="CA35" s="121">
        <f>SUM(W35,AY35)</f>
        <v>131605</v>
      </c>
      <c r="CB35" s="121">
        <f>SUM(X35,AZ35)</f>
        <v>0</v>
      </c>
      <c r="CC35" s="121">
        <f>SUM(Y35,BA35)</f>
        <v>125786</v>
      </c>
      <c r="CD35" s="121">
        <f>SUM(Z35,BB35)</f>
        <v>5819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0</v>
      </c>
      <c r="CI35" s="121">
        <f>SUM(AE35,BG35)</f>
        <v>679281</v>
      </c>
    </row>
    <row r="36" spans="1:87" s="136" customFormat="1" ht="13.5" customHeight="1" x14ac:dyDescent="0.15">
      <c r="A36" s="119" t="s">
        <v>7</v>
      </c>
      <c r="B36" s="120" t="s">
        <v>369</v>
      </c>
      <c r="C36" s="119" t="s">
        <v>370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858550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33893</v>
      </c>
      <c r="S36" s="121">
        <v>0</v>
      </c>
      <c r="T36" s="121">
        <v>33893</v>
      </c>
      <c r="U36" s="121">
        <v>0</v>
      </c>
      <c r="V36" s="121">
        <v>0</v>
      </c>
      <c r="W36" s="121">
        <f>+SUM(X36:AA36)</f>
        <v>824657</v>
      </c>
      <c r="X36" s="121">
        <v>0</v>
      </c>
      <c r="Y36" s="121">
        <v>824657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858550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283820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30376</v>
      </c>
      <c r="AU36" s="121">
        <v>0</v>
      </c>
      <c r="AV36" s="121">
        <v>30376</v>
      </c>
      <c r="AW36" s="121">
        <v>0</v>
      </c>
      <c r="AX36" s="121">
        <v>0</v>
      </c>
      <c r="AY36" s="121">
        <f>+SUM(AZ36:BC36)</f>
        <v>253444</v>
      </c>
      <c r="AZ36" s="121">
        <v>0</v>
      </c>
      <c r="BA36" s="121">
        <v>253444</v>
      </c>
      <c r="BB36" s="121">
        <v>0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283820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1142370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64269</v>
      </c>
      <c r="BW36" s="121">
        <f>SUM(S36,AU36)</f>
        <v>0</v>
      </c>
      <c r="BX36" s="121">
        <f>SUM(T36,AV36)</f>
        <v>64269</v>
      </c>
      <c r="BY36" s="121">
        <f>SUM(U36,AW36)</f>
        <v>0</v>
      </c>
      <c r="BZ36" s="121">
        <f>SUM(V36,AX36)</f>
        <v>0</v>
      </c>
      <c r="CA36" s="121">
        <f>SUM(W36,AY36)</f>
        <v>1078101</v>
      </c>
      <c r="CB36" s="121">
        <f>SUM(X36,AZ36)</f>
        <v>0</v>
      </c>
      <c r="CC36" s="121">
        <f>SUM(Y36,BA36)</f>
        <v>1078101</v>
      </c>
      <c r="CD36" s="121">
        <f>SUM(Z36,BB36)</f>
        <v>0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1142370</v>
      </c>
    </row>
    <row r="37" spans="1:87" s="136" customFormat="1" ht="13.5" customHeight="1" x14ac:dyDescent="0.15">
      <c r="A37" s="119" t="s">
        <v>7</v>
      </c>
      <c r="B37" s="120" t="s">
        <v>360</v>
      </c>
      <c r="C37" s="119" t="s">
        <v>361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0</v>
      </c>
      <c r="AC37" s="121">
        <v>0</v>
      </c>
      <c r="AD37" s="121">
        <v>0</v>
      </c>
      <c r="AE37" s="121">
        <f>+SUM(D37,L37,AD37)</f>
        <v>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416984</v>
      </c>
      <c r="AO37" s="121">
        <f>+SUM(AP37:AS37)</f>
        <v>91928</v>
      </c>
      <c r="AP37" s="121">
        <v>91928</v>
      </c>
      <c r="AQ37" s="121">
        <v>0</v>
      </c>
      <c r="AR37" s="121">
        <v>0</v>
      </c>
      <c r="AS37" s="121">
        <v>0</v>
      </c>
      <c r="AT37" s="121">
        <f>+SUM(AU37:AW37)</f>
        <v>310036</v>
      </c>
      <c r="AU37" s="121">
        <v>0</v>
      </c>
      <c r="AV37" s="121">
        <v>303968</v>
      </c>
      <c r="AW37" s="121">
        <v>6068</v>
      </c>
      <c r="AX37" s="121">
        <v>0</v>
      </c>
      <c r="AY37" s="121">
        <f>+SUM(AZ37:BC37)</f>
        <v>15020</v>
      </c>
      <c r="AZ37" s="121">
        <v>0</v>
      </c>
      <c r="BA37" s="121">
        <v>13330</v>
      </c>
      <c r="BB37" s="121">
        <v>1690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416984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416984</v>
      </c>
      <c r="BQ37" s="121">
        <f>SUM(M37,AO37)</f>
        <v>91928</v>
      </c>
      <c r="BR37" s="121">
        <f>SUM(N37,AP37)</f>
        <v>91928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310036</v>
      </c>
      <c r="BW37" s="121">
        <f>SUM(S37,AU37)</f>
        <v>0</v>
      </c>
      <c r="BX37" s="121">
        <f>SUM(T37,AV37)</f>
        <v>303968</v>
      </c>
      <c r="BY37" s="121">
        <f>SUM(U37,AW37)</f>
        <v>6068</v>
      </c>
      <c r="BZ37" s="121">
        <f>SUM(V37,AX37)</f>
        <v>0</v>
      </c>
      <c r="CA37" s="121">
        <f>SUM(W37,AY37)</f>
        <v>15020</v>
      </c>
      <c r="CB37" s="121">
        <f>SUM(X37,AZ37)</f>
        <v>0</v>
      </c>
      <c r="CC37" s="121">
        <f>SUM(Y37,BA37)</f>
        <v>13330</v>
      </c>
      <c r="CD37" s="121">
        <f>SUM(Z37,BB37)</f>
        <v>1690</v>
      </c>
      <c r="CE37" s="121">
        <f>SUM(AA37,BC37)</f>
        <v>0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416984</v>
      </c>
    </row>
    <row r="38" spans="1:87" s="136" customFormat="1" ht="13.5" customHeight="1" x14ac:dyDescent="0.15">
      <c r="A38" s="119" t="s">
        <v>7</v>
      </c>
      <c r="B38" s="120" t="s">
        <v>332</v>
      </c>
      <c r="C38" s="119" t="s">
        <v>333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488037</v>
      </c>
      <c r="M38" s="121">
        <f>+SUM(N38:Q38)</f>
        <v>17366</v>
      </c>
      <c r="N38" s="121">
        <v>0</v>
      </c>
      <c r="O38" s="121">
        <v>0</v>
      </c>
      <c r="P38" s="121">
        <v>17366</v>
      </c>
      <c r="Q38" s="121">
        <v>0</v>
      </c>
      <c r="R38" s="121">
        <f>+SUM(S38:U38)</f>
        <v>261218</v>
      </c>
      <c r="S38" s="121">
        <v>0</v>
      </c>
      <c r="T38" s="121">
        <v>261218</v>
      </c>
      <c r="U38" s="121">
        <v>0</v>
      </c>
      <c r="V38" s="121">
        <v>0</v>
      </c>
      <c r="W38" s="121">
        <f>+SUM(X38:AA38)</f>
        <v>209453</v>
      </c>
      <c r="X38" s="121">
        <v>0</v>
      </c>
      <c r="Y38" s="121">
        <v>209453</v>
      </c>
      <c r="Z38" s="121">
        <v>0</v>
      </c>
      <c r="AA38" s="121">
        <v>0</v>
      </c>
      <c r="AB38" s="121">
        <v>0</v>
      </c>
      <c r="AC38" s="121">
        <v>0</v>
      </c>
      <c r="AD38" s="121">
        <v>5242</v>
      </c>
      <c r="AE38" s="121">
        <f>+SUM(D38,L38,AD38)</f>
        <v>493279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233809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129632</v>
      </c>
      <c r="AU38" s="121">
        <v>0</v>
      </c>
      <c r="AV38" s="121">
        <v>129632</v>
      </c>
      <c r="AW38" s="121">
        <v>0</v>
      </c>
      <c r="AX38" s="121">
        <v>0</v>
      </c>
      <c r="AY38" s="121">
        <f>+SUM(AZ38:BC38)</f>
        <v>104177</v>
      </c>
      <c r="AZ38" s="121">
        <v>0</v>
      </c>
      <c r="BA38" s="121">
        <v>104177</v>
      </c>
      <c r="BB38" s="121">
        <v>0</v>
      </c>
      <c r="BC38" s="121">
        <v>0</v>
      </c>
      <c r="BD38" s="121">
        <v>0</v>
      </c>
      <c r="BE38" s="121">
        <v>0</v>
      </c>
      <c r="BF38" s="121">
        <v>18842</v>
      </c>
      <c r="BG38" s="121">
        <f>+SUM(BF38,AN38,AF38)</f>
        <v>252651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721846</v>
      </c>
      <c r="BQ38" s="121">
        <f>SUM(M38,AO38)</f>
        <v>17366</v>
      </c>
      <c r="BR38" s="121">
        <f>SUM(N38,AP38)</f>
        <v>0</v>
      </c>
      <c r="BS38" s="121">
        <f>SUM(O38,AQ38)</f>
        <v>0</v>
      </c>
      <c r="BT38" s="121">
        <f>SUM(P38,AR38)</f>
        <v>17366</v>
      </c>
      <c r="BU38" s="121">
        <f>SUM(Q38,AS38)</f>
        <v>0</v>
      </c>
      <c r="BV38" s="121">
        <f>SUM(R38,AT38)</f>
        <v>390850</v>
      </c>
      <c r="BW38" s="121">
        <f>SUM(S38,AU38)</f>
        <v>0</v>
      </c>
      <c r="BX38" s="121">
        <f>SUM(T38,AV38)</f>
        <v>390850</v>
      </c>
      <c r="BY38" s="121">
        <f>SUM(U38,AW38)</f>
        <v>0</v>
      </c>
      <c r="BZ38" s="121">
        <f>SUM(V38,AX38)</f>
        <v>0</v>
      </c>
      <c r="CA38" s="121">
        <f>SUM(W38,AY38)</f>
        <v>313630</v>
      </c>
      <c r="CB38" s="121">
        <f>SUM(X38,AZ38)</f>
        <v>0</v>
      </c>
      <c r="CC38" s="121">
        <f>SUM(Y38,BA38)</f>
        <v>313630</v>
      </c>
      <c r="CD38" s="121">
        <f>SUM(Z38,BB38)</f>
        <v>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24084</v>
      </c>
      <c r="CI38" s="121">
        <f>SUM(AE38,BG38)</f>
        <v>745930</v>
      </c>
    </row>
    <row r="39" spans="1:87" s="136" customFormat="1" ht="13.5" customHeight="1" x14ac:dyDescent="0.15">
      <c r="A39" s="119" t="s">
        <v>7</v>
      </c>
      <c r="B39" s="120" t="s">
        <v>355</v>
      </c>
      <c r="C39" s="119" t="s">
        <v>356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586880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433326</v>
      </c>
      <c r="S39" s="121">
        <v>0</v>
      </c>
      <c r="T39" s="121">
        <v>433326</v>
      </c>
      <c r="U39" s="121">
        <v>0</v>
      </c>
      <c r="V39" s="121">
        <v>0</v>
      </c>
      <c r="W39" s="121">
        <f>+SUM(X39:AA39)</f>
        <v>153554</v>
      </c>
      <c r="X39" s="121">
        <v>109650</v>
      </c>
      <c r="Y39" s="121">
        <v>22912</v>
      </c>
      <c r="Z39" s="121">
        <v>20992</v>
      </c>
      <c r="AA39" s="121">
        <v>0</v>
      </c>
      <c r="AB39" s="121">
        <v>0</v>
      </c>
      <c r="AC39" s="121">
        <v>0</v>
      </c>
      <c r="AD39" s="121">
        <v>0</v>
      </c>
      <c r="AE39" s="121">
        <f>+SUM(D39,L39,AD39)</f>
        <v>586880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182330</v>
      </c>
      <c r="AO39" s="121">
        <f>+SUM(AP39:AS39)</f>
        <v>28339</v>
      </c>
      <c r="AP39" s="121">
        <v>28339</v>
      </c>
      <c r="AQ39" s="121">
        <v>0</v>
      </c>
      <c r="AR39" s="121">
        <v>0</v>
      </c>
      <c r="AS39" s="121">
        <v>0</v>
      </c>
      <c r="AT39" s="121">
        <f>+SUM(AU39:AW39)</f>
        <v>123886</v>
      </c>
      <c r="AU39" s="121">
        <v>0</v>
      </c>
      <c r="AV39" s="121">
        <v>123886</v>
      </c>
      <c r="AW39" s="121">
        <v>0</v>
      </c>
      <c r="AX39" s="121">
        <v>0</v>
      </c>
      <c r="AY39" s="121">
        <f>+SUM(AZ39:BC39)</f>
        <v>30105</v>
      </c>
      <c r="AZ39" s="121">
        <v>0</v>
      </c>
      <c r="BA39" s="121">
        <v>29151</v>
      </c>
      <c r="BB39" s="121">
        <v>954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182330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769210</v>
      </c>
      <c r="BQ39" s="121">
        <f>SUM(M39,AO39)</f>
        <v>28339</v>
      </c>
      <c r="BR39" s="121">
        <f>SUM(N39,AP39)</f>
        <v>28339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557212</v>
      </c>
      <c r="BW39" s="121">
        <f>SUM(S39,AU39)</f>
        <v>0</v>
      </c>
      <c r="BX39" s="121">
        <f>SUM(T39,AV39)</f>
        <v>557212</v>
      </c>
      <c r="BY39" s="121">
        <f>SUM(U39,AW39)</f>
        <v>0</v>
      </c>
      <c r="BZ39" s="121">
        <f>SUM(V39,AX39)</f>
        <v>0</v>
      </c>
      <c r="CA39" s="121">
        <f>SUM(W39,AY39)</f>
        <v>183659</v>
      </c>
      <c r="CB39" s="121">
        <f>SUM(X39,AZ39)</f>
        <v>109650</v>
      </c>
      <c r="CC39" s="121">
        <f>SUM(Y39,BA39)</f>
        <v>52063</v>
      </c>
      <c r="CD39" s="121">
        <f>SUM(Z39,BB39)</f>
        <v>21946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0</v>
      </c>
      <c r="CI39" s="121">
        <f>SUM(AE39,BG39)</f>
        <v>769210</v>
      </c>
    </row>
    <row r="40" spans="1:87" s="136" customFormat="1" ht="13.5" customHeight="1" x14ac:dyDescent="0.15">
      <c r="A40" s="119" t="s">
        <v>7</v>
      </c>
      <c r="B40" s="120" t="s">
        <v>345</v>
      </c>
      <c r="C40" s="119" t="s">
        <v>346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0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220857</v>
      </c>
      <c r="AO40" s="121">
        <f>+SUM(AP40:AS40)</f>
        <v>49721</v>
      </c>
      <c r="AP40" s="121">
        <v>49721</v>
      </c>
      <c r="AQ40" s="121">
        <v>0</v>
      </c>
      <c r="AR40" s="121">
        <v>0</v>
      </c>
      <c r="AS40" s="121">
        <v>0</v>
      </c>
      <c r="AT40" s="121">
        <f>+SUM(AU40:AW40)</f>
        <v>124154</v>
      </c>
      <c r="AU40" s="121">
        <v>0</v>
      </c>
      <c r="AV40" s="121">
        <v>124154</v>
      </c>
      <c r="AW40" s="121">
        <v>0</v>
      </c>
      <c r="AX40" s="121">
        <v>0</v>
      </c>
      <c r="AY40" s="121">
        <f>+SUM(AZ40:BC40)</f>
        <v>46982</v>
      </c>
      <c r="AZ40" s="121">
        <v>0</v>
      </c>
      <c r="BA40" s="121">
        <v>46982</v>
      </c>
      <c r="BB40" s="121">
        <v>0</v>
      </c>
      <c r="BC40" s="121">
        <v>0</v>
      </c>
      <c r="BD40" s="121">
        <v>0</v>
      </c>
      <c r="BE40" s="121">
        <v>0</v>
      </c>
      <c r="BF40" s="121">
        <v>2623</v>
      </c>
      <c r="BG40" s="121">
        <f>+SUM(BF40,AN40,AF40)</f>
        <v>223480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220857</v>
      </c>
      <c r="BQ40" s="121">
        <f>SUM(M40,AO40)</f>
        <v>49721</v>
      </c>
      <c r="BR40" s="121">
        <f>SUM(N40,AP40)</f>
        <v>49721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124154</v>
      </c>
      <c r="BW40" s="121">
        <f>SUM(S40,AU40)</f>
        <v>0</v>
      </c>
      <c r="BX40" s="121">
        <f>SUM(T40,AV40)</f>
        <v>124154</v>
      </c>
      <c r="BY40" s="121">
        <f>SUM(U40,AW40)</f>
        <v>0</v>
      </c>
      <c r="BZ40" s="121">
        <f>SUM(V40,AX40)</f>
        <v>0</v>
      </c>
      <c r="CA40" s="121">
        <f>SUM(W40,AY40)</f>
        <v>46982</v>
      </c>
      <c r="CB40" s="121">
        <f>SUM(X40,AZ40)</f>
        <v>0</v>
      </c>
      <c r="CC40" s="121">
        <f>SUM(Y40,BA40)</f>
        <v>46982</v>
      </c>
      <c r="CD40" s="121">
        <f>SUM(Z40,BB40)</f>
        <v>0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2623</v>
      </c>
      <c r="CI40" s="121">
        <f>SUM(AE40,BG40)</f>
        <v>223480</v>
      </c>
    </row>
    <row r="41" spans="1:87" s="136" customFormat="1" ht="13.5" customHeight="1" x14ac:dyDescent="0.15">
      <c r="A41" s="119" t="s">
        <v>7</v>
      </c>
      <c r="B41" s="120" t="s">
        <v>404</v>
      </c>
      <c r="C41" s="119" t="s">
        <v>405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0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0</v>
      </c>
      <c r="X41" s="121">
        <v>0</v>
      </c>
      <c r="Y41" s="121">
        <v>0</v>
      </c>
      <c r="Z41" s="121">
        <v>0</v>
      </c>
      <c r="AA41" s="121">
        <v>0</v>
      </c>
      <c r="AB41" s="121">
        <v>0</v>
      </c>
      <c r="AC41" s="121">
        <v>0</v>
      </c>
      <c r="AD41" s="121">
        <v>0</v>
      </c>
      <c r="AE41" s="121">
        <f>+SUM(D41,L41,AD41)</f>
        <v>0</v>
      </c>
      <c r="AF41" s="121">
        <f>+SUM(AG41,AL41)</f>
        <v>31320</v>
      </c>
      <c r="AG41" s="121">
        <f>+SUM(AH41:AK41)</f>
        <v>31320</v>
      </c>
      <c r="AH41" s="121">
        <v>0</v>
      </c>
      <c r="AI41" s="121">
        <v>31320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15054</v>
      </c>
      <c r="AO41" s="121">
        <f>+SUM(AP41:AS41)</f>
        <v>13115</v>
      </c>
      <c r="AP41" s="121">
        <v>13011</v>
      </c>
      <c r="AQ41" s="121">
        <v>0</v>
      </c>
      <c r="AR41" s="121">
        <v>104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1939</v>
      </c>
      <c r="AZ41" s="121">
        <v>0</v>
      </c>
      <c r="BA41" s="121">
        <v>1939</v>
      </c>
      <c r="BB41" s="121">
        <v>0</v>
      </c>
      <c r="BC41" s="121">
        <v>0</v>
      </c>
      <c r="BD41" s="121">
        <v>0</v>
      </c>
      <c r="BE41" s="121">
        <v>0</v>
      </c>
      <c r="BF41" s="121">
        <v>8978</v>
      </c>
      <c r="BG41" s="121">
        <f>+SUM(BF41,AN41,AF41)</f>
        <v>55352</v>
      </c>
      <c r="BH41" s="121">
        <f>SUM(D41,AF41)</f>
        <v>31320</v>
      </c>
      <c r="BI41" s="121">
        <f>SUM(E41,AG41)</f>
        <v>31320</v>
      </c>
      <c r="BJ41" s="121">
        <f>SUM(F41,AH41)</f>
        <v>0</v>
      </c>
      <c r="BK41" s="121">
        <f>SUM(G41,AI41)</f>
        <v>31320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15054</v>
      </c>
      <c r="BQ41" s="121">
        <f>SUM(M41,AO41)</f>
        <v>13115</v>
      </c>
      <c r="BR41" s="121">
        <f>SUM(N41,AP41)</f>
        <v>13011</v>
      </c>
      <c r="BS41" s="121">
        <f>SUM(O41,AQ41)</f>
        <v>0</v>
      </c>
      <c r="BT41" s="121">
        <f>SUM(P41,AR41)</f>
        <v>104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1939</v>
      </c>
      <c r="CB41" s="121">
        <f>SUM(X41,AZ41)</f>
        <v>0</v>
      </c>
      <c r="CC41" s="121">
        <f>SUM(Y41,BA41)</f>
        <v>1939</v>
      </c>
      <c r="CD41" s="121">
        <f>SUM(Z41,BB41)</f>
        <v>0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8978</v>
      </c>
      <c r="CI41" s="121">
        <f>SUM(AE41,BG41)</f>
        <v>55352</v>
      </c>
    </row>
    <row r="42" spans="1:87" s="136" customFormat="1" ht="13.5" customHeight="1" x14ac:dyDescent="0.15">
      <c r="A42" s="119" t="s">
        <v>7</v>
      </c>
      <c r="B42" s="120" t="s">
        <v>343</v>
      </c>
      <c r="C42" s="119" t="s">
        <v>344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464646</v>
      </c>
      <c r="M42" s="121">
        <f>+SUM(N42:Q42)</f>
        <v>36634</v>
      </c>
      <c r="N42" s="121">
        <v>36634</v>
      </c>
      <c r="O42" s="121">
        <v>0</v>
      </c>
      <c r="P42" s="121">
        <v>0</v>
      </c>
      <c r="Q42" s="121">
        <v>0</v>
      </c>
      <c r="R42" s="121">
        <f>+SUM(S42:U42)</f>
        <v>271984</v>
      </c>
      <c r="S42" s="121">
        <v>0</v>
      </c>
      <c r="T42" s="121">
        <v>271984</v>
      </c>
      <c r="U42" s="121">
        <v>0</v>
      </c>
      <c r="V42" s="121">
        <v>0</v>
      </c>
      <c r="W42" s="121">
        <f>+SUM(X42:AA42)</f>
        <v>156028</v>
      </c>
      <c r="X42" s="121">
        <v>0</v>
      </c>
      <c r="Y42" s="121">
        <v>156028</v>
      </c>
      <c r="Z42" s="121">
        <v>0</v>
      </c>
      <c r="AA42" s="121">
        <v>0</v>
      </c>
      <c r="AB42" s="121">
        <v>0</v>
      </c>
      <c r="AC42" s="121">
        <v>0</v>
      </c>
      <c r="AD42" s="121">
        <v>302</v>
      </c>
      <c r="AE42" s="121">
        <f>+SUM(D42,L42,AD42)</f>
        <v>464948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464646</v>
      </c>
      <c r="BQ42" s="121">
        <f>SUM(M42,AO42)</f>
        <v>36634</v>
      </c>
      <c r="BR42" s="121">
        <f>SUM(N42,AP42)</f>
        <v>36634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271984</v>
      </c>
      <c r="BW42" s="121">
        <f>SUM(S42,AU42)</f>
        <v>0</v>
      </c>
      <c r="BX42" s="121">
        <f>SUM(T42,AV42)</f>
        <v>271984</v>
      </c>
      <c r="BY42" s="121">
        <f>SUM(U42,AW42)</f>
        <v>0</v>
      </c>
      <c r="BZ42" s="121">
        <f>SUM(V42,AX42)</f>
        <v>0</v>
      </c>
      <c r="CA42" s="121">
        <f>SUM(W42,AY42)</f>
        <v>156028</v>
      </c>
      <c r="CB42" s="121">
        <f>SUM(X42,AZ42)</f>
        <v>0</v>
      </c>
      <c r="CC42" s="121">
        <f>SUM(Y42,BA42)</f>
        <v>156028</v>
      </c>
      <c r="CD42" s="121">
        <f>SUM(Z42,BB42)</f>
        <v>0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302</v>
      </c>
      <c r="CI42" s="121">
        <f>SUM(AE42,BG42)</f>
        <v>464948</v>
      </c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2">
    <sortCondition ref="A8:A42"/>
    <sortCondition ref="B8:B42"/>
    <sortCondition ref="C8:C42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41" man="1"/>
    <brk id="67" min="1" max="4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279</v>
      </c>
      <c r="D7" s="140">
        <f>SUM(L7,T7,AB7,AJ7,AR7,AZ7)</f>
        <v>4968</v>
      </c>
      <c r="E7" s="140">
        <f>SUM(M7,U7,AC7,AK7,AS7,BA7)</f>
        <v>2440100</v>
      </c>
      <c r="F7" s="140">
        <f>SUM(D7:E7)</f>
        <v>2445068</v>
      </c>
      <c r="G7" s="140">
        <f>SUM(O7,W7,AE7,AM7,AU7,BC7)</f>
        <v>0</v>
      </c>
      <c r="H7" s="140">
        <f>SUM(P7,X7,AF7,AN7,AV7,BD7)</f>
        <v>1744279</v>
      </c>
      <c r="I7" s="140">
        <f>SUM(G7:H7)</f>
        <v>1744279</v>
      </c>
      <c r="J7" s="141">
        <f>COUNTIF(J$8:J$207,"&lt;&gt;")</f>
        <v>21</v>
      </c>
      <c r="K7" s="141">
        <f>COUNTIF(K$8:K$207,"&lt;&gt;")</f>
        <v>21</v>
      </c>
      <c r="L7" s="140">
        <f>SUM(L$8:L$207)</f>
        <v>4968</v>
      </c>
      <c r="M7" s="140">
        <f>SUM(M$8:M$207)</f>
        <v>2020776</v>
      </c>
      <c r="N7" s="140">
        <f>IF(AND(L7&lt;&gt;"",M7&lt;&gt;""),SUM(L7:M7),"")</f>
        <v>2025744</v>
      </c>
      <c r="O7" s="140">
        <f>SUM(O$8:O$207)</f>
        <v>0</v>
      </c>
      <c r="P7" s="140">
        <f>SUM(P$8:P$207)</f>
        <v>1402420</v>
      </c>
      <c r="Q7" s="140">
        <f>IF(AND(O7&lt;&gt;"",P7&lt;&gt;""),SUM(O7:P7),"")</f>
        <v>1402420</v>
      </c>
      <c r="R7" s="141">
        <f>COUNTIF(R$8:R$207,"&lt;&gt;")</f>
        <v>7</v>
      </c>
      <c r="S7" s="141">
        <f>COUNTIF(S$8:S$207,"&lt;&gt;")</f>
        <v>7</v>
      </c>
      <c r="T7" s="140">
        <f>SUM(T$8:T$207)</f>
        <v>0</v>
      </c>
      <c r="U7" s="140">
        <f>SUM(U$8:U$207)</f>
        <v>419324</v>
      </c>
      <c r="V7" s="140">
        <f>IF(AND(T7&lt;&gt;"",U7&lt;&gt;""),SUM(T7:U7),"")</f>
        <v>419324</v>
      </c>
      <c r="W7" s="140">
        <f>SUM(W$8:W$207)</f>
        <v>0</v>
      </c>
      <c r="X7" s="140">
        <f>SUM(X$8:X$207)</f>
        <v>341859</v>
      </c>
      <c r="Y7" s="140">
        <f>IF(AND(W7&lt;&gt;"",X7&lt;&gt;""),SUM(W7:X7),"")</f>
        <v>341859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7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309750</v>
      </c>
      <c r="F9" s="121">
        <f>SUM(D9:E9)</f>
        <v>309750</v>
      </c>
      <c r="G9" s="121">
        <f>SUM(O9,W9,AE9,AM9,AU9,BC9)</f>
        <v>0</v>
      </c>
      <c r="H9" s="121">
        <f>SUM(P9,X9,AF9,AN9,AV9,BD9)</f>
        <v>242978</v>
      </c>
      <c r="I9" s="121">
        <f>SUM(G9:H9)</f>
        <v>242978</v>
      </c>
      <c r="J9" s="120" t="s">
        <v>330</v>
      </c>
      <c r="K9" s="119" t="s">
        <v>331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51433</v>
      </c>
      <c r="Q9" s="121">
        <f>IF(AND(O9&lt;&gt;"",P9&lt;&gt;""),SUM(O9:P9),"")</f>
        <v>51433</v>
      </c>
      <c r="R9" s="120" t="s">
        <v>332</v>
      </c>
      <c r="S9" s="119" t="s">
        <v>333</v>
      </c>
      <c r="T9" s="121">
        <v>0</v>
      </c>
      <c r="U9" s="121">
        <v>309750</v>
      </c>
      <c r="V9" s="121">
        <f>IF(AND(T9&lt;&gt;"",U9&lt;&gt;""),SUM(T9:U9),"")</f>
        <v>309750</v>
      </c>
      <c r="W9" s="121">
        <v>0</v>
      </c>
      <c r="X9" s="121">
        <v>191545</v>
      </c>
      <c r="Y9" s="121">
        <f>IF(AND(W9&lt;&gt;"",X9&lt;&gt;""),SUM(W9:X9),"")</f>
        <v>191545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7</v>
      </c>
      <c r="B10" s="120" t="s">
        <v>334</v>
      </c>
      <c r="C10" s="119" t="s">
        <v>335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7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7</v>
      </c>
      <c r="B12" s="120" t="s">
        <v>340</v>
      </c>
      <c r="C12" s="119" t="s">
        <v>341</v>
      </c>
      <c r="D12" s="121">
        <f>SUM(L12,T12,AB12,AJ12,AR12,AZ12)</f>
        <v>0</v>
      </c>
      <c r="E12" s="121">
        <f>SUM(M12,U12,AC12,AK12,AS12,BA12)</f>
        <v>218753</v>
      </c>
      <c r="F12" s="121">
        <f>SUM(D12:E12)</f>
        <v>218753</v>
      </c>
      <c r="G12" s="121">
        <f>SUM(O12,W12,AE12,AM12,AU12,BC12)</f>
        <v>0</v>
      </c>
      <c r="H12" s="121">
        <f>SUM(P12,X12,AF12,AN12,AV12,BD12)</f>
        <v>135412</v>
      </c>
      <c r="I12" s="121">
        <f>SUM(G12:H12)</f>
        <v>135412</v>
      </c>
      <c r="J12" s="120" t="s">
        <v>343</v>
      </c>
      <c r="K12" s="119" t="s">
        <v>344</v>
      </c>
      <c r="L12" s="121">
        <v>0</v>
      </c>
      <c r="M12" s="121">
        <v>218753</v>
      </c>
      <c r="N12" s="121">
        <f>IF(AND(L12&lt;&gt;"",M12&lt;&gt;""),SUM(L12:M12),"")</f>
        <v>218753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345</v>
      </c>
      <c r="S12" s="119" t="s">
        <v>346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135412</v>
      </c>
      <c r="Y12" s="121">
        <f>IF(AND(W12&lt;&gt;"",X12&lt;&gt;""),SUM(W12:X12),"")</f>
        <v>135412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7</v>
      </c>
      <c r="B13" s="120" t="s">
        <v>347</v>
      </c>
      <c r="C13" s="119" t="s">
        <v>348</v>
      </c>
      <c r="D13" s="121">
        <f>SUM(L13,T13,AB13,AJ13,AR13,AZ13)</f>
        <v>3577</v>
      </c>
      <c r="E13" s="121">
        <f>SUM(M13,U13,AC13,AK13,AS13,BA13)</f>
        <v>225977</v>
      </c>
      <c r="F13" s="121">
        <f>SUM(D13:E13)</f>
        <v>229554</v>
      </c>
      <c r="G13" s="121">
        <f>SUM(O13,W13,AE13,AM13,AU13,BC13)</f>
        <v>0</v>
      </c>
      <c r="H13" s="121">
        <f>SUM(P13,X13,AF13,AN13,AV13,BD13)</f>
        <v>202050</v>
      </c>
      <c r="I13" s="121">
        <f>SUM(G13:H13)</f>
        <v>202050</v>
      </c>
      <c r="J13" s="120" t="s">
        <v>350</v>
      </c>
      <c r="K13" s="119" t="s">
        <v>351</v>
      </c>
      <c r="L13" s="121">
        <v>3577</v>
      </c>
      <c r="M13" s="121">
        <v>225977</v>
      </c>
      <c r="N13" s="121">
        <f>IF(AND(L13&lt;&gt;"",M13&lt;&gt;""),SUM(L13:M13),"")</f>
        <v>229554</v>
      </c>
      <c r="O13" s="121">
        <v>0</v>
      </c>
      <c r="P13" s="121">
        <v>202050</v>
      </c>
      <c r="Q13" s="121">
        <f>IF(AND(O13&lt;&gt;"",P13&lt;&gt;""),SUM(O13:P13),"")</f>
        <v>202050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7</v>
      </c>
      <c r="B14" s="120" t="s">
        <v>352</v>
      </c>
      <c r="C14" s="119" t="s">
        <v>353</v>
      </c>
      <c r="D14" s="121">
        <f>SUM(L14,T14,AB14,AJ14,AR14,AZ14)</f>
        <v>0</v>
      </c>
      <c r="E14" s="121">
        <f>SUM(M14,U14,AC14,AK14,AS14,BA14)</f>
        <v>458033</v>
      </c>
      <c r="F14" s="121">
        <f>SUM(D14:E14)</f>
        <v>458033</v>
      </c>
      <c r="G14" s="121">
        <f>SUM(O14,W14,AE14,AM14,AU14,BC14)</f>
        <v>0</v>
      </c>
      <c r="H14" s="121">
        <f>SUM(P14,X14,AF14,AN14,AV14,BD14)</f>
        <v>150435</v>
      </c>
      <c r="I14" s="121">
        <f>SUM(G14:H14)</f>
        <v>150435</v>
      </c>
      <c r="J14" s="120" t="s">
        <v>355</v>
      </c>
      <c r="K14" s="119" t="s">
        <v>356</v>
      </c>
      <c r="L14" s="121">
        <v>0</v>
      </c>
      <c r="M14" s="121">
        <v>458033</v>
      </c>
      <c r="N14" s="121">
        <f>IF(AND(L14&lt;&gt;"",M14&lt;&gt;""),SUM(L14:M14),"")</f>
        <v>458033</v>
      </c>
      <c r="O14" s="121">
        <v>0</v>
      </c>
      <c r="P14" s="121">
        <v>150435</v>
      </c>
      <c r="Q14" s="121">
        <f>IF(AND(O14&lt;&gt;"",P14&lt;&gt;""),SUM(O14:P14),"")</f>
        <v>150435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7</v>
      </c>
      <c r="B15" s="120" t="s">
        <v>357</v>
      </c>
      <c r="C15" s="119" t="s">
        <v>358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282801</v>
      </c>
      <c r="I15" s="121">
        <f>SUM(G15:H15)</f>
        <v>282801</v>
      </c>
      <c r="J15" s="120" t="s">
        <v>360</v>
      </c>
      <c r="K15" s="119" t="s">
        <v>361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282801</v>
      </c>
      <c r="Q15" s="121">
        <f>IF(AND(O15&lt;&gt;"",P15&lt;&gt;""),SUM(O15:P15),"")</f>
        <v>282801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7</v>
      </c>
      <c r="B16" s="120" t="s">
        <v>362</v>
      </c>
      <c r="C16" s="119" t="s">
        <v>363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80095</v>
      </c>
      <c r="I16" s="121">
        <f>SUM(G16:H16)</f>
        <v>80095</v>
      </c>
      <c r="J16" s="120" t="s">
        <v>345</v>
      </c>
      <c r="K16" s="119" t="s">
        <v>365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80095</v>
      </c>
      <c r="Q16" s="121">
        <f>IF(AND(O16&lt;&gt;"",P16&lt;&gt;""),SUM(O16:P16),"")</f>
        <v>80095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7</v>
      </c>
      <c r="B17" s="120" t="s">
        <v>366</v>
      </c>
      <c r="C17" s="119" t="s">
        <v>367</v>
      </c>
      <c r="D17" s="121">
        <f>SUM(L17,T17,AB17,AJ17,AR17,AZ17)</f>
        <v>0</v>
      </c>
      <c r="E17" s="121">
        <f>SUM(M17,U17,AC17,AK17,AS17,BA17)</f>
        <v>558428</v>
      </c>
      <c r="F17" s="121">
        <f>SUM(D17:E17)</f>
        <v>558428</v>
      </c>
      <c r="G17" s="121">
        <f>SUM(O17,W17,AE17,AM17,AU17,BC17)</f>
        <v>0</v>
      </c>
      <c r="H17" s="121">
        <f>SUM(P17,X17,AF17,AN17,AV17,BD17)</f>
        <v>212007</v>
      </c>
      <c r="I17" s="121">
        <f>SUM(G17:H17)</f>
        <v>212007</v>
      </c>
      <c r="J17" s="120" t="s">
        <v>369</v>
      </c>
      <c r="K17" s="119" t="s">
        <v>370</v>
      </c>
      <c r="L17" s="121">
        <v>0</v>
      </c>
      <c r="M17" s="121">
        <v>558428</v>
      </c>
      <c r="N17" s="121">
        <f>IF(AND(L17&lt;&gt;"",M17&lt;&gt;""),SUM(L17:M17),"")</f>
        <v>558428</v>
      </c>
      <c r="O17" s="121">
        <v>0</v>
      </c>
      <c r="P17" s="121">
        <v>212007</v>
      </c>
      <c r="Q17" s="121">
        <f>IF(AND(O17&lt;&gt;"",P17&lt;&gt;""),SUM(O17:P17),"")</f>
        <v>212007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7</v>
      </c>
      <c r="B18" s="120" t="s">
        <v>371</v>
      </c>
      <c r="C18" s="119" t="s">
        <v>372</v>
      </c>
      <c r="D18" s="121">
        <f>SUM(L18,T18,AB18,AJ18,AR18,AZ18)</f>
        <v>0</v>
      </c>
      <c r="E18" s="121">
        <f>SUM(M18,U18,AC18,AK18,AS18,BA18)</f>
        <v>51132</v>
      </c>
      <c r="F18" s="121">
        <f>SUM(D18:E18)</f>
        <v>51132</v>
      </c>
      <c r="G18" s="121">
        <f>SUM(O18,W18,AE18,AM18,AU18,BC18)</f>
        <v>0</v>
      </c>
      <c r="H18" s="121">
        <f>SUM(P18,X18,AF18,AN18,AV18,BD18)</f>
        <v>115513</v>
      </c>
      <c r="I18" s="121">
        <f>SUM(G18:H18)</f>
        <v>115513</v>
      </c>
      <c r="J18" s="120" t="s">
        <v>330</v>
      </c>
      <c r="K18" s="119" t="s">
        <v>331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115513</v>
      </c>
      <c r="Q18" s="121">
        <f>IF(AND(O18&lt;&gt;"",P18&lt;&gt;""),SUM(O18:P18),"")</f>
        <v>115513</v>
      </c>
      <c r="R18" s="120" t="s">
        <v>374</v>
      </c>
      <c r="S18" s="119" t="s">
        <v>375</v>
      </c>
      <c r="T18" s="121">
        <v>0</v>
      </c>
      <c r="U18" s="121">
        <v>51132</v>
      </c>
      <c r="V18" s="121">
        <f>IF(AND(T18&lt;&gt;"",U18&lt;&gt;""),SUM(T18:U18),"")</f>
        <v>51132</v>
      </c>
      <c r="W18" s="121">
        <v>0</v>
      </c>
      <c r="X18" s="121">
        <v>0</v>
      </c>
      <c r="Y18" s="121">
        <f>IF(AND(W18&lt;&gt;"",X18&lt;&gt;""),SUM(W18:X18),"")</f>
        <v>0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7</v>
      </c>
      <c r="B19" s="120" t="s">
        <v>376</v>
      </c>
      <c r="C19" s="119" t="s">
        <v>377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75774</v>
      </c>
      <c r="I19" s="121">
        <f>SUM(G19:H19)</f>
        <v>75774</v>
      </c>
      <c r="J19" s="120" t="s">
        <v>360</v>
      </c>
      <c r="K19" s="119" t="s">
        <v>361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75774</v>
      </c>
      <c r="Q19" s="121">
        <f>IF(AND(O19&lt;&gt;"",P19&lt;&gt;""),SUM(O19:P19),"")</f>
        <v>75774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7</v>
      </c>
      <c r="B20" s="120" t="s">
        <v>379</v>
      </c>
      <c r="C20" s="119" t="s">
        <v>380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7</v>
      </c>
      <c r="B21" s="120" t="s">
        <v>382</v>
      </c>
      <c r="C21" s="119" t="s">
        <v>383</v>
      </c>
      <c r="D21" s="121">
        <f>SUM(L21,T21,AB21,AJ21,AR21,AZ21)</f>
        <v>0</v>
      </c>
      <c r="E21" s="121">
        <f>SUM(M21,U21,AC21,AK21,AS21,BA21)</f>
        <v>84534</v>
      </c>
      <c r="F21" s="121">
        <f>SUM(D21:E21)</f>
        <v>84534</v>
      </c>
      <c r="G21" s="121">
        <f>SUM(O21,W21,AE21,AM21,AU21,BC21)</f>
        <v>0</v>
      </c>
      <c r="H21" s="121">
        <f>SUM(P21,X21,AF21,AN21,AV21,BD21)</f>
        <v>25596</v>
      </c>
      <c r="I21" s="121">
        <f>SUM(G21:H21)</f>
        <v>25596</v>
      </c>
      <c r="J21" s="120" t="s">
        <v>355</v>
      </c>
      <c r="K21" s="119" t="s">
        <v>356</v>
      </c>
      <c r="L21" s="121">
        <v>0</v>
      </c>
      <c r="M21" s="121">
        <v>84534</v>
      </c>
      <c r="N21" s="121">
        <f>IF(AND(L21&lt;&gt;"",M21&lt;&gt;""),SUM(L21:M21),"")</f>
        <v>84534</v>
      </c>
      <c r="O21" s="121">
        <v>0</v>
      </c>
      <c r="P21" s="121">
        <v>25596</v>
      </c>
      <c r="Q21" s="121">
        <f>IF(AND(O21&lt;&gt;"",P21&lt;&gt;""),SUM(O21:P21),"")</f>
        <v>25596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7</v>
      </c>
      <c r="B22" s="120" t="s">
        <v>385</v>
      </c>
      <c r="C22" s="119" t="s">
        <v>386</v>
      </c>
      <c r="D22" s="121">
        <f>SUM(L22,T22,AB22,AJ22,AR22,AZ22)</f>
        <v>0</v>
      </c>
      <c r="E22" s="121">
        <f>SUM(M22,U22,AC22,AK22,AS22,BA22)</f>
        <v>3145</v>
      </c>
      <c r="F22" s="121">
        <f>SUM(D22:E22)</f>
        <v>3145</v>
      </c>
      <c r="G22" s="121">
        <f>SUM(O22,W22,AE22,AM22,AU22,BC22)</f>
        <v>0</v>
      </c>
      <c r="H22" s="121">
        <f>SUM(P22,X22,AF22,AN22,AV22,BD22)</f>
        <v>5842</v>
      </c>
      <c r="I22" s="121">
        <f>SUM(G22:H22)</f>
        <v>5842</v>
      </c>
      <c r="J22" s="120" t="s">
        <v>330</v>
      </c>
      <c r="K22" s="119" t="s">
        <v>331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5842</v>
      </c>
      <c r="Q22" s="121">
        <f>IF(AND(O22&lt;&gt;"",P22&lt;&gt;""),SUM(O22:P22),"")</f>
        <v>5842</v>
      </c>
      <c r="R22" s="120" t="s">
        <v>374</v>
      </c>
      <c r="S22" s="119" t="s">
        <v>388</v>
      </c>
      <c r="T22" s="121">
        <v>0</v>
      </c>
      <c r="U22" s="121">
        <v>3145</v>
      </c>
      <c r="V22" s="121">
        <f>IF(AND(T22&lt;&gt;"",U22&lt;&gt;""),SUM(T22:U22),"")</f>
        <v>3145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7</v>
      </c>
      <c r="B23" s="120" t="s">
        <v>389</v>
      </c>
      <c r="C23" s="119" t="s">
        <v>390</v>
      </c>
      <c r="D23" s="121">
        <f>SUM(L23,T23,AB23,AJ23,AR23,AZ23)</f>
        <v>0</v>
      </c>
      <c r="E23" s="121">
        <f>SUM(M23,U23,AC23,AK23,AS23,BA23)</f>
        <v>10773</v>
      </c>
      <c r="F23" s="121">
        <f>SUM(D23:E23)</f>
        <v>10773</v>
      </c>
      <c r="G23" s="121">
        <f>SUM(O23,W23,AE23,AM23,AU23,BC23)</f>
        <v>0</v>
      </c>
      <c r="H23" s="121">
        <f>SUM(P23,X23,AF23,AN23,AV23,BD23)</f>
        <v>7161</v>
      </c>
      <c r="I23" s="121">
        <f>SUM(G23:H23)</f>
        <v>7161</v>
      </c>
      <c r="J23" s="120" t="s">
        <v>330</v>
      </c>
      <c r="K23" s="119" t="s">
        <v>331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7161</v>
      </c>
      <c r="Q23" s="121">
        <f>IF(AND(O23&lt;&gt;"",P23&lt;&gt;""),SUM(O23:P23),"")</f>
        <v>7161</v>
      </c>
      <c r="R23" s="120" t="s">
        <v>332</v>
      </c>
      <c r="S23" s="119" t="s">
        <v>333</v>
      </c>
      <c r="T23" s="121">
        <v>0</v>
      </c>
      <c r="U23" s="121">
        <v>10773</v>
      </c>
      <c r="V23" s="121">
        <f>IF(AND(T23&lt;&gt;"",U23&lt;&gt;""),SUM(T23:U23),"")</f>
        <v>10773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7</v>
      </c>
      <c r="B24" s="120" t="s">
        <v>392</v>
      </c>
      <c r="C24" s="119" t="s">
        <v>393</v>
      </c>
      <c r="D24" s="121">
        <f>SUM(L24,T24,AB24,AJ24,AR24,AZ24)</f>
        <v>0</v>
      </c>
      <c r="E24" s="121">
        <f>SUM(M24,U24,AC24,AK24,AS24,BA24)</f>
        <v>66124</v>
      </c>
      <c r="F24" s="121">
        <f>SUM(D24:E24)</f>
        <v>66124</v>
      </c>
      <c r="G24" s="121">
        <f>SUM(O24,W24,AE24,AM24,AU24,BC24)</f>
        <v>0</v>
      </c>
      <c r="H24" s="121">
        <f>SUM(P24,X24,AF24,AN24,AV24,BD24)</f>
        <v>37695</v>
      </c>
      <c r="I24" s="121">
        <f>SUM(G24:H24)</f>
        <v>37695</v>
      </c>
      <c r="J24" s="120" t="s">
        <v>332</v>
      </c>
      <c r="K24" s="119" t="s">
        <v>333</v>
      </c>
      <c r="L24" s="121">
        <v>0</v>
      </c>
      <c r="M24" s="121">
        <v>66124</v>
      </c>
      <c r="N24" s="121">
        <f>IF(AND(L24&lt;&gt;"",M24&lt;&gt;""),SUM(L24:M24),"")</f>
        <v>66124</v>
      </c>
      <c r="O24" s="121">
        <v>0</v>
      </c>
      <c r="P24" s="121">
        <v>37695</v>
      </c>
      <c r="Q24" s="121">
        <f>IF(AND(O24&lt;&gt;"",P24&lt;&gt;""),SUM(O24:P24),"")</f>
        <v>37695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7</v>
      </c>
      <c r="B25" s="120" t="s">
        <v>395</v>
      </c>
      <c r="C25" s="119" t="s">
        <v>396</v>
      </c>
      <c r="D25" s="121">
        <f>SUM(L25,T25,AB25,AJ25,AR25,AZ25)</f>
        <v>0</v>
      </c>
      <c r="E25" s="121">
        <f>SUM(M25,U25,AC25,AK25,AS25,BA25)</f>
        <v>34410</v>
      </c>
      <c r="F25" s="121">
        <f>SUM(D25:E25)</f>
        <v>34410</v>
      </c>
      <c r="G25" s="121">
        <f>SUM(O25,W25,AE25,AM25,AU25,BC25)</f>
        <v>0</v>
      </c>
      <c r="H25" s="121">
        <f>SUM(P25,X25,AF25,AN25,AV25,BD25)</f>
        <v>19739</v>
      </c>
      <c r="I25" s="121">
        <f>SUM(G25:H25)</f>
        <v>19739</v>
      </c>
      <c r="J25" s="120" t="s">
        <v>332</v>
      </c>
      <c r="K25" s="119" t="s">
        <v>333</v>
      </c>
      <c r="L25" s="121">
        <v>0</v>
      </c>
      <c r="M25" s="121">
        <v>34410</v>
      </c>
      <c r="N25" s="121">
        <f>IF(AND(L25&lt;&gt;"",M25&lt;&gt;""),SUM(L25:M25),"")</f>
        <v>34410</v>
      </c>
      <c r="O25" s="121">
        <v>0</v>
      </c>
      <c r="P25" s="121">
        <v>19739</v>
      </c>
      <c r="Q25" s="121">
        <f>IF(AND(O25&lt;&gt;"",P25&lt;&gt;""),SUM(O25:P25),"")</f>
        <v>19739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7</v>
      </c>
      <c r="B26" s="120" t="s">
        <v>398</v>
      </c>
      <c r="C26" s="119" t="s">
        <v>399</v>
      </c>
      <c r="D26" s="121">
        <f>SUM(L26,T26,AB26,AJ26,AR26,AZ26)</f>
        <v>0</v>
      </c>
      <c r="E26" s="121">
        <f>SUM(M26,U26,AC26,AK26,AS26,BA26)</f>
        <v>71023</v>
      </c>
      <c r="F26" s="121">
        <f>SUM(D26:E26)</f>
        <v>71023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343</v>
      </c>
      <c r="K26" s="119" t="s">
        <v>344</v>
      </c>
      <c r="L26" s="121">
        <v>0</v>
      </c>
      <c r="M26" s="121">
        <v>71023</v>
      </c>
      <c r="N26" s="121">
        <f>IF(AND(L26&lt;&gt;"",M26&lt;&gt;""),SUM(L26:M26),"")</f>
        <v>71023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7</v>
      </c>
      <c r="B27" s="120" t="s">
        <v>401</v>
      </c>
      <c r="C27" s="119" t="s">
        <v>402</v>
      </c>
      <c r="D27" s="121">
        <f>SUM(L27,T27,AB27,AJ27,AR27,AZ27)</f>
        <v>0</v>
      </c>
      <c r="E27" s="121">
        <f>SUM(M27,U27,AC27,AK27,AS27,BA27)</f>
        <v>49703</v>
      </c>
      <c r="F27" s="121">
        <f>SUM(D27:E27)</f>
        <v>49703</v>
      </c>
      <c r="G27" s="121">
        <f>SUM(O27,W27,AE27,AM27,AU27,BC27)</f>
        <v>0</v>
      </c>
      <c r="H27" s="121">
        <f>SUM(P27,X27,AF27,AN27,AV27,BD27)</f>
        <v>14902</v>
      </c>
      <c r="I27" s="121">
        <f>SUM(G27:H27)</f>
        <v>14902</v>
      </c>
      <c r="J27" s="120" t="s">
        <v>343</v>
      </c>
      <c r="K27" s="119" t="s">
        <v>344</v>
      </c>
      <c r="L27" s="121">
        <v>0</v>
      </c>
      <c r="M27" s="121">
        <v>49703</v>
      </c>
      <c r="N27" s="121">
        <f>IF(AND(L27&lt;&gt;"",M27&lt;&gt;""),SUM(L27:M27),"")</f>
        <v>49703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404</v>
      </c>
      <c r="S27" s="119" t="s">
        <v>405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14902</v>
      </c>
      <c r="Y27" s="121">
        <f>IF(AND(W27&lt;&gt;"",X27&lt;&gt;""),SUM(W27:X27),"")</f>
        <v>14902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7</v>
      </c>
      <c r="B28" s="120" t="s">
        <v>406</v>
      </c>
      <c r="C28" s="119" t="s">
        <v>407</v>
      </c>
      <c r="D28" s="121">
        <f>SUM(L28,T28,AB28,AJ28,AR28,AZ28)</f>
        <v>0</v>
      </c>
      <c r="E28" s="121">
        <f>SUM(M28,U28,AC28,AK28,AS28,BA28)</f>
        <v>44524</v>
      </c>
      <c r="F28" s="121">
        <f>SUM(D28:E28)</f>
        <v>44524</v>
      </c>
      <c r="G28" s="121">
        <f>SUM(O28,W28,AE28,AM28,AU28,BC28)</f>
        <v>0</v>
      </c>
      <c r="H28" s="121">
        <f>SUM(P28,X28,AF28,AN28,AV28,BD28)</f>
        <v>12595</v>
      </c>
      <c r="I28" s="121">
        <f>SUM(G28:H28)</f>
        <v>12595</v>
      </c>
      <c r="J28" s="120" t="s">
        <v>404</v>
      </c>
      <c r="K28" s="119" t="s">
        <v>405</v>
      </c>
      <c r="L28" s="121">
        <v>0</v>
      </c>
      <c r="M28" s="121">
        <v>0</v>
      </c>
      <c r="N28" s="121">
        <f>IF(AND(L28&lt;&gt;"",M28&lt;&gt;""),SUM(L28:M28),"")</f>
        <v>0</v>
      </c>
      <c r="O28" s="121">
        <v>0</v>
      </c>
      <c r="P28" s="121">
        <v>12595</v>
      </c>
      <c r="Q28" s="121">
        <f>IF(AND(O28&lt;&gt;"",P28&lt;&gt;""),SUM(O28:P28),"")</f>
        <v>12595</v>
      </c>
      <c r="R28" s="120" t="s">
        <v>343</v>
      </c>
      <c r="S28" s="119" t="s">
        <v>344</v>
      </c>
      <c r="T28" s="121">
        <v>0</v>
      </c>
      <c r="U28" s="121">
        <v>44524</v>
      </c>
      <c r="V28" s="121">
        <f>IF(AND(T28&lt;&gt;"",U28&lt;&gt;""),SUM(T28:U28),"")</f>
        <v>44524</v>
      </c>
      <c r="W28" s="121">
        <v>0</v>
      </c>
      <c r="X28" s="121">
        <v>0</v>
      </c>
      <c r="Y28" s="121">
        <f>IF(AND(W28&lt;&gt;"",X28&lt;&gt;""),SUM(W28:X28),"")</f>
        <v>0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7</v>
      </c>
      <c r="B29" s="120" t="s">
        <v>409</v>
      </c>
      <c r="C29" s="119" t="s">
        <v>410</v>
      </c>
      <c r="D29" s="121">
        <f>SUM(L29,T29,AB29,AJ29,AR29,AZ29)</f>
        <v>0</v>
      </c>
      <c r="E29" s="121">
        <f>SUM(M29,U29,AC29,AK29,AS29,BA29)</f>
        <v>33574</v>
      </c>
      <c r="F29" s="121">
        <f>SUM(D29:E29)</f>
        <v>33574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343</v>
      </c>
      <c r="K29" s="119" t="s">
        <v>344</v>
      </c>
      <c r="L29" s="121">
        <v>0</v>
      </c>
      <c r="M29" s="121">
        <v>33574</v>
      </c>
      <c r="N29" s="121">
        <f>IF(AND(L29&lt;&gt;"",M29&lt;&gt;""),SUM(L29:M29),"")</f>
        <v>33574</v>
      </c>
      <c r="O29" s="121">
        <v>0</v>
      </c>
      <c r="P29" s="121">
        <v>0</v>
      </c>
      <c r="Q29" s="121">
        <f>IF(AND(O29&lt;&gt;"",P29&lt;&gt;""),SUM(O29:P29),"")</f>
        <v>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7</v>
      </c>
      <c r="B30" s="120" t="s">
        <v>412</v>
      </c>
      <c r="C30" s="119" t="s">
        <v>413</v>
      </c>
      <c r="D30" s="121">
        <f>SUM(L30,T30,AB30,AJ30,AR30,AZ30)</f>
        <v>0</v>
      </c>
      <c r="E30" s="121">
        <f>SUM(M30,U30,AC30,AK30,AS30,BA30)</f>
        <v>141232</v>
      </c>
      <c r="F30" s="121">
        <f>SUM(D30:E30)</f>
        <v>141232</v>
      </c>
      <c r="G30" s="121">
        <f>SUM(O30,W30,AE30,AM30,AU30,BC30)</f>
        <v>0</v>
      </c>
      <c r="H30" s="121">
        <f>SUM(P30,X30,AF30,AN30,AV30,BD30)</f>
        <v>55252</v>
      </c>
      <c r="I30" s="121">
        <f>SUM(G30:H30)</f>
        <v>55252</v>
      </c>
      <c r="J30" s="120" t="s">
        <v>369</v>
      </c>
      <c r="K30" s="119" t="s">
        <v>370</v>
      </c>
      <c r="L30" s="121">
        <v>0</v>
      </c>
      <c r="M30" s="121">
        <v>141232</v>
      </c>
      <c r="N30" s="121">
        <f>IF(AND(L30&lt;&gt;"",M30&lt;&gt;""),SUM(L30:M30),"")</f>
        <v>141232</v>
      </c>
      <c r="O30" s="121">
        <v>0</v>
      </c>
      <c r="P30" s="121">
        <v>55252</v>
      </c>
      <c r="Q30" s="121">
        <f>IF(AND(O30&lt;&gt;"",P30&lt;&gt;""),SUM(O30:P30),"")</f>
        <v>55252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7</v>
      </c>
      <c r="B31" s="120" t="s">
        <v>415</v>
      </c>
      <c r="C31" s="119" t="s">
        <v>416</v>
      </c>
      <c r="D31" s="121">
        <f>SUM(L31,T31,AB31,AJ31,AR31,AZ31)</f>
        <v>1187</v>
      </c>
      <c r="E31" s="121">
        <f>SUM(M31,U31,AC31,AK31,AS31,BA31)</f>
        <v>68616</v>
      </c>
      <c r="F31" s="121">
        <f>SUM(D31:E31)</f>
        <v>69803</v>
      </c>
      <c r="G31" s="121">
        <f>SUM(O31,W31,AE31,AM31,AU31,BC31)</f>
        <v>0</v>
      </c>
      <c r="H31" s="121">
        <f>SUM(P31,X31,AF31,AN31,AV31,BD31)</f>
        <v>54367</v>
      </c>
      <c r="I31" s="121">
        <f>SUM(G31:H31)</f>
        <v>54367</v>
      </c>
      <c r="J31" s="120" t="s">
        <v>350</v>
      </c>
      <c r="K31" s="119" t="s">
        <v>351</v>
      </c>
      <c r="L31" s="121">
        <v>1187</v>
      </c>
      <c r="M31" s="121">
        <v>68616</v>
      </c>
      <c r="N31" s="121">
        <f>IF(AND(L31&lt;&gt;"",M31&lt;&gt;""),SUM(L31:M31),"")</f>
        <v>69803</v>
      </c>
      <c r="O31" s="121">
        <v>0</v>
      </c>
      <c r="P31" s="121">
        <v>54367</v>
      </c>
      <c r="Q31" s="121">
        <f>IF(AND(O31&lt;&gt;"",P31&lt;&gt;""),SUM(O31:P31),"")</f>
        <v>54367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7</v>
      </c>
      <c r="B32" s="120" t="s">
        <v>418</v>
      </c>
      <c r="C32" s="119" t="s">
        <v>419</v>
      </c>
      <c r="D32" s="121">
        <f>SUM(L32,T32,AB32,AJ32,AR32,AZ32)</f>
        <v>204</v>
      </c>
      <c r="E32" s="121">
        <f>SUM(M32,U32,AC32,AK32,AS32,BA32)</f>
        <v>10369</v>
      </c>
      <c r="F32" s="121">
        <f>SUM(D32:E32)</f>
        <v>10573</v>
      </c>
      <c r="G32" s="121">
        <f>SUM(O32,W32,AE32,AM32,AU32,BC32)</f>
        <v>0</v>
      </c>
      <c r="H32" s="121">
        <f>SUM(P32,X32,AF32,AN32,AV32,BD32)</f>
        <v>14065</v>
      </c>
      <c r="I32" s="121">
        <f>SUM(G32:H32)</f>
        <v>14065</v>
      </c>
      <c r="J32" s="120" t="s">
        <v>350</v>
      </c>
      <c r="K32" s="119" t="s">
        <v>351</v>
      </c>
      <c r="L32" s="121">
        <v>204</v>
      </c>
      <c r="M32" s="121">
        <v>10369</v>
      </c>
      <c r="N32" s="121">
        <f>IF(AND(L32&lt;&gt;"",M32&lt;&gt;""),SUM(L32:M32),"")</f>
        <v>10573</v>
      </c>
      <c r="O32" s="121">
        <v>0</v>
      </c>
      <c r="P32" s="121">
        <v>14065</v>
      </c>
      <c r="Q32" s="121">
        <f>IF(AND(O32&lt;&gt;"",P32&lt;&gt;""),SUM(O32:P32),"")</f>
        <v>14065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2">
    <sortCondition ref="A8:A32"/>
    <sortCondition ref="B8:B32"/>
    <sortCondition ref="C8:C32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31" man="1"/>
    <brk id="17" min="1" max="31" man="1"/>
    <brk id="25" min="1" max="31" man="1"/>
    <brk id="33" min="1" max="31" man="1"/>
    <brk id="41" min="1" max="31" man="1"/>
    <brk id="4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秋田県</v>
      </c>
      <c r="B7" s="139" t="str">
        <f>'廃棄物事業経費（市町村）'!B7</f>
        <v>05000</v>
      </c>
      <c r="C7" s="138" t="s">
        <v>33</v>
      </c>
      <c r="D7" s="140">
        <f>SUM(H7,L7,P7,T7,X7,AB7,AF7,AJ7,AN7,AR7,AV7,AZ7,BD7,BH7,BL7,BP7,BT7,BX7,CB7,CF7,CJ7,CN7,CR7,CV7,CZ7,DD7,DH7,DL7,DP7,DT7)</f>
        <v>2445068</v>
      </c>
      <c r="E7" s="140">
        <f>SUM(I7,M7,Q7,U7,Y7,AC7,AG7,AK7,AO7,AS7,AW7,BA7,BE7,BI7,BM7,BQ7,BU7,BY7,CC7,CG7,CK7,CO7,CS7,CW7,DA7,DE7,DI7,DM7,DQ7,DU7)</f>
        <v>1744279</v>
      </c>
      <c r="F7" s="141">
        <f>COUNTIF(F$8:F$57,"&lt;&gt;")</f>
        <v>10</v>
      </c>
      <c r="G7" s="141">
        <f>COUNTIF(G$8:G$57,"&lt;&gt;")</f>
        <v>10</v>
      </c>
      <c r="H7" s="140">
        <f>SUM(H$8:H$57)</f>
        <v>1825650</v>
      </c>
      <c r="I7" s="140">
        <f>SUM(I$8:I$57)</f>
        <v>1304665</v>
      </c>
      <c r="J7" s="141">
        <f>COUNTIF(J$8:J$57,"&lt;&gt;")</f>
        <v>10</v>
      </c>
      <c r="K7" s="141">
        <f>COUNTIF(K$8:K$57,"&lt;&gt;")</f>
        <v>10</v>
      </c>
      <c r="L7" s="140">
        <f>SUM(L$8:L$57)</f>
        <v>380510</v>
      </c>
      <c r="M7" s="140">
        <f>SUM(M$8:M$57)</f>
        <v>355112</v>
      </c>
      <c r="N7" s="141">
        <f>COUNTIF(N$8:N$57,"&lt;&gt;")</f>
        <v>4</v>
      </c>
      <c r="O7" s="141">
        <f>COUNTIF(O$8:O$57,"&lt;&gt;")</f>
        <v>4</v>
      </c>
      <c r="P7" s="140">
        <f>SUM(P$8:P$57)</f>
        <v>126400</v>
      </c>
      <c r="Q7" s="140">
        <f>SUM(Q$8:Q$57)</f>
        <v>58921</v>
      </c>
      <c r="R7" s="141">
        <f>COUNTIF(R$8:R$57,"&lt;&gt;")</f>
        <v>3</v>
      </c>
      <c r="S7" s="141">
        <f>COUNTIF(S$8:S$57,"&lt;&gt;")</f>
        <v>3</v>
      </c>
      <c r="T7" s="140">
        <f>SUM(T$8:T$57)</f>
        <v>78934</v>
      </c>
      <c r="U7" s="140">
        <f>SUM(U$8:U$57)</f>
        <v>25581</v>
      </c>
      <c r="V7" s="141">
        <f>COUNTIF(V$8:V$57,"&lt;&gt;")</f>
        <v>1</v>
      </c>
      <c r="W7" s="141">
        <f>COUNTIF(W$8:W$57,"&lt;&gt;")</f>
        <v>1</v>
      </c>
      <c r="X7" s="140">
        <f>SUM(X$8:X$57)</f>
        <v>33574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7</v>
      </c>
      <c r="B8" s="120" t="s">
        <v>330</v>
      </c>
      <c r="C8" s="119" t="s">
        <v>331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179949</v>
      </c>
      <c r="F8" s="120" t="s">
        <v>371</v>
      </c>
      <c r="G8" s="119" t="s">
        <v>372</v>
      </c>
      <c r="H8" s="121">
        <v>0</v>
      </c>
      <c r="I8" s="121">
        <v>115513</v>
      </c>
      <c r="J8" s="120" t="s">
        <v>327</v>
      </c>
      <c r="K8" s="119" t="s">
        <v>328</v>
      </c>
      <c r="L8" s="121">
        <v>0</v>
      </c>
      <c r="M8" s="121">
        <v>51433</v>
      </c>
      <c r="N8" s="120" t="s">
        <v>389</v>
      </c>
      <c r="O8" s="119" t="s">
        <v>390</v>
      </c>
      <c r="P8" s="121">
        <v>0</v>
      </c>
      <c r="Q8" s="121">
        <v>7161</v>
      </c>
      <c r="R8" s="120" t="s">
        <v>385</v>
      </c>
      <c r="S8" s="119" t="s">
        <v>386</v>
      </c>
      <c r="T8" s="121">
        <v>0</v>
      </c>
      <c r="U8" s="121">
        <v>5842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7</v>
      </c>
      <c r="B9" s="120" t="s">
        <v>374</v>
      </c>
      <c r="C9" s="119" t="s">
        <v>375</v>
      </c>
      <c r="D9" s="121">
        <f>SUM(H9,L9,P9,T9,X9,AB9,AF9,AJ9,AN9,AR9,AV9,AZ9,BD9,BH9,BL9,BP9,BT9,BX9,CB9,CF9,CJ9,CN9,CR9,CV9,CZ9,DD9,DH9,DL9,DP9,DT9)</f>
        <v>54277</v>
      </c>
      <c r="E9" s="121">
        <f>SUM(I9,M9,Q9,U9,Y9,AC9,AG9,AK9,AO9,AS9,AW9,BA9,BE9,BI9,BM9,BQ9,BU9,BY9,CC9,CG9,CK9,CO9,CS9,CW9,DA9,DE9,DI9,DM9,DQ9,DU9)</f>
        <v>0</v>
      </c>
      <c r="F9" s="120" t="s">
        <v>371</v>
      </c>
      <c r="G9" s="119" t="s">
        <v>372</v>
      </c>
      <c r="H9" s="121">
        <v>51132</v>
      </c>
      <c r="I9" s="121">
        <v>0</v>
      </c>
      <c r="J9" s="120" t="s">
        <v>385</v>
      </c>
      <c r="K9" s="119" t="s">
        <v>386</v>
      </c>
      <c r="L9" s="121">
        <v>3145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7</v>
      </c>
      <c r="B10" s="120" t="s">
        <v>350</v>
      </c>
      <c r="C10" s="119" t="s">
        <v>351</v>
      </c>
      <c r="D10" s="121">
        <f>SUM(H10,L10,P10,T10,X10,AB10,AF10,AJ10,AN10,AR10,AV10,AZ10,BD10,BH10,BL10,BP10,BT10,BX10,CB10,CF10,CJ10,CN10,CR10,CV10,CZ10,DD10,DH10,DL10,DP10,DT10)</f>
        <v>309930</v>
      </c>
      <c r="E10" s="121">
        <f>SUM(I10,M10,Q10,U10,Y10,AC10,AG10,AK10,AO10,AS10,AW10,BA10,BE10,BI10,BM10,BQ10,BU10,BY10,CC10,CG10,CK10,CO10,CS10,CW10,DA10,DE10,DI10,DM10,DQ10,DU10)</f>
        <v>270482</v>
      </c>
      <c r="F10" s="120" t="s">
        <v>347</v>
      </c>
      <c r="G10" s="119" t="s">
        <v>348</v>
      </c>
      <c r="H10" s="121">
        <v>229554</v>
      </c>
      <c r="I10" s="121">
        <v>202050</v>
      </c>
      <c r="J10" s="120" t="s">
        <v>415</v>
      </c>
      <c r="K10" s="119" t="s">
        <v>416</v>
      </c>
      <c r="L10" s="121">
        <v>69803</v>
      </c>
      <c r="M10" s="121">
        <v>54367</v>
      </c>
      <c r="N10" s="120" t="s">
        <v>418</v>
      </c>
      <c r="O10" s="119" t="s">
        <v>419</v>
      </c>
      <c r="P10" s="121">
        <v>10573</v>
      </c>
      <c r="Q10" s="121">
        <v>14065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7</v>
      </c>
      <c r="B11" s="120" t="s">
        <v>369</v>
      </c>
      <c r="C11" s="119" t="s">
        <v>370</v>
      </c>
      <c r="D11" s="121">
        <f>SUM(H11,L11,P11,T11,X11,AB11,AF11,AJ11,AN11,AR11,AV11,AZ11,BD11,BH11,BL11,BP11,BT11,BX11,CB11,CF11,CJ11,CN11,CR11,CV11,CZ11,DD11,DH11,DL11,DP11,DT11)</f>
        <v>699660</v>
      </c>
      <c r="E11" s="121">
        <f>SUM(I11,M11,Q11,U11,Y11,AC11,AG11,AK11,AO11,AS11,AW11,BA11,BE11,BI11,BM11,BQ11,BU11,BY11,CC11,CG11,CK11,CO11,CS11,CW11,DA11,DE11,DI11,DM11,DQ11,DU11)</f>
        <v>267259</v>
      </c>
      <c r="F11" s="120" t="s">
        <v>366</v>
      </c>
      <c r="G11" s="119" t="s">
        <v>367</v>
      </c>
      <c r="H11" s="121">
        <v>558428</v>
      </c>
      <c r="I11" s="121">
        <v>212007</v>
      </c>
      <c r="J11" s="120" t="s">
        <v>412</v>
      </c>
      <c r="K11" s="119" t="s">
        <v>413</v>
      </c>
      <c r="L11" s="121">
        <v>141232</v>
      </c>
      <c r="M11" s="121">
        <v>55252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7</v>
      </c>
      <c r="B12" s="120" t="s">
        <v>360</v>
      </c>
      <c r="C12" s="119" t="s">
        <v>361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358575</v>
      </c>
      <c r="F12" s="120" t="s">
        <v>357</v>
      </c>
      <c r="G12" s="119" t="s">
        <v>358</v>
      </c>
      <c r="H12" s="121">
        <v>0</v>
      </c>
      <c r="I12" s="121">
        <v>282801</v>
      </c>
      <c r="J12" s="120" t="s">
        <v>376</v>
      </c>
      <c r="K12" s="119" t="s">
        <v>377</v>
      </c>
      <c r="L12" s="121">
        <v>0</v>
      </c>
      <c r="M12" s="121">
        <v>75774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7</v>
      </c>
      <c r="B13" s="120" t="s">
        <v>332</v>
      </c>
      <c r="C13" s="119" t="s">
        <v>333</v>
      </c>
      <c r="D13" s="121">
        <f>SUM(H13,L13,P13,T13,X13,AB13,AF13,AJ13,AN13,AR13,AV13,AZ13,BD13,BH13,BL13,BP13,BT13,BX13,CB13,CF13,CJ13,CN13,CR13,CV13,CZ13,DD13,DH13,DL13,DP13,DT13)</f>
        <v>421057</v>
      </c>
      <c r="E13" s="121">
        <f>SUM(I13,M13,Q13,U13,Y13,AC13,AG13,AK13,AO13,AS13,AW13,BA13,BE13,BI13,BM13,BQ13,BU13,BY13,CC13,CG13,CK13,CO13,CS13,CW13,DA13,DE13,DI13,DM13,DQ13,DU13)</f>
        <v>248979</v>
      </c>
      <c r="F13" s="120" t="s">
        <v>327</v>
      </c>
      <c r="G13" s="119" t="s">
        <v>328</v>
      </c>
      <c r="H13" s="121">
        <v>309750</v>
      </c>
      <c r="I13" s="121">
        <v>191545</v>
      </c>
      <c r="J13" s="120" t="s">
        <v>389</v>
      </c>
      <c r="K13" s="119" t="s">
        <v>390</v>
      </c>
      <c r="L13" s="121">
        <v>10773</v>
      </c>
      <c r="M13" s="121">
        <v>0</v>
      </c>
      <c r="N13" s="120" t="s">
        <v>392</v>
      </c>
      <c r="O13" s="119" t="s">
        <v>393</v>
      </c>
      <c r="P13" s="121">
        <v>66124</v>
      </c>
      <c r="Q13" s="121">
        <v>37695</v>
      </c>
      <c r="R13" s="120" t="s">
        <v>395</v>
      </c>
      <c r="S13" s="119" t="s">
        <v>396</v>
      </c>
      <c r="T13" s="121">
        <v>34410</v>
      </c>
      <c r="U13" s="121">
        <v>19739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7</v>
      </c>
      <c r="B14" s="120" t="s">
        <v>355</v>
      </c>
      <c r="C14" s="119" t="s">
        <v>356</v>
      </c>
      <c r="D14" s="121">
        <f>SUM(H14,L14,P14,T14,X14,AB14,AF14,AJ14,AN14,AR14,AV14,AZ14,BD14,BH14,BL14,BP14,BT14,BX14,CB14,CF14,CJ14,CN14,CR14,CV14,CZ14,DD14,DH14,DL14,DP14,DT14)</f>
        <v>542567</v>
      </c>
      <c r="E14" s="121">
        <f>SUM(I14,M14,Q14,U14,Y14,AC14,AG14,AK14,AO14,AS14,AW14,BA14,BE14,BI14,BM14,BQ14,BU14,BY14,CC14,CG14,CK14,CO14,CS14,CW14,DA14,DE14,DI14,DM14,DQ14,DU14)</f>
        <v>176031</v>
      </c>
      <c r="F14" s="120" t="s">
        <v>352</v>
      </c>
      <c r="G14" s="119" t="s">
        <v>353</v>
      </c>
      <c r="H14" s="121">
        <v>458033</v>
      </c>
      <c r="I14" s="121">
        <v>150435</v>
      </c>
      <c r="J14" s="120" t="s">
        <v>382</v>
      </c>
      <c r="K14" s="119" t="s">
        <v>383</v>
      </c>
      <c r="L14" s="121">
        <v>84534</v>
      </c>
      <c r="M14" s="121">
        <v>25596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7</v>
      </c>
      <c r="B15" s="120" t="s">
        <v>345</v>
      </c>
      <c r="C15" s="119" t="s">
        <v>346</v>
      </c>
      <c r="D15" s="121">
        <f>SUM(H15,L15,P15,T15,X15,AB15,AF15,AJ15,AN15,AR15,AV15,AZ15,BD15,BH15,BL15,BP15,BT15,BX15,CB15,CF15,CJ15,CN15,CR15,CV15,CZ15,DD15,DH15,DL15,DP15,DT15)</f>
        <v>0</v>
      </c>
      <c r="E15" s="121">
        <f>SUM(I15,M15,Q15,U15,Y15,AC15,AG15,AK15,AO15,AS15,AW15,BA15,BE15,BI15,BM15,BQ15,BU15,BY15,CC15,CG15,CK15,CO15,CS15,CW15,DA15,DE15,DI15,DM15,DQ15,DU15)</f>
        <v>215507</v>
      </c>
      <c r="F15" s="120" t="s">
        <v>340</v>
      </c>
      <c r="G15" s="119" t="s">
        <v>341</v>
      </c>
      <c r="H15" s="121">
        <v>0</v>
      </c>
      <c r="I15" s="121">
        <v>135412</v>
      </c>
      <c r="J15" s="120" t="s">
        <v>362</v>
      </c>
      <c r="K15" s="119" t="s">
        <v>363</v>
      </c>
      <c r="L15" s="121">
        <v>0</v>
      </c>
      <c r="M15" s="121">
        <v>80095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7</v>
      </c>
      <c r="B16" s="120" t="s">
        <v>404</v>
      </c>
      <c r="C16" s="119" t="s">
        <v>405</v>
      </c>
      <c r="D16" s="121">
        <f>SUM(H16,L16,P16,T16,X16,AB16,AF16,AJ16,AN16,AR16,AV16,AZ16,BD16,BH16,BL16,BP16,BT16,BX16,CB16,CF16,CJ16,CN16,CR16,CV16,CZ16,DD16,DH16,DL16,DP16,DT16)</f>
        <v>0</v>
      </c>
      <c r="E16" s="121">
        <f>SUM(I16,M16,Q16,U16,Y16,AC16,AG16,AK16,AO16,AS16,AW16,BA16,BE16,BI16,BM16,BQ16,BU16,BY16,CC16,CG16,CK16,CO16,CS16,CW16,DA16,DE16,DI16,DM16,DQ16,DU16)</f>
        <v>27497</v>
      </c>
      <c r="F16" s="120" t="s">
        <v>401</v>
      </c>
      <c r="G16" s="119" t="s">
        <v>402</v>
      </c>
      <c r="H16" s="121">
        <v>0</v>
      </c>
      <c r="I16" s="121">
        <v>14902</v>
      </c>
      <c r="J16" s="120" t="s">
        <v>406</v>
      </c>
      <c r="K16" s="119" t="s">
        <v>407</v>
      </c>
      <c r="L16" s="121">
        <v>0</v>
      </c>
      <c r="M16" s="121">
        <v>12595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7</v>
      </c>
      <c r="B17" s="120" t="s">
        <v>343</v>
      </c>
      <c r="C17" s="119" t="s">
        <v>344</v>
      </c>
      <c r="D17" s="121">
        <f>SUM(H17,L17,P17,T17,X17,AB17,AF17,AJ17,AN17,AR17,AV17,AZ17,BD17,BH17,BL17,BP17,BT17,BX17,CB17,CF17,CJ17,CN17,CR17,CV17,CZ17,DD17,DH17,DL17,DP17,DT17)</f>
        <v>417577</v>
      </c>
      <c r="E17" s="121">
        <f>SUM(I17,M17,Q17,U17,Y17,AC17,AG17,AK17,AO17,AS17,AW17,BA17,BE17,BI17,BM17,BQ17,BU17,BY17,CC17,CG17,CK17,CO17,CS17,CW17,DA17,DE17,DI17,DM17,DQ17,DU17)</f>
        <v>0</v>
      </c>
      <c r="F17" s="120" t="s">
        <v>340</v>
      </c>
      <c r="G17" s="119" t="s">
        <v>341</v>
      </c>
      <c r="H17" s="121">
        <v>218753</v>
      </c>
      <c r="I17" s="121">
        <v>0</v>
      </c>
      <c r="J17" s="120" t="s">
        <v>398</v>
      </c>
      <c r="K17" s="119" t="s">
        <v>399</v>
      </c>
      <c r="L17" s="121">
        <v>71023</v>
      </c>
      <c r="M17" s="121">
        <v>0</v>
      </c>
      <c r="N17" s="120" t="s">
        <v>401</v>
      </c>
      <c r="O17" s="119" t="s">
        <v>402</v>
      </c>
      <c r="P17" s="121">
        <v>49703</v>
      </c>
      <c r="Q17" s="121">
        <v>0</v>
      </c>
      <c r="R17" s="120" t="s">
        <v>406</v>
      </c>
      <c r="S17" s="119" t="s">
        <v>407</v>
      </c>
      <c r="T17" s="121">
        <v>44524</v>
      </c>
      <c r="U17" s="121">
        <v>0</v>
      </c>
      <c r="V17" s="120" t="s">
        <v>409</v>
      </c>
      <c r="W17" s="119" t="s">
        <v>410</v>
      </c>
      <c r="X17" s="121">
        <v>33574</v>
      </c>
      <c r="Y17" s="121">
        <v>0</v>
      </c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7">
    <sortCondition ref="A8:A17"/>
    <sortCondition ref="B8:B17"/>
    <sortCondition ref="C8:C17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05201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05203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05204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05206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05207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05209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05210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05211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05212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05213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05214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05215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05303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05327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05346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05348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05349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05361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05363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05366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05368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05434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05463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05464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05838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05839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05850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05851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05854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05861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05867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05874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05882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05884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2019-02-18T02:38:53Z</dcterms:modified>
</cp:coreProperties>
</file>