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N8" i="2" s="1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N20" i="2" s="1"/>
  <c r="AC21" i="2"/>
  <c r="AC22" i="2"/>
  <c r="AC23" i="2"/>
  <c r="AC24" i="2"/>
  <c r="N24" i="2" s="1"/>
  <c r="AC25" i="2"/>
  <c r="AC26" i="2"/>
  <c r="AC27" i="2"/>
  <c r="AC28" i="2"/>
  <c r="N28" i="2" s="1"/>
  <c r="AC29" i="2"/>
  <c r="AC30" i="2"/>
  <c r="AC31" i="2"/>
  <c r="AC32" i="2"/>
  <c r="N32" i="2" s="1"/>
  <c r="V8" i="2"/>
  <c r="V9" i="2"/>
  <c r="V10" i="2"/>
  <c r="V11" i="2"/>
  <c r="N11" i="2" s="1"/>
  <c r="V12" i="2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N27" i="2" s="1"/>
  <c r="V28" i="2"/>
  <c r="V29" i="2"/>
  <c r="V30" i="2"/>
  <c r="V31" i="2"/>
  <c r="N31" i="2" s="1"/>
  <c r="V32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N9" i="2"/>
  <c r="N17" i="2"/>
  <c r="N25" i="2"/>
  <c r="K8" i="2"/>
  <c r="D8" i="2" s="1"/>
  <c r="K9" i="2"/>
  <c r="K10" i="2"/>
  <c r="K11" i="2"/>
  <c r="K12" i="2"/>
  <c r="D12" i="2" s="1"/>
  <c r="K13" i="2"/>
  <c r="K14" i="2"/>
  <c r="K15" i="2"/>
  <c r="K16" i="2"/>
  <c r="D16" i="2" s="1"/>
  <c r="K17" i="2"/>
  <c r="K18" i="2"/>
  <c r="K19" i="2"/>
  <c r="K20" i="2"/>
  <c r="D20" i="2" s="1"/>
  <c r="K21" i="2"/>
  <c r="K22" i="2"/>
  <c r="K23" i="2"/>
  <c r="K24" i="2"/>
  <c r="D24" i="2" s="1"/>
  <c r="K25" i="2"/>
  <c r="K26" i="2"/>
  <c r="K27" i="2"/>
  <c r="K28" i="2"/>
  <c r="D28" i="2" s="1"/>
  <c r="K29" i="2"/>
  <c r="K30" i="2"/>
  <c r="K31" i="2"/>
  <c r="K32" i="2"/>
  <c r="D32" i="2" s="1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H31" i="2"/>
  <c r="D31" i="2" s="1"/>
  <c r="H32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D29" i="2" s="1"/>
  <c r="E30" i="2"/>
  <c r="E31" i="2"/>
  <c r="E32" i="2"/>
  <c r="D9" i="2"/>
  <c r="D17" i="2"/>
  <c r="D25" i="2"/>
  <c r="N14" i="1"/>
  <c r="N22" i="1"/>
  <c r="N23" i="1"/>
  <c r="N30" i="1"/>
  <c r="L14" i="1"/>
  <c r="L22" i="1"/>
  <c r="L30" i="1"/>
  <c r="I8" i="1"/>
  <c r="I9" i="1"/>
  <c r="I10" i="1"/>
  <c r="D10" i="1" s="1"/>
  <c r="I11" i="1"/>
  <c r="D11" i="1" s="1"/>
  <c r="I12" i="1"/>
  <c r="D12" i="1" s="1"/>
  <c r="I13" i="1"/>
  <c r="I14" i="1"/>
  <c r="D14" i="1" s="1"/>
  <c r="I15" i="1"/>
  <c r="D15" i="1" s="1"/>
  <c r="I16" i="1"/>
  <c r="D16" i="1" s="1"/>
  <c r="I17" i="1"/>
  <c r="I18" i="1"/>
  <c r="D18" i="1" s="1"/>
  <c r="I19" i="1"/>
  <c r="I20" i="1"/>
  <c r="D20" i="1" s="1"/>
  <c r="I21" i="1"/>
  <c r="I22" i="1"/>
  <c r="D22" i="1" s="1"/>
  <c r="I23" i="1"/>
  <c r="I24" i="1"/>
  <c r="I25" i="1"/>
  <c r="I26" i="1"/>
  <c r="D26" i="1" s="1"/>
  <c r="I27" i="1"/>
  <c r="D27" i="1" s="1"/>
  <c r="I28" i="1"/>
  <c r="D28" i="1" s="1"/>
  <c r="I29" i="1"/>
  <c r="I30" i="1"/>
  <c r="D30" i="1" s="1"/>
  <c r="I31" i="1"/>
  <c r="D31" i="1" s="1"/>
  <c r="I32" i="1"/>
  <c r="D32" i="1" s="1"/>
  <c r="F10" i="1"/>
  <c r="F18" i="1"/>
  <c r="F22" i="1"/>
  <c r="F23" i="1"/>
  <c r="F26" i="1"/>
  <c r="E8" i="1"/>
  <c r="E9" i="1"/>
  <c r="D9" i="1" s="1"/>
  <c r="E10" i="1"/>
  <c r="E11" i="1"/>
  <c r="E12" i="1"/>
  <c r="E13" i="1"/>
  <c r="E14" i="1"/>
  <c r="E15" i="1"/>
  <c r="E16" i="1"/>
  <c r="E17" i="1"/>
  <c r="D17" i="1" s="1"/>
  <c r="E18" i="1"/>
  <c r="E19" i="1"/>
  <c r="E20" i="1"/>
  <c r="E21" i="1"/>
  <c r="D21" i="1" s="1"/>
  <c r="E22" i="1"/>
  <c r="E23" i="1"/>
  <c r="E24" i="1"/>
  <c r="E25" i="1"/>
  <c r="D25" i="1" s="1"/>
  <c r="E26" i="1"/>
  <c r="E27" i="1"/>
  <c r="E28" i="1"/>
  <c r="E29" i="1"/>
  <c r="E30" i="1"/>
  <c r="E31" i="1"/>
  <c r="E32" i="1"/>
  <c r="D8" i="1"/>
  <c r="D13" i="1"/>
  <c r="D19" i="1"/>
  <c r="D23" i="1"/>
  <c r="D24" i="1"/>
  <c r="D29" i="1"/>
  <c r="N32" i="1" l="1"/>
  <c r="F32" i="1"/>
  <c r="L32" i="1"/>
  <c r="J32" i="1"/>
  <c r="Q32" i="1"/>
  <c r="N28" i="1"/>
  <c r="F28" i="1"/>
  <c r="L28" i="1"/>
  <c r="Q28" i="1"/>
  <c r="J28" i="1"/>
  <c r="N20" i="1"/>
  <c r="F20" i="1"/>
  <c r="L20" i="1"/>
  <c r="Q20" i="1"/>
  <c r="J20" i="1"/>
  <c r="N16" i="1"/>
  <c r="F16" i="1"/>
  <c r="L16" i="1"/>
  <c r="J16" i="1"/>
  <c r="Q16" i="1"/>
  <c r="N12" i="1"/>
  <c r="F12" i="1"/>
  <c r="L12" i="1"/>
  <c r="Q12" i="1"/>
  <c r="J12" i="1"/>
  <c r="Q25" i="1"/>
  <c r="N25" i="1"/>
  <c r="L25" i="1"/>
  <c r="F25" i="1"/>
  <c r="J25" i="1"/>
  <c r="Q21" i="1"/>
  <c r="N21" i="1"/>
  <c r="F21" i="1"/>
  <c r="L21" i="1"/>
  <c r="J21" i="1"/>
  <c r="Q17" i="1"/>
  <c r="N17" i="1"/>
  <c r="L17" i="1"/>
  <c r="J17" i="1"/>
  <c r="F17" i="1"/>
  <c r="Q9" i="1"/>
  <c r="N9" i="1"/>
  <c r="L9" i="1"/>
  <c r="F9" i="1"/>
  <c r="J9" i="1"/>
  <c r="L31" i="1"/>
  <c r="J31" i="1"/>
  <c r="F31" i="1"/>
  <c r="Q31" i="1"/>
  <c r="N31" i="1"/>
  <c r="L27" i="1"/>
  <c r="Q27" i="1"/>
  <c r="N27" i="1"/>
  <c r="J27" i="1"/>
  <c r="F27" i="1"/>
  <c r="L15" i="1"/>
  <c r="J15" i="1"/>
  <c r="F15" i="1"/>
  <c r="Q15" i="1"/>
  <c r="N15" i="1"/>
  <c r="L11" i="1"/>
  <c r="J11" i="1"/>
  <c r="Q11" i="1"/>
  <c r="N11" i="1"/>
  <c r="F11" i="1"/>
  <c r="Q29" i="1"/>
  <c r="N29" i="1"/>
  <c r="N24" i="1"/>
  <c r="F24" i="1"/>
  <c r="L24" i="1"/>
  <c r="L19" i="1"/>
  <c r="J19" i="1"/>
  <c r="Q13" i="1"/>
  <c r="N13" i="1"/>
  <c r="N8" i="1"/>
  <c r="F8" i="1"/>
  <c r="L8" i="1"/>
  <c r="F29" i="1"/>
  <c r="F13" i="1"/>
  <c r="J13" i="1"/>
  <c r="Q24" i="1"/>
  <c r="Q8" i="1"/>
  <c r="L23" i="1"/>
  <c r="J23" i="1"/>
  <c r="L29" i="1"/>
  <c r="L13" i="1"/>
  <c r="Q23" i="1"/>
  <c r="D30" i="2"/>
  <c r="D26" i="2"/>
  <c r="D22" i="2"/>
  <c r="D18" i="2"/>
  <c r="D14" i="2"/>
  <c r="D10" i="2"/>
  <c r="N30" i="2"/>
  <c r="N26" i="2"/>
  <c r="N22" i="2"/>
  <c r="N18" i="2"/>
  <c r="N14" i="2"/>
  <c r="N10" i="2"/>
  <c r="J30" i="1"/>
  <c r="Q30" i="1"/>
  <c r="J26" i="1"/>
  <c r="Q26" i="1"/>
  <c r="J22" i="1"/>
  <c r="Q22" i="1"/>
  <c r="J18" i="1"/>
  <c r="Q18" i="1"/>
  <c r="J14" i="1"/>
  <c r="Q14" i="1"/>
  <c r="J10" i="1"/>
  <c r="Q10" i="1"/>
  <c r="L26" i="1"/>
  <c r="L18" i="1"/>
  <c r="L10" i="1"/>
  <c r="N19" i="1"/>
  <c r="F30" i="1"/>
  <c r="F19" i="1"/>
  <c r="F14" i="1"/>
  <c r="J29" i="1"/>
  <c r="J24" i="1"/>
  <c r="J8" i="1"/>
  <c r="N26" i="1"/>
  <c r="N18" i="1"/>
  <c r="N10" i="1"/>
  <c r="Q1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<sst xmlns="http://schemas.openxmlformats.org/spreadsheetml/2006/main" count="709" uniqueCount="330">
  <si>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</si>
  <si>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</si>
  <si>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</si>
  <si>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</si>
  <si>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</si>
  <si>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</si>
  <si>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</si>
  <si>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</si>
  <si>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</si>
  <si>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</si>
  <si>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</si>
  <si>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</si>
  <si>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</si>
  <si>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</si>
  <si>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</si>
  <si>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</si>
  <si>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</si>
  <si>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</si>
  <si>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</si>
  <si>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</si>
  <si>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</si>
  <si>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</si>
  <si>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</si>
  <si>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</si>
  <si>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</si>
  <si>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</si>
  <si>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</si>
  <si>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</si>
  <si>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</si>
  <si>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</si>
  <si>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</si>
  <si>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</si>
  <si>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</si>
  <si>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</si>
  <si>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</si>
  <si>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</si>
  <si>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</si>
  <si>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</si>
  <si>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</si>
  <si>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</si>
  <si>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</si>
  <si>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</si>
  <si>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</si>
  <si>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</si>
  <si>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</si>
  <si>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</si>
  <si>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</si>
  <si>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</si>
  <si>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</si>
  <si>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</si>
  <si>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</si>
  <si>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</si>
  <si>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</si>
  <si>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</si>
  <si>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</si>
  <si>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</si>
  <si>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</si>
  <si>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</si>
  <si>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</si>
  <si>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</si>
  <si>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</si>
  <si>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</si>
  <si>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</si>
  <si>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</si>
  <si>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</si>
  <si>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</si>
  <si>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</si>
  <si>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</si>
  <si>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</si>
  <si>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</si>
  <si>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</si>
  <si>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</si>
  <si>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</si>
  <si>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</si>
  <si>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</si>
  <si>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</si>
  <si>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</si>
  <si>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</si>
  <si>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</si>
  <si>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</si>
  <si>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</si>
  <si>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</si>
  <si>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</si>
  <si>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</si>
  <si>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</si>
  <si>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</si>
  <si>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</si>
  <si>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</si>
  <si>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</si>
  <si>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</si>
  <si>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</si>
  <si>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</si>
  <si>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</si>
  <si>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</si>
  <si>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</si>
  <si>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</si>
  <si>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</si>
  <si>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</si>
  <si>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</si>
  <si>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</si>
  <si>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</si>
  <si>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</si>
  <si>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</si>
  <si>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</si>
  <si>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</si>
  <si>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</si>
  <si>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</si>
  <si>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</si>
  <si>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</si>
  <si>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</si>
  <si>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</si>
  <si>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</si>
  <si>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</si>
  <si>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</si>
  <si>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</si>
  <si>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</si>
  <si>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</si>
  <si>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</si>
  <si>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</si>
  <si>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</si>
  <si>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</si>
  <si>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</si>
  <si>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</si>
  <si>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</si>
  <si>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</si>
  <si>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</si>
  <si>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</si>
  <si>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</si>
  <si>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</si>
  <si>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</si>
  <si>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</si>
  <si>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</si>
  <si>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</si>
  <si>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</si>
  <si>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</si>
  <si>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</si>
  <si>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</si>
  <si>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</si>
  <si>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</si>
  <si>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</si>
  <si>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</si>
  <si>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</si>
  <si>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</si>
  <si>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</si>
  <si>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</si>
  <si>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</si>
  <si>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</si>
  <si>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</si>
  <si>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</si>
  <si>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</si>
  <si>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</si>
  <si>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</si>
  <si>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</si>
  <si>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</si>
  <si>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</si>
  <si>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</si>
  <si>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</si>
  <si>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</si>
  <si>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</si>
  <si>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</si>
  <si>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</si>
  <si>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</si>
  <si>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</si>
  <si>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</si>
  <si>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</si>
  <si>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</si>
  <si>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</si>
  <si>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</si>
  <si>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</si>
  <si>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</si>
  <si>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</si>
  <si>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</si>
  <si>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</si>
  <si>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</si>
  <si>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</si>
  <si>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</si>
  <si>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</si>
  <si>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</si>
  <si>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</si>
  <si>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</si>
  <si>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</si>
  <si>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</si>
  <si>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</si>
  <si>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</si>
  <si>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</si>
  <si>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</si>
  <si>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</si>
  <si>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</si>
  <si>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</si>
  <si>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</si>
  <si>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</si>
  <si>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</si>
  <si>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</si>
  <si>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</si>
  <si>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</si>
  <si>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</si>
  <si>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</si>
  <si>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</si>
  <si>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</si>
  <si>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</si>
  <si>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</si>
  <si>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</si>
  <si>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</si>
  <si>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</si>
  <si>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</si>
  <si>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</si>
  <si>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</si>
  <si>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</si>
  <si>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</si>
  <si>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</si>
  <si>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</si>
  <si>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</si>
  <si>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</si>
  <si>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</si>
  <si>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</si>
  <si>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</si>
  <si>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</si>
  <si>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</si>
  <si>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</si>
  <si>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</si>
  <si>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</si>
  <si>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</si>
  <si>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</si>
  <si>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</si>
  <si>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</si>
  <si>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</si>
  <si>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</si>
  <si>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</si>
  <si>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</si>
  <si>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</si>
  <si>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</si>
  <si>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</si>
  <si>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</si>
  <si>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</si>
  <si>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</si>
  <si>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</si>
  <si>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</si>
  <si>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</si>
  <si>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</si>
  <si>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</si>
  <si>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</si>
  <si>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</si>
  <si>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</si>
  <si>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</si>
  <si>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</si>
  <si>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</si>
  <si>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</si>
  <si>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</si>
  <si>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</si>
  <si>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</si>
  <si>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</si>
  <si>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05000</t>
  </si>
  <si>
    <t>水洗化人口等（平成29年度実績）</t>
    <phoneticPr fontId="3"/>
  </si>
  <si>
    <t>し尿処理の状況（平成29年度実績）</t>
    <phoneticPr fontId="3"/>
  </si>
  <si>
    <t>05201</t>
  </si>
  <si>
    <t>秋田市</t>
  </si>
  <si>
    <t>○</t>
  </si>
  <si>
    <t>051084</t>
    <phoneticPr fontId="3"/>
  </si>
  <si>
    <t>05202</t>
  </si>
  <si>
    <t>能代市</t>
  </si>
  <si>
    <t>051109</t>
    <phoneticPr fontId="3"/>
  </si>
  <si>
    <t>05203</t>
  </si>
  <si>
    <t>横手市</t>
  </si>
  <si>
    <t>051086</t>
    <phoneticPr fontId="3"/>
  </si>
  <si>
    <t>05204</t>
  </si>
  <si>
    <t>大館市</t>
  </si>
  <si>
    <t>051087</t>
    <phoneticPr fontId="3"/>
  </si>
  <si>
    <t>05206</t>
  </si>
  <si>
    <t>男鹿市</t>
  </si>
  <si>
    <t>051162</t>
    <phoneticPr fontId="3"/>
  </si>
  <si>
    <t>05207</t>
  </si>
  <si>
    <t>湯沢市</t>
  </si>
  <si>
    <t>051126</t>
    <phoneticPr fontId="3"/>
  </si>
  <si>
    <t>05209</t>
  </si>
  <si>
    <t>鹿角市</t>
  </si>
  <si>
    <t>051112</t>
    <phoneticPr fontId="3"/>
  </si>
  <si>
    <t>05210</t>
  </si>
  <si>
    <t>由利本荘市</t>
  </si>
  <si>
    <t>051091</t>
    <phoneticPr fontId="3"/>
  </si>
  <si>
    <t>05211</t>
  </si>
  <si>
    <t>潟上市</t>
  </si>
  <si>
    <t>051092</t>
    <phoneticPr fontId="3"/>
  </si>
  <si>
    <t>05212</t>
  </si>
  <si>
    <t>大仙市</t>
  </si>
  <si>
    <t>051113</t>
    <phoneticPr fontId="3"/>
  </si>
  <si>
    <t>05213</t>
  </si>
  <si>
    <t>北秋田市</t>
  </si>
  <si>
    <t>051094</t>
    <phoneticPr fontId="3"/>
  </si>
  <si>
    <t>05214</t>
  </si>
  <si>
    <t>にかほ市</t>
  </si>
  <si>
    <t>051095</t>
    <phoneticPr fontId="3"/>
  </si>
  <si>
    <t>05215</t>
  </si>
  <si>
    <t>仙北市</t>
  </si>
  <si>
    <t>051096</t>
    <phoneticPr fontId="3"/>
  </si>
  <si>
    <t>05303</t>
  </si>
  <si>
    <t>小坂町</t>
  </si>
  <si>
    <t>051173</t>
    <phoneticPr fontId="3"/>
  </si>
  <si>
    <t>05327</t>
  </si>
  <si>
    <t>上小阿仁村</t>
  </si>
  <si>
    <t>051174</t>
    <phoneticPr fontId="3"/>
  </si>
  <si>
    <t>05346</t>
  </si>
  <si>
    <t>藤里町</t>
  </si>
  <si>
    <t>051175</t>
    <phoneticPr fontId="3"/>
  </si>
  <si>
    <t>05348</t>
  </si>
  <si>
    <t>三種町</t>
  </si>
  <si>
    <t>051176</t>
    <phoneticPr fontId="3"/>
  </si>
  <si>
    <t>05349</t>
  </si>
  <si>
    <t>八峰町</t>
  </si>
  <si>
    <t>051177</t>
    <phoneticPr fontId="3"/>
  </si>
  <si>
    <t>05361</t>
  </si>
  <si>
    <t>五城目町</t>
  </si>
  <si>
    <t>051168</t>
    <phoneticPr fontId="3"/>
  </si>
  <si>
    <t>05363</t>
  </si>
  <si>
    <t>八郎潟町</t>
  </si>
  <si>
    <t>051178</t>
    <phoneticPr fontId="3"/>
  </si>
  <si>
    <t>05366</t>
  </si>
  <si>
    <t>井川町</t>
  </si>
  <si>
    <t>051170</t>
    <phoneticPr fontId="3"/>
  </si>
  <si>
    <t>05368</t>
  </si>
  <si>
    <t>大潟村</t>
  </si>
  <si>
    <t>051171</t>
    <phoneticPr fontId="3"/>
  </si>
  <si>
    <t>05434</t>
  </si>
  <si>
    <t>美郷町</t>
  </si>
  <si>
    <t>051172</t>
    <phoneticPr fontId="3"/>
  </si>
  <si>
    <t>05463</t>
  </si>
  <si>
    <t>羽後町</t>
  </si>
  <si>
    <t>051179</t>
    <phoneticPr fontId="3"/>
  </si>
  <si>
    <t>05464</t>
  </si>
  <si>
    <t>東成瀬村</t>
  </si>
  <si>
    <t>051161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</si>
</sst>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49</v>
      </c>
      <c r="B7" s="116" t="s">
        <v>251</v>
      </c>
      <c r="C7" s="109" t="s">
        <v>200</v>
      </c>
      <c r="D7" s="110">
        <f>+SUM(E7,+I7)</f>
        <v>1016088</v>
      </c>
      <c r="E7" s="110">
        <f>+SUM(G7,+H7)</f>
        <v>206028</v>
      </c>
      <c r="F7" s="111">
        <f>IF(D7&gt;0,E7/D7*100,"-")</f>
        <v>20.276590216595412</v>
      </c>
      <c r="G7" s="108">
        <f>SUM(G$8:G$207)</f>
        <v>206028</v>
      </c>
      <c r="H7" s="108">
        <f>SUM(H$8:H$207)</f>
        <v>0</v>
      </c>
      <c r="I7" s="110">
        <f>+SUM(K7,+M7,+O7)</f>
        <v>810060</v>
      </c>
      <c r="J7" s="111">
        <f>IF(D7&gt;0,I7/D7*100,"-")</f>
        <v>79.723409783404591</v>
      </c>
      <c r="K7" s="108">
        <f>SUM(K$8:K$207)</f>
        <v>556044</v>
      </c>
      <c r="L7" s="111">
        <f>IF(D7&gt;0,K7/D7*100,"-")</f>
        <v>54.72400028344002</v>
      </c>
      <c r="M7" s="108">
        <f>SUM(M$8:M$207)</f>
        <v>0</v>
      </c>
      <c r="N7" s="111">
        <f>IF(D7&gt;0,M7/D7*100,"-")</f>
        <v>0</v>
      </c>
      <c r="O7" s="108">
        <f>SUM(O$8:O$207)</f>
        <v>254016</v>
      </c>
      <c r="P7" s="108">
        <f>SUM(P$8:P$207)</f>
        <v>190996</v>
      </c>
      <c r="Q7" s="111">
        <f>IF(D7&gt;0,O7/D7*100,"-")</f>
        <v>24.999409499964571</v>
      </c>
      <c r="R7" s="108">
        <f>SUM(R$8:R$207)</f>
        <v>3811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0</v>
      </c>
      <c r="V7" s="112">
        <f t="shared" si="0"/>
        <v>6</v>
      </c>
      <c r="W7" s="112">
        <f t="shared" si="0"/>
        <v>19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49</v>
      </c>
      <c r="B8" s="102" t="s">
        <v>254</v>
      </c>
      <c r="C8" s="101" t="s">
        <v>255</v>
      </c>
      <c r="D8" s="103">
        <f>+SUM(E8,+I8)</f>
        <v>312937</v>
      </c>
      <c r="E8" s="103">
        <f>+SUM(G8,+H8)</f>
        <v>12268</v>
      </c>
      <c r="F8" s="104">
        <f>IF(D8&gt;0,E8/D8*100,"-")</f>
        <v>3.9202778834078424</v>
      </c>
      <c r="G8" s="103">
        <v>12268</v>
      </c>
      <c r="H8" s="103">
        <v>0</v>
      </c>
      <c r="I8" s="103">
        <f>+SUM(K8,+M8,+O8)</f>
        <v>300669</v>
      </c>
      <c r="J8" s="104">
        <f>IF(D8&gt;0,I8/D8*100,"-")</f>
        <v>96.079722116592166</v>
      </c>
      <c r="K8" s="103">
        <v>260940</v>
      </c>
      <c r="L8" s="104">
        <f>IF(D8&gt;0,K8/D8*100,"-")</f>
        <v>83.384195540955531</v>
      </c>
      <c r="M8" s="103">
        <v>0</v>
      </c>
      <c r="N8" s="104">
        <f>IF(D8&gt;0,M8/D8*100,"-")</f>
        <v>0</v>
      </c>
      <c r="O8" s="103">
        <v>39729</v>
      </c>
      <c r="P8" s="103">
        <v>16577</v>
      </c>
      <c r="Q8" s="104">
        <f>IF(D8&gt;0,O8/D8*100,"-")</f>
        <v>12.695526575636629</v>
      </c>
      <c r="R8" s="103">
        <v>1415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49</v>
      </c>
      <c r="B9" s="102" t="s">
        <v>258</v>
      </c>
      <c r="C9" s="101" t="s">
        <v>259</v>
      </c>
      <c r="D9" s="103">
        <f>+SUM(E9,+I9)</f>
        <v>54467</v>
      </c>
      <c r="E9" s="103">
        <f>+SUM(G9,+H9)</f>
        <v>20088</v>
      </c>
      <c r="F9" s="104">
        <f>IF(D9&gt;0,E9/D9*100,"-")</f>
        <v>36.881047239612975</v>
      </c>
      <c r="G9" s="103">
        <v>20088</v>
      </c>
      <c r="H9" s="103">
        <v>0</v>
      </c>
      <c r="I9" s="103">
        <f>+SUM(K9,+M9,+O9)</f>
        <v>34379</v>
      </c>
      <c r="J9" s="104">
        <f>IF(D9&gt;0,I9/D9*100,"-")</f>
        <v>63.118952760387025</v>
      </c>
      <c r="K9" s="103">
        <v>19428</v>
      </c>
      <c r="L9" s="104">
        <f>IF(D9&gt;0,K9/D9*100,"-")</f>
        <v>35.669304349422589</v>
      </c>
      <c r="M9" s="103">
        <v>0</v>
      </c>
      <c r="N9" s="104">
        <f>IF(D9&gt;0,M9/D9*100,"-")</f>
        <v>0</v>
      </c>
      <c r="O9" s="103">
        <v>14951</v>
      </c>
      <c r="P9" s="103">
        <v>13588</v>
      </c>
      <c r="Q9" s="104">
        <f>IF(D9&gt;0,O9/D9*100,"-")</f>
        <v>27.449648410964439</v>
      </c>
      <c r="R9" s="103">
        <v>209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49</v>
      </c>
      <c r="B10" s="102" t="s">
        <v>261</v>
      </c>
      <c r="C10" s="101" t="s">
        <v>262</v>
      </c>
      <c r="D10" s="103">
        <f>+SUM(E10,+I10)</f>
        <v>91022</v>
      </c>
      <c r="E10" s="103">
        <f>+SUM(G10,+H10)</f>
        <v>29538</v>
      </c>
      <c r="F10" s="104">
        <f>IF(D10&gt;0,E10/D10*100,"-")</f>
        <v>32.451495242908308</v>
      </c>
      <c r="G10" s="103">
        <v>29538</v>
      </c>
      <c r="H10" s="103">
        <v>0</v>
      </c>
      <c r="I10" s="103">
        <f>+SUM(K10,+M10,+O10)</f>
        <v>61484</v>
      </c>
      <c r="J10" s="104">
        <f>IF(D10&gt;0,I10/D10*100,"-")</f>
        <v>67.548504757091692</v>
      </c>
      <c r="K10" s="103">
        <v>32030</v>
      </c>
      <c r="L10" s="104">
        <f>IF(D10&gt;0,K10/D10*100,"-")</f>
        <v>35.189294895739494</v>
      </c>
      <c r="M10" s="103">
        <v>0</v>
      </c>
      <c r="N10" s="104">
        <f>IF(D10&gt;0,M10/D10*100,"-")</f>
        <v>0</v>
      </c>
      <c r="O10" s="103">
        <v>29454</v>
      </c>
      <c r="P10" s="103">
        <v>25368</v>
      </c>
      <c r="Q10" s="104">
        <f>IF(D10&gt;0,O10/D10*100,"-")</f>
        <v>32.359209861352198</v>
      </c>
      <c r="R10" s="103">
        <v>369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49</v>
      </c>
      <c r="B11" s="102" t="s">
        <v>264</v>
      </c>
      <c r="C11" s="101" t="s">
        <v>265</v>
      </c>
      <c r="D11" s="103">
        <f>+SUM(E11,+I11)</f>
        <v>73861</v>
      </c>
      <c r="E11" s="103">
        <f>+SUM(G11,+H11)</f>
        <v>18933</v>
      </c>
      <c r="F11" s="104">
        <f>IF(D11&gt;0,E11/D11*100,"-")</f>
        <v>25.633284141833983</v>
      </c>
      <c r="G11" s="103">
        <v>18933</v>
      </c>
      <c r="H11" s="103">
        <v>0</v>
      </c>
      <c r="I11" s="103">
        <f>+SUM(K11,+M11,+O11)</f>
        <v>54928</v>
      </c>
      <c r="J11" s="104">
        <f>IF(D11&gt;0,I11/D11*100,"-")</f>
        <v>74.366715858166003</v>
      </c>
      <c r="K11" s="103">
        <v>32152</v>
      </c>
      <c r="L11" s="104">
        <f>IF(D11&gt;0,K11/D11*100,"-")</f>
        <v>43.530415239436238</v>
      </c>
      <c r="M11" s="103">
        <v>0</v>
      </c>
      <c r="N11" s="104">
        <f>IF(D11&gt;0,M11/D11*100,"-")</f>
        <v>0</v>
      </c>
      <c r="O11" s="103">
        <v>22776</v>
      </c>
      <c r="P11" s="103">
        <v>21822</v>
      </c>
      <c r="Q11" s="104">
        <f>IF(D11&gt;0,O11/D11*100,"-")</f>
        <v>30.83630061872978</v>
      </c>
      <c r="R11" s="103">
        <v>285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49</v>
      </c>
      <c r="B12" s="102" t="s">
        <v>267</v>
      </c>
      <c r="C12" s="101" t="s">
        <v>268</v>
      </c>
      <c r="D12" s="103">
        <f>+SUM(E12,+I12)</f>
        <v>28552</v>
      </c>
      <c r="E12" s="103">
        <f>+SUM(G12,+H12)</f>
        <v>10903</v>
      </c>
      <c r="F12" s="104">
        <f>IF(D12&gt;0,E12/D12*100,"-")</f>
        <v>38.186466797422248</v>
      </c>
      <c r="G12" s="103">
        <v>10903</v>
      </c>
      <c r="H12" s="103">
        <v>0</v>
      </c>
      <c r="I12" s="103">
        <f>+SUM(K12,+M12,+O12)</f>
        <v>17649</v>
      </c>
      <c r="J12" s="104">
        <f>IF(D12&gt;0,I12/D12*100,"-")</f>
        <v>61.813533202577752</v>
      </c>
      <c r="K12" s="103">
        <v>14667</v>
      </c>
      <c r="L12" s="104">
        <f>IF(D12&gt;0,K12/D12*100,"-")</f>
        <v>51.369431213224992</v>
      </c>
      <c r="M12" s="103">
        <v>0</v>
      </c>
      <c r="N12" s="104">
        <f>IF(D12&gt;0,M12/D12*100,"-")</f>
        <v>0</v>
      </c>
      <c r="O12" s="103">
        <v>2982</v>
      </c>
      <c r="P12" s="103">
        <v>1565</v>
      </c>
      <c r="Q12" s="104">
        <f>IF(D12&gt;0,O12/D12*100,"-")</f>
        <v>10.44410198935276</v>
      </c>
      <c r="R12" s="103">
        <v>48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49</v>
      </c>
      <c r="B13" s="102" t="s">
        <v>270</v>
      </c>
      <c r="C13" s="101" t="s">
        <v>271</v>
      </c>
      <c r="D13" s="103">
        <f>+SUM(E13,+I13)</f>
        <v>46467</v>
      </c>
      <c r="E13" s="103">
        <f>+SUM(G13,+H13)</f>
        <v>12887</v>
      </c>
      <c r="F13" s="104">
        <f>IF(D13&gt;0,E13/D13*100,"-")</f>
        <v>27.733660447199089</v>
      </c>
      <c r="G13" s="103">
        <v>12887</v>
      </c>
      <c r="H13" s="103">
        <v>0</v>
      </c>
      <c r="I13" s="103">
        <f>+SUM(K13,+M13,+O13)</f>
        <v>33580</v>
      </c>
      <c r="J13" s="104">
        <f>IF(D13&gt;0,I13/D13*100,"-")</f>
        <v>72.266339552800915</v>
      </c>
      <c r="K13" s="103">
        <v>19441</v>
      </c>
      <c r="L13" s="104">
        <f>IF(D13&gt;0,K13/D13*100,"-")</f>
        <v>41.838293842942306</v>
      </c>
      <c r="M13" s="103">
        <v>0</v>
      </c>
      <c r="N13" s="104">
        <f>IF(D13&gt;0,M13/D13*100,"-")</f>
        <v>0</v>
      </c>
      <c r="O13" s="103">
        <v>14139</v>
      </c>
      <c r="P13" s="103">
        <v>10327</v>
      </c>
      <c r="Q13" s="104">
        <f>IF(D13&gt;0,O13/D13*100,"-")</f>
        <v>30.428045709858608</v>
      </c>
      <c r="R13" s="103">
        <v>127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49</v>
      </c>
      <c r="B14" s="102" t="s">
        <v>273</v>
      </c>
      <c r="C14" s="101" t="s">
        <v>274</v>
      </c>
      <c r="D14" s="103">
        <f>+SUM(E14,+I14)</f>
        <v>31748</v>
      </c>
      <c r="E14" s="103">
        <f>+SUM(G14,+H14)</f>
        <v>11989</v>
      </c>
      <c r="F14" s="104">
        <f>IF(D14&gt;0,E14/D14*100,"-")</f>
        <v>37.763008693461003</v>
      </c>
      <c r="G14" s="103">
        <v>11989</v>
      </c>
      <c r="H14" s="103">
        <v>0</v>
      </c>
      <c r="I14" s="103">
        <f>+SUM(K14,+M14,+O14)</f>
        <v>19759</v>
      </c>
      <c r="J14" s="104">
        <f>IF(D14&gt;0,I14/D14*100,"-")</f>
        <v>62.236991306538989</v>
      </c>
      <c r="K14" s="103">
        <v>14072</v>
      </c>
      <c r="L14" s="104">
        <f>IF(D14&gt;0,K14/D14*100,"-")</f>
        <v>44.324051908781655</v>
      </c>
      <c r="M14" s="103">
        <v>0</v>
      </c>
      <c r="N14" s="104">
        <f>IF(D14&gt;0,M14/D14*100,"-")</f>
        <v>0</v>
      </c>
      <c r="O14" s="103">
        <v>5687</v>
      </c>
      <c r="P14" s="103">
        <v>3897</v>
      </c>
      <c r="Q14" s="104">
        <f>IF(D14&gt;0,O14/D14*100,"-")</f>
        <v>17.912939397757338</v>
      </c>
      <c r="R14" s="103">
        <v>111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49</v>
      </c>
      <c r="B15" s="102" t="s">
        <v>276</v>
      </c>
      <c r="C15" s="101" t="s">
        <v>277</v>
      </c>
      <c r="D15" s="103">
        <f>+SUM(E15,+I15)</f>
        <v>78730</v>
      </c>
      <c r="E15" s="103">
        <f>+SUM(G15,+H15)</f>
        <v>7579</v>
      </c>
      <c r="F15" s="104">
        <f>IF(D15&gt;0,E15/D15*100,"-")</f>
        <v>9.6265718277657815</v>
      </c>
      <c r="G15" s="103">
        <v>7579</v>
      </c>
      <c r="H15" s="103">
        <v>0</v>
      </c>
      <c r="I15" s="103">
        <f>+SUM(K15,+M15,+O15)</f>
        <v>71151</v>
      </c>
      <c r="J15" s="104">
        <f>IF(D15&gt;0,I15/D15*100,"-")</f>
        <v>90.373428172234213</v>
      </c>
      <c r="K15" s="103">
        <v>34508</v>
      </c>
      <c r="L15" s="104">
        <f>IF(D15&gt;0,K15/D15*100,"-")</f>
        <v>43.830814175028578</v>
      </c>
      <c r="M15" s="103">
        <v>0</v>
      </c>
      <c r="N15" s="104">
        <f>IF(D15&gt;0,M15/D15*100,"-")</f>
        <v>0</v>
      </c>
      <c r="O15" s="103">
        <v>36643</v>
      </c>
      <c r="P15" s="103">
        <v>34754</v>
      </c>
      <c r="Q15" s="104">
        <f>IF(D15&gt;0,O15/D15*100,"-")</f>
        <v>46.542613997205642</v>
      </c>
      <c r="R15" s="103">
        <v>271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49</v>
      </c>
      <c r="B16" s="102" t="s">
        <v>279</v>
      </c>
      <c r="C16" s="101" t="s">
        <v>280</v>
      </c>
      <c r="D16" s="103">
        <f>+SUM(E16,+I16)</f>
        <v>33230</v>
      </c>
      <c r="E16" s="103">
        <f>+SUM(G16,+H16)</f>
        <v>3534</v>
      </c>
      <c r="F16" s="104">
        <f>IF(D16&gt;0,E16/D16*100,"-")</f>
        <v>10.634968402046344</v>
      </c>
      <c r="G16" s="103">
        <v>3534</v>
      </c>
      <c r="H16" s="103">
        <v>0</v>
      </c>
      <c r="I16" s="103">
        <f>+SUM(K16,+M16,+O16)</f>
        <v>29696</v>
      </c>
      <c r="J16" s="104">
        <f>IF(D16&gt;0,I16/D16*100,"-")</f>
        <v>89.36503159795366</v>
      </c>
      <c r="K16" s="103">
        <v>26948</v>
      </c>
      <c r="L16" s="104">
        <f>IF(D16&gt;0,K16/D16*100,"-")</f>
        <v>81.09539572675294</v>
      </c>
      <c r="M16" s="103">
        <v>0</v>
      </c>
      <c r="N16" s="104">
        <f>IF(D16&gt;0,M16/D16*100,"-")</f>
        <v>0</v>
      </c>
      <c r="O16" s="103">
        <v>2748</v>
      </c>
      <c r="P16" s="103">
        <v>1299</v>
      </c>
      <c r="Q16" s="104">
        <f>IF(D16&gt;0,O16/D16*100,"-")</f>
        <v>8.2696358712007232</v>
      </c>
      <c r="R16" s="103">
        <v>47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49</v>
      </c>
      <c r="B17" s="102" t="s">
        <v>282</v>
      </c>
      <c r="C17" s="101" t="s">
        <v>283</v>
      </c>
      <c r="D17" s="103">
        <f>+SUM(E17,+I17)</f>
        <v>83230</v>
      </c>
      <c r="E17" s="103">
        <f>+SUM(G17,+H17)</f>
        <v>30702</v>
      </c>
      <c r="F17" s="104">
        <f>IF(D17&gt;0,E17/D17*100,"-")</f>
        <v>36.888141295206054</v>
      </c>
      <c r="G17" s="103">
        <v>30702</v>
      </c>
      <c r="H17" s="103">
        <v>0</v>
      </c>
      <c r="I17" s="103">
        <f>+SUM(K17,+M17,+O17)</f>
        <v>52528</v>
      </c>
      <c r="J17" s="104">
        <f>IF(D17&gt;0,I17/D17*100,"-")</f>
        <v>63.111858704793946</v>
      </c>
      <c r="K17" s="103">
        <v>24788</v>
      </c>
      <c r="L17" s="104">
        <f>IF(D17&gt;0,K17/D17*100,"-")</f>
        <v>29.782530337618645</v>
      </c>
      <c r="M17" s="103">
        <v>0</v>
      </c>
      <c r="N17" s="104">
        <f>IF(D17&gt;0,M17/D17*100,"-")</f>
        <v>0</v>
      </c>
      <c r="O17" s="103">
        <v>27740</v>
      </c>
      <c r="P17" s="103">
        <v>27740</v>
      </c>
      <c r="Q17" s="104">
        <f>IF(D17&gt;0,O17/D17*100,"-")</f>
        <v>33.3293283671753</v>
      </c>
      <c r="R17" s="103">
        <v>239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49</v>
      </c>
      <c r="B18" s="102" t="s">
        <v>285</v>
      </c>
      <c r="C18" s="101" t="s">
        <v>286</v>
      </c>
      <c r="D18" s="103">
        <f>+SUM(E18,+I18)</f>
        <v>32376</v>
      </c>
      <c r="E18" s="103">
        <f>+SUM(G18,+H18)</f>
        <v>6191</v>
      </c>
      <c r="F18" s="104">
        <f>IF(D18&gt;0,E18/D18*100,"-")</f>
        <v>19.122189276006917</v>
      </c>
      <c r="G18" s="103">
        <v>6191</v>
      </c>
      <c r="H18" s="103">
        <v>0</v>
      </c>
      <c r="I18" s="103">
        <f>+SUM(K18,+M18,+O18)</f>
        <v>26185</v>
      </c>
      <c r="J18" s="104">
        <f>IF(D18&gt;0,I18/D18*100,"-")</f>
        <v>80.877810723993079</v>
      </c>
      <c r="K18" s="103">
        <v>16731</v>
      </c>
      <c r="L18" s="104">
        <f>IF(D18&gt;0,K18/D18*100,"-")</f>
        <v>51.67716827279466</v>
      </c>
      <c r="M18" s="103">
        <v>0</v>
      </c>
      <c r="N18" s="104">
        <f>IF(D18&gt;0,M18/D18*100,"-")</f>
        <v>0</v>
      </c>
      <c r="O18" s="103">
        <v>9454</v>
      </c>
      <c r="P18" s="103">
        <v>4091</v>
      </c>
      <c r="Q18" s="104">
        <f>IF(D18&gt;0,O18/D18*100,"-")</f>
        <v>29.200642451198416</v>
      </c>
      <c r="R18" s="103">
        <v>147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49</v>
      </c>
      <c r="B19" s="102" t="s">
        <v>288</v>
      </c>
      <c r="C19" s="101" t="s">
        <v>289</v>
      </c>
      <c r="D19" s="103">
        <f>+SUM(E19,+I19)</f>
        <v>25235</v>
      </c>
      <c r="E19" s="103">
        <f>+SUM(G19,+H19)</f>
        <v>995</v>
      </c>
      <c r="F19" s="104">
        <f>IF(D19&gt;0,E19/D19*100,"-")</f>
        <v>3.9429363978601146</v>
      </c>
      <c r="G19" s="103">
        <v>995</v>
      </c>
      <c r="H19" s="103">
        <v>0</v>
      </c>
      <c r="I19" s="103">
        <f>+SUM(K19,+M19,+O19)</f>
        <v>24240</v>
      </c>
      <c r="J19" s="104">
        <f>IF(D19&gt;0,I19/D19*100,"-")</f>
        <v>96.057063602139877</v>
      </c>
      <c r="K19" s="103">
        <v>14765</v>
      </c>
      <c r="L19" s="104">
        <f>IF(D19&gt;0,K19/D19*100,"-")</f>
        <v>58.510005944125218</v>
      </c>
      <c r="M19" s="103">
        <v>0</v>
      </c>
      <c r="N19" s="104">
        <f>IF(D19&gt;0,M19/D19*100,"-")</f>
        <v>0</v>
      </c>
      <c r="O19" s="103">
        <v>9475</v>
      </c>
      <c r="P19" s="103">
        <v>1918</v>
      </c>
      <c r="Q19" s="104">
        <f>IF(D19&gt;0,O19/D19*100,"-")</f>
        <v>37.547057658014658</v>
      </c>
      <c r="R19" s="103">
        <v>87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49</v>
      </c>
      <c r="B20" s="102" t="s">
        <v>291</v>
      </c>
      <c r="C20" s="101" t="s">
        <v>292</v>
      </c>
      <c r="D20" s="103">
        <f>+SUM(E20,+I20)</f>
        <v>27117</v>
      </c>
      <c r="E20" s="103">
        <f>+SUM(G20,+H20)</f>
        <v>10969</v>
      </c>
      <c r="F20" s="104">
        <f>IF(D20&gt;0,E20/D20*100,"-")</f>
        <v>40.450639820039093</v>
      </c>
      <c r="G20" s="103">
        <v>10969</v>
      </c>
      <c r="H20" s="103">
        <v>0</v>
      </c>
      <c r="I20" s="103">
        <f>+SUM(K20,+M20,+O20)</f>
        <v>16148</v>
      </c>
      <c r="J20" s="104">
        <f>IF(D20&gt;0,I20/D20*100,"-")</f>
        <v>59.549360179960907</v>
      </c>
      <c r="K20" s="103">
        <v>7094</v>
      </c>
      <c r="L20" s="104">
        <f>IF(D20&gt;0,K20/D20*100,"-")</f>
        <v>26.160710993103958</v>
      </c>
      <c r="M20" s="103">
        <v>0</v>
      </c>
      <c r="N20" s="104">
        <f>IF(D20&gt;0,M20/D20*100,"-")</f>
        <v>0</v>
      </c>
      <c r="O20" s="103">
        <v>9054</v>
      </c>
      <c r="P20" s="103">
        <v>5740</v>
      </c>
      <c r="Q20" s="104">
        <f>IF(D20&gt;0,O20/D20*100,"-")</f>
        <v>33.388649186856952</v>
      </c>
      <c r="R20" s="103">
        <v>95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49</v>
      </c>
      <c r="B21" s="102" t="s">
        <v>294</v>
      </c>
      <c r="C21" s="101" t="s">
        <v>295</v>
      </c>
      <c r="D21" s="103">
        <f>+SUM(E21,+I21)</f>
        <v>5259</v>
      </c>
      <c r="E21" s="103">
        <f>+SUM(G21,+H21)</f>
        <v>565</v>
      </c>
      <c r="F21" s="104">
        <f>IF(D21&gt;0,E21/D21*100,"-")</f>
        <v>10.743487355010458</v>
      </c>
      <c r="G21" s="103">
        <v>565</v>
      </c>
      <c r="H21" s="103">
        <v>0</v>
      </c>
      <c r="I21" s="103">
        <f>+SUM(K21,+M21,+O21)</f>
        <v>4694</v>
      </c>
      <c r="J21" s="104">
        <f>IF(D21&gt;0,I21/D21*100,"-")</f>
        <v>89.256512644989542</v>
      </c>
      <c r="K21" s="103">
        <v>3420</v>
      </c>
      <c r="L21" s="104">
        <f>IF(D21&gt;0,K21/D21*100,"-")</f>
        <v>65.031374786081003</v>
      </c>
      <c r="M21" s="103">
        <v>0</v>
      </c>
      <c r="N21" s="104">
        <f>IF(D21&gt;0,M21/D21*100,"-")</f>
        <v>0</v>
      </c>
      <c r="O21" s="103">
        <v>1274</v>
      </c>
      <c r="P21" s="103">
        <v>847</v>
      </c>
      <c r="Q21" s="104">
        <f>IF(D21&gt;0,O21/D21*100,"-")</f>
        <v>24.225137858908539</v>
      </c>
      <c r="R21" s="103">
        <v>9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49</v>
      </c>
      <c r="B22" s="102" t="s">
        <v>297</v>
      </c>
      <c r="C22" s="101" t="s">
        <v>298</v>
      </c>
      <c r="D22" s="103">
        <f>+SUM(E22,+I22)</f>
        <v>2423</v>
      </c>
      <c r="E22" s="103">
        <f>+SUM(G22,+H22)</f>
        <v>360</v>
      </c>
      <c r="F22" s="104">
        <f>IF(D22&gt;0,E22/D22*100,"-")</f>
        <v>14.857614527445314</v>
      </c>
      <c r="G22" s="103">
        <v>360</v>
      </c>
      <c r="H22" s="103">
        <v>0</v>
      </c>
      <c r="I22" s="103">
        <f>+SUM(K22,+M22,+O22)</f>
        <v>2063</v>
      </c>
      <c r="J22" s="104">
        <f>IF(D22&gt;0,I22/D22*100,"-")</f>
        <v>85.142385472554679</v>
      </c>
      <c r="K22" s="103">
        <v>892</v>
      </c>
      <c r="L22" s="104">
        <f>IF(D22&gt;0,K22/D22*100,"-")</f>
        <v>36.813867106892282</v>
      </c>
      <c r="M22" s="103">
        <v>0</v>
      </c>
      <c r="N22" s="104">
        <f>IF(D22&gt;0,M22/D22*100,"-")</f>
        <v>0</v>
      </c>
      <c r="O22" s="103">
        <v>1171</v>
      </c>
      <c r="P22" s="103">
        <v>1171</v>
      </c>
      <c r="Q22" s="104">
        <f>IF(D22&gt;0,O22/D22*100,"-")</f>
        <v>48.328518365662404</v>
      </c>
      <c r="R22" s="103">
        <v>21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49</v>
      </c>
      <c r="B23" s="102" t="s">
        <v>300</v>
      </c>
      <c r="C23" s="101" t="s">
        <v>301</v>
      </c>
      <c r="D23" s="103">
        <f>+SUM(E23,+I23)</f>
        <v>3345</v>
      </c>
      <c r="E23" s="103">
        <f>+SUM(G23,+H23)</f>
        <v>528</v>
      </c>
      <c r="F23" s="104">
        <f>IF(D23&gt;0,E23/D23*100,"-")</f>
        <v>15.784753363228699</v>
      </c>
      <c r="G23" s="103">
        <v>528</v>
      </c>
      <c r="H23" s="103">
        <v>0</v>
      </c>
      <c r="I23" s="103">
        <f>+SUM(K23,+M23,+O23)</f>
        <v>2817</v>
      </c>
      <c r="J23" s="104">
        <f>IF(D23&gt;0,I23/D23*100,"-")</f>
        <v>84.215246636771298</v>
      </c>
      <c r="K23" s="103">
        <v>2177</v>
      </c>
      <c r="L23" s="104">
        <f>IF(D23&gt;0,K23/D23*100,"-")</f>
        <v>65.082212257100153</v>
      </c>
      <c r="M23" s="103">
        <v>0</v>
      </c>
      <c r="N23" s="104">
        <f>IF(D23&gt;0,M23/D23*100,"-")</f>
        <v>0</v>
      </c>
      <c r="O23" s="103">
        <v>640</v>
      </c>
      <c r="P23" s="103">
        <v>454</v>
      </c>
      <c r="Q23" s="104">
        <f>IF(D23&gt;0,O23/D23*100,"-")</f>
        <v>19.133034379671152</v>
      </c>
      <c r="R23" s="103">
        <v>20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49</v>
      </c>
      <c r="B24" s="102" t="s">
        <v>303</v>
      </c>
      <c r="C24" s="101" t="s">
        <v>304</v>
      </c>
      <c r="D24" s="103">
        <f>+SUM(E24,+I24)</f>
        <v>17127</v>
      </c>
      <c r="E24" s="103">
        <f>+SUM(G24,+H24)</f>
        <v>4648</v>
      </c>
      <c r="F24" s="104">
        <f>IF(D24&gt;0,E24/D24*100,"-")</f>
        <v>27.138436386991298</v>
      </c>
      <c r="G24" s="103">
        <v>4648</v>
      </c>
      <c r="H24" s="103">
        <v>0</v>
      </c>
      <c r="I24" s="103">
        <f>+SUM(K24,+M24,+O24)</f>
        <v>12479</v>
      </c>
      <c r="J24" s="104">
        <f>IF(D24&gt;0,I24/D24*100,"-")</f>
        <v>72.861563613008698</v>
      </c>
      <c r="K24" s="103">
        <v>8395</v>
      </c>
      <c r="L24" s="104">
        <f>IF(D24&gt;0,K24/D24*100,"-")</f>
        <v>49.01617329362994</v>
      </c>
      <c r="M24" s="103">
        <v>0</v>
      </c>
      <c r="N24" s="104">
        <f>IF(D24&gt;0,M24/D24*100,"-")</f>
        <v>0</v>
      </c>
      <c r="O24" s="103">
        <v>4084</v>
      </c>
      <c r="P24" s="103">
        <v>3340</v>
      </c>
      <c r="Q24" s="104">
        <f>IF(D24&gt;0,O24/D24*100,"-")</f>
        <v>23.845390319378758</v>
      </c>
      <c r="R24" s="103">
        <v>56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49</v>
      </c>
      <c r="B25" s="102" t="s">
        <v>306</v>
      </c>
      <c r="C25" s="101" t="s">
        <v>307</v>
      </c>
      <c r="D25" s="103">
        <f>+SUM(E25,+I25)</f>
        <v>7400</v>
      </c>
      <c r="E25" s="103">
        <f>+SUM(G25,+H25)</f>
        <v>2580</v>
      </c>
      <c r="F25" s="104">
        <f>IF(D25&gt;0,E25/D25*100,"-")</f>
        <v>34.864864864864863</v>
      </c>
      <c r="G25" s="103">
        <v>2580</v>
      </c>
      <c r="H25" s="103">
        <v>0</v>
      </c>
      <c r="I25" s="103">
        <f>+SUM(K25,+M25,+O25)</f>
        <v>4820</v>
      </c>
      <c r="J25" s="104">
        <f>IF(D25&gt;0,I25/D25*100,"-")</f>
        <v>65.13513513513513</v>
      </c>
      <c r="K25" s="103">
        <v>3566</v>
      </c>
      <c r="L25" s="104">
        <f>IF(D25&gt;0,K25/D25*100,"-")</f>
        <v>48.189189189189193</v>
      </c>
      <c r="M25" s="103">
        <v>0</v>
      </c>
      <c r="N25" s="104">
        <f>IF(D25&gt;0,M25/D25*100,"-")</f>
        <v>0</v>
      </c>
      <c r="O25" s="103">
        <v>1254</v>
      </c>
      <c r="P25" s="103">
        <v>1154</v>
      </c>
      <c r="Q25" s="104">
        <f>IF(D25&gt;0,O25/D25*100,"-")</f>
        <v>16.945945945945944</v>
      </c>
      <c r="R25" s="103">
        <v>35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49</v>
      </c>
      <c r="B26" s="102" t="s">
        <v>309</v>
      </c>
      <c r="C26" s="101" t="s">
        <v>310</v>
      </c>
      <c r="D26" s="103">
        <f>+SUM(E26,+I26)</f>
        <v>9445</v>
      </c>
      <c r="E26" s="103">
        <f>+SUM(G26,+H26)</f>
        <v>2862</v>
      </c>
      <c r="F26" s="104">
        <f>IF(D26&gt;0,E26/D26*100,"-")</f>
        <v>30.301746956061411</v>
      </c>
      <c r="G26" s="103">
        <v>2862</v>
      </c>
      <c r="H26" s="103">
        <v>0</v>
      </c>
      <c r="I26" s="103">
        <f>+SUM(K26,+M26,+O26)</f>
        <v>6583</v>
      </c>
      <c r="J26" s="104">
        <f>IF(D26&gt;0,I26/D26*100,"-")</f>
        <v>69.698253043938593</v>
      </c>
      <c r="K26" s="103">
        <v>5676</v>
      </c>
      <c r="L26" s="104">
        <f>IF(D26&gt;0,K26/D26*100,"-")</f>
        <v>60.095288512440447</v>
      </c>
      <c r="M26" s="103">
        <v>0</v>
      </c>
      <c r="N26" s="104">
        <f>IF(D26&gt;0,M26/D26*100,"-")</f>
        <v>0</v>
      </c>
      <c r="O26" s="103">
        <v>907</v>
      </c>
      <c r="P26" s="103">
        <v>799</v>
      </c>
      <c r="Q26" s="104">
        <f>IF(D26&gt;0,O26/D26*100,"-")</f>
        <v>9.6029645314981469</v>
      </c>
      <c r="R26" s="103">
        <v>13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49</v>
      </c>
      <c r="B27" s="102" t="s">
        <v>312</v>
      </c>
      <c r="C27" s="101" t="s">
        <v>313</v>
      </c>
      <c r="D27" s="103">
        <f>+SUM(E27,+I27)</f>
        <v>6037</v>
      </c>
      <c r="E27" s="103">
        <f>+SUM(G27,+H27)</f>
        <v>302</v>
      </c>
      <c r="F27" s="104">
        <f>IF(D27&gt;0,E27/D27*100,"-")</f>
        <v>5.0024846778201093</v>
      </c>
      <c r="G27" s="103">
        <v>302</v>
      </c>
      <c r="H27" s="103">
        <v>0</v>
      </c>
      <c r="I27" s="103">
        <f>+SUM(K27,+M27,+O27)</f>
        <v>5735</v>
      </c>
      <c r="J27" s="104">
        <f>IF(D27&gt;0,I27/D27*100,"-")</f>
        <v>94.997515322179893</v>
      </c>
      <c r="K27" s="103">
        <v>5415</v>
      </c>
      <c r="L27" s="104">
        <f>IF(D27&gt;0,K27/D27*100,"-")</f>
        <v>89.696869305946663</v>
      </c>
      <c r="M27" s="103">
        <v>0</v>
      </c>
      <c r="N27" s="104">
        <f>IF(D27&gt;0,M27/D27*100,"-")</f>
        <v>0</v>
      </c>
      <c r="O27" s="103">
        <v>320</v>
      </c>
      <c r="P27" s="103">
        <v>23</v>
      </c>
      <c r="Q27" s="104">
        <f>IF(D27&gt;0,O27/D27*100,"-")</f>
        <v>5.3006460162332285</v>
      </c>
      <c r="R27" s="103">
        <v>23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49</v>
      </c>
      <c r="B28" s="102" t="s">
        <v>315</v>
      </c>
      <c r="C28" s="101" t="s">
        <v>316</v>
      </c>
      <c r="D28" s="103">
        <f>+SUM(E28,+I28)</f>
        <v>4844</v>
      </c>
      <c r="E28" s="103">
        <f>+SUM(G28,+H28)</f>
        <v>4684</v>
      </c>
      <c r="F28" s="104">
        <f>IF(D28&gt;0,E28/D28*100,"-")</f>
        <v>96.696944673823282</v>
      </c>
      <c r="G28" s="103">
        <v>4684</v>
      </c>
      <c r="H28" s="103">
        <v>0</v>
      </c>
      <c r="I28" s="103">
        <f>+SUM(K28,+M28,+O28)</f>
        <v>160</v>
      </c>
      <c r="J28" s="104">
        <f>IF(D28&gt;0,I28/D28*100,"-")</f>
        <v>3.3030553261767133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160</v>
      </c>
      <c r="P28" s="103">
        <v>146</v>
      </c>
      <c r="Q28" s="104">
        <f>IF(D28&gt;0,O28/D28*100,"-")</f>
        <v>3.3030553261767133</v>
      </c>
      <c r="R28" s="103">
        <v>4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49</v>
      </c>
      <c r="B29" s="102" t="s">
        <v>318</v>
      </c>
      <c r="C29" s="101" t="s">
        <v>319</v>
      </c>
      <c r="D29" s="103">
        <f>+SUM(E29,+I29)</f>
        <v>3205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3205</v>
      </c>
      <c r="J29" s="104">
        <f>IF(D29&gt;0,I29/D29*100,"-")</f>
        <v>100</v>
      </c>
      <c r="K29" s="103">
        <v>3205</v>
      </c>
      <c r="L29" s="104">
        <f>IF(D29&gt;0,K29/D29*100,"-")</f>
        <v>100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8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49</v>
      </c>
      <c r="B30" s="102" t="s">
        <v>321</v>
      </c>
      <c r="C30" s="101" t="s">
        <v>322</v>
      </c>
      <c r="D30" s="103">
        <f>+SUM(E30,+I30)</f>
        <v>20008</v>
      </c>
      <c r="E30" s="103">
        <f>+SUM(G30,+H30)</f>
        <v>5608</v>
      </c>
      <c r="F30" s="104">
        <f>IF(D30&gt;0,E30/D30*100,"-")</f>
        <v>28.02878848460616</v>
      </c>
      <c r="G30" s="103">
        <v>5608</v>
      </c>
      <c r="H30" s="103">
        <v>0</v>
      </c>
      <c r="I30" s="103">
        <f>+SUM(K30,+M30,+O30)</f>
        <v>14400</v>
      </c>
      <c r="J30" s="104">
        <f>IF(D30&gt;0,I30/D30*100,"-")</f>
        <v>71.971211515393847</v>
      </c>
      <c r="K30" s="103">
        <v>2395</v>
      </c>
      <c r="L30" s="104">
        <f>IF(D30&gt;0,K30/D30*100,"-")</f>
        <v>11.970211915233907</v>
      </c>
      <c r="M30" s="103">
        <v>0</v>
      </c>
      <c r="N30" s="104">
        <f>IF(D30&gt;0,M30/D30*100,"-")</f>
        <v>0</v>
      </c>
      <c r="O30" s="103">
        <v>12005</v>
      </c>
      <c r="P30" s="103">
        <v>8052</v>
      </c>
      <c r="Q30" s="104">
        <f>IF(D30&gt;0,O30/D30*100,"-")</f>
        <v>60.000999600159929</v>
      </c>
      <c r="R30" s="103">
        <v>53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49</v>
      </c>
      <c r="B31" s="102" t="s">
        <v>324</v>
      </c>
      <c r="C31" s="101" t="s">
        <v>325</v>
      </c>
      <c r="D31" s="103">
        <f>+SUM(E31,+I31)</f>
        <v>15407</v>
      </c>
      <c r="E31" s="103">
        <f>+SUM(G31,+H31)</f>
        <v>6942</v>
      </c>
      <c r="F31" s="104">
        <f>IF(D31&gt;0,E31/D31*100,"-")</f>
        <v>45.05744142272993</v>
      </c>
      <c r="G31" s="103">
        <v>6942</v>
      </c>
      <c r="H31" s="103">
        <v>0</v>
      </c>
      <c r="I31" s="103">
        <f>+SUM(K31,+M31,+O31)</f>
        <v>8465</v>
      </c>
      <c r="J31" s="104">
        <f>IF(D31&gt;0,I31/D31*100,"-")</f>
        <v>54.94255857727007</v>
      </c>
      <c r="K31" s="103">
        <v>3339</v>
      </c>
      <c r="L31" s="104">
        <f>IF(D31&gt;0,K31/D31*100,"-")</f>
        <v>21.671967287596548</v>
      </c>
      <c r="M31" s="103">
        <v>0</v>
      </c>
      <c r="N31" s="104">
        <f>IF(D31&gt;0,M31/D31*100,"-")</f>
        <v>0</v>
      </c>
      <c r="O31" s="103">
        <v>5126</v>
      </c>
      <c r="P31" s="103">
        <v>4149</v>
      </c>
      <c r="Q31" s="104">
        <f>IF(D31&gt;0,O31/D31*100,"-")</f>
        <v>33.270591289673526</v>
      </c>
      <c r="R31" s="103">
        <v>111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49</v>
      </c>
      <c r="B32" s="102" t="s">
        <v>327</v>
      </c>
      <c r="C32" s="101" t="s">
        <v>328</v>
      </c>
      <c r="D32" s="103">
        <f>+SUM(E32,+I32)</f>
        <v>2616</v>
      </c>
      <c r="E32" s="103">
        <f>+SUM(G32,+H32)</f>
        <v>373</v>
      </c>
      <c r="F32" s="104">
        <f>IF(D32&gt;0,E32/D32*100,"-")</f>
        <v>14.258409785932722</v>
      </c>
      <c r="G32" s="103">
        <v>373</v>
      </c>
      <c r="H32" s="103">
        <v>0</v>
      </c>
      <c r="I32" s="103">
        <f>+SUM(K32,+M32,+O32)</f>
        <v>2243</v>
      </c>
      <c r="J32" s="104">
        <f>IF(D32&gt;0,I32/D32*100,"-")</f>
        <v>85.741590214067273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2243</v>
      </c>
      <c r="P32" s="103">
        <v>2175</v>
      </c>
      <c r="Q32" s="104">
        <f>IF(D32&gt;0,O32/D32*100,"-")</f>
        <v>85.741590214067273</v>
      </c>
      <c r="R32" s="103">
        <v>8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秋田県</v>
      </c>
      <c r="B7" s="107" t="str">
        <f>水洗化人口等!B7</f>
        <v>05000</v>
      </c>
      <c r="C7" s="106" t="s">
        <v>200</v>
      </c>
      <c r="D7" s="108">
        <f>SUM(E7,+H7,+K7)</f>
        <v>400499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0</v>
      </c>
      <c r="I7" s="108">
        <f>SUM(I$8:I$207)</f>
        <v>0</v>
      </c>
      <c r="J7" s="108">
        <f>SUM(J$8:J$207)</f>
        <v>0</v>
      </c>
      <c r="K7" s="108">
        <f>SUM(L7:M7)</f>
        <v>400499</v>
      </c>
      <c r="L7" s="108">
        <f>SUM(L$8:L$207)</f>
        <v>184774</v>
      </c>
      <c r="M7" s="108">
        <f>SUM(M$8:M$207)</f>
        <v>215725</v>
      </c>
      <c r="N7" s="108">
        <f>SUM(O7,+V7,+AC7)</f>
        <v>400517</v>
      </c>
      <c r="O7" s="108">
        <f>SUM(P7:U7)</f>
        <v>184763</v>
      </c>
      <c r="P7" s="108">
        <f t="shared" ref="P7:U7" si="0">SUM(P$8:P$207)</f>
        <v>184763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215754</v>
      </c>
      <c r="W7" s="108">
        <f t="shared" ref="W7:AB7" si="1">SUM(W$8:W$207)</f>
        <v>215754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6788</v>
      </c>
      <c r="AG7" s="108">
        <f>SUM(AG$8:AG$207)</f>
        <v>6788</v>
      </c>
      <c r="AH7" s="108">
        <f>SUM(AH$8:AH$207)</f>
        <v>0</v>
      </c>
      <c r="AI7" s="108">
        <f>SUM(AI$8:AI$207)</f>
        <v>0</v>
      </c>
      <c r="AJ7" s="108">
        <f>SUM(AK7:AS7)</f>
        <v>76537</v>
      </c>
      <c r="AK7" s="108">
        <f t="shared" ref="AK7:AS7" si="2">SUM(AK$8:AK$207)</f>
        <v>70298</v>
      </c>
      <c r="AL7" s="108">
        <f t="shared" si="2"/>
        <v>0</v>
      </c>
      <c r="AM7" s="108">
        <f t="shared" si="2"/>
        <v>4514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43</v>
      </c>
      <c r="AS7" s="108">
        <f t="shared" si="2"/>
        <v>1682</v>
      </c>
      <c r="AT7" s="108">
        <f>SUM(AU7:AY7)</f>
        <v>561</v>
      </c>
      <c r="AU7" s="108">
        <f>SUM(AU$8:AU$207)</f>
        <v>549</v>
      </c>
      <c r="AV7" s="108">
        <f>SUM(AV$8:AV$207)</f>
        <v>0</v>
      </c>
      <c r="AW7" s="108">
        <f>SUM(AW$8:AW$207)</f>
        <v>12</v>
      </c>
      <c r="AX7" s="108">
        <f>SUM(AX$8:AX$207)</f>
        <v>0</v>
      </c>
      <c r="AY7" s="108">
        <f>SUM(AY$8:AY$207)</f>
        <v>0</v>
      </c>
      <c r="AZ7" s="108">
        <f>SUM(BA7:BC7)</f>
        <v>8</v>
      </c>
      <c r="BA7" s="108">
        <f>SUM(BA$8:BA$207)</f>
        <v>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49</v>
      </c>
      <c r="B8" s="113" t="s">
        <v>254</v>
      </c>
      <c r="C8" s="101" t="s">
        <v>255</v>
      </c>
      <c r="D8" s="103">
        <f>SUM(E8,+H8,+K8)</f>
        <v>37720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37720</v>
      </c>
      <c r="L8" s="103">
        <v>16295</v>
      </c>
      <c r="M8" s="103">
        <v>21425</v>
      </c>
      <c r="N8" s="103">
        <f>SUM(O8,+V8,+AC8)</f>
        <v>37720</v>
      </c>
      <c r="O8" s="103">
        <f>SUM(P8:U8)</f>
        <v>16295</v>
      </c>
      <c r="P8" s="103">
        <v>16295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21425</v>
      </c>
      <c r="W8" s="103">
        <v>21425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1344</v>
      </c>
      <c r="AG8" s="103">
        <v>1344</v>
      </c>
      <c r="AH8" s="103">
        <v>0</v>
      </c>
      <c r="AI8" s="103">
        <v>0</v>
      </c>
      <c r="AJ8" s="103">
        <f>SUM(AK8:AS8)</f>
        <v>1344</v>
      </c>
      <c r="AK8" s="103">
        <v>0</v>
      </c>
      <c r="AL8" s="103">
        <v>0</v>
      </c>
      <c r="AM8" s="103">
        <v>1344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49</v>
      </c>
      <c r="B9" s="113" t="s">
        <v>258</v>
      </c>
      <c r="C9" s="101" t="s">
        <v>259</v>
      </c>
      <c r="D9" s="103">
        <f>SUM(E9,+H9,+K9)</f>
        <v>31019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31019</v>
      </c>
      <c r="L9" s="103">
        <v>17249</v>
      </c>
      <c r="M9" s="103">
        <v>13770</v>
      </c>
      <c r="N9" s="103">
        <f>SUM(O9,+V9,+AC9)</f>
        <v>31019</v>
      </c>
      <c r="O9" s="103">
        <f>SUM(P9:U9)</f>
        <v>17249</v>
      </c>
      <c r="P9" s="103">
        <v>17249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13770</v>
      </c>
      <c r="W9" s="103">
        <v>13770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156</v>
      </c>
      <c r="AG9" s="103">
        <v>156</v>
      </c>
      <c r="AH9" s="103">
        <v>0</v>
      </c>
      <c r="AI9" s="103">
        <v>0</v>
      </c>
      <c r="AJ9" s="103">
        <f>SUM(AK9:AS9)</f>
        <v>1189</v>
      </c>
      <c r="AK9" s="103">
        <v>1089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100</v>
      </c>
      <c r="AT9" s="103">
        <f>SUM(AU9:AY9)</f>
        <v>56</v>
      </c>
      <c r="AU9" s="103">
        <v>56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49</v>
      </c>
      <c r="B10" s="113" t="s">
        <v>261</v>
      </c>
      <c r="C10" s="101" t="s">
        <v>262</v>
      </c>
      <c r="D10" s="103">
        <f>SUM(E10,+H10,+K10)</f>
        <v>50169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50169</v>
      </c>
      <c r="L10" s="103">
        <v>24789</v>
      </c>
      <c r="M10" s="103">
        <v>25380</v>
      </c>
      <c r="N10" s="103">
        <f>SUM(O10,+V10,+AC10)</f>
        <v>50169</v>
      </c>
      <c r="O10" s="103">
        <f>SUM(P10:U10)</f>
        <v>24789</v>
      </c>
      <c r="P10" s="103">
        <v>24789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25380</v>
      </c>
      <c r="W10" s="103">
        <v>25380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257</v>
      </c>
      <c r="AG10" s="103">
        <v>257</v>
      </c>
      <c r="AH10" s="103">
        <v>0</v>
      </c>
      <c r="AI10" s="103">
        <v>0</v>
      </c>
      <c r="AJ10" s="103">
        <f>SUM(AK10:AS10)</f>
        <v>1002</v>
      </c>
      <c r="AK10" s="103">
        <v>861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141</v>
      </c>
      <c r="AT10" s="103">
        <f>SUM(AU10:AY10)</f>
        <v>116</v>
      </c>
      <c r="AU10" s="103">
        <v>116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49</v>
      </c>
      <c r="B11" s="113" t="s">
        <v>264</v>
      </c>
      <c r="C11" s="101" t="s">
        <v>265</v>
      </c>
      <c r="D11" s="103">
        <f>SUM(E11,+H11,+K11)</f>
        <v>48728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48728</v>
      </c>
      <c r="L11" s="103">
        <v>28951</v>
      </c>
      <c r="M11" s="103">
        <v>19777</v>
      </c>
      <c r="N11" s="103">
        <f>SUM(O11,+V11,+AC11)</f>
        <v>48728</v>
      </c>
      <c r="O11" s="103">
        <f>SUM(P11:U11)</f>
        <v>28951</v>
      </c>
      <c r="P11" s="103">
        <v>28951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19777</v>
      </c>
      <c r="W11" s="103">
        <v>19777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1405</v>
      </c>
      <c r="AG11" s="103">
        <v>1405</v>
      </c>
      <c r="AH11" s="103">
        <v>0</v>
      </c>
      <c r="AI11" s="103">
        <v>0</v>
      </c>
      <c r="AJ11" s="103">
        <f>SUM(AK11:AS11)</f>
        <v>1405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1405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49</v>
      </c>
      <c r="B12" s="113" t="s">
        <v>267</v>
      </c>
      <c r="C12" s="101" t="s">
        <v>268</v>
      </c>
      <c r="D12" s="103">
        <f>SUM(E12,+H12,+K12)</f>
        <v>11503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11503</v>
      </c>
      <c r="L12" s="103">
        <v>7959</v>
      </c>
      <c r="M12" s="103">
        <v>3544</v>
      </c>
      <c r="N12" s="103">
        <f>SUM(O12,+V12,+AC12)</f>
        <v>11503</v>
      </c>
      <c r="O12" s="103">
        <f>SUM(P12:U12)</f>
        <v>7959</v>
      </c>
      <c r="P12" s="103">
        <v>7959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3544</v>
      </c>
      <c r="W12" s="103">
        <v>3544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29</v>
      </c>
      <c r="AG12" s="103">
        <v>29</v>
      </c>
      <c r="AH12" s="103">
        <v>0</v>
      </c>
      <c r="AI12" s="103">
        <v>0</v>
      </c>
      <c r="AJ12" s="103">
        <f>SUM(AK12:AS12)</f>
        <v>216</v>
      </c>
      <c r="AK12" s="103">
        <v>216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29</v>
      </c>
      <c r="AU12" s="103">
        <v>29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49</v>
      </c>
      <c r="B13" s="113" t="s">
        <v>270</v>
      </c>
      <c r="C13" s="101" t="s">
        <v>271</v>
      </c>
      <c r="D13" s="103">
        <f>SUM(E13,+H13,+K13)</f>
        <v>32915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32915</v>
      </c>
      <c r="L13" s="103">
        <v>16333</v>
      </c>
      <c r="M13" s="103">
        <v>16582</v>
      </c>
      <c r="N13" s="103">
        <f>SUM(O13,+V13,+AC13)</f>
        <v>32915</v>
      </c>
      <c r="O13" s="103">
        <f>SUM(P13:U13)</f>
        <v>16333</v>
      </c>
      <c r="P13" s="103">
        <v>16333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16582</v>
      </c>
      <c r="W13" s="103">
        <v>16582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1047</v>
      </c>
      <c r="AG13" s="103">
        <v>1047</v>
      </c>
      <c r="AH13" s="103">
        <v>0</v>
      </c>
      <c r="AI13" s="103">
        <v>0</v>
      </c>
      <c r="AJ13" s="103">
        <f>SUM(AK13:AS13)</f>
        <v>33956</v>
      </c>
      <c r="AK13" s="103">
        <v>32915</v>
      </c>
      <c r="AL13" s="103">
        <v>0</v>
      </c>
      <c r="AM13" s="103">
        <v>1041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6</v>
      </c>
      <c r="AU13" s="103">
        <v>6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49</v>
      </c>
      <c r="B14" s="113" t="s">
        <v>273</v>
      </c>
      <c r="C14" s="101" t="s">
        <v>274</v>
      </c>
      <c r="D14" s="103">
        <f>SUM(E14,+H14,+K14)</f>
        <v>19791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19791</v>
      </c>
      <c r="L14" s="103">
        <v>12265</v>
      </c>
      <c r="M14" s="103">
        <v>7526</v>
      </c>
      <c r="N14" s="103">
        <f>SUM(O14,+V14,+AC14)</f>
        <v>19791</v>
      </c>
      <c r="O14" s="103">
        <f>SUM(P14:U14)</f>
        <v>12265</v>
      </c>
      <c r="P14" s="103">
        <v>12265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7526</v>
      </c>
      <c r="W14" s="103">
        <v>7526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32</v>
      </c>
      <c r="AG14" s="103">
        <v>32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32</v>
      </c>
      <c r="AU14" s="103">
        <v>32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49</v>
      </c>
      <c r="B15" s="113" t="s">
        <v>276</v>
      </c>
      <c r="C15" s="101" t="s">
        <v>277</v>
      </c>
      <c r="D15" s="103">
        <f>SUM(E15,+H15,+K15)</f>
        <v>45535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45535</v>
      </c>
      <c r="L15" s="103">
        <v>8198</v>
      </c>
      <c r="M15" s="103">
        <v>37337</v>
      </c>
      <c r="N15" s="103">
        <f>SUM(O15,+V15,+AC15)</f>
        <v>45535</v>
      </c>
      <c r="O15" s="103">
        <f>SUM(P15:U15)</f>
        <v>8198</v>
      </c>
      <c r="P15" s="103">
        <v>8198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37337</v>
      </c>
      <c r="W15" s="103">
        <v>37337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135</v>
      </c>
      <c r="AG15" s="103">
        <v>135</v>
      </c>
      <c r="AH15" s="103">
        <v>0</v>
      </c>
      <c r="AI15" s="103">
        <v>0</v>
      </c>
      <c r="AJ15" s="103">
        <f>SUM(AK15:AS15)</f>
        <v>3016</v>
      </c>
      <c r="AK15" s="103">
        <v>3016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135</v>
      </c>
      <c r="AU15" s="103">
        <v>135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49</v>
      </c>
      <c r="B16" s="113" t="s">
        <v>279</v>
      </c>
      <c r="C16" s="101" t="s">
        <v>280</v>
      </c>
      <c r="D16" s="103">
        <f>SUM(E16,+H16,+K16)</f>
        <v>5572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5572</v>
      </c>
      <c r="L16" s="103">
        <v>3350</v>
      </c>
      <c r="M16" s="103">
        <v>2222</v>
      </c>
      <c r="N16" s="103">
        <f>SUM(O16,+V16,+AC16)</f>
        <v>5572</v>
      </c>
      <c r="O16" s="103">
        <f>SUM(P16:U16)</f>
        <v>3350</v>
      </c>
      <c r="P16" s="103">
        <v>3350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2222</v>
      </c>
      <c r="W16" s="103">
        <v>2222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49</v>
      </c>
      <c r="B17" s="113" t="s">
        <v>282</v>
      </c>
      <c r="C17" s="101" t="s">
        <v>283</v>
      </c>
      <c r="D17" s="103">
        <f>SUM(E17,+H17,+K17)</f>
        <v>42149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42149</v>
      </c>
      <c r="L17" s="103">
        <v>13846</v>
      </c>
      <c r="M17" s="103">
        <v>28303</v>
      </c>
      <c r="N17" s="103">
        <f>SUM(O17,+V17,+AC17)</f>
        <v>42149</v>
      </c>
      <c r="O17" s="103">
        <f>SUM(P17:U17)</f>
        <v>13846</v>
      </c>
      <c r="P17" s="103">
        <v>13846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28303</v>
      </c>
      <c r="W17" s="103">
        <v>28303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1618</v>
      </c>
      <c r="AG17" s="103">
        <v>1618</v>
      </c>
      <c r="AH17" s="103">
        <v>0</v>
      </c>
      <c r="AI17" s="103">
        <v>0</v>
      </c>
      <c r="AJ17" s="103">
        <f>SUM(AK17:AS17)</f>
        <v>1618</v>
      </c>
      <c r="AK17" s="103">
        <v>0</v>
      </c>
      <c r="AL17" s="103">
        <v>0</v>
      </c>
      <c r="AM17" s="103">
        <v>1618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49</v>
      </c>
      <c r="B18" s="113" t="s">
        <v>285</v>
      </c>
      <c r="C18" s="101" t="s">
        <v>286</v>
      </c>
      <c r="D18" s="103">
        <f>SUM(E18,+H18,+K18)</f>
        <v>15836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15836</v>
      </c>
      <c r="L18" s="103">
        <v>8863</v>
      </c>
      <c r="M18" s="103">
        <v>6973</v>
      </c>
      <c r="N18" s="103">
        <f>SUM(O18,+V18,+AC18)</f>
        <v>15836</v>
      </c>
      <c r="O18" s="103">
        <f>SUM(P18:U18)</f>
        <v>8863</v>
      </c>
      <c r="P18" s="103">
        <v>8863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6973</v>
      </c>
      <c r="W18" s="103">
        <v>6973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119</v>
      </c>
      <c r="AG18" s="103">
        <v>119</v>
      </c>
      <c r="AH18" s="103">
        <v>0</v>
      </c>
      <c r="AI18" s="103">
        <v>0</v>
      </c>
      <c r="AJ18" s="103">
        <f>SUM(AK18:AS18)</f>
        <v>119</v>
      </c>
      <c r="AK18" s="103">
        <v>0</v>
      </c>
      <c r="AL18" s="103">
        <v>0</v>
      </c>
      <c r="AM18" s="103">
        <v>119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49</v>
      </c>
      <c r="B19" s="113" t="s">
        <v>288</v>
      </c>
      <c r="C19" s="101" t="s">
        <v>289</v>
      </c>
      <c r="D19" s="103">
        <f>SUM(E19,+H19,+K19)</f>
        <v>9222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9222</v>
      </c>
      <c r="L19" s="103">
        <v>1035</v>
      </c>
      <c r="M19" s="103">
        <v>8187</v>
      </c>
      <c r="N19" s="103">
        <f>SUM(O19,+V19,+AC19)</f>
        <v>9222</v>
      </c>
      <c r="O19" s="103">
        <f>SUM(P19:U19)</f>
        <v>1035</v>
      </c>
      <c r="P19" s="103">
        <v>1035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8187</v>
      </c>
      <c r="W19" s="103">
        <v>8187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23</v>
      </c>
      <c r="AG19" s="103">
        <v>23</v>
      </c>
      <c r="AH19" s="103">
        <v>0</v>
      </c>
      <c r="AI19" s="103">
        <v>0</v>
      </c>
      <c r="AJ19" s="103">
        <f>SUM(AK19:AS19)</f>
        <v>9222</v>
      </c>
      <c r="AK19" s="103">
        <v>9222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23</v>
      </c>
      <c r="AU19" s="103">
        <v>23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49</v>
      </c>
      <c r="B20" s="113" t="s">
        <v>291</v>
      </c>
      <c r="C20" s="101" t="s">
        <v>292</v>
      </c>
      <c r="D20" s="103">
        <f>SUM(E20,+H20,+K20)</f>
        <v>15607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15607</v>
      </c>
      <c r="L20" s="103">
        <v>8397</v>
      </c>
      <c r="M20" s="103">
        <v>7210</v>
      </c>
      <c r="N20" s="103">
        <f>SUM(O20,+V20,+AC20)</f>
        <v>15607</v>
      </c>
      <c r="O20" s="103">
        <f>SUM(P20:U20)</f>
        <v>8397</v>
      </c>
      <c r="P20" s="103">
        <v>8397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7210</v>
      </c>
      <c r="W20" s="103">
        <v>7210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36</v>
      </c>
      <c r="AG20" s="103">
        <v>36</v>
      </c>
      <c r="AH20" s="103">
        <v>0</v>
      </c>
      <c r="AI20" s="103">
        <v>0</v>
      </c>
      <c r="AJ20" s="103">
        <f>SUM(AK20:AS20)</f>
        <v>15607</v>
      </c>
      <c r="AK20" s="103">
        <v>15607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36</v>
      </c>
      <c r="AU20" s="103">
        <v>36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8</v>
      </c>
      <c r="BA20" s="103">
        <v>8</v>
      </c>
      <c r="BB20" s="103">
        <v>0</v>
      </c>
      <c r="BC20" s="103">
        <v>0</v>
      </c>
    </row>
    <row r="21" spans="1:55" s="105" customFormat="1" ht="13.5" customHeight="1">
      <c r="A21" s="115" t="s">
        <v>49</v>
      </c>
      <c r="B21" s="113" t="s">
        <v>294</v>
      </c>
      <c r="C21" s="101" t="s">
        <v>295</v>
      </c>
      <c r="D21" s="103">
        <f>SUM(E21,+H21,+K21)</f>
        <v>2864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2864</v>
      </c>
      <c r="L21" s="103">
        <v>1635</v>
      </c>
      <c r="M21" s="103">
        <v>1229</v>
      </c>
      <c r="N21" s="103">
        <f>SUM(O21,+V21,+AC21)</f>
        <v>2864</v>
      </c>
      <c r="O21" s="103">
        <f>SUM(P21:U21)</f>
        <v>1635</v>
      </c>
      <c r="P21" s="103">
        <v>1635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1229</v>
      </c>
      <c r="W21" s="103">
        <v>1229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</v>
      </c>
      <c r="AG21" s="103">
        <v>5</v>
      </c>
      <c r="AH21" s="103">
        <v>0</v>
      </c>
      <c r="AI21" s="103">
        <v>0</v>
      </c>
      <c r="AJ21" s="103">
        <f>SUM(AK21:AS21)</f>
        <v>5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49</v>
      </c>
      <c r="B22" s="113" t="s">
        <v>297</v>
      </c>
      <c r="C22" s="101" t="s">
        <v>298</v>
      </c>
      <c r="D22" s="103">
        <f>SUM(E22,+H22,+K22)</f>
        <v>558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558</v>
      </c>
      <c r="L22" s="103">
        <v>360</v>
      </c>
      <c r="M22" s="103">
        <v>198</v>
      </c>
      <c r="N22" s="103">
        <f>SUM(O22,+V22,+AC22)</f>
        <v>576</v>
      </c>
      <c r="O22" s="103">
        <f>SUM(P22:U22)</f>
        <v>349</v>
      </c>
      <c r="P22" s="103">
        <v>349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227</v>
      </c>
      <c r="W22" s="103">
        <v>227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</v>
      </c>
      <c r="AG22" s="103">
        <v>12</v>
      </c>
      <c r="AH22" s="103">
        <v>0</v>
      </c>
      <c r="AI22" s="103">
        <v>0</v>
      </c>
      <c r="AJ22" s="103">
        <f>SUM(AK22:AS22)</f>
        <v>50</v>
      </c>
      <c r="AK22" s="103">
        <v>38</v>
      </c>
      <c r="AL22" s="103">
        <v>0</v>
      </c>
      <c r="AM22" s="103">
        <v>12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12</v>
      </c>
      <c r="AU22" s="103">
        <v>0</v>
      </c>
      <c r="AV22" s="103">
        <v>0</v>
      </c>
      <c r="AW22" s="103">
        <v>12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49</v>
      </c>
      <c r="B23" s="113" t="s">
        <v>300</v>
      </c>
      <c r="C23" s="101" t="s">
        <v>301</v>
      </c>
      <c r="D23" s="103">
        <f>SUM(E23,+H23,+K23)</f>
        <v>954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954</v>
      </c>
      <c r="L23" s="103">
        <v>245</v>
      </c>
      <c r="M23" s="103">
        <v>709</v>
      </c>
      <c r="N23" s="103">
        <f>SUM(O23,+V23,+AC23)</f>
        <v>954</v>
      </c>
      <c r="O23" s="103">
        <f>SUM(P23:U23)</f>
        <v>245</v>
      </c>
      <c r="P23" s="103">
        <v>245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709</v>
      </c>
      <c r="W23" s="103">
        <v>709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45</v>
      </c>
      <c r="AG23" s="103">
        <v>45</v>
      </c>
      <c r="AH23" s="103">
        <v>0</v>
      </c>
      <c r="AI23" s="103">
        <v>0</v>
      </c>
      <c r="AJ23" s="103">
        <f>SUM(AK23:AS23)</f>
        <v>43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43</v>
      </c>
      <c r="AS23" s="103">
        <v>0</v>
      </c>
      <c r="AT23" s="103">
        <f>SUM(AU23:AY23)</f>
        <v>2</v>
      </c>
      <c r="AU23" s="103">
        <v>2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49</v>
      </c>
      <c r="B24" s="113" t="s">
        <v>303</v>
      </c>
      <c r="C24" s="101" t="s">
        <v>304</v>
      </c>
      <c r="D24" s="103">
        <f>SUM(E24,+H24,+K24)</f>
        <v>5238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5238</v>
      </c>
      <c r="L24" s="103">
        <v>3444</v>
      </c>
      <c r="M24" s="103">
        <v>1794</v>
      </c>
      <c r="N24" s="103">
        <f>SUM(O24,+V24,+AC24)</f>
        <v>5238</v>
      </c>
      <c r="O24" s="103">
        <f>SUM(P24:U24)</f>
        <v>3444</v>
      </c>
      <c r="P24" s="103">
        <v>3444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1794</v>
      </c>
      <c r="W24" s="103">
        <v>1794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26</v>
      </c>
      <c r="AG24" s="103">
        <v>26</v>
      </c>
      <c r="AH24" s="103">
        <v>0</v>
      </c>
      <c r="AI24" s="103">
        <v>0</v>
      </c>
      <c r="AJ24" s="103">
        <f>SUM(AK24:AS24)</f>
        <v>17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17</v>
      </c>
      <c r="AT24" s="103">
        <f>SUM(AU24:AY24)</f>
        <v>9</v>
      </c>
      <c r="AU24" s="103">
        <v>9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49</v>
      </c>
      <c r="B25" s="113" t="s">
        <v>306</v>
      </c>
      <c r="C25" s="101" t="s">
        <v>307</v>
      </c>
      <c r="D25" s="103">
        <f>SUM(E25,+H25,+K25)</f>
        <v>2804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2804</v>
      </c>
      <c r="L25" s="103">
        <v>1846</v>
      </c>
      <c r="M25" s="103">
        <v>958</v>
      </c>
      <c r="N25" s="103">
        <f>SUM(O25,+V25,+AC25)</f>
        <v>2804</v>
      </c>
      <c r="O25" s="103">
        <f>SUM(P25:U25)</f>
        <v>1846</v>
      </c>
      <c r="P25" s="103">
        <v>1846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958</v>
      </c>
      <c r="W25" s="103">
        <v>958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</v>
      </c>
      <c r="AG25" s="103">
        <v>5</v>
      </c>
      <c r="AH25" s="103">
        <v>0</v>
      </c>
      <c r="AI25" s="103">
        <v>0</v>
      </c>
      <c r="AJ25" s="103">
        <f>SUM(AK25:AS25)</f>
        <v>84</v>
      </c>
      <c r="AK25" s="103">
        <v>84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5</v>
      </c>
      <c r="AU25" s="103">
        <v>5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49</v>
      </c>
      <c r="B26" s="113" t="s">
        <v>309</v>
      </c>
      <c r="C26" s="101" t="s">
        <v>310</v>
      </c>
      <c r="D26" s="103">
        <f>SUM(E26,+H26,+K26)</f>
        <v>2095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2095</v>
      </c>
      <c r="L26" s="103">
        <v>1148</v>
      </c>
      <c r="M26" s="103">
        <v>947</v>
      </c>
      <c r="N26" s="103">
        <f>SUM(O26,+V26,+AC26)</f>
        <v>2095</v>
      </c>
      <c r="O26" s="103">
        <f>SUM(P26:U26)</f>
        <v>1148</v>
      </c>
      <c r="P26" s="103">
        <v>1148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947</v>
      </c>
      <c r="W26" s="103">
        <v>947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</v>
      </c>
      <c r="AG26" s="103">
        <v>8</v>
      </c>
      <c r="AH26" s="103">
        <v>0</v>
      </c>
      <c r="AI26" s="103">
        <v>0</v>
      </c>
      <c r="AJ26" s="103">
        <f>SUM(AK26:AS26)</f>
        <v>187</v>
      </c>
      <c r="AK26" s="103">
        <v>187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8</v>
      </c>
      <c r="AU26" s="103">
        <v>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49</v>
      </c>
      <c r="B27" s="113" t="s">
        <v>312</v>
      </c>
      <c r="C27" s="101" t="s">
        <v>313</v>
      </c>
      <c r="D27" s="103">
        <f>SUM(E27,+H27,+K27)</f>
        <v>409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409</v>
      </c>
      <c r="L27" s="103">
        <v>287</v>
      </c>
      <c r="M27" s="103">
        <v>122</v>
      </c>
      <c r="N27" s="103">
        <f>SUM(O27,+V27,+AC27)</f>
        <v>409</v>
      </c>
      <c r="O27" s="103">
        <f>SUM(P27:U27)</f>
        <v>287</v>
      </c>
      <c r="P27" s="103">
        <v>287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122</v>
      </c>
      <c r="W27" s="103">
        <v>122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14</v>
      </c>
      <c r="AG27" s="103">
        <v>14</v>
      </c>
      <c r="AH27" s="103">
        <v>0</v>
      </c>
      <c r="AI27" s="103">
        <v>0</v>
      </c>
      <c r="AJ27" s="103">
        <f>SUM(AK27:AS27)</f>
        <v>14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14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49</v>
      </c>
      <c r="B28" s="113" t="s">
        <v>315</v>
      </c>
      <c r="C28" s="101" t="s">
        <v>316</v>
      </c>
      <c r="D28" s="103">
        <f>SUM(E28,+H28,+K28)</f>
        <v>253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253</v>
      </c>
      <c r="L28" s="103">
        <v>138</v>
      </c>
      <c r="M28" s="103">
        <v>115</v>
      </c>
      <c r="N28" s="103">
        <f>SUM(O28,+V28,+AC28)</f>
        <v>253</v>
      </c>
      <c r="O28" s="103">
        <f>SUM(P28:U28)</f>
        <v>138</v>
      </c>
      <c r="P28" s="103">
        <v>138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115</v>
      </c>
      <c r="W28" s="103">
        <v>115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138</v>
      </c>
      <c r="AK28" s="103">
        <v>138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49</v>
      </c>
      <c r="B29" s="113" t="s">
        <v>318</v>
      </c>
      <c r="C29" s="101" t="s">
        <v>319</v>
      </c>
      <c r="D29" s="103">
        <f>SUM(E29,+H29,+K29)</f>
        <v>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0</v>
      </c>
      <c r="O29" s="103">
        <f>SUM(P29:U29)</f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49</v>
      </c>
      <c r="B30" s="113" t="s">
        <v>321</v>
      </c>
      <c r="C30" s="101" t="s">
        <v>322</v>
      </c>
      <c r="D30" s="103">
        <f>SUM(E30,+H30,+K30)</f>
        <v>9777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9777</v>
      </c>
      <c r="L30" s="103">
        <v>2872</v>
      </c>
      <c r="M30" s="103">
        <v>6905</v>
      </c>
      <c r="N30" s="103">
        <f>SUM(O30,+V30,+AC30)</f>
        <v>9777</v>
      </c>
      <c r="O30" s="103">
        <f>SUM(P30:U30)</f>
        <v>2872</v>
      </c>
      <c r="P30" s="103">
        <v>2872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6905</v>
      </c>
      <c r="W30" s="103">
        <v>6905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380</v>
      </c>
      <c r="AG30" s="103">
        <v>380</v>
      </c>
      <c r="AH30" s="103">
        <v>0</v>
      </c>
      <c r="AI30" s="103">
        <v>0</v>
      </c>
      <c r="AJ30" s="103">
        <f>SUM(AK30:AS30)</f>
        <v>380</v>
      </c>
      <c r="AK30" s="103">
        <v>0</v>
      </c>
      <c r="AL30" s="103">
        <v>0</v>
      </c>
      <c r="AM30" s="103">
        <v>380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49</v>
      </c>
      <c r="B31" s="113" t="s">
        <v>324</v>
      </c>
      <c r="C31" s="101" t="s">
        <v>325</v>
      </c>
      <c r="D31" s="103">
        <f>SUM(E31,+H31,+K31)</f>
        <v>6925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6925</v>
      </c>
      <c r="L31" s="103">
        <v>4830</v>
      </c>
      <c r="M31" s="103">
        <v>2095</v>
      </c>
      <c r="N31" s="103">
        <f>SUM(O31,+V31,+AC31)</f>
        <v>6925</v>
      </c>
      <c r="O31" s="103">
        <f>SUM(P31:U31)</f>
        <v>4830</v>
      </c>
      <c r="P31" s="103">
        <v>4830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2095</v>
      </c>
      <c r="W31" s="103">
        <v>2095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6925</v>
      </c>
      <c r="AK31" s="103">
        <v>6925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</v>
      </c>
      <c r="AU31" s="103">
        <v>1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49</v>
      </c>
      <c r="B32" s="113" t="s">
        <v>327</v>
      </c>
      <c r="C32" s="101" t="s">
        <v>328</v>
      </c>
      <c r="D32" s="103">
        <f>SUM(E32,+H32,+K32)</f>
        <v>2856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2856</v>
      </c>
      <c r="L32" s="103">
        <v>439</v>
      </c>
      <c r="M32" s="103">
        <v>2417</v>
      </c>
      <c r="N32" s="103">
        <f>SUM(O32,+V32,+AC32)</f>
        <v>2856</v>
      </c>
      <c r="O32" s="103">
        <f>SUM(P32:U32)</f>
        <v>439</v>
      </c>
      <c r="P32" s="103">
        <v>439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2417</v>
      </c>
      <c r="W32" s="103">
        <v>2417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91</v>
      </c>
      <c r="AG32" s="103">
        <v>91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91</v>
      </c>
      <c r="AU32" s="103">
        <v>91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05214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05215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05303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05327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05346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05348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05349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05361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05363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05366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05368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05434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05463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05464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2019-02-18T02:38:20Z</dcterms:modified>
</cp:coreProperties>
</file>