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04宮城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水洗化人口等!$A$6:$AA$41</definedName>
    <definedName name="_xlnm.Print_Area" localSheetId="2">し尿集計結果!$A$1:$M$36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V8" i="2"/>
  <c r="V9" i="2"/>
  <c r="V10" i="2"/>
  <c r="N10" i="2" s="1"/>
  <c r="V11" i="2"/>
  <c r="V12" i="2"/>
  <c r="V13" i="2"/>
  <c r="V14" i="2"/>
  <c r="N14" i="2" s="1"/>
  <c r="V15" i="2"/>
  <c r="V16" i="2"/>
  <c r="V17" i="2"/>
  <c r="V18" i="2"/>
  <c r="N18" i="2" s="1"/>
  <c r="V19" i="2"/>
  <c r="V20" i="2"/>
  <c r="V21" i="2"/>
  <c r="V22" i="2"/>
  <c r="N22" i="2" s="1"/>
  <c r="V23" i="2"/>
  <c r="V24" i="2"/>
  <c r="V25" i="2"/>
  <c r="V26" i="2"/>
  <c r="N26" i="2" s="1"/>
  <c r="V27" i="2"/>
  <c r="V28" i="2"/>
  <c r="V29" i="2"/>
  <c r="V30" i="2"/>
  <c r="N30" i="2" s="1"/>
  <c r="V31" i="2"/>
  <c r="V32" i="2"/>
  <c r="V33" i="2"/>
  <c r="V34" i="2"/>
  <c r="N34" i="2" s="1"/>
  <c r="V35" i="2"/>
  <c r="V36" i="2"/>
  <c r="V37" i="2"/>
  <c r="V38" i="2"/>
  <c r="N38" i="2" s="1"/>
  <c r="V39" i="2"/>
  <c r="V40" i="2"/>
  <c r="V41" i="2"/>
  <c r="V42" i="2"/>
  <c r="N42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N8" i="2"/>
  <c r="N12" i="2"/>
  <c r="N16" i="2"/>
  <c r="N20" i="2"/>
  <c r="N24" i="2"/>
  <c r="N28" i="2"/>
  <c r="N32" i="2"/>
  <c r="N36" i="2"/>
  <c r="N40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D8" i="2"/>
  <c r="D10" i="2"/>
  <c r="D12" i="2"/>
  <c r="D14" i="2"/>
  <c r="D16" i="2"/>
  <c r="D18" i="2"/>
  <c r="D20" i="2"/>
  <c r="D22" i="2"/>
  <c r="D24" i="2"/>
  <c r="D26" i="2"/>
  <c r="D28" i="2"/>
  <c r="D30" i="2"/>
  <c r="D32" i="2"/>
  <c r="D34" i="2"/>
  <c r="D36" i="2"/>
  <c r="D38" i="2"/>
  <c r="D40" i="2"/>
  <c r="D42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9" i="1"/>
  <c r="D11" i="1"/>
  <c r="D13" i="1"/>
  <c r="D15" i="1"/>
  <c r="D17" i="1"/>
  <c r="D19" i="1"/>
  <c r="D21" i="1"/>
  <c r="D23" i="1"/>
  <c r="D25" i="1"/>
  <c r="D27" i="1"/>
  <c r="D29" i="1"/>
  <c r="D31" i="1"/>
  <c r="D33" i="1"/>
  <c r="D35" i="1"/>
  <c r="D37" i="1"/>
  <c r="D39" i="1"/>
  <c r="D41" i="1"/>
  <c r="N39" i="1" l="1"/>
  <c r="L39" i="1"/>
  <c r="Q39" i="1"/>
  <c r="J39" i="1"/>
  <c r="N35" i="1"/>
  <c r="L35" i="1"/>
  <c r="Q35" i="1"/>
  <c r="J35" i="1"/>
  <c r="N31" i="1"/>
  <c r="L31" i="1"/>
  <c r="Q31" i="1"/>
  <c r="J31" i="1"/>
  <c r="N27" i="1"/>
  <c r="L27" i="1"/>
  <c r="Q27" i="1"/>
  <c r="J27" i="1"/>
  <c r="N23" i="1"/>
  <c r="L23" i="1"/>
  <c r="Q23" i="1"/>
  <c r="J23" i="1"/>
  <c r="N19" i="1"/>
  <c r="L19" i="1"/>
  <c r="Q19" i="1"/>
  <c r="J19" i="1"/>
  <c r="N15" i="1"/>
  <c r="L15" i="1"/>
  <c r="Q15" i="1"/>
  <c r="J15" i="1"/>
  <c r="N11" i="1"/>
  <c r="L11" i="1"/>
  <c r="Q11" i="1"/>
  <c r="J11" i="1"/>
  <c r="F11" i="1"/>
  <c r="F39" i="1"/>
  <c r="F35" i="1"/>
  <c r="F31" i="1"/>
  <c r="F27" i="1"/>
  <c r="F23" i="1"/>
  <c r="F19" i="1"/>
  <c r="F15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N41" i="1"/>
  <c r="Q41" i="1"/>
  <c r="L41" i="1"/>
  <c r="J41" i="1"/>
  <c r="N37" i="1"/>
  <c r="Q37" i="1"/>
  <c r="L37" i="1"/>
  <c r="J37" i="1"/>
  <c r="N33" i="1"/>
  <c r="Q33" i="1"/>
  <c r="L33" i="1"/>
  <c r="J33" i="1"/>
  <c r="N29" i="1"/>
  <c r="Q29" i="1"/>
  <c r="L29" i="1"/>
  <c r="J29" i="1"/>
  <c r="N25" i="1"/>
  <c r="Q25" i="1"/>
  <c r="L25" i="1"/>
  <c r="J25" i="1"/>
  <c r="N21" i="1"/>
  <c r="Q21" i="1"/>
  <c r="L21" i="1"/>
  <c r="J21" i="1"/>
  <c r="N17" i="1"/>
  <c r="Q17" i="1"/>
  <c r="L17" i="1"/>
  <c r="J17" i="1"/>
  <c r="N13" i="1"/>
  <c r="Q13" i="1"/>
  <c r="L13" i="1"/>
  <c r="J13" i="1"/>
  <c r="N9" i="1"/>
  <c r="Q9" i="1"/>
  <c r="L9" i="1"/>
  <c r="J9" i="1"/>
  <c r="F9" i="1"/>
  <c r="F41" i="1"/>
  <c r="F37" i="1"/>
  <c r="F33" i="1"/>
  <c r="F29" i="1"/>
  <c r="F25" i="1"/>
  <c r="F21" i="1"/>
  <c r="F17" i="1"/>
  <c r="F13" i="1"/>
  <c r="N41" i="2"/>
  <c r="N39" i="2"/>
  <c r="N37" i="2"/>
  <c r="N35" i="2"/>
  <c r="N33" i="2"/>
  <c r="N31" i="2"/>
  <c r="N29" i="2"/>
  <c r="N27" i="2"/>
  <c r="N25" i="2"/>
  <c r="N23" i="2"/>
  <c r="N21" i="2"/>
  <c r="N19" i="2"/>
  <c r="N17" i="2"/>
  <c r="N15" i="2"/>
  <c r="N13" i="2"/>
  <c r="N11" i="2"/>
  <c r="N9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D13" i="2"/>
  <c r="D11" i="2"/>
  <c r="D9" i="2"/>
  <c r="A7" i="2"/>
  <c r="Q8" i="1" l="1"/>
  <c r="L8" i="1"/>
  <c r="J8" i="1"/>
  <c r="F8" i="1"/>
  <c r="N8" i="1"/>
  <c r="Q12" i="1"/>
  <c r="L12" i="1"/>
  <c r="J12" i="1"/>
  <c r="F12" i="1"/>
  <c r="N12" i="1"/>
  <c r="Q16" i="1"/>
  <c r="L16" i="1"/>
  <c r="J16" i="1"/>
  <c r="F16" i="1"/>
  <c r="N16" i="1"/>
  <c r="Q20" i="1"/>
  <c r="L20" i="1"/>
  <c r="J20" i="1"/>
  <c r="F20" i="1"/>
  <c r="N20" i="1"/>
  <c r="Q24" i="1"/>
  <c r="L24" i="1"/>
  <c r="J24" i="1"/>
  <c r="F24" i="1"/>
  <c r="N24" i="1"/>
  <c r="Q28" i="1"/>
  <c r="L28" i="1"/>
  <c r="J28" i="1"/>
  <c r="F28" i="1"/>
  <c r="N28" i="1"/>
  <c r="Q32" i="1"/>
  <c r="L32" i="1"/>
  <c r="J32" i="1"/>
  <c r="F32" i="1"/>
  <c r="N32" i="1"/>
  <c r="Q36" i="1"/>
  <c r="L36" i="1"/>
  <c r="J36" i="1"/>
  <c r="F36" i="1"/>
  <c r="N36" i="1"/>
  <c r="Q40" i="1"/>
  <c r="J40" i="1"/>
  <c r="F40" i="1"/>
  <c r="N40" i="1"/>
  <c r="L40" i="1"/>
  <c r="Q10" i="1"/>
  <c r="L10" i="1"/>
  <c r="N10" i="1"/>
  <c r="J10" i="1"/>
  <c r="F10" i="1"/>
  <c r="Q14" i="1"/>
  <c r="L14" i="1"/>
  <c r="N14" i="1"/>
  <c r="J14" i="1"/>
  <c r="F14" i="1"/>
  <c r="Q18" i="1"/>
  <c r="L18" i="1"/>
  <c r="N18" i="1"/>
  <c r="J18" i="1"/>
  <c r="F18" i="1"/>
  <c r="Q22" i="1"/>
  <c r="L22" i="1"/>
  <c r="N22" i="1"/>
  <c r="J22" i="1"/>
  <c r="F22" i="1"/>
  <c r="Q26" i="1"/>
  <c r="L26" i="1"/>
  <c r="N26" i="1"/>
  <c r="J26" i="1"/>
  <c r="F26" i="1"/>
  <c r="Q30" i="1"/>
  <c r="L30" i="1"/>
  <c r="N30" i="1"/>
  <c r="J30" i="1"/>
  <c r="F30" i="1"/>
  <c r="Q34" i="1"/>
  <c r="L34" i="1"/>
  <c r="N34" i="1"/>
  <c r="J34" i="1"/>
  <c r="F34" i="1"/>
  <c r="Q38" i="1"/>
  <c r="L38" i="1"/>
  <c r="N38" i="1"/>
  <c r="J38" i="1"/>
  <c r="F38" i="1"/>
  <c r="Q42" i="1"/>
  <c r="N42" i="1"/>
  <c r="J42" i="1"/>
  <c r="F42" i="1"/>
  <c r="L42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<sst xmlns="http://schemas.openxmlformats.org/spreadsheetml/2006/main" count="799" uniqueCount="360">
  <si>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</si>
  <si>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</si>
  <si>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</si>
  <si>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</si>
  <si>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</si>
  <si>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</si>
  <si>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</si>
  <si>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</si>
  <si>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</si>
  <si>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</si>
  <si>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</si>
  <si>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</si>
  <si>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</si>
  <si>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</si>
  <si>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</si>
  <si>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</si>
  <si>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</si>
  <si>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</si>
  <si>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</si>
  <si>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</si>
  <si>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</si>
  <si>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</si>
  <si>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</si>
  <si>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</si>
  <si>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</si>
  <si>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</si>
  <si>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</si>
  <si>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</si>
  <si>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</si>
  <si>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</si>
  <si>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</si>
  <si>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</si>
  <si>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</si>
  <si>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</si>
  <si>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</si>
  <si>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</si>
  <si>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</si>
  <si>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</si>
  <si>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</si>
  <si>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</si>
  <si>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</si>
  <si>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</si>
  <si>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</si>
  <si>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</si>
  <si>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</si>
  <si>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</si>
  <si>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</si>
  <si>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</si>
  <si>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</si>
  <si>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</si>
  <si>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</si>
  <si>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</si>
  <si>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</si>
  <si>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</si>
  <si>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</si>
  <si>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</si>
  <si>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</si>
  <si>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</si>
  <si>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</si>
  <si>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</si>
  <si>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</si>
  <si>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</si>
  <si>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</si>
  <si>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</si>
  <si>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</si>
  <si>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</si>
  <si>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</si>
  <si>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</si>
  <si>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</si>
  <si>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</si>
  <si>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</si>
  <si>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</si>
  <si>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</si>
  <si>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</si>
  <si>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</si>
  <si>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</si>
  <si>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</si>
  <si>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</si>
  <si>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</si>
  <si>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</si>
  <si>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</si>
  <si>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</si>
  <si>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</si>
  <si>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</si>
  <si>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</si>
  <si>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</si>
  <si>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</si>
  <si>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</si>
  <si>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</si>
  <si>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</si>
  <si>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</si>
  <si>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</si>
  <si>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</si>
  <si>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</si>
  <si>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</si>
  <si>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</si>
  <si>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</si>
  <si>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</si>
  <si>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</si>
  <si>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</si>
  <si>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</si>
  <si>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</si>
  <si>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</si>
  <si>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</si>
  <si>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</si>
  <si>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</si>
  <si>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</si>
  <si>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</si>
  <si>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</si>
  <si>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</si>
  <si>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</si>
  <si>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</si>
  <si>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</si>
  <si>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</si>
  <si>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</si>
  <si>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</si>
  <si>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</si>
  <si>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</si>
  <si>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</si>
  <si>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</si>
  <si>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</si>
  <si>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</si>
  <si>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</si>
  <si>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</si>
  <si>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</si>
  <si>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</si>
  <si>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</si>
  <si>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</si>
  <si>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</si>
  <si>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</si>
  <si>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</si>
  <si>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</si>
  <si>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</si>
  <si>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</si>
  <si>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</si>
  <si>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</si>
  <si>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</si>
  <si>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</si>
  <si>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</si>
  <si>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</si>
  <si>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</si>
  <si>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</si>
  <si>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</si>
  <si>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</si>
  <si>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</si>
  <si>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</si>
  <si>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</si>
  <si>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</si>
  <si>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</si>
  <si>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</si>
  <si>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</si>
  <si>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</si>
  <si>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</si>
  <si>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</si>
  <si>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</si>
  <si>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</si>
  <si>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</si>
  <si>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</si>
  <si>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</si>
  <si>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</si>
  <si>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</si>
  <si>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</si>
  <si>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</si>
  <si>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</si>
  <si>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</si>
  <si>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</si>
  <si>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</si>
  <si>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</si>
  <si>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</si>
  <si>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</si>
  <si>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</si>
  <si>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</si>
  <si>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</si>
  <si>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</si>
  <si>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</si>
  <si>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</si>
  <si>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</si>
  <si>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</si>
  <si>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</si>
  <si>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</si>
  <si>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</si>
  <si>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</si>
  <si>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</si>
  <si>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</si>
  <si>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</si>
  <si>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</si>
  <si>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</si>
  <si>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</si>
  <si>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</si>
  <si>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</si>
  <si>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</si>
  <si>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</si>
  <si>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</si>
  <si>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</si>
  <si>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</si>
  <si>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</si>
  <si>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</si>
  <si>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</si>
  <si>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</si>
  <si>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</si>
  <si>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</si>
  <si>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</si>
  <si>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</si>
  <si>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</si>
  <si>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</si>
  <si>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</si>
  <si>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</si>
  <si>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</si>
  <si>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</si>
  <si>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</si>
  <si>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</si>
  <si>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</si>
  <si>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</si>
  <si>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</si>
  <si>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</si>
  <si>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</si>
  <si>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</si>
  <si>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</si>
  <si>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</si>
  <si>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</si>
  <si>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</si>
  <si>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</si>
  <si>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</si>
  <si>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</si>
  <si>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</si>
  <si>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</si>
  <si>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</si>
  <si>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</si>
  <si>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</si>
  <si>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</si>
  <si>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</si>
  <si>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</si>
  <si>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</si>
  <si>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</si>
  <si>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</si>
  <si>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</si>
  <si>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</si>
  <si>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</si>
  <si>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</si>
  <si>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</si>
  <si>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</si>
  <si>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</si>
  <si>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</si>
  <si>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</si>
  <si>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</si>
  <si>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</si>
  <si>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</si>
  <si>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</si>
  <si>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</si>
  <si>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</si>
  <si>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</si>
  <si>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04000</t>
  </si>
  <si>
    <t>水洗化人口等（平成29年度実績）</t>
    <phoneticPr fontId="3"/>
  </si>
  <si>
    <t>し尿処理の状況（平成29年度実績）</t>
    <phoneticPr fontId="3"/>
  </si>
  <si>
    <t>04100</t>
  </si>
  <si>
    <t>仙台市</t>
  </si>
  <si>
    <t>○</t>
  </si>
  <si>
    <t>041140</t>
    <phoneticPr fontId="3"/>
  </si>
  <si>
    <t>04202</t>
  </si>
  <si>
    <t>石巻市</t>
  </si>
  <si>
    <t>041141</t>
    <phoneticPr fontId="3"/>
  </si>
  <si>
    <t>04203</t>
  </si>
  <si>
    <t>塩竈市</t>
  </si>
  <si>
    <t>041142</t>
    <phoneticPr fontId="3"/>
  </si>
  <si>
    <t>04205</t>
  </si>
  <si>
    <t>気仙沼市</t>
  </si>
  <si>
    <t>041143</t>
    <phoneticPr fontId="3"/>
  </si>
  <si>
    <t>04206</t>
  </si>
  <si>
    <t>白石市</t>
  </si>
  <si>
    <t>041271</t>
    <phoneticPr fontId="3"/>
  </si>
  <si>
    <t>04207</t>
  </si>
  <si>
    <t>名取市</t>
  </si>
  <si>
    <t>041332</t>
    <phoneticPr fontId="3"/>
  </si>
  <si>
    <t>04208</t>
  </si>
  <si>
    <t>角田市</t>
  </si>
  <si>
    <t>041220</t>
    <phoneticPr fontId="3"/>
  </si>
  <si>
    <t>04209</t>
  </si>
  <si>
    <t>多賀城市</t>
  </si>
  <si>
    <t>041198</t>
    <phoneticPr fontId="3"/>
  </si>
  <si>
    <t>04211</t>
  </si>
  <si>
    <t>岩沼市</t>
  </si>
  <si>
    <t>041174</t>
    <phoneticPr fontId="3"/>
  </si>
  <si>
    <t>04212</t>
  </si>
  <si>
    <t>登米市</t>
  </si>
  <si>
    <t>041148</t>
    <phoneticPr fontId="3"/>
  </si>
  <si>
    <t>04213</t>
  </si>
  <si>
    <t>栗原市</t>
  </si>
  <si>
    <t>041149</t>
    <phoneticPr fontId="3"/>
  </si>
  <si>
    <t>04214</t>
  </si>
  <si>
    <t>東松島市</t>
  </si>
  <si>
    <t>041221</t>
    <phoneticPr fontId="3"/>
  </si>
  <si>
    <t>04215</t>
  </si>
  <si>
    <t>大崎市</t>
  </si>
  <si>
    <t>041286</t>
    <phoneticPr fontId="3"/>
  </si>
  <si>
    <t>04216</t>
  </si>
  <si>
    <t>富谷市</t>
  </si>
  <si>
    <t>041342</t>
    <phoneticPr fontId="3"/>
  </si>
  <si>
    <t>04301</t>
  </si>
  <si>
    <t>蔵王町</t>
  </si>
  <si>
    <t>041333</t>
    <phoneticPr fontId="3"/>
  </si>
  <si>
    <t>04302</t>
  </si>
  <si>
    <t>七ヶ宿町</t>
  </si>
  <si>
    <t>041334</t>
    <phoneticPr fontId="3"/>
  </si>
  <si>
    <t>04321</t>
  </si>
  <si>
    <t>大河原町</t>
  </si>
  <si>
    <t>041335</t>
    <phoneticPr fontId="3"/>
  </si>
  <si>
    <t>04322</t>
  </si>
  <si>
    <t>村田町</t>
  </si>
  <si>
    <t>041336</t>
    <phoneticPr fontId="3"/>
  </si>
  <si>
    <t>04323</t>
  </si>
  <si>
    <t>柴田町</t>
  </si>
  <si>
    <t>041337</t>
    <phoneticPr fontId="3"/>
  </si>
  <si>
    <t>04324</t>
  </si>
  <si>
    <t>川崎町</t>
  </si>
  <si>
    <t>041338</t>
    <phoneticPr fontId="3"/>
  </si>
  <si>
    <t>04341</t>
  </si>
  <si>
    <t>丸森町</t>
  </si>
  <si>
    <t>041339</t>
    <phoneticPr fontId="3"/>
  </si>
  <si>
    <t>04361</t>
  </si>
  <si>
    <t>亘理町</t>
  </si>
  <si>
    <t>041340</t>
    <phoneticPr fontId="3"/>
  </si>
  <si>
    <t>04362</t>
  </si>
  <si>
    <t>山元町</t>
  </si>
  <si>
    <t>041331</t>
    <phoneticPr fontId="3"/>
  </si>
  <si>
    <t>04401</t>
  </si>
  <si>
    <t>松島町</t>
  </si>
  <si>
    <t>041324</t>
    <phoneticPr fontId="3"/>
  </si>
  <si>
    <t>04404</t>
  </si>
  <si>
    <t>七ヶ浜町</t>
  </si>
  <si>
    <t>041341</t>
    <phoneticPr fontId="3"/>
  </si>
  <si>
    <t>04406</t>
  </si>
  <si>
    <t>利府町</t>
  </si>
  <si>
    <t>041316</t>
    <phoneticPr fontId="3"/>
  </si>
  <si>
    <t>04421</t>
  </si>
  <si>
    <t>大和町</t>
  </si>
  <si>
    <t>041282</t>
    <phoneticPr fontId="3"/>
  </si>
  <si>
    <t>04422</t>
  </si>
  <si>
    <t>大郷町</t>
  </si>
  <si>
    <t>041233</t>
    <phoneticPr fontId="3"/>
  </si>
  <si>
    <t>04424</t>
  </si>
  <si>
    <t>大衡村</t>
  </si>
  <si>
    <t>041307</t>
    <phoneticPr fontId="3"/>
  </si>
  <si>
    <t>04444</t>
  </si>
  <si>
    <t>色麻町</t>
  </si>
  <si>
    <t>041297</t>
    <phoneticPr fontId="3"/>
  </si>
  <si>
    <t>04445</t>
  </si>
  <si>
    <t>加美町</t>
  </si>
  <si>
    <t>041285</t>
    <phoneticPr fontId="3"/>
  </si>
  <si>
    <t>04501</t>
  </si>
  <si>
    <t>涌谷町</t>
  </si>
  <si>
    <t>041270</t>
    <phoneticPr fontId="3"/>
  </si>
  <si>
    <t>04505</t>
  </si>
  <si>
    <t>美里町</t>
  </si>
  <si>
    <t>041238</t>
    <phoneticPr fontId="3"/>
  </si>
  <si>
    <t>04581</t>
  </si>
  <si>
    <t>女川町</t>
  </si>
  <si>
    <t>041218</t>
    <phoneticPr fontId="3"/>
  </si>
  <si>
    <t>04606</t>
  </si>
  <si>
    <t>南三陸町</t>
  </si>
  <si>
    <t>041195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</si>
</sst>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50</v>
      </c>
      <c r="B7" s="116" t="s">
        <v>251</v>
      </c>
      <c r="C7" s="109" t="s">
        <v>200</v>
      </c>
      <c r="D7" s="110">
        <f>+SUM(E7,+I7)</f>
        <v>2312895</v>
      </c>
      <c r="E7" s="110">
        <f>+SUM(G7,+H7)</f>
        <v>265991</v>
      </c>
      <c r="F7" s="111">
        <f>IF(D7&gt;0,E7/D7*100,"-")</f>
        <v>11.500349129554087</v>
      </c>
      <c r="G7" s="108">
        <f>SUM(G$8:G$207)</f>
        <v>262801</v>
      </c>
      <c r="H7" s="108">
        <f>SUM(H$8:H$207)</f>
        <v>3190</v>
      </c>
      <c r="I7" s="110">
        <f>+SUM(K7,+M7,+O7)</f>
        <v>2046904</v>
      </c>
      <c r="J7" s="111">
        <f>IF(D7&gt;0,I7/D7*100,"-")</f>
        <v>88.499650870445919</v>
      </c>
      <c r="K7" s="108">
        <f>SUM(K$8:K$207)</f>
        <v>1778334</v>
      </c>
      <c r="L7" s="111">
        <f>IF(D7&gt;0,K7/D7*100,"-")</f>
        <v>76.887796462874448</v>
      </c>
      <c r="M7" s="108">
        <f>SUM(M$8:M$207)</f>
        <v>5979</v>
      </c>
      <c r="N7" s="111">
        <f>IF(D7&gt;0,M7/D7*100,"-")</f>
        <v>0.25850719552768286</v>
      </c>
      <c r="O7" s="108">
        <f>SUM(O$8:O$207)</f>
        <v>262591</v>
      </c>
      <c r="P7" s="108">
        <f>SUM(P$8:P$207)</f>
        <v>181948</v>
      </c>
      <c r="Q7" s="111">
        <f>IF(D7&gt;0,O7/D7*100,"-")</f>
        <v>11.353347212043781</v>
      </c>
      <c r="R7" s="108">
        <f>SUM(R$8:R$207)</f>
        <v>19677</v>
      </c>
      <c r="S7" s="112">
        <f t="shared" ref="S7:Z7" si="0">COUNTIF(S$8:S$207,"○")</f>
        <v>29</v>
      </c>
      <c r="T7" s="112">
        <f t="shared" si="0"/>
        <v>0</v>
      </c>
      <c r="U7" s="112">
        <f t="shared" si="0"/>
        <v>0</v>
      </c>
      <c r="V7" s="112">
        <f t="shared" si="0"/>
        <v>6</v>
      </c>
      <c r="W7" s="112">
        <f t="shared" si="0"/>
        <v>22</v>
      </c>
      <c r="X7" s="112">
        <f t="shared" si="0"/>
        <v>1</v>
      </c>
      <c r="Y7" s="112">
        <f t="shared" si="0"/>
        <v>0</v>
      </c>
      <c r="Z7" s="112">
        <f t="shared" si="0"/>
        <v>12</v>
      </c>
      <c r="AA7" s="188"/>
      <c r="AB7" s="188"/>
    </row>
    <row r="8" spans="1:28" s="105" customFormat="1" ht="13.5" customHeight="1">
      <c r="A8" s="101" t="s">
        <v>50</v>
      </c>
      <c r="B8" s="102" t="s">
        <v>254</v>
      </c>
      <c r="C8" s="101" t="s">
        <v>255</v>
      </c>
      <c r="D8" s="103">
        <f>+SUM(E8,+I8)</f>
        <v>1059831</v>
      </c>
      <c r="E8" s="103">
        <f>+SUM(G8,+H8)</f>
        <v>7332</v>
      </c>
      <c r="F8" s="104">
        <f>IF(D8&gt;0,E8/D8*100,"-")</f>
        <v>0.69180841096363477</v>
      </c>
      <c r="G8" s="103">
        <v>7332</v>
      </c>
      <c r="H8" s="103">
        <v>0</v>
      </c>
      <c r="I8" s="103">
        <f>+SUM(K8,+M8,+O8)</f>
        <v>1052499</v>
      </c>
      <c r="J8" s="104">
        <f>IF(D8&gt;0,I8/D8*100,"-")</f>
        <v>99.308191589036369</v>
      </c>
      <c r="K8" s="103">
        <v>1036182</v>
      </c>
      <c r="L8" s="104">
        <f>IF(D8&gt;0,K8/D8*100,"-")</f>
        <v>97.768606504244545</v>
      </c>
      <c r="M8" s="103">
        <v>4422</v>
      </c>
      <c r="N8" s="104">
        <f>IF(D8&gt;0,M8/D8*100,"-")</f>
        <v>0.41723633296251955</v>
      </c>
      <c r="O8" s="103">
        <v>11895</v>
      </c>
      <c r="P8" s="103">
        <v>5278</v>
      </c>
      <c r="Q8" s="104">
        <f>IF(D8&gt;0,O8/D8*100,"-")</f>
        <v>1.1223487518293012</v>
      </c>
      <c r="R8" s="103">
        <v>12202</v>
      </c>
      <c r="S8" s="101" t="s">
        <v>256</v>
      </c>
      <c r="T8" s="101"/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50</v>
      </c>
      <c r="B9" s="102" t="s">
        <v>258</v>
      </c>
      <c r="C9" s="101" t="s">
        <v>259</v>
      </c>
      <c r="D9" s="103">
        <f>+SUM(E9,+I9)</f>
        <v>146516</v>
      </c>
      <c r="E9" s="103">
        <f>+SUM(G9,+H9)</f>
        <v>35578</v>
      </c>
      <c r="F9" s="104">
        <f>IF(D9&gt;0,E9/D9*100,"-")</f>
        <v>24.282672199623249</v>
      </c>
      <c r="G9" s="103">
        <v>35578</v>
      </c>
      <c r="H9" s="103">
        <v>0</v>
      </c>
      <c r="I9" s="103">
        <f>+SUM(K9,+M9,+O9)</f>
        <v>110938</v>
      </c>
      <c r="J9" s="104">
        <f>IF(D9&gt;0,I9/D9*100,"-")</f>
        <v>75.717327800376751</v>
      </c>
      <c r="K9" s="103">
        <v>74874</v>
      </c>
      <c r="L9" s="104">
        <f>IF(D9&gt;0,K9/D9*100,"-")</f>
        <v>51.10295121351934</v>
      </c>
      <c r="M9" s="103">
        <v>0</v>
      </c>
      <c r="N9" s="104">
        <f>IF(D9&gt;0,M9/D9*100,"-")</f>
        <v>0</v>
      </c>
      <c r="O9" s="103">
        <v>36064</v>
      </c>
      <c r="P9" s="103">
        <v>20598</v>
      </c>
      <c r="Q9" s="104">
        <f>IF(D9&gt;0,O9/D9*100,"-")</f>
        <v>24.614376586857407</v>
      </c>
      <c r="R9" s="103">
        <v>1054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50</v>
      </c>
      <c r="B10" s="102" t="s">
        <v>261</v>
      </c>
      <c r="C10" s="101" t="s">
        <v>262</v>
      </c>
      <c r="D10" s="103">
        <f>+SUM(E10,+I10)</f>
        <v>54844</v>
      </c>
      <c r="E10" s="103">
        <f>+SUM(G10,+H10)</f>
        <v>0</v>
      </c>
      <c r="F10" s="104">
        <f>IF(D10&gt;0,E10/D10*100,"-")</f>
        <v>0</v>
      </c>
      <c r="G10" s="103">
        <v>0</v>
      </c>
      <c r="H10" s="103">
        <v>0</v>
      </c>
      <c r="I10" s="103">
        <f>+SUM(K10,+M10,+O10)</f>
        <v>54844</v>
      </c>
      <c r="J10" s="104">
        <f>IF(D10&gt;0,I10/D10*100,"-")</f>
        <v>100</v>
      </c>
      <c r="K10" s="103">
        <v>54590</v>
      </c>
      <c r="L10" s="104">
        <f>IF(D10&gt;0,K10/D10*100,"-")</f>
        <v>99.536868208008173</v>
      </c>
      <c r="M10" s="103">
        <v>0</v>
      </c>
      <c r="N10" s="104">
        <f>IF(D10&gt;0,M10/D10*100,"-")</f>
        <v>0</v>
      </c>
      <c r="O10" s="103">
        <v>254</v>
      </c>
      <c r="P10" s="103">
        <v>223</v>
      </c>
      <c r="Q10" s="104">
        <f>IF(D10&gt;0,O10/D10*100,"-")</f>
        <v>0.46313179199183135</v>
      </c>
      <c r="R10" s="103">
        <v>460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50</v>
      </c>
      <c r="B11" s="102" t="s">
        <v>264</v>
      </c>
      <c r="C11" s="101" t="s">
        <v>265</v>
      </c>
      <c r="D11" s="103">
        <f>+SUM(E11,+I11)</f>
        <v>65138</v>
      </c>
      <c r="E11" s="103">
        <f>+SUM(G11,+H11)</f>
        <v>32127</v>
      </c>
      <c r="F11" s="104">
        <f>IF(D11&gt;0,E11/D11*100,"-")</f>
        <v>49.321440633731463</v>
      </c>
      <c r="G11" s="103">
        <v>32127</v>
      </c>
      <c r="H11" s="103">
        <v>0</v>
      </c>
      <c r="I11" s="103">
        <f>+SUM(K11,+M11,+O11)</f>
        <v>33011</v>
      </c>
      <c r="J11" s="104">
        <f>IF(D11&gt;0,I11/D11*100,"-")</f>
        <v>50.678559366268537</v>
      </c>
      <c r="K11" s="103">
        <v>9326</v>
      </c>
      <c r="L11" s="104">
        <f>IF(D11&gt;0,K11/D11*100,"-")</f>
        <v>14.317295587828918</v>
      </c>
      <c r="M11" s="103">
        <v>0</v>
      </c>
      <c r="N11" s="104">
        <f>IF(D11&gt;0,M11/D11*100,"-")</f>
        <v>0</v>
      </c>
      <c r="O11" s="103">
        <v>23685</v>
      </c>
      <c r="P11" s="103">
        <v>19643</v>
      </c>
      <c r="Q11" s="104">
        <f>IF(D11&gt;0,O11/D11*100,"-")</f>
        <v>36.361263778439621</v>
      </c>
      <c r="R11" s="103">
        <v>431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50</v>
      </c>
      <c r="B12" s="102" t="s">
        <v>267</v>
      </c>
      <c r="C12" s="101" t="s">
        <v>268</v>
      </c>
      <c r="D12" s="103">
        <f>+SUM(E12,+I12)</f>
        <v>34856</v>
      </c>
      <c r="E12" s="103">
        <f>+SUM(G12,+H12)</f>
        <v>5730</v>
      </c>
      <c r="F12" s="104">
        <f>IF(D12&gt;0,E12/D12*100,"-")</f>
        <v>16.439063575854945</v>
      </c>
      <c r="G12" s="103">
        <v>5730</v>
      </c>
      <c r="H12" s="103">
        <v>0</v>
      </c>
      <c r="I12" s="103">
        <f>+SUM(K12,+M12,+O12)</f>
        <v>29126</v>
      </c>
      <c r="J12" s="104">
        <f>IF(D12&gt;0,I12/D12*100,"-")</f>
        <v>83.560936424145055</v>
      </c>
      <c r="K12" s="103">
        <v>21627</v>
      </c>
      <c r="L12" s="104">
        <f>IF(D12&gt;0,K12/D12*100,"-")</f>
        <v>62.046706449391785</v>
      </c>
      <c r="M12" s="103">
        <v>0</v>
      </c>
      <c r="N12" s="104">
        <f>IF(D12&gt;0,M12/D12*100,"-")</f>
        <v>0</v>
      </c>
      <c r="O12" s="103">
        <v>7499</v>
      </c>
      <c r="P12" s="103">
        <v>6686</v>
      </c>
      <c r="Q12" s="104">
        <f>IF(D12&gt;0,O12/D12*100,"-")</f>
        <v>21.51422997475327</v>
      </c>
      <c r="R12" s="103">
        <v>224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50</v>
      </c>
      <c r="B13" s="102" t="s">
        <v>270</v>
      </c>
      <c r="C13" s="101" t="s">
        <v>271</v>
      </c>
      <c r="D13" s="103">
        <f>+SUM(E13,+I13)</f>
        <v>78408</v>
      </c>
      <c r="E13" s="103">
        <f>+SUM(G13,+H13)</f>
        <v>3076</v>
      </c>
      <c r="F13" s="104">
        <f>IF(D13&gt;0,E13/D13*100,"-")</f>
        <v>3.9230690745842263</v>
      </c>
      <c r="G13" s="103">
        <v>3076</v>
      </c>
      <c r="H13" s="103">
        <v>0</v>
      </c>
      <c r="I13" s="103">
        <f>+SUM(K13,+M13,+O13)</f>
        <v>75332</v>
      </c>
      <c r="J13" s="104">
        <f>IF(D13&gt;0,I13/D13*100,"-")</f>
        <v>96.076930925415766</v>
      </c>
      <c r="K13" s="103">
        <v>70625</v>
      </c>
      <c r="L13" s="104">
        <f>IF(D13&gt;0,K13/D13*100,"-")</f>
        <v>90.073716967656352</v>
      </c>
      <c r="M13" s="103">
        <v>0</v>
      </c>
      <c r="N13" s="104">
        <f>IF(D13&gt;0,M13/D13*100,"-")</f>
        <v>0</v>
      </c>
      <c r="O13" s="103">
        <v>4707</v>
      </c>
      <c r="P13" s="103">
        <v>3816</v>
      </c>
      <c r="Q13" s="104">
        <f>IF(D13&gt;0,O13/D13*100,"-")</f>
        <v>6.0032139577594119</v>
      </c>
      <c r="R13" s="103">
        <v>409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50</v>
      </c>
      <c r="B14" s="102" t="s">
        <v>273</v>
      </c>
      <c r="C14" s="101" t="s">
        <v>274</v>
      </c>
      <c r="D14" s="103">
        <f>+SUM(E14,+I14)</f>
        <v>29643</v>
      </c>
      <c r="E14" s="103">
        <f>+SUM(G14,+H14)</f>
        <v>5217</v>
      </c>
      <c r="F14" s="104">
        <f>IF(D14&gt;0,E14/D14*100,"-")</f>
        <v>17.599433255743346</v>
      </c>
      <c r="G14" s="103">
        <v>5217</v>
      </c>
      <c r="H14" s="103">
        <v>0</v>
      </c>
      <c r="I14" s="103">
        <f>+SUM(K14,+M14,+O14)</f>
        <v>24426</v>
      </c>
      <c r="J14" s="104">
        <f>IF(D14&gt;0,I14/D14*100,"-")</f>
        <v>82.400566744256651</v>
      </c>
      <c r="K14" s="103">
        <v>13670</v>
      </c>
      <c r="L14" s="104">
        <f>IF(D14&gt;0,K14/D14*100,"-")</f>
        <v>46.115440407516104</v>
      </c>
      <c r="M14" s="103">
        <v>0</v>
      </c>
      <c r="N14" s="104">
        <f>IF(D14&gt;0,M14/D14*100,"-")</f>
        <v>0</v>
      </c>
      <c r="O14" s="103">
        <v>10756</v>
      </c>
      <c r="P14" s="103">
        <v>6474</v>
      </c>
      <c r="Q14" s="104">
        <f>IF(D14&gt;0,O14/D14*100,"-")</f>
        <v>36.285126336740547</v>
      </c>
      <c r="R14" s="103">
        <v>188</v>
      </c>
      <c r="S14" s="101"/>
      <c r="T14" s="101"/>
      <c r="U14" s="101"/>
      <c r="V14" s="101" t="s">
        <v>256</v>
      </c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50</v>
      </c>
      <c r="B15" s="102" t="s">
        <v>276</v>
      </c>
      <c r="C15" s="101" t="s">
        <v>277</v>
      </c>
      <c r="D15" s="103">
        <f>+SUM(E15,+I15)</f>
        <v>62495</v>
      </c>
      <c r="E15" s="103">
        <f>+SUM(G15,+H15)</f>
        <v>1011</v>
      </c>
      <c r="F15" s="104">
        <f>IF(D15&gt;0,E15/D15*100,"-")</f>
        <v>1.6177294183534683</v>
      </c>
      <c r="G15" s="103">
        <v>1011</v>
      </c>
      <c r="H15" s="103">
        <v>0</v>
      </c>
      <c r="I15" s="103">
        <f>+SUM(K15,+M15,+O15)</f>
        <v>61484</v>
      </c>
      <c r="J15" s="104">
        <f>IF(D15&gt;0,I15/D15*100,"-")</f>
        <v>98.382270581646537</v>
      </c>
      <c r="K15" s="103">
        <v>61212</v>
      </c>
      <c r="L15" s="104">
        <f>IF(D15&gt;0,K15/D15*100,"-")</f>
        <v>97.947035762861034</v>
      </c>
      <c r="M15" s="103">
        <v>0</v>
      </c>
      <c r="N15" s="104">
        <f>IF(D15&gt;0,M15/D15*100,"-")</f>
        <v>0</v>
      </c>
      <c r="O15" s="103">
        <v>272</v>
      </c>
      <c r="P15" s="103">
        <v>42</v>
      </c>
      <c r="Q15" s="104">
        <f>IF(D15&gt;0,O15/D15*100,"-")</f>
        <v>0.4352348187855028</v>
      </c>
      <c r="R15" s="103">
        <v>439</v>
      </c>
      <c r="S15" s="101"/>
      <c r="T15" s="101"/>
      <c r="U15" s="101"/>
      <c r="V15" s="101" t="s">
        <v>256</v>
      </c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50</v>
      </c>
      <c r="B16" s="102" t="s">
        <v>279</v>
      </c>
      <c r="C16" s="101" t="s">
        <v>280</v>
      </c>
      <c r="D16" s="103">
        <f>+SUM(E16,+I16)</f>
        <v>44275</v>
      </c>
      <c r="E16" s="103">
        <f>+SUM(G16,+H16)</f>
        <v>2555</v>
      </c>
      <c r="F16" s="104">
        <f>IF(D16&gt;0,E16/D16*100,"-")</f>
        <v>5.7707509881422929</v>
      </c>
      <c r="G16" s="103">
        <v>2555</v>
      </c>
      <c r="H16" s="103">
        <v>0</v>
      </c>
      <c r="I16" s="103">
        <f>+SUM(K16,+M16,+O16)</f>
        <v>41720</v>
      </c>
      <c r="J16" s="104">
        <f>IF(D16&gt;0,I16/D16*100,"-")</f>
        <v>94.229249011857704</v>
      </c>
      <c r="K16" s="103">
        <v>39497</v>
      </c>
      <c r="L16" s="104">
        <f>IF(D16&gt;0,K16/D16*100,"-")</f>
        <v>89.20835686053077</v>
      </c>
      <c r="M16" s="103">
        <v>0</v>
      </c>
      <c r="N16" s="104">
        <f>IF(D16&gt;0,M16/D16*100,"-")</f>
        <v>0</v>
      </c>
      <c r="O16" s="103">
        <v>2223</v>
      </c>
      <c r="P16" s="103">
        <v>1854</v>
      </c>
      <c r="Q16" s="104">
        <f>IF(D16&gt;0,O16/D16*100,"-")</f>
        <v>5.020892151326934</v>
      </c>
      <c r="R16" s="103">
        <v>266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50</v>
      </c>
      <c r="B17" s="102" t="s">
        <v>282</v>
      </c>
      <c r="C17" s="101" t="s">
        <v>283</v>
      </c>
      <c r="D17" s="103">
        <f>+SUM(E17,+I17)</f>
        <v>81280</v>
      </c>
      <c r="E17" s="103">
        <f>+SUM(G17,+H17)</f>
        <v>24655</v>
      </c>
      <c r="F17" s="104">
        <f>IF(D17&gt;0,E17/D17*100,"-")</f>
        <v>30.333415354330707</v>
      </c>
      <c r="G17" s="103">
        <v>21465</v>
      </c>
      <c r="H17" s="103">
        <v>3190</v>
      </c>
      <c r="I17" s="103">
        <f>+SUM(K17,+M17,+O17)</f>
        <v>56625</v>
      </c>
      <c r="J17" s="104">
        <f>IF(D17&gt;0,I17/D17*100,"-")</f>
        <v>69.666584645669289</v>
      </c>
      <c r="K17" s="103">
        <v>27241</v>
      </c>
      <c r="L17" s="104">
        <f>IF(D17&gt;0,K17/D17*100,"-")</f>
        <v>33.515009842519682</v>
      </c>
      <c r="M17" s="103">
        <v>0</v>
      </c>
      <c r="N17" s="104">
        <f>IF(D17&gt;0,M17/D17*100,"-")</f>
        <v>0</v>
      </c>
      <c r="O17" s="103">
        <v>29384</v>
      </c>
      <c r="P17" s="103">
        <v>14524</v>
      </c>
      <c r="Q17" s="104">
        <f>IF(D17&gt;0,O17/D17*100,"-")</f>
        <v>36.151574803149607</v>
      </c>
      <c r="R17" s="103">
        <v>318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50</v>
      </c>
      <c r="B18" s="102" t="s">
        <v>285</v>
      </c>
      <c r="C18" s="101" t="s">
        <v>286</v>
      </c>
      <c r="D18" s="103">
        <f>+SUM(E18,+I18)</f>
        <v>69594</v>
      </c>
      <c r="E18" s="103">
        <f>+SUM(G18,+H18)</f>
        <v>30236</v>
      </c>
      <c r="F18" s="104">
        <f>IF(D18&gt;0,E18/D18*100,"-")</f>
        <v>43.446274104089433</v>
      </c>
      <c r="G18" s="103">
        <v>30236</v>
      </c>
      <c r="H18" s="103">
        <v>0</v>
      </c>
      <c r="I18" s="103">
        <f>+SUM(K18,+M18,+O18)</f>
        <v>39358</v>
      </c>
      <c r="J18" s="104">
        <f>IF(D18&gt;0,I18/D18*100,"-")</f>
        <v>56.553725895910567</v>
      </c>
      <c r="K18" s="103">
        <v>21628</v>
      </c>
      <c r="L18" s="104">
        <f>IF(D18&gt;0,K18/D18*100,"-")</f>
        <v>31.077391729172057</v>
      </c>
      <c r="M18" s="103">
        <v>0</v>
      </c>
      <c r="N18" s="104">
        <f>IF(D18&gt;0,M18/D18*100,"-")</f>
        <v>0</v>
      </c>
      <c r="O18" s="103">
        <v>17730</v>
      </c>
      <c r="P18" s="103">
        <v>12830</v>
      </c>
      <c r="Q18" s="104">
        <f>IF(D18&gt;0,O18/D18*100,"-")</f>
        <v>25.476334166738511</v>
      </c>
      <c r="R18" s="103">
        <v>337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50</v>
      </c>
      <c r="B19" s="102" t="s">
        <v>288</v>
      </c>
      <c r="C19" s="101" t="s">
        <v>289</v>
      </c>
      <c r="D19" s="103">
        <f>+SUM(E19,+I19)</f>
        <v>40268</v>
      </c>
      <c r="E19" s="103">
        <f>+SUM(G19,+H19)</f>
        <v>6994</v>
      </c>
      <c r="F19" s="104">
        <f>IF(D19&gt;0,E19/D19*100,"-")</f>
        <v>17.368630177808679</v>
      </c>
      <c r="G19" s="103">
        <v>6994</v>
      </c>
      <c r="H19" s="103">
        <v>0</v>
      </c>
      <c r="I19" s="103">
        <f>+SUM(K19,+M19,+O19)</f>
        <v>33274</v>
      </c>
      <c r="J19" s="104">
        <f>IF(D19&gt;0,I19/D19*100,"-")</f>
        <v>82.631369822191317</v>
      </c>
      <c r="K19" s="103">
        <v>26117</v>
      </c>
      <c r="L19" s="104">
        <f>IF(D19&gt;0,K19/D19*100,"-")</f>
        <v>64.857951723452871</v>
      </c>
      <c r="M19" s="103">
        <v>0</v>
      </c>
      <c r="N19" s="104">
        <f>IF(D19&gt;0,M19/D19*100,"-")</f>
        <v>0</v>
      </c>
      <c r="O19" s="103">
        <v>7157</v>
      </c>
      <c r="P19" s="103">
        <v>5063</v>
      </c>
      <c r="Q19" s="104">
        <f>IF(D19&gt;0,O19/D19*100,"-")</f>
        <v>17.773418098738453</v>
      </c>
      <c r="R19" s="103">
        <v>107</v>
      </c>
      <c r="S19" s="101"/>
      <c r="T19" s="101"/>
      <c r="U19" s="101"/>
      <c r="V19" s="101" t="s">
        <v>256</v>
      </c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50</v>
      </c>
      <c r="B20" s="102" t="s">
        <v>291</v>
      </c>
      <c r="C20" s="101" t="s">
        <v>292</v>
      </c>
      <c r="D20" s="103">
        <f>+SUM(E20,+I20)</f>
        <v>132487</v>
      </c>
      <c r="E20" s="103">
        <f>+SUM(G20,+H20)</f>
        <v>45847</v>
      </c>
      <c r="F20" s="104">
        <f>IF(D20&gt;0,E20/D20*100,"-")</f>
        <v>34.604904632152589</v>
      </c>
      <c r="G20" s="103">
        <v>45847</v>
      </c>
      <c r="H20" s="103">
        <v>0</v>
      </c>
      <c r="I20" s="103">
        <f>+SUM(K20,+M20,+O20)</f>
        <v>86640</v>
      </c>
      <c r="J20" s="104">
        <f>IF(D20&gt;0,I20/D20*100,"-")</f>
        <v>65.395095367847418</v>
      </c>
      <c r="K20" s="103">
        <v>44955</v>
      </c>
      <c r="L20" s="104">
        <f>IF(D20&gt;0,K20/D20*100,"-")</f>
        <v>33.931631027949912</v>
      </c>
      <c r="M20" s="103">
        <v>265</v>
      </c>
      <c r="N20" s="104">
        <f>IF(D20&gt;0,M20/D20*100,"-")</f>
        <v>0.20001962456693864</v>
      </c>
      <c r="O20" s="103">
        <v>41420</v>
      </c>
      <c r="P20" s="103">
        <v>33591</v>
      </c>
      <c r="Q20" s="104">
        <f>IF(D20&gt;0,O20/D20*100,"-")</f>
        <v>31.263444715330564</v>
      </c>
      <c r="R20" s="103">
        <v>799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50</v>
      </c>
      <c r="B21" s="102" t="s">
        <v>294</v>
      </c>
      <c r="C21" s="101" t="s">
        <v>295</v>
      </c>
      <c r="D21" s="103">
        <f>+SUM(E21,+I21)</f>
        <v>52580</v>
      </c>
      <c r="E21" s="103">
        <f>+SUM(G21,+H21)</f>
        <v>349</v>
      </c>
      <c r="F21" s="104">
        <f>IF(D21&gt;0,E21/D21*100,"-")</f>
        <v>0.66375047546595667</v>
      </c>
      <c r="G21" s="103">
        <v>349</v>
      </c>
      <c r="H21" s="103">
        <v>0</v>
      </c>
      <c r="I21" s="103">
        <f>+SUM(K21,+M21,+O21)</f>
        <v>52231</v>
      </c>
      <c r="J21" s="104">
        <f>IF(D21&gt;0,I21/D21*100,"-")</f>
        <v>99.336249524534054</v>
      </c>
      <c r="K21" s="103">
        <v>50727</v>
      </c>
      <c r="L21" s="104">
        <f>IF(D21&gt;0,K21/D21*100,"-")</f>
        <v>96.475846329402813</v>
      </c>
      <c r="M21" s="103">
        <v>0</v>
      </c>
      <c r="N21" s="104">
        <f>IF(D21&gt;0,M21/D21*100,"-")</f>
        <v>0</v>
      </c>
      <c r="O21" s="103">
        <v>1504</v>
      </c>
      <c r="P21" s="103">
        <v>1412</v>
      </c>
      <c r="Q21" s="104">
        <f>IF(D21&gt;0,O21/D21*100,"-")</f>
        <v>2.8604031951312283</v>
      </c>
      <c r="R21" s="103">
        <v>198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50</v>
      </c>
      <c r="B22" s="102" t="s">
        <v>297</v>
      </c>
      <c r="C22" s="101" t="s">
        <v>298</v>
      </c>
      <c r="D22" s="103">
        <f>+SUM(E22,+I22)</f>
        <v>12248</v>
      </c>
      <c r="E22" s="103">
        <f>+SUM(G22,+H22)</f>
        <v>3680</v>
      </c>
      <c r="F22" s="104">
        <f>IF(D22&gt;0,E22/D22*100,"-")</f>
        <v>30.045721750489875</v>
      </c>
      <c r="G22" s="103">
        <v>3680</v>
      </c>
      <c r="H22" s="103">
        <v>0</v>
      </c>
      <c r="I22" s="103">
        <f>+SUM(K22,+M22,+O22)</f>
        <v>8568</v>
      </c>
      <c r="J22" s="104">
        <f>IF(D22&gt;0,I22/D22*100,"-")</f>
        <v>69.954278249510125</v>
      </c>
      <c r="K22" s="103">
        <v>5506</v>
      </c>
      <c r="L22" s="104">
        <f>IF(D22&gt;0,K22/D22*100,"-")</f>
        <v>44.954278249510125</v>
      </c>
      <c r="M22" s="103">
        <v>0</v>
      </c>
      <c r="N22" s="104">
        <f>IF(D22&gt;0,M22/D22*100,"-")</f>
        <v>0</v>
      </c>
      <c r="O22" s="103">
        <v>3062</v>
      </c>
      <c r="P22" s="103">
        <v>2654</v>
      </c>
      <c r="Q22" s="104">
        <f>IF(D22&gt;0,O22/D22*100,"-")</f>
        <v>25</v>
      </c>
      <c r="R22" s="103">
        <v>77</v>
      </c>
      <c r="S22" s="101"/>
      <c r="T22" s="101"/>
      <c r="U22" s="101"/>
      <c r="V22" s="101" t="s">
        <v>256</v>
      </c>
      <c r="W22" s="101"/>
      <c r="X22" s="101"/>
      <c r="Y22" s="101"/>
      <c r="Z22" s="101" t="s">
        <v>256</v>
      </c>
      <c r="AA22" s="189" t="s">
        <v>299</v>
      </c>
      <c r="AB22" s="190"/>
    </row>
    <row r="23" spans="1:28" s="105" customFormat="1" ht="13.5" customHeight="1">
      <c r="A23" s="101" t="s">
        <v>50</v>
      </c>
      <c r="B23" s="102" t="s">
        <v>300</v>
      </c>
      <c r="C23" s="101" t="s">
        <v>301</v>
      </c>
      <c r="D23" s="103">
        <f>+SUM(E23,+I23)</f>
        <v>1459</v>
      </c>
      <c r="E23" s="103">
        <f>+SUM(G23,+H23)</f>
        <v>201</v>
      </c>
      <c r="F23" s="104">
        <f>IF(D23&gt;0,E23/D23*100,"-")</f>
        <v>13.776559287183002</v>
      </c>
      <c r="G23" s="103">
        <v>201</v>
      </c>
      <c r="H23" s="103">
        <v>0</v>
      </c>
      <c r="I23" s="103">
        <f>+SUM(K23,+M23,+O23)</f>
        <v>1258</v>
      </c>
      <c r="J23" s="104">
        <f>IF(D23&gt;0,I23/D23*100,"-")</f>
        <v>86.223440712816995</v>
      </c>
      <c r="K23" s="103">
        <v>1175</v>
      </c>
      <c r="L23" s="104">
        <f>IF(D23&gt;0,K23/D23*100,"-")</f>
        <v>80.534612748457846</v>
      </c>
      <c r="M23" s="103">
        <v>0</v>
      </c>
      <c r="N23" s="104">
        <f>IF(D23&gt;0,M23/D23*100,"-")</f>
        <v>0</v>
      </c>
      <c r="O23" s="103">
        <v>83</v>
      </c>
      <c r="P23" s="103">
        <v>82</v>
      </c>
      <c r="Q23" s="104">
        <f>IF(D23&gt;0,O23/D23*100,"-")</f>
        <v>5.6888279643591497</v>
      </c>
      <c r="R23" s="103">
        <v>24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50</v>
      </c>
      <c r="B24" s="102" t="s">
        <v>303</v>
      </c>
      <c r="C24" s="101" t="s">
        <v>304</v>
      </c>
      <c r="D24" s="103">
        <f>+SUM(E24,+I24)</f>
        <v>23660</v>
      </c>
      <c r="E24" s="103">
        <f>+SUM(G24,+H24)</f>
        <v>1170</v>
      </c>
      <c r="F24" s="104">
        <f>IF(D24&gt;0,E24/D24*100,"-")</f>
        <v>4.9450549450549453</v>
      </c>
      <c r="G24" s="103">
        <v>1170</v>
      </c>
      <c r="H24" s="103">
        <v>0</v>
      </c>
      <c r="I24" s="103">
        <f>+SUM(K24,+M24,+O24)</f>
        <v>22490</v>
      </c>
      <c r="J24" s="104">
        <f>IF(D24&gt;0,I24/D24*100,"-")</f>
        <v>95.054945054945051</v>
      </c>
      <c r="K24" s="103">
        <v>21212</v>
      </c>
      <c r="L24" s="104">
        <f>IF(D24&gt;0,K24/D24*100,"-")</f>
        <v>89.653423499577343</v>
      </c>
      <c r="M24" s="103">
        <v>0</v>
      </c>
      <c r="N24" s="104">
        <f>IF(D24&gt;0,M24/D24*100,"-")</f>
        <v>0</v>
      </c>
      <c r="O24" s="103">
        <v>1278</v>
      </c>
      <c r="P24" s="103">
        <v>727</v>
      </c>
      <c r="Q24" s="104">
        <f>IF(D24&gt;0,O24/D24*100,"-")</f>
        <v>5.4015215553677098</v>
      </c>
      <c r="R24" s="103">
        <v>99</v>
      </c>
      <c r="S24" s="101" t="s">
        <v>256</v>
      </c>
      <c r="T24" s="101"/>
      <c r="U24" s="101"/>
      <c r="V24" s="101"/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50</v>
      </c>
      <c r="B25" s="102" t="s">
        <v>306</v>
      </c>
      <c r="C25" s="101" t="s">
        <v>307</v>
      </c>
      <c r="D25" s="103">
        <f>+SUM(E25,+I25)</f>
        <v>11195</v>
      </c>
      <c r="E25" s="103">
        <f>+SUM(G25,+H25)</f>
        <v>2504</v>
      </c>
      <c r="F25" s="104">
        <f>IF(D25&gt;0,E25/D25*100,"-")</f>
        <v>22.367128182224207</v>
      </c>
      <c r="G25" s="103">
        <v>2504</v>
      </c>
      <c r="H25" s="103">
        <v>0</v>
      </c>
      <c r="I25" s="103">
        <f>+SUM(K25,+M25,+O25)</f>
        <v>8691</v>
      </c>
      <c r="J25" s="104">
        <f>IF(D25&gt;0,I25/D25*100,"-")</f>
        <v>77.632871817775793</v>
      </c>
      <c r="K25" s="103">
        <v>5968</v>
      </c>
      <c r="L25" s="104">
        <f>IF(D25&gt;0,K25/D25*100,"-")</f>
        <v>53.309513175524792</v>
      </c>
      <c r="M25" s="103">
        <v>0</v>
      </c>
      <c r="N25" s="104">
        <f>IF(D25&gt;0,M25/D25*100,"-")</f>
        <v>0</v>
      </c>
      <c r="O25" s="103">
        <v>2723</v>
      </c>
      <c r="P25" s="103">
        <v>1984</v>
      </c>
      <c r="Q25" s="104">
        <f>IF(D25&gt;0,O25/D25*100,"-")</f>
        <v>24.323358642251005</v>
      </c>
      <c r="R25" s="103">
        <v>52</v>
      </c>
      <c r="S25" s="101" t="s">
        <v>256</v>
      </c>
      <c r="T25" s="101"/>
      <c r="U25" s="101"/>
      <c r="V25" s="101"/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50</v>
      </c>
      <c r="B26" s="102" t="s">
        <v>309</v>
      </c>
      <c r="C26" s="101" t="s">
        <v>310</v>
      </c>
      <c r="D26" s="103">
        <f>+SUM(E26,+I26)</f>
        <v>38007</v>
      </c>
      <c r="E26" s="103">
        <f>+SUM(G26,+H26)</f>
        <v>4223</v>
      </c>
      <c r="F26" s="104">
        <f>IF(D26&gt;0,E26/D26*100,"-")</f>
        <v>11.111111111111111</v>
      </c>
      <c r="G26" s="103">
        <v>4223</v>
      </c>
      <c r="H26" s="103">
        <v>0</v>
      </c>
      <c r="I26" s="103">
        <f>+SUM(K26,+M26,+O26)</f>
        <v>33784</v>
      </c>
      <c r="J26" s="104">
        <f>IF(D26&gt;0,I26/D26*100,"-")</f>
        <v>88.888888888888886</v>
      </c>
      <c r="K26" s="103">
        <v>27056</v>
      </c>
      <c r="L26" s="104">
        <f>IF(D26&gt;0,K26/D26*100,"-")</f>
        <v>71.18688662614781</v>
      </c>
      <c r="M26" s="103">
        <v>0</v>
      </c>
      <c r="N26" s="104">
        <f>IF(D26&gt;0,M26/D26*100,"-")</f>
        <v>0</v>
      </c>
      <c r="O26" s="103">
        <v>6728</v>
      </c>
      <c r="P26" s="103">
        <v>5744</v>
      </c>
      <c r="Q26" s="104">
        <f>IF(D26&gt;0,O26/D26*100,"-")</f>
        <v>17.702002262741072</v>
      </c>
      <c r="R26" s="103">
        <v>159</v>
      </c>
      <c r="S26" s="101" t="s">
        <v>256</v>
      </c>
      <c r="T26" s="101"/>
      <c r="U26" s="101"/>
      <c r="V26" s="101"/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 t="s">
        <v>50</v>
      </c>
      <c r="B27" s="102" t="s">
        <v>312</v>
      </c>
      <c r="C27" s="101" t="s">
        <v>313</v>
      </c>
      <c r="D27" s="103">
        <f>+SUM(E27,+I27)</f>
        <v>8940</v>
      </c>
      <c r="E27" s="103">
        <f>+SUM(G27,+H27)</f>
        <v>1637</v>
      </c>
      <c r="F27" s="104">
        <f>IF(D27&gt;0,E27/D27*100,"-")</f>
        <v>18.31096196868009</v>
      </c>
      <c r="G27" s="103">
        <v>1637</v>
      </c>
      <c r="H27" s="103">
        <v>0</v>
      </c>
      <c r="I27" s="103">
        <f>+SUM(K27,+M27,+O27)</f>
        <v>7303</v>
      </c>
      <c r="J27" s="104">
        <f>IF(D27&gt;0,I27/D27*100,"-")</f>
        <v>81.68903803131991</v>
      </c>
      <c r="K27" s="103">
        <v>5358</v>
      </c>
      <c r="L27" s="104">
        <f>IF(D27&gt;0,K27/D27*100,"-")</f>
        <v>59.932885906040269</v>
      </c>
      <c r="M27" s="103">
        <v>0</v>
      </c>
      <c r="N27" s="104">
        <f>IF(D27&gt;0,M27/D27*100,"-")</f>
        <v>0</v>
      </c>
      <c r="O27" s="103">
        <v>1945</v>
      </c>
      <c r="P27" s="103">
        <v>1838</v>
      </c>
      <c r="Q27" s="104">
        <f>IF(D27&gt;0,O27/D27*100,"-")</f>
        <v>21.756152125279645</v>
      </c>
      <c r="R27" s="103">
        <v>43</v>
      </c>
      <c r="S27" s="101" t="s">
        <v>256</v>
      </c>
      <c r="T27" s="101"/>
      <c r="U27" s="101"/>
      <c r="V27" s="101"/>
      <c r="W27" s="101"/>
      <c r="X27" s="101"/>
      <c r="Y27" s="101"/>
      <c r="Z27" s="101" t="s">
        <v>256</v>
      </c>
      <c r="AA27" s="189" t="s">
        <v>314</v>
      </c>
      <c r="AB27" s="190"/>
    </row>
    <row r="28" spans="1:28" s="105" customFormat="1" ht="13.5" customHeight="1">
      <c r="A28" s="101" t="s">
        <v>50</v>
      </c>
      <c r="B28" s="102" t="s">
        <v>315</v>
      </c>
      <c r="C28" s="101" t="s">
        <v>316</v>
      </c>
      <c r="D28" s="103">
        <f>+SUM(E28,+I28)</f>
        <v>13979</v>
      </c>
      <c r="E28" s="103">
        <f>+SUM(G28,+H28)</f>
        <v>5982</v>
      </c>
      <c r="F28" s="104">
        <f>IF(D28&gt;0,E28/D28*100,"-")</f>
        <v>42.792760569425567</v>
      </c>
      <c r="G28" s="103">
        <v>5982</v>
      </c>
      <c r="H28" s="103">
        <v>0</v>
      </c>
      <c r="I28" s="103">
        <f>+SUM(K28,+M28,+O28)</f>
        <v>7997</v>
      </c>
      <c r="J28" s="104">
        <f>IF(D28&gt;0,I28/D28*100,"-")</f>
        <v>57.207239430574433</v>
      </c>
      <c r="K28" s="103">
        <v>4015</v>
      </c>
      <c r="L28" s="104">
        <f>IF(D28&gt;0,K28/D28*100,"-")</f>
        <v>28.721653909435581</v>
      </c>
      <c r="M28" s="103">
        <v>0</v>
      </c>
      <c r="N28" s="104">
        <f>IF(D28&gt;0,M28/D28*100,"-")</f>
        <v>0</v>
      </c>
      <c r="O28" s="103">
        <v>3982</v>
      </c>
      <c r="P28" s="103">
        <v>2769</v>
      </c>
      <c r="Q28" s="104">
        <f>IF(D28&gt;0,O28/D28*100,"-")</f>
        <v>28.485585521138852</v>
      </c>
      <c r="R28" s="103">
        <v>153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50</v>
      </c>
      <c r="B29" s="102" t="s">
        <v>318</v>
      </c>
      <c r="C29" s="101" t="s">
        <v>319</v>
      </c>
      <c r="D29" s="103">
        <f>+SUM(E29,+I29)</f>
        <v>33866</v>
      </c>
      <c r="E29" s="103">
        <f>+SUM(G29,+H29)</f>
        <v>3397</v>
      </c>
      <c r="F29" s="104">
        <f>IF(D29&gt;0,E29/D29*100,"-")</f>
        <v>10.030709265930431</v>
      </c>
      <c r="G29" s="103">
        <v>3397</v>
      </c>
      <c r="H29" s="103">
        <v>0</v>
      </c>
      <c r="I29" s="103">
        <f>+SUM(K29,+M29,+O29)</f>
        <v>30469</v>
      </c>
      <c r="J29" s="104">
        <f>IF(D29&gt;0,I29/D29*100,"-")</f>
        <v>89.969290734069574</v>
      </c>
      <c r="K29" s="103">
        <v>24132</v>
      </c>
      <c r="L29" s="104">
        <f>IF(D29&gt;0,K29/D29*100,"-")</f>
        <v>71.257308214728639</v>
      </c>
      <c r="M29" s="103">
        <v>0</v>
      </c>
      <c r="N29" s="104">
        <f>IF(D29&gt;0,M29/D29*100,"-")</f>
        <v>0</v>
      </c>
      <c r="O29" s="103">
        <v>6337</v>
      </c>
      <c r="P29" s="103">
        <v>4930</v>
      </c>
      <c r="Q29" s="104">
        <f>IF(D29&gt;0,O29/D29*100,"-")</f>
        <v>18.711982519340932</v>
      </c>
      <c r="R29" s="103">
        <v>98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50</v>
      </c>
      <c r="B30" s="102" t="s">
        <v>321</v>
      </c>
      <c r="C30" s="101" t="s">
        <v>322</v>
      </c>
      <c r="D30" s="103">
        <f>+SUM(E30,+I30)</f>
        <v>12446</v>
      </c>
      <c r="E30" s="103">
        <f>+SUM(G30,+H30)</f>
        <v>2279</v>
      </c>
      <c r="F30" s="104">
        <f>IF(D30&gt;0,E30/D30*100,"-")</f>
        <v>18.311103969146714</v>
      </c>
      <c r="G30" s="103">
        <v>2279</v>
      </c>
      <c r="H30" s="103">
        <v>0</v>
      </c>
      <c r="I30" s="103">
        <f>+SUM(K30,+M30,+O30)</f>
        <v>10167</v>
      </c>
      <c r="J30" s="104">
        <f>IF(D30&gt;0,I30/D30*100,"-")</f>
        <v>81.688896030853286</v>
      </c>
      <c r="K30" s="103">
        <v>7223</v>
      </c>
      <c r="L30" s="104">
        <f>IF(D30&gt;0,K30/D30*100,"-")</f>
        <v>58.034709946970921</v>
      </c>
      <c r="M30" s="103">
        <v>0</v>
      </c>
      <c r="N30" s="104">
        <f>IF(D30&gt;0,M30/D30*100,"-")</f>
        <v>0</v>
      </c>
      <c r="O30" s="103">
        <v>2944</v>
      </c>
      <c r="P30" s="103">
        <v>2699</v>
      </c>
      <c r="Q30" s="104">
        <f>IF(D30&gt;0,O30/D30*100,"-")</f>
        <v>23.654186083882372</v>
      </c>
      <c r="R30" s="103">
        <v>55</v>
      </c>
      <c r="S30" s="101" t="s">
        <v>256</v>
      </c>
      <c r="T30" s="101"/>
      <c r="U30" s="101"/>
      <c r="V30" s="101"/>
      <c r="W30" s="101"/>
      <c r="X30" s="101"/>
      <c r="Y30" s="101"/>
      <c r="Z30" s="101" t="s">
        <v>256</v>
      </c>
      <c r="AA30" s="189" t="s">
        <v>323</v>
      </c>
      <c r="AB30" s="190"/>
    </row>
    <row r="31" spans="1:28" s="105" customFormat="1" ht="13.5" customHeight="1">
      <c r="A31" s="101" t="s">
        <v>50</v>
      </c>
      <c r="B31" s="102" t="s">
        <v>324</v>
      </c>
      <c r="C31" s="101" t="s">
        <v>325</v>
      </c>
      <c r="D31" s="103">
        <f>+SUM(E31,+I31)</f>
        <v>14536</v>
      </c>
      <c r="E31" s="103">
        <f>+SUM(G31,+H31)</f>
        <v>572</v>
      </c>
      <c r="F31" s="104">
        <f>IF(D31&gt;0,E31/D31*100,"-")</f>
        <v>3.9350577875619153</v>
      </c>
      <c r="G31" s="103">
        <v>572</v>
      </c>
      <c r="H31" s="103">
        <v>0</v>
      </c>
      <c r="I31" s="103">
        <f>+SUM(K31,+M31,+O31)</f>
        <v>13964</v>
      </c>
      <c r="J31" s="104">
        <f>IF(D31&gt;0,I31/D31*100,"-")</f>
        <v>96.064942212438083</v>
      </c>
      <c r="K31" s="103">
        <v>9055</v>
      </c>
      <c r="L31" s="104">
        <f>IF(D31&gt;0,K31/D31*100,"-")</f>
        <v>62.2936158503027</v>
      </c>
      <c r="M31" s="103">
        <v>0</v>
      </c>
      <c r="N31" s="104">
        <f>IF(D31&gt;0,M31/D31*100,"-")</f>
        <v>0</v>
      </c>
      <c r="O31" s="103">
        <v>4909</v>
      </c>
      <c r="P31" s="103">
        <v>3153</v>
      </c>
      <c r="Q31" s="104">
        <f>IF(D31&gt;0,O31/D31*100,"-")</f>
        <v>33.77132636213539</v>
      </c>
      <c r="R31" s="103">
        <v>49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50</v>
      </c>
      <c r="B32" s="102" t="s">
        <v>327</v>
      </c>
      <c r="C32" s="101" t="s">
        <v>328</v>
      </c>
      <c r="D32" s="103">
        <f>+SUM(E32,+I32)</f>
        <v>19025</v>
      </c>
      <c r="E32" s="103">
        <f>+SUM(G32,+H32)</f>
        <v>451</v>
      </c>
      <c r="F32" s="104">
        <f>IF(D32&gt;0,E32/D32*100,"-")</f>
        <v>2.3705650459921155</v>
      </c>
      <c r="G32" s="103">
        <v>451</v>
      </c>
      <c r="H32" s="103">
        <v>0</v>
      </c>
      <c r="I32" s="103">
        <f>+SUM(K32,+M32,+O32)</f>
        <v>18574</v>
      </c>
      <c r="J32" s="104">
        <f>IF(D32&gt;0,I32/D32*100,"-")</f>
        <v>97.629434954007891</v>
      </c>
      <c r="K32" s="103">
        <v>18490</v>
      </c>
      <c r="L32" s="104">
        <f>IF(D32&gt;0,K32/D32*100,"-")</f>
        <v>97.187910643889623</v>
      </c>
      <c r="M32" s="103">
        <v>0</v>
      </c>
      <c r="N32" s="104">
        <f>IF(D32&gt;0,M32/D32*100,"-")</f>
        <v>0</v>
      </c>
      <c r="O32" s="103">
        <v>84</v>
      </c>
      <c r="P32" s="103">
        <v>45</v>
      </c>
      <c r="Q32" s="104">
        <f>IF(D32&gt;0,O32/D32*100,"-")</f>
        <v>0.44152431011826543</v>
      </c>
      <c r="R32" s="103">
        <v>69</v>
      </c>
      <c r="S32" s="101" t="s">
        <v>256</v>
      </c>
      <c r="T32" s="101"/>
      <c r="U32" s="101"/>
      <c r="V32" s="101"/>
      <c r="W32" s="101"/>
      <c r="X32" s="101" t="s">
        <v>256</v>
      </c>
      <c r="Y32" s="101"/>
      <c r="Z32" s="101"/>
      <c r="AA32" s="189" t="s">
        <v>329</v>
      </c>
      <c r="AB32" s="190"/>
    </row>
    <row r="33" spans="1:28" s="105" customFormat="1" ht="13.5" customHeight="1">
      <c r="A33" s="101" t="s">
        <v>50</v>
      </c>
      <c r="B33" s="102" t="s">
        <v>330</v>
      </c>
      <c r="C33" s="101" t="s">
        <v>331</v>
      </c>
      <c r="D33" s="103">
        <f>+SUM(E33,+I33)</f>
        <v>36243</v>
      </c>
      <c r="E33" s="103">
        <f>+SUM(G33,+H33)</f>
        <v>1339</v>
      </c>
      <c r="F33" s="104">
        <f>IF(D33&gt;0,E33/D33*100,"-")</f>
        <v>3.6945065253980078</v>
      </c>
      <c r="G33" s="103">
        <v>1339</v>
      </c>
      <c r="H33" s="103">
        <v>0</v>
      </c>
      <c r="I33" s="103">
        <f>+SUM(K33,+M33,+O33)</f>
        <v>34904</v>
      </c>
      <c r="J33" s="104">
        <f>IF(D33&gt;0,I33/D33*100,"-")</f>
        <v>96.305493474601988</v>
      </c>
      <c r="K33" s="103">
        <v>33842</v>
      </c>
      <c r="L33" s="104">
        <f>IF(D33&gt;0,K33/D33*100,"-")</f>
        <v>93.37527246640731</v>
      </c>
      <c r="M33" s="103">
        <v>0</v>
      </c>
      <c r="N33" s="104">
        <f>IF(D33&gt;0,M33/D33*100,"-")</f>
        <v>0</v>
      </c>
      <c r="O33" s="103">
        <v>1062</v>
      </c>
      <c r="P33" s="103">
        <v>781</v>
      </c>
      <c r="Q33" s="104">
        <f>IF(D33&gt;0,O33/D33*100,"-")</f>
        <v>2.9302210081946858</v>
      </c>
      <c r="R33" s="103">
        <v>149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89" t="s">
        <v>332</v>
      </c>
      <c r="AB33" s="190"/>
    </row>
    <row r="34" spans="1:28" s="105" customFormat="1" ht="13.5" customHeight="1">
      <c r="A34" s="101" t="s">
        <v>50</v>
      </c>
      <c r="B34" s="102" t="s">
        <v>333</v>
      </c>
      <c r="C34" s="101" t="s">
        <v>334</v>
      </c>
      <c r="D34" s="103">
        <f>+SUM(E34,+I34)</f>
        <v>28742</v>
      </c>
      <c r="E34" s="103">
        <f>+SUM(G34,+H34)</f>
        <v>3907</v>
      </c>
      <c r="F34" s="104">
        <f>IF(D34&gt;0,E34/D34*100,"-")</f>
        <v>13.593347714146544</v>
      </c>
      <c r="G34" s="103">
        <v>3907</v>
      </c>
      <c r="H34" s="103">
        <v>0</v>
      </c>
      <c r="I34" s="103">
        <f>+SUM(K34,+M34,+O34)</f>
        <v>24835</v>
      </c>
      <c r="J34" s="104">
        <f>IF(D34&gt;0,I34/D34*100,"-")</f>
        <v>86.406652285853454</v>
      </c>
      <c r="K34" s="103">
        <v>22024</v>
      </c>
      <c r="L34" s="104">
        <f>IF(D34&gt;0,K34/D34*100,"-")</f>
        <v>76.626539558833755</v>
      </c>
      <c r="M34" s="103">
        <v>0</v>
      </c>
      <c r="N34" s="104">
        <f>IF(D34&gt;0,M34/D34*100,"-")</f>
        <v>0</v>
      </c>
      <c r="O34" s="103">
        <v>2811</v>
      </c>
      <c r="P34" s="103">
        <v>2267</v>
      </c>
      <c r="Q34" s="104">
        <f>IF(D34&gt;0,O34/D34*100,"-")</f>
        <v>9.7801127270196915</v>
      </c>
      <c r="R34" s="103">
        <v>416</v>
      </c>
      <c r="S34" s="101" t="s">
        <v>256</v>
      </c>
      <c r="T34" s="101"/>
      <c r="U34" s="101"/>
      <c r="V34" s="101"/>
      <c r="W34" s="101" t="s">
        <v>256</v>
      </c>
      <c r="X34" s="101"/>
      <c r="Y34" s="101"/>
      <c r="Z34" s="101"/>
      <c r="AA34" s="189" t="s">
        <v>335</v>
      </c>
      <c r="AB34" s="190"/>
    </row>
    <row r="35" spans="1:28" s="105" customFormat="1" ht="13.5" customHeight="1">
      <c r="A35" s="101" t="s">
        <v>50</v>
      </c>
      <c r="B35" s="102" t="s">
        <v>336</v>
      </c>
      <c r="C35" s="101" t="s">
        <v>337</v>
      </c>
      <c r="D35" s="103">
        <f>+SUM(E35,+I35)</f>
        <v>8204</v>
      </c>
      <c r="E35" s="103">
        <f>+SUM(G35,+H35)</f>
        <v>2373</v>
      </c>
      <c r="F35" s="104">
        <f>IF(D35&gt;0,E35/D35*100,"-")</f>
        <v>28.924914675767916</v>
      </c>
      <c r="G35" s="103">
        <v>2373</v>
      </c>
      <c r="H35" s="103">
        <v>0</v>
      </c>
      <c r="I35" s="103">
        <f>+SUM(K35,+M35,+O35)</f>
        <v>5831</v>
      </c>
      <c r="J35" s="104">
        <f>IF(D35&gt;0,I35/D35*100,"-")</f>
        <v>71.075085324232077</v>
      </c>
      <c r="K35" s="103">
        <v>3657</v>
      </c>
      <c r="L35" s="104">
        <f>IF(D35&gt;0,K35/D35*100,"-")</f>
        <v>44.575816674792783</v>
      </c>
      <c r="M35" s="103">
        <v>0</v>
      </c>
      <c r="N35" s="104">
        <f>IF(D35&gt;0,M35/D35*100,"-")</f>
        <v>0</v>
      </c>
      <c r="O35" s="103">
        <v>2174</v>
      </c>
      <c r="P35" s="103">
        <v>2174</v>
      </c>
      <c r="Q35" s="104">
        <f>IF(D35&gt;0,O35/D35*100,"-")</f>
        <v>26.499268649439301</v>
      </c>
      <c r="R35" s="103">
        <v>59</v>
      </c>
      <c r="S35" s="101" t="s">
        <v>256</v>
      </c>
      <c r="T35" s="101"/>
      <c r="U35" s="101"/>
      <c r="V35" s="101"/>
      <c r="W35" s="101" t="s">
        <v>256</v>
      </c>
      <c r="X35" s="101"/>
      <c r="Y35" s="101"/>
      <c r="Z35" s="101"/>
      <c r="AA35" s="189" t="s">
        <v>338</v>
      </c>
      <c r="AB35" s="190"/>
    </row>
    <row r="36" spans="1:28" s="105" customFormat="1" ht="13.5" customHeight="1">
      <c r="A36" s="101" t="s">
        <v>50</v>
      </c>
      <c r="B36" s="102" t="s">
        <v>339</v>
      </c>
      <c r="C36" s="101" t="s">
        <v>340</v>
      </c>
      <c r="D36" s="103">
        <f>+SUM(E36,+I36)</f>
        <v>5871</v>
      </c>
      <c r="E36" s="103">
        <f>+SUM(G36,+H36)</f>
        <v>679</v>
      </c>
      <c r="F36" s="104">
        <f>IF(D36&gt;0,E36/D36*100,"-")</f>
        <v>11.565321069664453</v>
      </c>
      <c r="G36" s="103">
        <v>679</v>
      </c>
      <c r="H36" s="103">
        <v>0</v>
      </c>
      <c r="I36" s="103">
        <f>+SUM(K36,+M36,+O36)</f>
        <v>5192</v>
      </c>
      <c r="J36" s="104">
        <f>IF(D36&gt;0,I36/D36*100,"-")</f>
        <v>88.434678930335551</v>
      </c>
      <c r="K36" s="103">
        <v>3454</v>
      </c>
      <c r="L36" s="104">
        <f>IF(D36&gt;0,K36/D36*100,"-")</f>
        <v>58.831544881621532</v>
      </c>
      <c r="M36" s="103">
        <v>0</v>
      </c>
      <c r="N36" s="104">
        <f>IF(D36&gt;0,M36/D36*100,"-")</f>
        <v>0</v>
      </c>
      <c r="O36" s="103">
        <v>1738</v>
      </c>
      <c r="P36" s="103">
        <v>1616</v>
      </c>
      <c r="Q36" s="104">
        <f>IF(D36&gt;0,O36/D36*100,"-")</f>
        <v>29.603134048714018</v>
      </c>
      <c r="R36" s="103">
        <v>83</v>
      </c>
      <c r="S36" s="101"/>
      <c r="T36" s="101"/>
      <c r="U36" s="101"/>
      <c r="V36" s="101" t="s">
        <v>256</v>
      </c>
      <c r="W36" s="101"/>
      <c r="X36" s="101"/>
      <c r="Y36" s="101"/>
      <c r="Z36" s="101" t="s">
        <v>256</v>
      </c>
      <c r="AA36" s="189" t="s">
        <v>341</v>
      </c>
      <c r="AB36" s="190"/>
    </row>
    <row r="37" spans="1:28" s="105" customFormat="1" ht="13.5" customHeight="1">
      <c r="A37" s="101" t="s">
        <v>50</v>
      </c>
      <c r="B37" s="102" t="s">
        <v>342</v>
      </c>
      <c r="C37" s="101" t="s">
        <v>343</v>
      </c>
      <c r="D37" s="103">
        <f>+SUM(E37,+I37)</f>
        <v>6976</v>
      </c>
      <c r="E37" s="103">
        <f>+SUM(G37,+H37)</f>
        <v>1997</v>
      </c>
      <c r="F37" s="104">
        <f>IF(D37&gt;0,E37/D37*100,"-")</f>
        <v>28.626720183486238</v>
      </c>
      <c r="G37" s="103">
        <v>1997</v>
      </c>
      <c r="H37" s="103">
        <v>0</v>
      </c>
      <c r="I37" s="103">
        <f>+SUM(K37,+M37,+O37)</f>
        <v>4979</v>
      </c>
      <c r="J37" s="104">
        <f>IF(D37&gt;0,I37/D37*100,"-")</f>
        <v>71.373279816513758</v>
      </c>
      <c r="K37" s="103">
        <v>2698</v>
      </c>
      <c r="L37" s="104">
        <f>IF(D37&gt;0,K37/D37*100,"-")</f>
        <v>38.675458715596328</v>
      </c>
      <c r="M37" s="103">
        <v>0</v>
      </c>
      <c r="N37" s="104">
        <f>IF(D37&gt;0,M37/D37*100,"-")</f>
        <v>0</v>
      </c>
      <c r="O37" s="103">
        <v>2281</v>
      </c>
      <c r="P37" s="103">
        <v>331</v>
      </c>
      <c r="Q37" s="104">
        <f>IF(D37&gt;0,O37/D37*100,"-")</f>
        <v>32.69782110091743</v>
      </c>
      <c r="R37" s="103">
        <v>53</v>
      </c>
      <c r="S37" s="101" t="s">
        <v>256</v>
      </c>
      <c r="T37" s="101"/>
      <c r="U37" s="101"/>
      <c r="V37" s="101"/>
      <c r="W37" s="101" t="s">
        <v>256</v>
      </c>
      <c r="X37" s="101"/>
      <c r="Y37" s="101"/>
      <c r="Z37" s="101"/>
      <c r="AA37" s="189" t="s">
        <v>344</v>
      </c>
      <c r="AB37" s="190"/>
    </row>
    <row r="38" spans="1:28" s="105" customFormat="1" ht="13.5" customHeight="1">
      <c r="A38" s="101" t="s">
        <v>50</v>
      </c>
      <c r="B38" s="102" t="s">
        <v>345</v>
      </c>
      <c r="C38" s="101" t="s">
        <v>346</v>
      </c>
      <c r="D38" s="103">
        <f>+SUM(E38,+I38)</f>
        <v>23935</v>
      </c>
      <c r="E38" s="103">
        <f>+SUM(G38,+H38)</f>
        <v>8096</v>
      </c>
      <c r="F38" s="104">
        <f>IF(D38&gt;0,E38/D38*100,"-")</f>
        <v>33.824942552747025</v>
      </c>
      <c r="G38" s="103">
        <v>8096</v>
      </c>
      <c r="H38" s="103">
        <v>0</v>
      </c>
      <c r="I38" s="103">
        <f>+SUM(K38,+M38,+O38)</f>
        <v>15839</v>
      </c>
      <c r="J38" s="104">
        <f>IF(D38&gt;0,I38/D38*100,"-")</f>
        <v>66.175057447252968</v>
      </c>
      <c r="K38" s="103">
        <v>12305</v>
      </c>
      <c r="L38" s="104">
        <f>IF(D38&gt;0,K38/D38*100,"-")</f>
        <v>51.410068936703567</v>
      </c>
      <c r="M38" s="103">
        <v>0</v>
      </c>
      <c r="N38" s="104">
        <f>IF(D38&gt;0,M38/D38*100,"-")</f>
        <v>0</v>
      </c>
      <c r="O38" s="103">
        <v>3534</v>
      </c>
      <c r="P38" s="103">
        <v>2834</v>
      </c>
      <c r="Q38" s="104">
        <f>IF(D38&gt;0,O38/D38*100,"-")</f>
        <v>14.764988510549404</v>
      </c>
      <c r="R38" s="103">
        <v>145</v>
      </c>
      <c r="S38" s="101" t="s">
        <v>256</v>
      </c>
      <c r="T38" s="101"/>
      <c r="U38" s="101"/>
      <c r="V38" s="101"/>
      <c r="W38" s="101" t="s">
        <v>256</v>
      </c>
      <c r="X38" s="101"/>
      <c r="Y38" s="101"/>
      <c r="Z38" s="101"/>
      <c r="AA38" s="189" t="s">
        <v>347</v>
      </c>
      <c r="AB38" s="190"/>
    </row>
    <row r="39" spans="1:28" s="105" customFormat="1" ht="13.5" customHeight="1">
      <c r="A39" s="101" t="s">
        <v>50</v>
      </c>
      <c r="B39" s="102" t="s">
        <v>348</v>
      </c>
      <c r="C39" s="101" t="s">
        <v>349</v>
      </c>
      <c r="D39" s="103">
        <f>+SUM(E39,+I39)</f>
        <v>16485</v>
      </c>
      <c r="E39" s="103">
        <f>+SUM(G39,+H39)</f>
        <v>7785</v>
      </c>
      <c r="F39" s="104">
        <f>IF(D39&gt;0,E39/D39*100,"-")</f>
        <v>47.224749772520475</v>
      </c>
      <c r="G39" s="103">
        <v>7785</v>
      </c>
      <c r="H39" s="103">
        <v>0</v>
      </c>
      <c r="I39" s="103">
        <f>+SUM(K39,+M39,+O39)</f>
        <v>8700</v>
      </c>
      <c r="J39" s="104">
        <f>IF(D39&gt;0,I39/D39*100,"-")</f>
        <v>52.775250227479532</v>
      </c>
      <c r="K39" s="103">
        <v>6015</v>
      </c>
      <c r="L39" s="104">
        <f>IF(D39&gt;0,K39/D39*100,"-")</f>
        <v>36.487716105550497</v>
      </c>
      <c r="M39" s="103">
        <v>0</v>
      </c>
      <c r="N39" s="104">
        <f>IF(D39&gt;0,M39/D39*100,"-")</f>
        <v>0</v>
      </c>
      <c r="O39" s="103">
        <v>2685</v>
      </c>
      <c r="P39" s="103">
        <v>1982</v>
      </c>
      <c r="Q39" s="104">
        <f>IF(D39&gt;0,O39/D39*100,"-")</f>
        <v>16.287534121929028</v>
      </c>
      <c r="R39" s="103">
        <v>51</v>
      </c>
      <c r="S39" s="101" t="s">
        <v>256</v>
      </c>
      <c r="T39" s="101"/>
      <c r="U39" s="101"/>
      <c r="V39" s="101"/>
      <c r="W39" s="101" t="s">
        <v>256</v>
      </c>
      <c r="X39" s="101"/>
      <c r="Y39" s="101"/>
      <c r="Z39" s="101"/>
      <c r="AA39" s="189" t="s">
        <v>350</v>
      </c>
      <c r="AB39" s="190"/>
    </row>
    <row r="40" spans="1:28" s="105" customFormat="1" ht="13.5" customHeight="1">
      <c r="A40" s="101" t="s">
        <v>50</v>
      </c>
      <c r="B40" s="102" t="s">
        <v>351</v>
      </c>
      <c r="C40" s="101" t="s">
        <v>352</v>
      </c>
      <c r="D40" s="103">
        <f>+SUM(E40,+I40)</f>
        <v>25054</v>
      </c>
      <c r="E40" s="103">
        <f>+SUM(G40,+H40)</f>
        <v>7968</v>
      </c>
      <c r="F40" s="104">
        <f>IF(D40&gt;0,E40/D40*100,"-")</f>
        <v>31.803304861499161</v>
      </c>
      <c r="G40" s="103">
        <v>7968</v>
      </c>
      <c r="H40" s="103">
        <v>0</v>
      </c>
      <c r="I40" s="103">
        <f>+SUM(K40,+M40,+O40)</f>
        <v>17086</v>
      </c>
      <c r="J40" s="104">
        <f>IF(D40&gt;0,I40/D40*100,"-")</f>
        <v>68.196695138500843</v>
      </c>
      <c r="K40" s="103">
        <v>7404</v>
      </c>
      <c r="L40" s="104">
        <f>IF(D40&gt;0,K40/D40*100,"-")</f>
        <v>29.552167318591842</v>
      </c>
      <c r="M40" s="103">
        <v>1292</v>
      </c>
      <c r="N40" s="104">
        <f>IF(D40&gt;0,M40/D40*100,"-")</f>
        <v>5.1568611798515205</v>
      </c>
      <c r="O40" s="103">
        <v>8390</v>
      </c>
      <c r="P40" s="103">
        <v>2578</v>
      </c>
      <c r="Q40" s="104">
        <f>IF(D40&gt;0,O40/D40*100,"-")</f>
        <v>33.487666640057476</v>
      </c>
      <c r="R40" s="103">
        <v>81</v>
      </c>
      <c r="S40" s="101" t="s">
        <v>256</v>
      </c>
      <c r="T40" s="101"/>
      <c r="U40" s="101"/>
      <c r="V40" s="101"/>
      <c r="W40" s="101" t="s">
        <v>256</v>
      </c>
      <c r="X40" s="101"/>
      <c r="Y40" s="101"/>
      <c r="Z40" s="101"/>
      <c r="AA40" s="189" t="s">
        <v>353</v>
      </c>
      <c r="AB40" s="190"/>
    </row>
    <row r="41" spans="1:28" s="105" customFormat="1" ht="13.5" customHeight="1">
      <c r="A41" s="101" t="s">
        <v>50</v>
      </c>
      <c r="B41" s="102" t="s">
        <v>354</v>
      </c>
      <c r="C41" s="101" t="s">
        <v>355</v>
      </c>
      <c r="D41" s="103">
        <f>+SUM(E41,+I41)</f>
        <v>6668</v>
      </c>
      <c r="E41" s="103">
        <f>+SUM(G41,+H41)</f>
        <v>693</v>
      </c>
      <c r="F41" s="104">
        <f>IF(D41&gt;0,E41/D41*100,"-")</f>
        <v>10.392921415716856</v>
      </c>
      <c r="G41" s="103">
        <v>693</v>
      </c>
      <c r="H41" s="103">
        <v>0</v>
      </c>
      <c r="I41" s="103">
        <f>+SUM(K41,+M41,+O41)</f>
        <v>5975</v>
      </c>
      <c r="J41" s="104">
        <f>IF(D41&gt;0,I41/D41*100,"-")</f>
        <v>89.607078584283144</v>
      </c>
      <c r="K41" s="103">
        <v>4756</v>
      </c>
      <c r="L41" s="104">
        <f>IF(D41&gt;0,K41/D41*100,"-")</f>
        <v>71.325734853029402</v>
      </c>
      <c r="M41" s="103">
        <v>0</v>
      </c>
      <c r="N41" s="104">
        <f>IF(D41&gt;0,M41/D41*100,"-")</f>
        <v>0</v>
      </c>
      <c r="O41" s="103">
        <v>1219</v>
      </c>
      <c r="P41" s="103">
        <v>1116</v>
      </c>
      <c r="Q41" s="104">
        <f>IF(D41&gt;0,O41/D41*100,"-")</f>
        <v>18.281343731253749</v>
      </c>
      <c r="R41" s="103">
        <v>176</v>
      </c>
      <c r="S41" s="101" t="s">
        <v>256</v>
      </c>
      <c r="T41" s="101"/>
      <c r="U41" s="101"/>
      <c r="V41" s="101"/>
      <c r="W41" s="101" t="s">
        <v>256</v>
      </c>
      <c r="X41" s="101"/>
      <c r="Y41" s="101"/>
      <c r="Z41" s="101"/>
      <c r="AA41" s="189" t="s">
        <v>356</v>
      </c>
      <c r="AB41" s="190"/>
    </row>
    <row r="42" spans="1:28" s="105" customFormat="1" ht="13.5" customHeight="1">
      <c r="A42" s="101" t="s">
        <v>50</v>
      </c>
      <c r="B42" s="102" t="s">
        <v>357</v>
      </c>
      <c r="C42" s="101" t="s">
        <v>358</v>
      </c>
      <c r="D42" s="103">
        <f>+SUM(E42,+I42)</f>
        <v>13141</v>
      </c>
      <c r="E42" s="103">
        <f>+SUM(G42,+H42)</f>
        <v>4351</v>
      </c>
      <c r="F42" s="104">
        <f>IF(D42&gt;0,E42/D42*100,"-")</f>
        <v>33.110113385587091</v>
      </c>
      <c r="G42" s="103">
        <v>4351</v>
      </c>
      <c r="H42" s="103">
        <v>0</v>
      </c>
      <c r="I42" s="103">
        <f>+SUM(K42,+M42,+O42)</f>
        <v>8790</v>
      </c>
      <c r="J42" s="104">
        <f>IF(D42&gt;0,I42/D42*100,"-")</f>
        <v>66.889886614412902</v>
      </c>
      <c r="K42" s="103">
        <v>718</v>
      </c>
      <c r="L42" s="104">
        <f>IF(D42&gt;0,K42/D42*100,"-")</f>
        <v>5.4638155391522716</v>
      </c>
      <c r="M42" s="103">
        <v>0</v>
      </c>
      <c r="N42" s="104">
        <f>IF(D42&gt;0,M42/D42*100,"-")</f>
        <v>0</v>
      </c>
      <c r="O42" s="103">
        <v>8072</v>
      </c>
      <c r="P42" s="103">
        <v>7610</v>
      </c>
      <c r="Q42" s="104">
        <f>IF(D42&gt;0,O42/D42*100,"-")</f>
        <v>61.426071075260637</v>
      </c>
      <c r="R42" s="103">
        <v>154</v>
      </c>
      <c r="S42" s="101" t="s">
        <v>256</v>
      </c>
      <c r="T42" s="101"/>
      <c r="U42" s="101"/>
      <c r="V42" s="101"/>
      <c r="W42" s="101" t="s">
        <v>256</v>
      </c>
      <c r="X42" s="101"/>
      <c r="Y42" s="101"/>
      <c r="Z42" s="101"/>
      <c r="AA42" s="189" t="s">
        <v>359</v>
      </c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2">
    <sortCondition ref="A8:A42"/>
    <sortCondition ref="B8:B42"/>
    <sortCondition ref="C8:C4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宮城県</v>
      </c>
      <c r="B7" s="107" t="str">
        <f>水洗化人口等!B7</f>
        <v>04000</v>
      </c>
      <c r="C7" s="106" t="s">
        <v>200</v>
      </c>
      <c r="D7" s="108">
        <f>SUM(E7,+H7,+K7)</f>
        <v>443819</v>
      </c>
      <c r="E7" s="108">
        <f>SUM(F7:G7)</f>
        <v>1515</v>
      </c>
      <c r="F7" s="108">
        <f>SUM(F$8:F$207)</f>
        <v>1118</v>
      </c>
      <c r="G7" s="108">
        <f>SUM(G$8:G$207)</f>
        <v>397</v>
      </c>
      <c r="H7" s="108">
        <f>SUM(I7:J7)</f>
        <v>99692</v>
      </c>
      <c r="I7" s="108">
        <f>SUM(I$8:I$207)</f>
        <v>99692</v>
      </c>
      <c r="J7" s="108">
        <f>SUM(J$8:J$207)</f>
        <v>0</v>
      </c>
      <c r="K7" s="108">
        <f>SUM(L7:M7)</f>
        <v>342612</v>
      </c>
      <c r="L7" s="108">
        <f>SUM(L$8:L$207)</f>
        <v>136848</v>
      </c>
      <c r="M7" s="108">
        <f>SUM(M$8:M$207)</f>
        <v>205764</v>
      </c>
      <c r="N7" s="108">
        <f>SUM(O7,+V7,+AC7)</f>
        <v>447190</v>
      </c>
      <c r="O7" s="108">
        <f>SUM(P7:U7)</f>
        <v>237658</v>
      </c>
      <c r="P7" s="108">
        <f t="shared" ref="P7:U7" si="0">SUM(P$8:P$207)</f>
        <v>237632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26</v>
      </c>
      <c r="U7" s="108">
        <f t="shared" si="0"/>
        <v>0</v>
      </c>
      <c r="V7" s="108">
        <f>SUM(W7:AB7)</f>
        <v>206161</v>
      </c>
      <c r="W7" s="108">
        <f t="shared" ref="W7:AB7" si="1">SUM(W$8:W$207)</f>
        <v>206161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3371</v>
      </c>
      <c r="AD7" s="108">
        <f>SUM(AD$8:AD$207)</f>
        <v>3371</v>
      </c>
      <c r="AE7" s="108">
        <f>SUM(AE$8:AE$207)</f>
        <v>0</v>
      </c>
      <c r="AF7" s="108">
        <f>SUM(AG7:AI7)</f>
        <v>8357</v>
      </c>
      <c r="AG7" s="108">
        <f>SUM(AG$8:AG$207)</f>
        <v>8357</v>
      </c>
      <c r="AH7" s="108">
        <f>SUM(AH$8:AH$207)</f>
        <v>0</v>
      </c>
      <c r="AI7" s="108">
        <f>SUM(AI$8:AI$207)</f>
        <v>0</v>
      </c>
      <c r="AJ7" s="108">
        <f>SUM(AK7:AS7)</f>
        <v>12710</v>
      </c>
      <c r="AK7" s="108">
        <f t="shared" ref="AK7:AS7" si="2">SUM(AK$8:AK$207)</f>
        <v>3016</v>
      </c>
      <c r="AL7" s="108">
        <f t="shared" si="2"/>
        <v>1860</v>
      </c>
      <c r="AM7" s="108">
        <f t="shared" si="2"/>
        <v>3690</v>
      </c>
      <c r="AN7" s="108">
        <f t="shared" si="2"/>
        <v>434</v>
      </c>
      <c r="AO7" s="108">
        <f t="shared" si="2"/>
        <v>0</v>
      </c>
      <c r="AP7" s="108">
        <f t="shared" si="2"/>
        <v>0</v>
      </c>
      <c r="AQ7" s="108">
        <f t="shared" si="2"/>
        <v>10</v>
      </c>
      <c r="AR7" s="108">
        <f t="shared" si="2"/>
        <v>0</v>
      </c>
      <c r="AS7" s="108">
        <f t="shared" si="2"/>
        <v>3700</v>
      </c>
      <c r="AT7" s="108">
        <f>SUM(AU7:AY7)</f>
        <v>524</v>
      </c>
      <c r="AU7" s="108">
        <f>SUM(AU$8:AU$207)</f>
        <v>523</v>
      </c>
      <c r="AV7" s="108">
        <f>SUM(AV$8:AV$207)</f>
        <v>0</v>
      </c>
      <c r="AW7" s="108">
        <f>SUM(AW$8:AW$207)</f>
        <v>1</v>
      </c>
      <c r="AX7" s="108">
        <f>SUM(AX$8:AX$207)</f>
        <v>0</v>
      </c>
      <c r="AY7" s="108">
        <f>SUM(AY$8:AY$207)</f>
        <v>0</v>
      </c>
      <c r="AZ7" s="108">
        <f>SUM(BA7:BC7)</f>
        <v>1423</v>
      </c>
      <c r="BA7" s="108">
        <f>SUM(BA$8:BA$207)</f>
        <v>1423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50</v>
      </c>
      <c r="B8" s="113" t="s">
        <v>254</v>
      </c>
      <c r="C8" s="101" t="s">
        <v>255</v>
      </c>
      <c r="D8" s="103">
        <f>SUM(E8,+H8,+K8)</f>
        <v>24234</v>
      </c>
      <c r="E8" s="103">
        <f>SUM(F8:G8)</f>
        <v>0</v>
      </c>
      <c r="F8" s="103">
        <v>0</v>
      </c>
      <c r="G8" s="103">
        <v>0</v>
      </c>
      <c r="H8" s="103">
        <f>SUM(I8:J8)</f>
        <v>9402</v>
      </c>
      <c r="I8" s="103">
        <v>9402</v>
      </c>
      <c r="J8" s="103">
        <v>0</v>
      </c>
      <c r="K8" s="103">
        <f>SUM(L8:M8)</f>
        <v>14832</v>
      </c>
      <c r="L8" s="103">
        <v>3773</v>
      </c>
      <c r="M8" s="103">
        <v>11059</v>
      </c>
      <c r="N8" s="103">
        <f>SUM(O8,+V8,+AC8)</f>
        <v>24234</v>
      </c>
      <c r="O8" s="103">
        <f>SUM(P8:U8)</f>
        <v>13175</v>
      </c>
      <c r="P8" s="103">
        <v>13175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11059</v>
      </c>
      <c r="W8" s="103">
        <v>11059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436</v>
      </c>
      <c r="AG8" s="103">
        <v>436</v>
      </c>
      <c r="AH8" s="103">
        <v>0</v>
      </c>
      <c r="AI8" s="103">
        <v>0</v>
      </c>
      <c r="AJ8" s="103">
        <f>SUM(AK8:AS8)</f>
        <v>434</v>
      </c>
      <c r="AK8" s="103">
        <v>0</v>
      </c>
      <c r="AL8" s="103">
        <v>0</v>
      </c>
      <c r="AM8" s="103">
        <v>0</v>
      </c>
      <c r="AN8" s="103">
        <v>434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2</v>
      </c>
      <c r="AU8" s="103">
        <v>2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50</v>
      </c>
      <c r="B9" s="113" t="s">
        <v>258</v>
      </c>
      <c r="C9" s="101" t="s">
        <v>259</v>
      </c>
      <c r="D9" s="103">
        <f>SUM(E9,+H9,+K9)</f>
        <v>48137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48137</v>
      </c>
      <c r="L9" s="103">
        <v>17845</v>
      </c>
      <c r="M9" s="103">
        <v>30292</v>
      </c>
      <c r="N9" s="103">
        <f>SUM(O9,+V9,+AC9)</f>
        <v>48137</v>
      </c>
      <c r="O9" s="103">
        <f>SUM(P9:U9)</f>
        <v>17845</v>
      </c>
      <c r="P9" s="103">
        <v>17845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30292</v>
      </c>
      <c r="W9" s="103">
        <v>30292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123</v>
      </c>
      <c r="AG9" s="103">
        <v>123</v>
      </c>
      <c r="AH9" s="103">
        <v>0</v>
      </c>
      <c r="AI9" s="103">
        <v>0</v>
      </c>
      <c r="AJ9" s="103">
        <f>SUM(AK9:AS9)</f>
        <v>1326</v>
      </c>
      <c r="AK9" s="103">
        <v>1326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123</v>
      </c>
      <c r="AU9" s="103">
        <v>123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81</v>
      </c>
      <c r="BA9" s="103">
        <v>81</v>
      </c>
      <c r="BB9" s="103">
        <v>0</v>
      </c>
      <c r="BC9" s="103">
        <v>0</v>
      </c>
    </row>
    <row r="10" spans="1:55" s="105" customFormat="1" ht="13.5" customHeight="1">
      <c r="A10" s="115" t="s">
        <v>50</v>
      </c>
      <c r="B10" s="113" t="s">
        <v>261</v>
      </c>
      <c r="C10" s="101" t="s">
        <v>262</v>
      </c>
      <c r="D10" s="103">
        <f>SUM(E10,+H10,+K10)</f>
        <v>1515</v>
      </c>
      <c r="E10" s="103">
        <f>SUM(F10:G10)</f>
        <v>1515</v>
      </c>
      <c r="F10" s="103">
        <v>1118</v>
      </c>
      <c r="G10" s="103">
        <v>397</v>
      </c>
      <c r="H10" s="103">
        <f>SUM(I10:J10)</f>
        <v>0</v>
      </c>
      <c r="I10" s="103">
        <v>0</v>
      </c>
      <c r="J10" s="103">
        <v>0</v>
      </c>
      <c r="K10" s="103">
        <f>SUM(L10:M10)</f>
        <v>0</v>
      </c>
      <c r="L10" s="103">
        <v>0</v>
      </c>
      <c r="M10" s="103">
        <v>0</v>
      </c>
      <c r="N10" s="103">
        <f>SUM(O10,+V10,+AC10)</f>
        <v>1515</v>
      </c>
      <c r="O10" s="103">
        <f>SUM(P10:U10)</f>
        <v>1118</v>
      </c>
      <c r="P10" s="103">
        <v>1118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397</v>
      </c>
      <c r="W10" s="103">
        <v>397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5</v>
      </c>
      <c r="AG10" s="103">
        <v>5</v>
      </c>
      <c r="AH10" s="103">
        <v>0</v>
      </c>
      <c r="AI10" s="103">
        <v>0</v>
      </c>
      <c r="AJ10" s="103">
        <f>SUM(AK10:AS10)</f>
        <v>30</v>
      </c>
      <c r="AK10" s="103">
        <v>0</v>
      </c>
      <c r="AL10" s="103">
        <v>25</v>
      </c>
      <c r="AM10" s="103">
        <v>5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1</v>
      </c>
      <c r="AU10" s="103">
        <v>0</v>
      </c>
      <c r="AV10" s="103">
        <v>0</v>
      </c>
      <c r="AW10" s="103">
        <v>1</v>
      </c>
      <c r="AX10" s="103">
        <v>0</v>
      </c>
      <c r="AY10" s="103">
        <v>0</v>
      </c>
      <c r="AZ10" s="103">
        <f>SUM(BA10:BC10)</f>
        <v>25</v>
      </c>
      <c r="BA10" s="103">
        <v>25</v>
      </c>
      <c r="BB10" s="103">
        <v>0</v>
      </c>
      <c r="BC10" s="103">
        <v>0</v>
      </c>
    </row>
    <row r="11" spans="1:55" s="105" customFormat="1" ht="13.5" customHeight="1">
      <c r="A11" s="115" t="s">
        <v>50</v>
      </c>
      <c r="B11" s="113" t="s">
        <v>264</v>
      </c>
      <c r="C11" s="101" t="s">
        <v>265</v>
      </c>
      <c r="D11" s="103">
        <f>SUM(E11,+H11,+K11)</f>
        <v>41460</v>
      </c>
      <c r="E11" s="103">
        <f>SUM(F11:G11)</f>
        <v>0</v>
      </c>
      <c r="F11" s="103">
        <v>0</v>
      </c>
      <c r="G11" s="103">
        <v>0</v>
      </c>
      <c r="H11" s="103">
        <f>SUM(I11:J11)</f>
        <v>23472</v>
      </c>
      <c r="I11" s="103">
        <v>23472</v>
      </c>
      <c r="J11" s="103">
        <v>0</v>
      </c>
      <c r="K11" s="103">
        <f>SUM(L11:M11)</f>
        <v>17988</v>
      </c>
      <c r="L11" s="103">
        <v>0</v>
      </c>
      <c r="M11" s="103">
        <v>17988</v>
      </c>
      <c r="N11" s="103">
        <f>SUM(O11,+V11,+AC11)</f>
        <v>41460</v>
      </c>
      <c r="O11" s="103">
        <f>SUM(P11:U11)</f>
        <v>23472</v>
      </c>
      <c r="P11" s="103">
        <v>23446</v>
      </c>
      <c r="Q11" s="103">
        <v>0</v>
      </c>
      <c r="R11" s="103">
        <v>0</v>
      </c>
      <c r="S11" s="103">
        <v>0</v>
      </c>
      <c r="T11" s="103">
        <v>26</v>
      </c>
      <c r="U11" s="103">
        <v>0</v>
      </c>
      <c r="V11" s="103">
        <f>SUM(W11:AB11)</f>
        <v>17988</v>
      </c>
      <c r="W11" s="103">
        <v>17988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2088</v>
      </c>
      <c r="AG11" s="103">
        <v>2088</v>
      </c>
      <c r="AH11" s="103">
        <v>0</v>
      </c>
      <c r="AI11" s="103">
        <v>0</v>
      </c>
      <c r="AJ11" s="103">
        <f>SUM(AK11:AS11)</f>
        <v>2088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2088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50</v>
      </c>
      <c r="B12" s="113" t="s">
        <v>267</v>
      </c>
      <c r="C12" s="101" t="s">
        <v>268</v>
      </c>
      <c r="D12" s="103">
        <f>SUM(E12,+H12,+K12)</f>
        <v>9991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9991</v>
      </c>
      <c r="L12" s="103">
        <v>6325</v>
      </c>
      <c r="M12" s="103">
        <v>3666</v>
      </c>
      <c r="N12" s="103">
        <f>SUM(O12,+V12,+AC12)</f>
        <v>9991</v>
      </c>
      <c r="O12" s="103">
        <f>SUM(P12:U12)</f>
        <v>6325</v>
      </c>
      <c r="P12" s="103">
        <v>6325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3666</v>
      </c>
      <c r="W12" s="103">
        <v>3666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403</v>
      </c>
      <c r="AG12" s="103">
        <v>403</v>
      </c>
      <c r="AH12" s="103">
        <v>0</v>
      </c>
      <c r="AI12" s="103">
        <v>0</v>
      </c>
      <c r="AJ12" s="103">
        <f>SUM(AK12:AS12)</f>
        <v>403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403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50</v>
      </c>
      <c r="B13" s="113" t="s">
        <v>270</v>
      </c>
      <c r="C13" s="101" t="s">
        <v>271</v>
      </c>
      <c r="D13" s="103">
        <f>SUM(E13,+H13,+K13)</f>
        <v>6541</v>
      </c>
      <c r="E13" s="103">
        <f>SUM(F13:G13)</f>
        <v>0</v>
      </c>
      <c r="F13" s="103">
        <v>0</v>
      </c>
      <c r="G13" s="103">
        <v>0</v>
      </c>
      <c r="H13" s="103">
        <f>SUM(I13:J13)</f>
        <v>1741</v>
      </c>
      <c r="I13" s="103">
        <v>1741</v>
      </c>
      <c r="J13" s="103">
        <v>0</v>
      </c>
      <c r="K13" s="103">
        <f>SUM(L13:M13)</f>
        <v>4800</v>
      </c>
      <c r="L13" s="103">
        <v>0</v>
      </c>
      <c r="M13" s="103">
        <v>4800</v>
      </c>
      <c r="N13" s="103">
        <f>SUM(O13,+V13,+AC13)</f>
        <v>6541</v>
      </c>
      <c r="O13" s="103">
        <f>SUM(P13:U13)</f>
        <v>1741</v>
      </c>
      <c r="P13" s="103">
        <v>1741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4800</v>
      </c>
      <c r="W13" s="103">
        <v>4800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18</v>
      </c>
      <c r="AG13" s="103">
        <v>18</v>
      </c>
      <c r="AH13" s="103">
        <v>0</v>
      </c>
      <c r="AI13" s="103">
        <v>0</v>
      </c>
      <c r="AJ13" s="103">
        <f>SUM(AK13:AS13)</f>
        <v>74</v>
      </c>
      <c r="AK13" s="103">
        <v>74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18</v>
      </c>
      <c r="AU13" s="103">
        <v>18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50</v>
      </c>
      <c r="B14" s="113" t="s">
        <v>273</v>
      </c>
      <c r="C14" s="101" t="s">
        <v>274</v>
      </c>
      <c r="D14" s="103">
        <f>SUM(E14,+H14,+K14)</f>
        <v>11242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11242</v>
      </c>
      <c r="L14" s="103">
        <v>4638</v>
      </c>
      <c r="M14" s="103">
        <v>6604</v>
      </c>
      <c r="N14" s="103">
        <f>SUM(O14,+V14,+AC14)</f>
        <v>11242</v>
      </c>
      <c r="O14" s="103">
        <f>SUM(P14:U14)</f>
        <v>4638</v>
      </c>
      <c r="P14" s="103">
        <v>4638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6604</v>
      </c>
      <c r="W14" s="103">
        <v>6604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532</v>
      </c>
      <c r="AG14" s="103">
        <v>532</v>
      </c>
      <c r="AH14" s="103">
        <v>0</v>
      </c>
      <c r="AI14" s="103">
        <v>0</v>
      </c>
      <c r="AJ14" s="103">
        <f>SUM(AK14:AS14)</f>
        <v>532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532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50</v>
      </c>
      <c r="B15" s="113" t="s">
        <v>276</v>
      </c>
      <c r="C15" s="101" t="s">
        <v>277</v>
      </c>
      <c r="D15" s="103">
        <f>SUM(E15,+H15,+K15)</f>
        <v>1014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1014</v>
      </c>
      <c r="L15" s="103">
        <v>791</v>
      </c>
      <c r="M15" s="103">
        <v>223</v>
      </c>
      <c r="N15" s="103">
        <f>SUM(O15,+V15,+AC15)</f>
        <v>1014</v>
      </c>
      <c r="O15" s="103">
        <f>SUM(P15:U15)</f>
        <v>791</v>
      </c>
      <c r="P15" s="103">
        <v>791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223</v>
      </c>
      <c r="W15" s="103">
        <v>223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4</v>
      </c>
      <c r="AG15" s="103">
        <v>4</v>
      </c>
      <c r="AH15" s="103">
        <v>0</v>
      </c>
      <c r="AI15" s="103">
        <v>0</v>
      </c>
      <c r="AJ15" s="103">
        <f>SUM(AK15:AS15)</f>
        <v>4</v>
      </c>
      <c r="AK15" s="103">
        <v>0</v>
      </c>
      <c r="AL15" s="103">
        <v>0</v>
      </c>
      <c r="AM15" s="103">
        <v>4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17</v>
      </c>
      <c r="BA15" s="103">
        <v>17</v>
      </c>
      <c r="BB15" s="103">
        <v>0</v>
      </c>
      <c r="BC15" s="103">
        <v>0</v>
      </c>
    </row>
    <row r="16" spans="1:55" s="105" customFormat="1" ht="13.5" customHeight="1">
      <c r="A16" s="115" t="s">
        <v>50</v>
      </c>
      <c r="B16" s="113" t="s">
        <v>279</v>
      </c>
      <c r="C16" s="101" t="s">
        <v>280</v>
      </c>
      <c r="D16" s="103">
        <f>SUM(E16,+H16,+K16)</f>
        <v>3793</v>
      </c>
      <c r="E16" s="103">
        <f>SUM(F16:G16)</f>
        <v>0</v>
      </c>
      <c r="F16" s="103">
        <v>0</v>
      </c>
      <c r="G16" s="103">
        <v>0</v>
      </c>
      <c r="H16" s="103">
        <f>SUM(I16:J16)</f>
        <v>1357</v>
      </c>
      <c r="I16" s="103">
        <v>1357</v>
      </c>
      <c r="J16" s="103">
        <v>0</v>
      </c>
      <c r="K16" s="103">
        <f>SUM(L16:M16)</f>
        <v>2436</v>
      </c>
      <c r="L16" s="103">
        <v>0</v>
      </c>
      <c r="M16" s="103">
        <v>2436</v>
      </c>
      <c r="N16" s="103">
        <f>SUM(O16,+V16,+AC16)</f>
        <v>3793</v>
      </c>
      <c r="O16" s="103">
        <f>SUM(P16:U16)</f>
        <v>1357</v>
      </c>
      <c r="P16" s="103">
        <v>1357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2436</v>
      </c>
      <c r="W16" s="103">
        <v>2436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11</v>
      </c>
      <c r="AG16" s="103">
        <v>11</v>
      </c>
      <c r="AH16" s="103">
        <v>0</v>
      </c>
      <c r="AI16" s="103">
        <v>0</v>
      </c>
      <c r="AJ16" s="103">
        <f>SUM(AK16:AS16)</f>
        <v>46</v>
      </c>
      <c r="AK16" s="103">
        <v>46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11</v>
      </c>
      <c r="AU16" s="103">
        <v>11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50</v>
      </c>
      <c r="B17" s="113" t="s">
        <v>282</v>
      </c>
      <c r="C17" s="101" t="s">
        <v>283</v>
      </c>
      <c r="D17" s="103">
        <f>SUM(E17,+H17,+K17)</f>
        <v>45298</v>
      </c>
      <c r="E17" s="103">
        <f>SUM(F17:G17)</f>
        <v>0</v>
      </c>
      <c r="F17" s="103">
        <v>0</v>
      </c>
      <c r="G17" s="103">
        <v>0</v>
      </c>
      <c r="H17" s="103">
        <f>SUM(I17:J17)</f>
        <v>23964</v>
      </c>
      <c r="I17" s="103">
        <v>23964</v>
      </c>
      <c r="J17" s="103">
        <v>0</v>
      </c>
      <c r="K17" s="103">
        <f>SUM(L17:M17)</f>
        <v>21334</v>
      </c>
      <c r="L17" s="103">
        <v>0</v>
      </c>
      <c r="M17" s="103">
        <v>21334</v>
      </c>
      <c r="N17" s="103">
        <f>SUM(O17,+V17,+AC17)</f>
        <v>48669</v>
      </c>
      <c r="O17" s="103">
        <f>SUM(P17:U17)</f>
        <v>23964</v>
      </c>
      <c r="P17" s="103">
        <v>23964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21334</v>
      </c>
      <c r="W17" s="103">
        <v>21334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3371</v>
      </c>
      <c r="AD17" s="103">
        <v>3371</v>
      </c>
      <c r="AE17" s="103">
        <v>0</v>
      </c>
      <c r="AF17" s="103">
        <f>SUM(AG17:AI17)</f>
        <v>46</v>
      </c>
      <c r="AG17" s="103">
        <v>46</v>
      </c>
      <c r="AH17" s="103">
        <v>0</v>
      </c>
      <c r="AI17" s="103">
        <v>0</v>
      </c>
      <c r="AJ17" s="103">
        <f>SUM(AK17:AS17)</f>
        <v>46</v>
      </c>
      <c r="AK17" s="103">
        <v>0</v>
      </c>
      <c r="AL17" s="103">
        <v>0</v>
      </c>
      <c r="AM17" s="103">
        <v>46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157</v>
      </c>
      <c r="BA17" s="103">
        <v>157</v>
      </c>
      <c r="BB17" s="103">
        <v>0</v>
      </c>
      <c r="BC17" s="103">
        <v>0</v>
      </c>
    </row>
    <row r="18" spans="1:55" s="105" customFormat="1" ht="13.5" customHeight="1">
      <c r="A18" s="115" t="s">
        <v>50</v>
      </c>
      <c r="B18" s="113" t="s">
        <v>285</v>
      </c>
      <c r="C18" s="101" t="s">
        <v>286</v>
      </c>
      <c r="D18" s="103">
        <f>SUM(E18,+H18,+K18)</f>
        <v>37323</v>
      </c>
      <c r="E18" s="103">
        <f>SUM(F18:G18)</f>
        <v>0</v>
      </c>
      <c r="F18" s="103">
        <v>0</v>
      </c>
      <c r="G18" s="103">
        <v>0</v>
      </c>
      <c r="H18" s="103">
        <f>SUM(I18:J18)</f>
        <v>25118</v>
      </c>
      <c r="I18" s="103">
        <v>25118</v>
      </c>
      <c r="J18" s="103">
        <v>0</v>
      </c>
      <c r="K18" s="103">
        <f>SUM(L18:M18)</f>
        <v>12205</v>
      </c>
      <c r="L18" s="103">
        <v>0</v>
      </c>
      <c r="M18" s="103">
        <v>12205</v>
      </c>
      <c r="N18" s="103">
        <f>SUM(O18,+V18,+AC18)</f>
        <v>37323</v>
      </c>
      <c r="O18" s="103">
        <f>SUM(P18:U18)</f>
        <v>25118</v>
      </c>
      <c r="P18" s="103">
        <v>25118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12205</v>
      </c>
      <c r="W18" s="103">
        <v>12205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47</v>
      </c>
      <c r="AG18" s="103">
        <v>47</v>
      </c>
      <c r="AH18" s="103">
        <v>0</v>
      </c>
      <c r="AI18" s="103">
        <v>0</v>
      </c>
      <c r="AJ18" s="103">
        <f>SUM(AK18:AS18)</f>
        <v>1401</v>
      </c>
      <c r="AK18" s="103">
        <v>693</v>
      </c>
      <c r="AL18" s="103">
        <v>708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47</v>
      </c>
      <c r="AU18" s="103">
        <v>47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50</v>
      </c>
      <c r="B19" s="113" t="s">
        <v>288</v>
      </c>
      <c r="C19" s="101" t="s">
        <v>289</v>
      </c>
      <c r="D19" s="103">
        <f>SUM(E19,+H19,+K19)</f>
        <v>8435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8435</v>
      </c>
      <c r="L19" s="103">
        <v>2855</v>
      </c>
      <c r="M19" s="103">
        <v>5580</v>
      </c>
      <c r="N19" s="103">
        <f>SUM(O19,+V19,+AC19)</f>
        <v>8435</v>
      </c>
      <c r="O19" s="103">
        <f>SUM(P19:U19)</f>
        <v>2855</v>
      </c>
      <c r="P19" s="103">
        <v>2855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5580</v>
      </c>
      <c r="W19" s="103">
        <v>5580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22</v>
      </c>
      <c r="AG19" s="103">
        <v>22</v>
      </c>
      <c r="AH19" s="103">
        <v>0</v>
      </c>
      <c r="AI19" s="103">
        <v>0</v>
      </c>
      <c r="AJ19" s="103">
        <f>SUM(AK19:AS19)</f>
        <v>232</v>
      </c>
      <c r="AK19" s="103">
        <v>232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22</v>
      </c>
      <c r="AU19" s="103">
        <v>22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50</v>
      </c>
      <c r="B20" s="113" t="s">
        <v>291</v>
      </c>
      <c r="C20" s="101" t="s">
        <v>292</v>
      </c>
      <c r="D20" s="103">
        <f>SUM(E20,+H20,+K20)</f>
        <v>92287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92287</v>
      </c>
      <c r="L20" s="103">
        <v>60278</v>
      </c>
      <c r="M20" s="103">
        <v>32009</v>
      </c>
      <c r="N20" s="103">
        <f>SUM(O20,+V20,+AC20)</f>
        <v>92287</v>
      </c>
      <c r="O20" s="103">
        <f>SUM(P20:U20)</f>
        <v>60278</v>
      </c>
      <c r="P20" s="103">
        <v>60278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32009</v>
      </c>
      <c r="W20" s="103">
        <v>32009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2795</v>
      </c>
      <c r="AG20" s="103">
        <v>2795</v>
      </c>
      <c r="AH20" s="103">
        <v>0</v>
      </c>
      <c r="AI20" s="103">
        <v>0</v>
      </c>
      <c r="AJ20" s="103">
        <f>SUM(AK20:AS20)</f>
        <v>2981</v>
      </c>
      <c r="AK20" s="103">
        <v>0</v>
      </c>
      <c r="AL20" s="103">
        <v>389</v>
      </c>
      <c r="AM20" s="103">
        <v>2592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203</v>
      </c>
      <c r="AU20" s="103">
        <v>203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389</v>
      </c>
      <c r="BA20" s="103">
        <v>389</v>
      </c>
      <c r="BB20" s="103">
        <v>0</v>
      </c>
      <c r="BC20" s="103">
        <v>0</v>
      </c>
    </row>
    <row r="21" spans="1:55" s="105" customFormat="1" ht="13.5" customHeight="1">
      <c r="A21" s="115" t="s">
        <v>50</v>
      </c>
      <c r="B21" s="113" t="s">
        <v>294</v>
      </c>
      <c r="C21" s="101" t="s">
        <v>295</v>
      </c>
      <c r="D21" s="103">
        <f>SUM(E21,+H21,+K21)</f>
        <v>2148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2148</v>
      </c>
      <c r="L21" s="103">
        <v>503</v>
      </c>
      <c r="M21" s="103">
        <v>1645</v>
      </c>
      <c r="N21" s="103">
        <f>SUM(O21,+V21,+AC21)</f>
        <v>2148</v>
      </c>
      <c r="O21" s="103">
        <f>SUM(P21:U21)</f>
        <v>503</v>
      </c>
      <c r="P21" s="103">
        <v>503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1645</v>
      </c>
      <c r="W21" s="103">
        <v>1645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5</v>
      </c>
      <c r="AG21" s="103">
        <v>5</v>
      </c>
      <c r="AH21" s="103">
        <v>0</v>
      </c>
      <c r="AI21" s="103">
        <v>0</v>
      </c>
      <c r="AJ21" s="103">
        <f>SUM(AK21:AS21)</f>
        <v>125</v>
      </c>
      <c r="AK21" s="103">
        <v>125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5</v>
      </c>
      <c r="AU21" s="103">
        <v>5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50</v>
      </c>
      <c r="B22" s="113" t="s">
        <v>297</v>
      </c>
      <c r="C22" s="101" t="s">
        <v>298</v>
      </c>
      <c r="D22" s="103">
        <f>SUM(E22,+H22,+K22)</f>
        <v>4471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4471</v>
      </c>
      <c r="L22" s="103">
        <v>2006</v>
      </c>
      <c r="M22" s="103">
        <v>2465</v>
      </c>
      <c r="N22" s="103">
        <f>SUM(O22,+V22,+AC22)</f>
        <v>4471</v>
      </c>
      <c r="O22" s="103">
        <f>SUM(P22:U22)</f>
        <v>2006</v>
      </c>
      <c r="P22" s="103">
        <v>2006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2465</v>
      </c>
      <c r="W22" s="103">
        <v>2465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78</v>
      </c>
      <c r="AG22" s="103">
        <v>78</v>
      </c>
      <c r="AH22" s="103">
        <v>0</v>
      </c>
      <c r="AI22" s="103">
        <v>0</v>
      </c>
      <c r="AJ22" s="103">
        <f>SUM(AK22:AS22)</f>
        <v>78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78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50</v>
      </c>
      <c r="B23" s="113" t="s">
        <v>300</v>
      </c>
      <c r="C23" s="101" t="s">
        <v>301</v>
      </c>
      <c r="D23" s="103">
        <f>SUM(E23,+H23,+K23)</f>
        <v>232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232</v>
      </c>
      <c r="L23" s="103">
        <v>128</v>
      </c>
      <c r="M23" s="103">
        <v>104</v>
      </c>
      <c r="N23" s="103">
        <f>SUM(O23,+V23,+AC23)</f>
        <v>232</v>
      </c>
      <c r="O23" s="103">
        <f>SUM(P23:U23)</f>
        <v>128</v>
      </c>
      <c r="P23" s="103">
        <v>128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104</v>
      </c>
      <c r="W23" s="103">
        <v>104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7</v>
      </c>
      <c r="AG23" s="103">
        <v>7</v>
      </c>
      <c r="AH23" s="103">
        <v>0</v>
      </c>
      <c r="AI23" s="103">
        <v>0</v>
      </c>
      <c r="AJ23" s="103">
        <f>SUM(AK23:AS23)</f>
        <v>7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7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50</v>
      </c>
      <c r="B24" s="113" t="s">
        <v>303</v>
      </c>
      <c r="C24" s="101" t="s">
        <v>304</v>
      </c>
      <c r="D24" s="103">
        <f>SUM(E24,+H24,+K24)</f>
        <v>1947</v>
      </c>
      <c r="E24" s="103">
        <f>SUM(F24:G24)</f>
        <v>0</v>
      </c>
      <c r="F24" s="103">
        <v>0</v>
      </c>
      <c r="G24" s="103">
        <v>0</v>
      </c>
      <c r="H24" s="103">
        <f>SUM(I24:J24)</f>
        <v>1131</v>
      </c>
      <c r="I24" s="103">
        <v>1131</v>
      </c>
      <c r="J24" s="103">
        <v>0</v>
      </c>
      <c r="K24" s="103">
        <f>SUM(L24:M24)</f>
        <v>816</v>
      </c>
      <c r="L24" s="103">
        <v>0</v>
      </c>
      <c r="M24" s="103">
        <v>816</v>
      </c>
      <c r="N24" s="103">
        <f>SUM(O24,+V24,+AC24)</f>
        <v>1947</v>
      </c>
      <c r="O24" s="103">
        <f>SUM(P24:U24)</f>
        <v>1131</v>
      </c>
      <c r="P24" s="103">
        <v>1131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816</v>
      </c>
      <c r="W24" s="103">
        <v>816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44</v>
      </c>
      <c r="AG24" s="103">
        <v>44</v>
      </c>
      <c r="AH24" s="103">
        <v>0</v>
      </c>
      <c r="AI24" s="103">
        <v>0</v>
      </c>
      <c r="AJ24" s="103">
        <f>SUM(AK24:AS24)</f>
        <v>44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44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50</v>
      </c>
      <c r="B25" s="113" t="s">
        <v>306</v>
      </c>
      <c r="C25" s="101" t="s">
        <v>307</v>
      </c>
      <c r="D25" s="103">
        <f>SUM(E25,+H25,+K25)</f>
        <v>3036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3036</v>
      </c>
      <c r="L25" s="103">
        <v>1416</v>
      </c>
      <c r="M25" s="103">
        <v>1620</v>
      </c>
      <c r="N25" s="103">
        <f>SUM(O25,+V25,+AC25)</f>
        <v>3036</v>
      </c>
      <c r="O25" s="103">
        <f>SUM(P25:U25)</f>
        <v>1416</v>
      </c>
      <c r="P25" s="103">
        <v>1416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1620</v>
      </c>
      <c r="W25" s="103">
        <v>1620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55</v>
      </c>
      <c r="AG25" s="103">
        <v>55</v>
      </c>
      <c r="AH25" s="103">
        <v>0</v>
      </c>
      <c r="AI25" s="103">
        <v>0</v>
      </c>
      <c r="AJ25" s="103">
        <f>SUM(AK25:AS25)</f>
        <v>55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55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50</v>
      </c>
      <c r="B26" s="113" t="s">
        <v>309</v>
      </c>
      <c r="C26" s="101" t="s">
        <v>310</v>
      </c>
      <c r="D26" s="103">
        <f>SUM(E26,+H26,+K26)</f>
        <v>9389</v>
      </c>
      <c r="E26" s="103">
        <f>SUM(F26:G26)</f>
        <v>0</v>
      </c>
      <c r="F26" s="103">
        <v>0</v>
      </c>
      <c r="G26" s="103">
        <v>0</v>
      </c>
      <c r="H26" s="103">
        <f>SUM(I26:J26)</f>
        <v>4224</v>
      </c>
      <c r="I26" s="103">
        <v>4224</v>
      </c>
      <c r="J26" s="103">
        <v>0</v>
      </c>
      <c r="K26" s="103">
        <f>SUM(L26:M26)</f>
        <v>5165</v>
      </c>
      <c r="L26" s="103">
        <v>0</v>
      </c>
      <c r="M26" s="103">
        <v>5165</v>
      </c>
      <c r="N26" s="103">
        <f>SUM(O26,+V26,+AC26)</f>
        <v>9389</v>
      </c>
      <c r="O26" s="103">
        <f>SUM(P26:U26)</f>
        <v>4224</v>
      </c>
      <c r="P26" s="103">
        <v>4224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5165</v>
      </c>
      <c r="W26" s="103">
        <v>5165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163</v>
      </c>
      <c r="AG26" s="103">
        <v>163</v>
      </c>
      <c r="AH26" s="103">
        <v>0</v>
      </c>
      <c r="AI26" s="103">
        <v>0</v>
      </c>
      <c r="AJ26" s="103">
        <f>SUM(AK26:AS26)</f>
        <v>163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163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50</v>
      </c>
      <c r="B27" s="113" t="s">
        <v>312</v>
      </c>
      <c r="C27" s="101" t="s">
        <v>313</v>
      </c>
      <c r="D27" s="103">
        <f>SUM(E27,+H27,+K27)</f>
        <v>2591</v>
      </c>
      <c r="E27" s="103">
        <f>SUM(F27:G27)</f>
        <v>0</v>
      </c>
      <c r="F27" s="103">
        <v>0</v>
      </c>
      <c r="G27" s="103">
        <v>0</v>
      </c>
      <c r="H27" s="103">
        <f>SUM(I27:J27)</f>
        <v>1659</v>
      </c>
      <c r="I27" s="103">
        <v>1659</v>
      </c>
      <c r="J27" s="103">
        <v>0</v>
      </c>
      <c r="K27" s="103">
        <f>SUM(L27:M27)</f>
        <v>932</v>
      </c>
      <c r="L27" s="103">
        <v>0</v>
      </c>
      <c r="M27" s="103">
        <v>932</v>
      </c>
      <c r="N27" s="103">
        <f>SUM(O27,+V27,+AC27)</f>
        <v>2591</v>
      </c>
      <c r="O27" s="103">
        <f>SUM(P27:U27)</f>
        <v>1659</v>
      </c>
      <c r="P27" s="103">
        <v>1659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932</v>
      </c>
      <c r="W27" s="103">
        <v>932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64</v>
      </c>
      <c r="AG27" s="103">
        <v>64</v>
      </c>
      <c r="AH27" s="103">
        <v>0</v>
      </c>
      <c r="AI27" s="103">
        <v>0</v>
      </c>
      <c r="AJ27" s="103">
        <f>SUM(AK27:AS27)</f>
        <v>64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64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50</v>
      </c>
      <c r="B28" s="113" t="s">
        <v>315</v>
      </c>
      <c r="C28" s="101" t="s">
        <v>316</v>
      </c>
      <c r="D28" s="103">
        <f>SUM(E28,+H28,+K28)</f>
        <v>5994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5994</v>
      </c>
      <c r="L28" s="103">
        <v>2321</v>
      </c>
      <c r="M28" s="103">
        <v>3673</v>
      </c>
      <c r="N28" s="103">
        <f>SUM(O28,+V28,+AC28)</f>
        <v>5994</v>
      </c>
      <c r="O28" s="103">
        <f>SUM(P28:U28)</f>
        <v>2321</v>
      </c>
      <c r="P28" s="103">
        <v>2321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3673</v>
      </c>
      <c r="W28" s="103">
        <v>3673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266</v>
      </c>
      <c r="AG28" s="103">
        <v>266</v>
      </c>
      <c r="AH28" s="103">
        <v>0</v>
      </c>
      <c r="AI28" s="103">
        <v>0</v>
      </c>
      <c r="AJ28" s="103">
        <f>SUM(AK28:AS28)</f>
        <v>266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266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50</v>
      </c>
      <c r="B29" s="113" t="s">
        <v>318</v>
      </c>
      <c r="C29" s="101" t="s">
        <v>319</v>
      </c>
      <c r="D29" s="103">
        <f>SUM(E29,+H29,+K29)</f>
        <v>6043</v>
      </c>
      <c r="E29" s="103">
        <f>SUM(F29:G29)</f>
        <v>0</v>
      </c>
      <c r="F29" s="103">
        <v>0</v>
      </c>
      <c r="G29" s="103">
        <v>0</v>
      </c>
      <c r="H29" s="103">
        <f>SUM(I29:J29)</f>
        <v>2093</v>
      </c>
      <c r="I29" s="103">
        <v>2093</v>
      </c>
      <c r="J29" s="103">
        <v>0</v>
      </c>
      <c r="K29" s="103">
        <f>SUM(L29:M29)</f>
        <v>3950</v>
      </c>
      <c r="L29" s="103">
        <v>0</v>
      </c>
      <c r="M29" s="103">
        <v>3950</v>
      </c>
      <c r="N29" s="103">
        <f>SUM(O29,+V29,+AC29)</f>
        <v>6043</v>
      </c>
      <c r="O29" s="103">
        <f>SUM(P29:U29)</f>
        <v>2093</v>
      </c>
      <c r="P29" s="103">
        <v>2093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3950</v>
      </c>
      <c r="W29" s="103">
        <v>3950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17</v>
      </c>
      <c r="AG29" s="103">
        <v>17</v>
      </c>
      <c r="AH29" s="103">
        <v>0</v>
      </c>
      <c r="AI29" s="103">
        <v>0</v>
      </c>
      <c r="AJ29" s="103">
        <f>SUM(AK29:AS29)</f>
        <v>73</v>
      </c>
      <c r="AK29" s="103">
        <v>73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17</v>
      </c>
      <c r="AU29" s="103">
        <v>17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50</v>
      </c>
      <c r="B30" s="113" t="s">
        <v>321</v>
      </c>
      <c r="C30" s="101" t="s">
        <v>322</v>
      </c>
      <c r="D30" s="103">
        <f>SUM(E30,+H30,+K30)</f>
        <v>3997</v>
      </c>
      <c r="E30" s="103">
        <f>SUM(F30:G30)</f>
        <v>0</v>
      </c>
      <c r="F30" s="103">
        <v>0</v>
      </c>
      <c r="G30" s="103">
        <v>0</v>
      </c>
      <c r="H30" s="103">
        <f>SUM(I30:J30)</f>
        <v>1469</v>
      </c>
      <c r="I30" s="103">
        <v>1469</v>
      </c>
      <c r="J30" s="103">
        <v>0</v>
      </c>
      <c r="K30" s="103">
        <f>SUM(L30:M30)</f>
        <v>2528</v>
      </c>
      <c r="L30" s="103">
        <v>0</v>
      </c>
      <c r="M30" s="103">
        <v>2528</v>
      </c>
      <c r="N30" s="103">
        <f>SUM(O30,+V30,+AC30)</f>
        <v>3997</v>
      </c>
      <c r="O30" s="103">
        <f>SUM(P30:U30)</f>
        <v>1469</v>
      </c>
      <c r="P30" s="103">
        <v>1469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2528</v>
      </c>
      <c r="W30" s="103">
        <v>2528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12</v>
      </c>
      <c r="AG30" s="103">
        <v>12</v>
      </c>
      <c r="AH30" s="103">
        <v>0</v>
      </c>
      <c r="AI30" s="103">
        <v>0</v>
      </c>
      <c r="AJ30" s="103">
        <f>SUM(AK30:AS30)</f>
        <v>49</v>
      </c>
      <c r="AK30" s="103">
        <v>49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12</v>
      </c>
      <c r="AU30" s="103">
        <v>12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50</v>
      </c>
      <c r="B31" s="113" t="s">
        <v>324</v>
      </c>
      <c r="C31" s="101" t="s">
        <v>325</v>
      </c>
      <c r="D31" s="103">
        <f>SUM(E31,+H31,+K31)</f>
        <v>4367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4367</v>
      </c>
      <c r="L31" s="103">
        <v>2990</v>
      </c>
      <c r="M31" s="103">
        <v>1377</v>
      </c>
      <c r="N31" s="103">
        <f>SUM(O31,+V31,+AC31)</f>
        <v>4367</v>
      </c>
      <c r="O31" s="103">
        <f>SUM(P31:U31)</f>
        <v>2990</v>
      </c>
      <c r="P31" s="103">
        <v>2990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1377</v>
      </c>
      <c r="W31" s="103">
        <v>1377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15</v>
      </c>
      <c r="AG31" s="103">
        <v>15</v>
      </c>
      <c r="AH31" s="103">
        <v>0</v>
      </c>
      <c r="AI31" s="103">
        <v>0</v>
      </c>
      <c r="AJ31" s="103">
        <f>SUM(AK31:AS31)</f>
        <v>88</v>
      </c>
      <c r="AK31" s="103">
        <v>0</v>
      </c>
      <c r="AL31" s="103">
        <v>73</v>
      </c>
      <c r="AM31" s="103">
        <v>15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73</v>
      </c>
      <c r="BA31" s="103">
        <v>73</v>
      </c>
      <c r="BB31" s="103">
        <v>0</v>
      </c>
      <c r="BC31" s="103">
        <v>0</v>
      </c>
    </row>
    <row r="32" spans="1:55" s="105" customFormat="1" ht="13.5" customHeight="1">
      <c r="A32" s="115" t="s">
        <v>50</v>
      </c>
      <c r="B32" s="113" t="s">
        <v>327</v>
      </c>
      <c r="C32" s="101" t="s">
        <v>328</v>
      </c>
      <c r="D32" s="103">
        <f>SUM(E32,+H32,+K32)</f>
        <v>618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618</v>
      </c>
      <c r="L32" s="103">
        <v>467</v>
      </c>
      <c r="M32" s="103">
        <v>151</v>
      </c>
      <c r="N32" s="103">
        <f>SUM(O32,+V32,+AC32)</f>
        <v>618</v>
      </c>
      <c r="O32" s="103">
        <f>SUM(P32:U32)</f>
        <v>467</v>
      </c>
      <c r="P32" s="103">
        <v>467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151</v>
      </c>
      <c r="W32" s="103">
        <v>151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12</v>
      </c>
      <c r="AG32" s="103">
        <v>12</v>
      </c>
      <c r="AH32" s="103">
        <v>0</v>
      </c>
      <c r="AI32" s="103">
        <v>0</v>
      </c>
      <c r="AJ32" s="103">
        <f>SUM(AK32:AS32)</f>
        <v>12</v>
      </c>
      <c r="AK32" s="103">
        <v>0</v>
      </c>
      <c r="AL32" s="103">
        <v>0</v>
      </c>
      <c r="AM32" s="103">
        <v>2</v>
      </c>
      <c r="AN32" s="103">
        <v>0</v>
      </c>
      <c r="AO32" s="103">
        <v>0</v>
      </c>
      <c r="AP32" s="103">
        <v>0</v>
      </c>
      <c r="AQ32" s="103">
        <v>10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10</v>
      </c>
      <c r="BA32" s="103">
        <v>10</v>
      </c>
      <c r="BB32" s="103">
        <v>0</v>
      </c>
      <c r="BC32" s="103">
        <v>0</v>
      </c>
    </row>
    <row r="33" spans="1:55" s="105" customFormat="1" ht="13.5" customHeight="1">
      <c r="A33" s="115" t="s">
        <v>50</v>
      </c>
      <c r="B33" s="113" t="s">
        <v>330</v>
      </c>
      <c r="C33" s="101" t="s">
        <v>331</v>
      </c>
      <c r="D33" s="103">
        <f>SUM(E33,+H33,+K33)</f>
        <v>2128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2128</v>
      </c>
      <c r="L33" s="103">
        <v>1146</v>
      </c>
      <c r="M33" s="103">
        <v>982</v>
      </c>
      <c r="N33" s="103">
        <f>SUM(O33,+V33,+AC33)</f>
        <v>2128</v>
      </c>
      <c r="O33" s="103">
        <f>SUM(P33:U33)</f>
        <v>1146</v>
      </c>
      <c r="P33" s="103">
        <v>1146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982</v>
      </c>
      <c r="W33" s="103">
        <v>982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8</v>
      </c>
      <c r="AG33" s="103">
        <v>8</v>
      </c>
      <c r="AH33" s="103">
        <v>0</v>
      </c>
      <c r="AI33" s="103">
        <v>0</v>
      </c>
      <c r="AJ33" s="103">
        <f>SUM(AK33:AS33)</f>
        <v>43</v>
      </c>
      <c r="AK33" s="103">
        <v>0</v>
      </c>
      <c r="AL33" s="103">
        <v>35</v>
      </c>
      <c r="AM33" s="103">
        <v>8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35</v>
      </c>
      <c r="BA33" s="103">
        <v>35</v>
      </c>
      <c r="BB33" s="103">
        <v>0</v>
      </c>
      <c r="BC33" s="103">
        <v>0</v>
      </c>
    </row>
    <row r="34" spans="1:55" s="105" customFormat="1" ht="13.5" customHeight="1">
      <c r="A34" s="115" t="s">
        <v>50</v>
      </c>
      <c r="B34" s="113" t="s">
        <v>333</v>
      </c>
      <c r="C34" s="101" t="s">
        <v>334</v>
      </c>
      <c r="D34" s="103">
        <f>SUM(E34,+H34,+K34)</f>
        <v>5210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5210</v>
      </c>
      <c r="L34" s="103">
        <v>2040</v>
      </c>
      <c r="M34" s="103">
        <v>3170</v>
      </c>
      <c r="N34" s="103">
        <f>SUM(O34,+V34,+AC34)</f>
        <v>5210</v>
      </c>
      <c r="O34" s="103">
        <f>SUM(P34:U34)</f>
        <v>2040</v>
      </c>
      <c r="P34" s="103">
        <v>2040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3170</v>
      </c>
      <c r="W34" s="103">
        <v>3170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3</v>
      </c>
      <c r="AG34" s="103">
        <v>3</v>
      </c>
      <c r="AH34" s="103">
        <v>0</v>
      </c>
      <c r="AI34" s="103">
        <v>0</v>
      </c>
      <c r="AJ34" s="103">
        <f>SUM(AK34:AS34)</f>
        <v>62</v>
      </c>
      <c r="AK34" s="103">
        <v>62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3</v>
      </c>
      <c r="AU34" s="103">
        <v>3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50</v>
      </c>
      <c r="B35" s="113" t="s">
        <v>336</v>
      </c>
      <c r="C35" s="101" t="s">
        <v>337</v>
      </c>
      <c r="D35" s="103">
        <f>SUM(E35,+H35,+K35)</f>
        <v>4378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4378</v>
      </c>
      <c r="L35" s="103">
        <v>1816</v>
      </c>
      <c r="M35" s="103">
        <v>2562</v>
      </c>
      <c r="N35" s="103">
        <f>SUM(O35,+V35,+AC35)</f>
        <v>4378</v>
      </c>
      <c r="O35" s="103">
        <f>SUM(P35:U35)</f>
        <v>1816</v>
      </c>
      <c r="P35" s="103">
        <v>1816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2562</v>
      </c>
      <c r="W35" s="103">
        <v>2562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6</v>
      </c>
      <c r="AG35" s="103">
        <v>6</v>
      </c>
      <c r="AH35" s="103">
        <v>0</v>
      </c>
      <c r="AI35" s="103">
        <v>0</v>
      </c>
      <c r="AJ35" s="103">
        <f>SUM(AK35:AS35)</f>
        <v>149</v>
      </c>
      <c r="AK35" s="103">
        <v>149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6</v>
      </c>
      <c r="AU35" s="103">
        <v>6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50</v>
      </c>
      <c r="B36" s="113" t="s">
        <v>339</v>
      </c>
      <c r="C36" s="101" t="s">
        <v>340</v>
      </c>
      <c r="D36" s="103">
        <f>SUM(E36,+H36,+K36)</f>
        <v>2864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2864</v>
      </c>
      <c r="L36" s="103">
        <v>878</v>
      </c>
      <c r="M36" s="103">
        <v>1986</v>
      </c>
      <c r="N36" s="103">
        <f>SUM(O36,+V36,+AC36)</f>
        <v>2864</v>
      </c>
      <c r="O36" s="103">
        <f>SUM(P36:U36)</f>
        <v>878</v>
      </c>
      <c r="P36" s="103">
        <v>878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1986</v>
      </c>
      <c r="W36" s="103">
        <v>1986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4</v>
      </c>
      <c r="AG36" s="103">
        <v>4</v>
      </c>
      <c r="AH36" s="103">
        <v>0</v>
      </c>
      <c r="AI36" s="103">
        <v>0</v>
      </c>
      <c r="AJ36" s="103">
        <f>SUM(AK36:AS36)</f>
        <v>82</v>
      </c>
      <c r="AK36" s="103">
        <v>82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4</v>
      </c>
      <c r="AU36" s="103">
        <v>4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50</v>
      </c>
      <c r="B37" s="113" t="s">
        <v>342</v>
      </c>
      <c r="C37" s="101" t="s">
        <v>343</v>
      </c>
      <c r="D37" s="103">
        <f>SUM(E37,+H37,+K37)</f>
        <v>4115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4115</v>
      </c>
      <c r="L37" s="103">
        <v>2459</v>
      </c>
      <c r="M37" s="103">
        <v>1656</v>
      </c>
      <c r="N37" s="103">
        <f>SUM(O37,+V37,+AC37)</f>
        <v>4115</v>
      </c>
      <c r="O37" s="103">
        <f>SUM(P37:U37)</f>
        <v>2459</v>
      </c>
      <c r="P37" s="103">
        <v>2459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1656</v>
      </c>
      <c r="W37" s="103">
        <v>1656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120</v>
      </c>
      <c r="AG37" s="103">
        <v>120</v>
      </c>
      <c r="AH37" s="103">
        <v>0</v>
      </c>
      <c r="AI37" s="103">
        <v>0</v>
      </c>
      <c r="AJ37" s="103">
        <f>SUM(AK37:AS37)</f>
        <v>110</v>
      </c>
      <c r="AK37" s="103">
        <v>0</v>
      </c>
      <c r="AL37" s="103">
        <v>1</v>
      </c>
      <c r="AM37" s="103">
        <v>109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11</v>
      </c>
      <c r="AU37" s="103">
        <v>11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1</v>
      </c>
      <c r="BA37" s="103">
        <v>1</v>
      </c>
      <c r="BB37" s="103">
        <v>0</v>
      </c>
      <c r="BC37" s="103">
        <v>0</v>
      </c>
    </row>
    <row r="38" spans="1:55" s="105" customFormat="1" ht="13.5" customHeight="1">
      <c r="A38" s="115" t="s">
        <v>50</v>
      </c>
      <c r="B38" s="113" t="s">
        <v>345</v>
      </c>
      <c r="C38" s="101" t="s">
        <v>346</v>
      </c>
      <c r="D38" s="103">
        <f>SUM(E38,+H38,+K38)</f>
        <v>10607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10607</v>
      </c>
      <c r="L38" s="103">
        <v>7594</v>
      </c>
      <c r="M38" s="103">
        <v>3013</v>
      </c>
      <c r="N38" s="103">
        <f>SUM(O38,+V38,+AC38)</f>
        <v>10607</v>
      </c>
      <c r="O38" s="103">
        <f>SUM(P38:U38)</f>
        <v>7594</v>
      </c>
      <c r="P38" s="103">
        <v>7594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3013</v>
      </c>
      <c r="W38" s="103">
        <v>3013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310</v>
      </c>
      <c r="AG38" s="103">
        <v>310</v>
      </c>
      <c r="AH38" s="103">
        <v>0</v>
      </c>
      <c r="AI38" s="103">
        <v>0</v>
      </c>
      <c r="AJ38" s="103">
        <f>SUM(AK38:AS38)</f>
        <v>282</v>
      </c>
      <c r="AK38" s="103">
        <v>0</v>
      </c>
      <c r="AL38" s="103">
        <v>1</v>
      </c>
      <c r="AM38" s="103">
        <v>281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29</v>
      </c>
      <c r="AU38" s="103">
        <v>29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1</v>
      </c>
      <c r="BA38" s="103">
        <v>1</v>
      </c>
      <c r="BB38" s="103">
        <v>0</v>
      </c>
      <c r="BC38" s="103">
        <v>0</v>
      </c>
    </row>
    <row r="39" spans="1:55" s="105" customFormat="1" ht="13.5" customHeight="1">
      <c r="A39" s="115" t="s">
        <v>50</v>
      </c>
      <c r="B39" s="113" t="s">
        <v>348</v>
      </c>
      <c r="C39" s="101" t="s">
        <v>349</v>
      </c>
      <c r="D39" s="103">
        <f>SUM(E39,+H39,+K39)</f>
        <v>9536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9536</v>
      </c>
      <c r="L39" s="103">
        <v>6216</v>
      </c>
      <c r="M39" s="103">
        <v>3320</v>
      </c>
      <c r="N39" s="103">
        <f>SUM(O39,+V39,+AC39)</f>
        <v>9536</v>
      </c>
      <c r="O39" s="103">
        <f>SUM(P39:U39)</f>
        <v>6216</v>
      </c>
      <c r="P39" s="103">
        <v>6216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3320</v>
      </c>
      <c r="W39" s="103">
        <v>3320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248</v>
      </c>
      <c r="AG39" s="103">
        <v>248</v>
      </c>
      <c r="AH39" s="103">
        <v>0</v>
      </c>
      <c r="AI39" s="103">
        <v>0</v>
      </c>
      <c r="AJ39" s="103">
        <f>SUM(AK39:AS39)</f>
        <v>496</v>
      </c>
      <c r="AK39" s="103">
        <v>0</v>
      </c>
      <c r="AL39" s="103">
        <v>248</v>
      </c>
      <c r="AM39" s="103">
        <v>248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248</v>
      </c>
      <c r="BA39" s="103">
        <v>248</v>
      </c>
      <c r="BB39" s="103">
        <v>0</v>
      </c>
      <c r="BC39" s="103">
        <v>0</v>
      </c>
    </row>
    <row r="40" spans="1:55" s="105" customFormat="1" ht="13.5" customHeight="1">
      <c r="A40" s="115" t="s">
        <v>50</v>
      </c>
      <c r="B40" s="113" t="s">
        <v>351</v>
      </c>
      <c r="C40" s="101" t="s">
        <v>352</v>
      </c>
      <c r="D40" s="103">
        <f>SUM(E40,+H40,+K40)</f>
        <v>14620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14620</v>
      </c>
      <c r="L40" s="103">
        <v>7486</v>
      </c>
      <c r="M40" s="103">
        <v>7134</v>
      </c>
      <c r="N40" s="103">
        <f>SUM(O40,+V40,+AC40)</f>
        <v>14620</v>
      </c>
      <c r="O40" s="103">
        <f>SUM(P40:U40)</f>
        <v>7486</v>
      </c>
      <c r="P40" s="103">
        <v>7486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7134</v>
      </c>
      <c r="W40" s="103">
        <v>7134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380</v>
      </c>
      <c r="AG40" s="103">
        <v>380</v>
      </c>
      <c r="AH40" s="103">
        <v>0</v>
      </c>
      <c r="AI40" s="103">
        <v>0</v>
      </c>
      <c r="AJ40" s="103">
        <f>SUM(AK40:AS40)</f>
        <v>760</v>
      </c>
      <c r="AK40" s="103">
        <v>0</v>
      </c>
      <c r="AL40" s="103">
        <v>380</v>
      </c>
      <c r="AM40" s="103">
        <v>380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380</v>
      </c>
      <c r="BA40" s="103">
        <v>380</v>
      </c>
      <c r="BB40" s="103">
        <v>0</v>
      </c>
      <c r="BC40" s="103">
        <v>0</v>
      </c>
    </row>
    <row r="41" spans="1:55" s="105" customFormat="1" ht="13.5" customHeight="1">
      <c r="A41" s="115" t="s">
        <v>50</v>
      </c>
      <c r="B41" s="113" t="s">
        <v>354</v>
      </c>
      <c r="C41" s="101" t="s">
        <v>355</v>
      </c>
      <c r="D41" s="103">
        <f>SUM(E41,+H41,+K41)</f>
        <v>3798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3798</v>
      </c>
      <c r="L41" s="103">
        <v>877</v>
      </c>
      <c r="M41" s="103">
        <v>2921</v>
      </c>
      <c r="N41" s="103">
        <f>SUM(O41,+V41,+AC41)</f>
        <v>3798</v>
      </c>
      <c r="O41" s="103">
        <f>SUM(P41:U41)</f>
        <v>877</v>
      </c>
      <c r="P41" s="103">
        <v>877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2921</v>
      </c>
      <c r="W41" s="103">
        <v>2921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10</v>
      </c>
      <c r="AG41" s="103">
        <v>10</v>
      </c>
      <c r="AH41" s="103">
        <v>0</v>
      </c>
      <c r="AI41" s="103">
        <v>0</v>
      </c>
      <c r="AJ41" s="103">
        <f>SUM(AK41:AS41)</f>
        <v>105</v>
      </c>
      <c r="AK41" s="103">
        <v>105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10</v>
      </c>
      <c r="AU41" s="103">
        <v>10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6</v>
      </c>
      <c r="BA41" s="103">
        <v>6</v>
      </c>
      <c r="BB41" s="103">
        <v>0</v>
      </c>
      <c r="BC41" s="103">
        <v>0</v>
      </c>
    </row>
    <row r="42" spans="1:55" s="105" customFormat="1" ht="13.5" customHeight="1">
      <c r="A42" s="115" t="s">
        <v>50</v>
      </c>
      <c r="B42" s="113" t="s">
        <v>357</v>
      </c>
      <c r="C42" s="101" t="s">
        <v>358</v>
      </c>
      <c r="D42" s="103">
        <f>SUM(E42,+H42,+K42)</f>
        <v>10460</v>
      </c>
      <c r="E42" s="103">
        <f>SUM(F42:G42)</f>
        <v>0</v>
      </c>
      <c r="F42" s="103">
        <v>0</v>
      </c>
      <c r="G42" s="103">
        <v>0</v>
      </c>
      <c r="H42" s="103">
        <f>SUM(I42:J42)</f>
        <v>4062</v>
      </c>
      <c r="I42" s="103">
        <v>4062</v>
      </c>
      <c r="J42" s="103">
        <v>0</v>
      </c>
      <c r="K42" s="103">
        <f>SUM(L42:M42)</f>
        <v>6398</v>
      </c>
      <c r="L42" s="103">
        <v>0</v>
      </c>
      <c r="M42" s="103">
        <v>6398</v>
      </c>
      <c r="N42" s="103">
        <f>SUM(O42,+V42,+AC42)</f>
        <v>10460</v>
      </c>
      <c r="O42" s="103">
        <f>SUM(P42:U42)</f>
        <v>4062</v>
      </c>
      <c r="P42" s="103">
        <v>4062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6398</v>
      </c>
      <c r="W42" s="103">
        <v>6398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2">
    <sortCondition ref="A8:A42"/>
    <sortCondition ref="B8:B42"/>
    <sortCondition ref="C8:C4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04000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04100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04202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04203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04205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04206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04207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04208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04209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04211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04212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04213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04214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04215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04216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04301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04302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04321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04322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04323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04324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04341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04361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04362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04401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04404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04406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04421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04422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04424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04444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04445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04501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04505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04581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04606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2016-10-24T05:42:31Z</cp:lastPrinted>
  <dcterms:created xsi:type="dcterms:W3CDTF">2008-01-06T09:25:24Z</dcterms:created>
  <dcterms:modified xsi:type="dcterms:W3CDTF">2019-03-01T06:01:55Z</dcterms:modified>
</cp:coreProperties>
</file>